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Arun Tomar\VIS(2022-23)-PL177-138-258__Ms_MB_Foods, Haridwar (UK) - P &amp; M\uploads\VIS(2022-23)-PL177-138-258\"/>
    </mc:Choice>
  </mc:AlternateContent>
  <bookViews>
    <workbookView xWindow="0" yWindow="0" windowWidth="24000" windowHeight="9735" tabRatio="675" activeTab="2"/>
  </bookViews>
  <sheets>
    <sheet name="M B FOODS P &amp; M PURCHASE" sheetId="13" r:id="rId1"/>
    <sheet name="P&amp;M" sheetId="5" r:id="rId2"/>
    <sheet name="Summary" sheetId="9" r:id="rId3"/>
    <sheet name="Category 4" sheetId="2" r:id="rId4"/>
    <sheet name="EL SV" sheetId="12" r:id="rId5"/>
    <sheet name="EL &amp; SV" sheetId="10"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0" localSheetId="5">#REF!</definedName>
    <definedName name="\0">#REF!</definedName>
    <definedName name="\F" localSheetId="5">#REF!</definedName>
    <definedName name="\F">#REF!</definedName>
    <definedName name="\i" localSheetId="5">#REF!</definedName>
    <definedName name="\i">#REF!</definedName>
    <definedName name="\M">[1]Sheet1!$D$508</definedName>
    <definedName name="\p">#REF!</definedName>
    <definedName name="\s">#N/A</definedName>
    <definedName name="____x14">'[2]Summary Sheets'!$W$534:$AG$568</definedName>
    <definedName name="____x15">'[3]ITB COST'!$W$2:$AG$42</definedName>
    <definedName name="____x17">'[3]ITB COST'!$W$46:$AG$86</definedName>
    <definedName name="___a66000">'[4]PL _POWER_'!#REF!</definedName>
    <definedName name="___a67000">'[4]PL _POWER_'!#REF!</definedName>
    <definedName name="___INDEX_SHEET___ASAP_Utilities">#REF!</definedName>
    <definedName name="___the1">'[5]PL _POWER_'!#REF!</definedName>
    <definedName name="___x14">'[2]Summary Sheets'!$W$534:$AG$568</definedName>
    <definedName name="___x15">'[3]ITB COST'!$W$2:$AG$42</definedName>
    <definedName name="___x17">'[3]ITB COST'!$W$46:$AG$86</definedName>
    <definedName name="__a66000">'[4]PL _POWER_'!#REF!</definedName>
    <definedName name="__a67000">'[4]PL _POWER_'!#REF!</definedName>
    <definedName name="__the1">'[6]PL _POWER_'!#REF!</definedName>
    <definedName name="__x14">'[2]Summary Sheets'!$W$534:$AG$568</definedName>
    <definedName name="__x15">'[3]ITB COST'!$W$2:$AG$42</definedName>
    <definedName name="__x17">'[3]ITB COST'!$W$46:$AG$86</definedName>
    <definedName name="_1_10">#REF!</definedName>
    <definedName name="_1_100000">#REF!</definedName>
    <definedName name="_1_97">'[7]97'!$A$1:$AF$2</definedName>
    <definedName name="_1000A01">#N/A</definedName>
    <definedName name="_2_11">#REF!</definedName>
    <definedName name="_3_12">#REF!</definedName>
    <definedName name="_4_13">#REF!</definedName>
    <definedName name="_5_14">#REF!</definedName>
    <definedName name="_6_15">#REF!</definedName>
    <definedName name="_97">'[8]97'!$A$1:$AF$2</definedName>
    <definedName name="_a66000">'[4]PL _POWER_'!#REF!</definedName>
    <definedName name="_a67000">'[4]PL _POWER_'!#REF!</definedName>
    <definedName name="_Fill" hidden="1">#REF!</definedName>
    <definedName name="_xlnm._FilterDatabase" localSheetId="3" hidden="1">'Category 4'!$A$1:$DT$871</definedName>
    <definedName name="_xlnm._FilterDatabase" localSheetId="5" hidden="1">'EL &amp; SV'!$L$11:$M$11</definedName>
    <definedName name="_xlnm._FilterDatabase" localSheetId="4" hidden="1">'EL SV'!$B$4:$C$52</definedName>
    <definedName name="_xlnm._FilterDatabase" localSheetId="0" hidden="1">'M B FOODS P &amp; M PURCHASE'!$A$1:$K$287</definedName>
    <definedName name="_xlnm._FilterDatabase" localSheetId="1" hidden="1">'P&amp;M'!$B$3:$AA$265</definedName>
    <definedName name="_Key1" localSheetId="5" hidden="1">#REF!</definedName>
    <definedName name="_Key1" hidden="1">#REF!</definedName>
    <definedName name="_Key2" localSheetId="5" hidden="1">#REF!</definedName>
    <definedName name="_Key2" hidden="1">#REF!</definedName>
    <definedName name="_Order1" hidden="1">255</definedName>
    <definedName name="_Order2" hidden="1">255</definedName>
    <definedName name="_P1" localSheetId="5">#REF!</definedName>
    <definedName name="_P1">#REF!</definedName>
    <definedName name="_P14">#N/A</definedName>
    <definedName name="_P15">#REF!</definedName>
    <definedName name="_P16">#N/A</definedName>
    <definedName name="_P17">#N/A</definedName>
    <definedName name="_P18">#N/A</definedName>
    <definedName name="_P2">#REF!</definedName>
    <definedName name="_P3">#N/A</definedName>
    <definedName name="_P4">#N/A</definedName>
    <definedName name="_P5">#REF!</definedName>
    <definedName name="_P6">#REF!</definedName>
    <definedName name="_P7">#N/A</definedName>
    <definedName name="_P8">#REF!</definedName>
    <definedName name="_Parse_In" hidden="1">#REF!</definedName>
    <definedName name="_Parse_Out" hidden="1">#REF!</definedName>
    <definedName name="_PRINT_VALO">'[9]Process Piping'!#REF!</definedName>
    <definedName name="_PRINT_WELD">'[9]Process Piping'!#REF!</definedName>
    <definedName name="_Sort" localSheetId="5" hidden="1">#REF!</definedName>
    <definedName name="_Sort" hidden="1">#REF!</definedName>
    <definedName name="_Table2_Out" hidden="1">[1]Sheet1!#REF!</definedName>
    <definedName name="_the1">'[10]PL _POWER_'!#REF!</definedName>
    <definedName name="_x14">'[2]Summary Sheets'!$W$534:$AG$568</definedName>
    <definedName name="_x15">'[3]ITB COST'!$W$2:$AG$42</definedName>
    <definedName name="_x17">'[3]ITB COST'!$W$46:$AG$86</definedName>
    <definedName name="a">'[9]Process Piping'!#REF!</definedName>
    <definedName name="A01AC">#N/A</definedName>
    <definedName name="A01CAT">#N/A</definedName>
    <definedName name="A01CODE">#N/A</definedName>
    <definedName name="A01DATA">#N/A</definedName>
    <definedName name="A01MI">#N/A</definedName>
    <definedName name="A01TO">#N/A</definedName>
    <definedName name="a66000___0">#REF!</definedName>
    <definedName name="a67000___0">#REF!</definedName>
    <definedName name="abc">'[11]document rate provisi oct ma 03'!#REF!</definedName>
    <definedName name="ABCVAL_07">[12]Curves!$B$58:$J$69</definedName>
    <definedName name="ABCVAL_09">[12]Curves!$E$112:$L$123</definedName>
    <definedName name="ABCVAL_11">[12]Curves!$B$166:$J$177</definedName>
    <definedName name="acb" localSheetId="5">#REF!</definedName>
    <definedName name="acb">#REF!</definedName>
    <definedName name="ActDepr">[13]Input!$K$129:$AE$129</definedName>
    <definedName name="AdmExp">[13]Input!$K$547:$AE$547</definedName>
    <definedName name="AdmExpSer" hidden="1">[13]Profile!$AX$5:$AX$12</definedName>
    <definedName name="AIRC">[12]Heads!$B$47:$W$49</definedName>
    <definedName name="ALPJYOU">#N/A</definedName>
    <definedName name="ALPTOI">#N/A</definedName>
    <definedName name="ASSET_PEN">[1]Sheet1!$C$422</definedName>
    <definedName name="ATO">[1]Sheet1!#REF!</definedName>
    <definedName name="AUDIT">#REF!</definedName>
    <definedName name="AvgDebt">[13]Debt!$K$153:$AE$153</definedName>
    <definedName name="AvgIntRate">[13]Debt!$K$250:$AE$250</definedName>
    <definedName name="AvgNW">[13]Formats!$K$64:$AE$64</definedName>
    <definedName name="AvgSellPr" hidden="1">[13]Input!$K$162:$Y$162,[13]Input!$K$180:$Y$180,[13]Input!$K$198:$Y$198,[13]Input!$K$216:$Y$216,[13]Input!$K$234:$Y$234,[13]Input!$K$252:$Y$252,[13]Input!$K$270:$Y$270,[13]Input!$K$288:$Y$288</definedName>
    <definedName name="b_manual">[1]Sheet1!$C$54</definedName>
    <definedName name="BALANCE">[1]Sheet1!$C$52:$L$98</definedName>
    <definedName name="BASE">[12]Dbase!$B$485</definedName>
    <definedName name="BESale">[13]Formats!$K$143:$AE$143</definedName>
    <definedName name="BESaleVal">[13]Formats!$K$144:$AE$144</definedName>
    <definedName name="BLPH10" localSheetId="5" hidden="1">#REF!</definedName>
    <definedName name="BLPH10" hidden="1">#REF!</definedName>
    <definedName name="BLPH100" localSheetId="5" hidden="1">#REF!</definedName>
    <definedName name="BLPH100" hidden="1">#REF!</definedName>
    <definedName name="BLPH101" localSheetId="5"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OIL">[12]Heads!$B$15:$W$17</definedName>
    <definedName name="BookDepr">[13]CapEx!$K$77:$AE$77</definedName>
    <definedName name="BSDiff">[13]Input!$K$564:$AE$564</definedName>
    <definedName name="bt">[1]Sheet1!$T$11</definedName>
    <definedName name="CA">[13]Input!$K$85:$AE$85</definedName>
    <definedName name="CABLE">[1]Sheet1!#REF!</definedName>
    <definedName name="CALC">[1]Sheet1!$C$285</definedName>
    <definedName name="CAMBIO_2">[12]Note!$H$50</definedName>
    <definedName name="Cap_1" localSheetId="5">#REF!</definedName>
    <definedName name="Cap_1">#REF!</definedName>
    <definedName name="Cap_2" localSheetId="5">#REF!</definedName>
    <definedName name="Cap_2">#REF!</definedName>
    <definedName name="Cap_3" localSheetId="5">#REF!</definedName>
    <definedName name="Cap_3">#REF!</definedName>
    <definedName name="Cap_4">#REF!</definedName>
    <definedName name="Cap_5">#REF!</definedName>
    <definedName name="Cap_6">#REF!</definedName>
    <definedName name="Cap_Ade_A_Part">#REF!</definedName>
    <definedName name="Cap_Ade_B_Part">#REF!</definedName>
    <definedName name="capital">[1]Sheet1!$C$148:$L$180</definedName>
    <definedName name="Cash">[13]Input!$K$83:$AE$83</definedName>
    <definedName name="CASH_FLOW">[1]Sheet1!$E$414</definedName>
    <definedName name="CashChg">[13]Input!$K$97:$AE$97</definedName>
    <definedName name="CashCr">[13]Debt!$K$144:$AE$144</definedName>
    <definedName name="Cashflow">[1]Sheet1!#REF!</definedName>
    <definedName name="CashPr">[13]Formats!$K$36:$AE$36</definedName>
    <definedName name="CASHTAX">[1]Sheet1!$AF$574</definedName>
    <definedName name="CATJYOU">#N/A</definedName>
    <definedName name="CATREC">#N/A</definedName>
    <definedName name="CATSYU">#N/A</definedName>
    <definedName name="CB_EXCH">[12]Note!$C$81</definedName>
    <definedName name="CB_INPUT_1">[12]Dbase!$AZ$4:$AZ$7</definedName>
    <definedName name="CB_INPUT_2">[12]Note!$C$84:$C$86</definedName>
    <definedName name="CB_LINK_1">[12]Dbase!$BB$3</definedName>
    <definedName name="CB_LINK_2">[12]Note!$C$79</definedName>
    <definedName name="CBORDER">[1]Sheet1!$A$1:$B$1</definedName>
    <definedName name="CFDiff">[13]Input!$K$565:$AE$565</definedName>
    <definedName name="CFPS_Curr_Yr" localSheetId="5">#REF!</definedName>
    <definedName name="CFPS_Curr_Yr">#REF!</definedName>
    <definedName name="CFPS_Lst_Yr" localSheetId="5">#REF!</definedName>
    <definedName name="CFPS_Lst_Yr">#REF!</definedName>
    <definedName name="CFPS_Next_Yr" localSheetId="5">#REF!</definedName>
    <definedName name="CFPS_Next_Yr">#REF!</definedName>
    <definedName name="CIQWBGuid" hidden="1">"6928d6eb-4271-43cd-bc9f-c8bd6216776e"</definedName>
    <definedName name="CL">[13]Input!$K$93:$AE$93</definedName>
    <definedName name="ClEqSh">[13]Capital!$K$17:$AE$17</definedName>
    <definedName name="CLOSING_BLOCK" localSheetId="5">#REF!</definedName>
    <definedName name="CLOSING_BLOCK">#REF!</definedName>
    <definedName name="CMP">[13]Profile!$H$14</definedName>
    <definedName name="COD_SEL">'[12]Page 2'!$BL$12</definedName>
    <definedName name="COD_TOT">'[12]Page 2'!$BL$59</definedName>
    <definedName name="Code_02_101">'[14]Code 02'!$L$14</definedName>
    <definedName name="Code_02_103">'[14]Code 02'!$L$24</definedName>
    <definedName name="Code_02_211">'[14]Code 02'!$L$44</definedName>
    <definedName name="Code_02_231">'[14]Code 02'!$L$52</definedName>
    <definedName name="Code_02_241">'[14]Code 02'!$L$59</definedName>
    <definedName name="Code_02_251">'[14]Code 02'!$L$75</definedName>
    <definedName name="Code_03_131">'[14]Code 03'!$L$25</definedName>
    <definedName name="Code_03_201">'[14]Code 03'!$L$63</definedName>
    <definedName name="Code_03_231">'[14]Code 03'!$L$83</definedName>
    <definedName name="Code_03_401">'[14]Code 03'!$L$96</definedName>
    <definedName name="Code_03_411">'[14]Code 03'!$L$105</definedName>
    <definedName name="Code_03_503">'[14]Code 03'!$L$113</definedName>
    <definedName name="Code_03_601">'[14]Code 03'!$L$128</definedName>
    <definedName name="Code_03_711">'[14]Code 03'!$L$152</definedName>
    <definedName name="Code_03_721">'[14]Code 03'!$L$167</definedName>
    <definedName name="Code_03_731">'[14]Code 03'!$L$181</definedName>
    <definedName name="Code_04_101">'[14]Code 04'!$L$13</definedName>
    <definedName name="Code_04_102">'[14]Code 04'!$L$21</definedName>
    <definedName name="Code_04_151">'[14]Code 04'!$L$27</definedName>
    <definedName name="Code_04_205">'[14]Code 04'!$L$35</definedName>
    <definedName name="Code_04_307">'[14]Code 04'!$L$43</definedName>
    <definedName name="Code_04_309">'[14]Code 04'!$L$51</definedName>
    <definedName name="Code_04_341">'[14]Code 04'!$L$60</definedName>
    <definedName name="Code_04_401">'[14]Code 04'!$L$78</definedName>
    <definedName name="Code_04_451">'[14]Code 04'!$L$96</definedName>
    <definedName name="Code_04_501">'[14]Code 04'!$L$104</definedName>
    <definedName name="Code_04_601">'[14]Code 04'!$L$113</definedName>
    <definedName name="Code_04_740">'[14]Code 04'!$L$120</definedName>
    <definedName name="Code_04_743">'[14]Code 04'!$L$129</definedName>
    <definedName name="Code_04_751">'[14]Code 04'!$L$136</definedName>
    <definedName name="Code_05_120">'[14]Code 05'!$L$12</definedName>
    <definedName name="Code_05_130">'[14]Code 05'!$L$18</definedName>
    <definedName name="Code_05_140">'[14]Code 05'!$L$24</definedName>
    <definedName name="Code_05_160">'[14]Code 05'!$L$37</definedName>
    <definedName name="Code_05_201">'[14]Code 05'!$L$98</definedName>
    <definedName name="Code_05_270">'[14]Code 05'!$L$103</definedName>
    <definedName name="Code_05_301">'[14]Code 05'!$L$257</definedName>
    <definedName name="Code_05_400">'[14]Code 05'!$L$293</definedName>
    <definedName name="Code_05_611">'[14]Code 05'!$L$299</definedName>
    <definedName name="Code_05_620">'[14]Code 05'!$L$307</definedName>
    <definedName name="Code_06_100">'[14]Code 06'!$L$18</definedName>
    <definedName name="Code_06_200">'[14]Code 06'!$L$66</definedName>
    <definedName name="Code_06_211">'[14]Code 06'!$L$124</definedName>
    <definedName name="Code_06_301">'[14]Code 06'!$L$156</definedName>
    <definedName name="Code_06_410">'[14]Code 06'!$L$163</definedName>
    <definedName name="Code_06_500">'[14]Code 06'!$L$176</definedName>
    <definedName name="Code_06_651">'[14]Code 06'!$L$186</definedName>
    <definedName name="Code_06_800">'[14]Code 06'!$L$192</definedName>
    <definedName name="Code_07_400">'[14]Code 07'!$L$26</definedName>
    <definedName name="Code_07_402">'[14]Code 07'!$L$32</definedName>
    <definedName name="Code_09_101">'[14]Code 09'!$L$15</definedName>
    <definedName name="Code_09_201">'[14]Code 09'!$L$24</definedName>
    <definedName name="Code_09_205">'[14]Code 09'!$L$31</definedName>
    <definedName name="Code_09_311">'[14]Code 09'!$L$38</definedName>
    <definedName name="Code_09_331">'[14]Code 09'!$L$46</definedName>
    <definedName name="Code_09_401">'[14]Code 09'!$L$53</definedName>
    <definedName name="Code_09_601">'[14]Code 09'!$L$59</definedName>
    <definedName name="Code_09_701">'[14]Code 09'!$L$65</definedName>
    <definedName name="COGS">[1]Sheet1!$AV$546</definedName>
    <definedName name="COL_7S">[12]Dbase!$AI$5</definedName>
    <definedName name="COL_7T">[12]Dbase!$AI$6</definedName>
    <definedName name="Colend" localSheetId="5">#REF!</definedName>
    <definedName name="Colend">#REF!</definedName>
    <definedName name="COMPANY">[1]Sheet1!$A$1</definedName>
    <definedName name="CoName" hidden="1">[13]Profile!$D$4</definedName>
    <definedName name="Consol">[13]Sheet1!$B$2:$BB$21</definedName>
    <definedName name="CONSOLIDATE_CR">#N/A</definedName>
    <definedName name="CONSOLIDATE_LAC">#REF!</definedName>
    <definedName name="CONSOLIDATE_RS">#REF!</definedName>
    <definedName name="CONSTANT">[1]Sheet1!#REF!</definedName>
    <definedName name="ContrbUnit">[13]Formats!$K$134:$AE$134</definedName>
    <definedName name="ContrbVal">[13]Formats!$K$133:$AE$133</definedName>
    <definedName name="CP">[13]Debt!$K$145:$AE$145</definedName>
    <definedName name="_xlnm.Criteria">[15]SILICATE!#REF!</definedName>
    <definedName name="CS_02">'[12]Page 2'!$BL$14</definedName>
    <definedName name="CS_03">'[12]Page 2'!$BL$15</definedName>
    <definedName name="CS_04">'[12]Page 2'!$BL$16</definedName>
    <definedName name="CS_05">'[12]Page 2'!$BL$17</definedName>
    <definedName name="CS_06">'[12]Page 2'!$BL$18</definedName>
    <definedName name="CS_07">'[12]Page 2'!$BL$19</definedName>
    <definedName name="CS_08">'[12]Page 2'!$BL$20</definedName>
    <definedName name="CS_09">'[12]Page 2'!$BL$21</definedName>
    <definedName name="CS_10">'[12]Page 2'!$BL$22</definedName>
    <definedName name="CS_11">'[12]Page 2'!$BL$23</definedName>
    <definedName name="CS_12">'[12]Page 2'!$BL$24</definedName>
    <definedName name="CS_13">'[12]Page 2'!$BL$25</definedName>
    <definedName name="CS_14">'[12]Page 2'!$BL$26</definedName>
    <definedName name="CS_15">'[12]Page 2'!$BL$27</definedName>
    <definedName name="CS_16">'[12]Page 2'!$BL$28</definedName>
    <definedName name="CS_17">'[12]Page 2'!$BL$29</definedName>
    <definedName name="CS_18">'[12]Page 2'!$BL$30</definedName>
    <definedName name="CS_19">'[12]Page 2'!$BL$31</definedName>
    <definedName name="CS_20">'[12]Page 2'!$BL$32</definedName>
    <definedName name="CS_21">'[12]Page 2'!$BL$33</definedName>
    <definedName name="CS_22">'[12]Page 2'!$BL$34</definedName>
    <definedName name="CS_23">'[12]Page 2'!$BL$35</definedName>
    <definedName name="CS_24">'[12]Page 2'!$BL$36</definedName>
    <definedName name="CS_25">'[12]Page 2'!$BL$37</definedName>
    <definedName name="CS_26">'[12]Page 2'!$BL$38</definedName>
    <definedName name="CS_27">'[12]Page 2'!$BL$39</definedName>
    <definedName name="CS_28">'[12]Page 2'!$BL$40</definedName>
    <definedName name="CS_29">'[12]Page 2'!$BL$41</definedName>
    <definedName name="CS_30">'[12]Page 2'!$BL$42</definedName>
    <definedName name="CS_31">'[12]Page 2'!$BL$43</definedName>
    <definedName name="CS_32">'[12]Page 2'!$BL$44</definedName>
    <definedName name="CS_33">'[12]Page 2'!$BL$45</definedName>
    <definedName name="CS_34">'[12]Page 2'!$BL$46</definedName>
    <definedName name="CS_35">'[12]Page 2'!$BL$47</definedName>
    <definedName name="CS_36">'[12]Page 2'!$BL$48</definedName>
    <definedName name="CS_37">'[12]Page 2'!$BL$49</definedName>
    <definedName name="CS_38">'[12]Page 2'!$BL$50</definedName>
    <definedName name="CS_39">'[12]Page 2'!$BL$51</definedName>
    <definedName name="CS_40">'[12]Page 2'!$BL$52</definedName>
    <definedName name="CS_41">'[12]Page 2'!$BL$53</definedName>
    <definedName name="CS_42">'[12]Page 2'!$BL$54</definedName>
    <definedName name="CS_43">'[12]Page 2'!$BL$55</definedName>
    <definedName name="CS_44">'[12]Page 2'!$BL$56</definedName>
    <definedName name="CS_45">'[12]Page 2'!$BL$57</definedName>
    <definedName name="CURR" localSheetId="5">#REF!</definedName>
    <definedName name="CURR">#REF!</definedName>
    <definedName name="CURVA">[12]Tables!$C$32</definedName>
    <definedName name="CWIP">[13]CapEx!$K$106:$AE$106</definedName>
    <definedName name="CWIPChg">[13]CapEx!$K$112:$AE$112</definedName>
    <definedName name="CYCLE___LVL_1____DOCK">'[16]Summary Sheets'!$L$762:$V$796</definedName>
    <definedName name="CYCLE___LVL_1____NFGP">'[17]ITB COST'!$L$398:$V$438</definedName>
    <definedName name="CYCLE___LVL_1____OFFSITES">'[16]Summary Sheets'!$L$572:$V$606</definedName>
    <definedName name="CYCLE___LVL_1____PIPELINE">'[17]ITB COST'!$L$574:$V$614</definedName>
    <definedName name="CYCLE___LVL_1____TANK">'[17]ITB COST'!$L$706:$V$746</definedName>
    <definedName name="CYCLE___LVL_1_DKADU">'[17]ITB COST'!$L$2:$V$42</definedName>
    <definedName name="CYCLE___LVL_1_ETHYLENE">'[16]Summary Sheets'!$L$2:$V$36</definedName>
    <definedName name="CYCLE___LVL_1_NGL4">'[17]ITB COST'!$L$178:$V$218</definedName>
    <definedName name="CYCLE___LVL_1_POLYETHYLENE">'[16]Summary Sheets'!$L$192:$V$226</definedName>
    <definedName name="CYCLE_LVL_1_PGM">'[17]ITB COST'!$L$881:$V$922</definedName>
    <definedName name="D">'[18]A1 Thru A11- LUMP SUM CONSTR'!$BH$7</definedName>
    <definedName name="DATA12" localSheetId="5">#REF!</definedName>
    <definedName name="DATA12">#REF!</definedName>
    <definedName name="DATA13" localSheetId="5">#REF!</definedName>
    <definedName name="DATA13">#REF!</definedName>
    <definedName name="DATA8" localSheetId="5">#REF!</definedName>
    <definedName name="DATA8">#REF!</definedName>
    <definedName name="_xlnm.Database">#REF!</definedName>
    <definedName name="DataFilter">[19]!DataFilter</definedName>
    <definedName name="DataSort">[19]!DataSort</definedName>
    <definedName name="dd">[20]Sheet2!$D$1:$F$65536</definedName>
    <definedName name="DEDN." localSheetId="5">#REF!</definedName>
    <definedName name="DEDN.">#REF!</definedName>
    <definedName name="depit" localSheetId="5" hidden="1">#REF!</definedName>
    <definedName name="depit" hidden="1">#REF!</definedName>
    <definedName name="DEPRECIATION">[1]Sheet1!$AV$562</definedName>
    <definedName name="DilEqSh">[13]Capital!$K$72:$AE$72</definedName>
    <definedName name="DIRECTORY">[1]Sheet1!$C$527</definedName>
    <definedName name="DispFmt" hidden="1">[13]Input!#REF!</definedName>
    <definedName name="DivOut">[13]Input!$K$141:$AE$141</definedName>
    <definedName name="DivTax">[13]Profile!$K$18:$AE$18</definedName>
    <definedName name="DMTCRORES">#N/A</definedName>
    <definedName name="DMTLACS">#REF!</definedName>
    <definedName name="DMTRUPEES">#REF!</definedName>
    <definedName name="DPS_Curr_Yr">#REF!</definedName>
    <definedName name="DPS_Lst_Yr">#REF!</definedName>
    <definedName name="DPS_Next_Yr">#REF!</definedName>
    <definedName name="E">[13]Formats!$Y$9</definedName>
    <definedName name="EarnChk">[13]Profile!$L$19:$AE$19</definedName>
    <definedName name="EBDT">[13]Formats!$K$27:$AE$27</definedName>
    <definedName name="EBITDA">[13]Formats!$K$24:$AE$24</definedName>
    <definedName name="econ_profit">[1]Sheet1!$C$230:$L$245</definedName>
    <definedName name="EDvTax">[13]Input!$K$139:$AE$139</definedName>
    <definedName name="EffEqShAd">[13]Capital!$K$52:$AE$52</definedName>
    <definedName name="EnEsMode" hidden="1">[13]Profile!$K$9</definedName>
    <definedName name="EnYrRng" hidden="1">[13]Profile!$L$11:$AE$11</definedName>
    <definedName name="EPS_Curr_Qtr" localSheetId="5">#REF!</definedName>
    <definedName name="EPS_Curr_Qtr">#REF!</definedName>
    <definedName name="EPS_Curr_Yr" localSheetId="5">#REF!</definedName>
    <definedName name="EPS_Curr_Yr">#REF!</definedName>
    <definedName name="EPS_Growth_Rate" localSheetId="5">#REF!</definedName>
    <definedName name="EPS_Growth_Rate">#REF!</definedName>
    <definedName name="EPS_Lst_Yr">#REF!</definedName>
    <definedName name="EPS_Next_Yr">#REF!</definedName>
    <definedName name="EPS_Qtr_Date">#REF!</definedName>
    <definedName name="EqDiv">[13]Input!$K$136:$AE$136</definedName>
    <definedName name="EqMult" hidden="1">[13]Capital!$K$18:$AE$18</definedName>
    <definedName name="Equity_Del_Item">[21]!Equity_Del_Item</definedName>
    <definedName name="Equity_Ins_Item">[21]!Equity_Ins_Item</definedName>
    <definedName name="Equity_Ticker" localSheetId="5">#REF!</definedName>
    <definedName name="Equity_Ticker">#REF!</definedName>
    <definedName name="EstInt">[13]Debt!$K$245:$AE$245</definedName>
    <definedName name="EstRef" hidden="1">[13]Profile!$K$13:$AE$13</definedName>
    <definedName name="EsYrRng" hidden="1">[13]Profile!$L$12:$AE$12</definedName>
    <definedName name="EV">[1]Sheet1!$E$447</definedName>
    <definedName name="EVA">[13]Formats!$K$175:$AE$175</definedName>
    <definedName name="Exc">[13]Input!$K$303:$AE$303</definedName>
    <definedName name="ExItem">[13]Input!$K$131:$AE$131</definedName>
    <definedName name="ExpAdmDmy">[13]Input!$A$546:$IV$546</definedName>
    <definedName name="ExpensesCap">[13]Input!$K$558:$AE$558</definedName>
    <definedName name="ExpMfgDmy" hidden="1">[13]Input!$A$496:$IV$499</definedName>
    <definedName name="ExpPerDmy" hidden="1">[13]Input!$A$530:$IV$530</definedName>
    <definedName name="ExpPr">[13]Input!$K$310:$AE$310</definedName>
    <definedName name="ExpSaleDmy" hidden="1">[13]Input!$A$514:$IV$514</definedName>
    <definedName name="_xlnm.Extract">[15]SILICATE!#REF!</definedName>
    <definedName name="F_AFLCFM1">[1]Sheet1!#REF!</definedName>
    <definedName name="F_AFLCFM2">[1]Sheet1!#REF!</definedName>
    <definedName name="F_AFLPEM3">[1]Sheet1!#REF!</definedName>
    <definedName name="F_AFLPEM4">[1]Sheet1!#REF!</definedName>
    <definedName name="F_AFLPEMb">[1]Sheet1!#REF!</definedName>
    <definedName name="F_AFLSD1">[1]Sheet1!#REF!</definedName>
    <definedName name="F_AFLSD2">[1]Sheet1!#REF!</definedName>
    <definedName name="F_BALANCE">[1]Sheet1!$M$52:$W$98</definedName>
    <definedName name="F_Book_value_per_share">[1]Sheet1!#REF!</definedName>
    <definedName name="f_capital">[1]Sheet1!$M$148:$W$180</definedName>
    <definedName name="F_CASH">[1]Sheet1!$M$182:$W$245</definedName>
    <definedName name="f_econ_profit">[1]Sheet1!$M$230:$W$245</definedName>
    <definedName name="F_FINANCE">[1]Sheet1!$M$287:$W$327</definedName>
    <definedName name="f_free_cash_flow">[1]Sheet1!$M$182:$W$228</definedName>
    <definedName name="F_INCOME">[1]Sheet1!$M$8:$W$42</definedName>
    <definedName name="F_INVEST">[1]Sheet1!$M$148:$W$180</definedName>
    <definedName name="f_manual">[1]Sheet1!$A$286</definedName>
    <definedName name="F_NOPLAT">[1]Sheet1!$M$100:$W$146</definedName>
    <definedName name="F_OPERATING">[1]Sheet1!$M$247:$W$283</definedName>
    <definedName name="f_ratios">[1]Sheet1!$M$247:$W$413</definedName>
    <definedName name="F_RESULTS">[1]Sheet1!$M$335:$W$378</definedName>
    <definedName name="f_roic">[1]Sheet1!$X$492:$BA$537</definedName>
    <definedName name="F_SUP_CALC">[1]Sheet1!$M$380:$W$412</definedName>
    <definedName name="f_valuation">[1]Sheet1!$A$414:$L$481</definedName>
    <definedName name="FaceVal" hidden="1">[13]Profile!$K$15:$AE$15</definedName>
    <definedName name="FAIncr">[13]CapEx!$K$32:$AE$32</definedName>
    <definedName name="FAMERangeDJ_BALAL28">[1]Sheet1!#REF!</definedName>
    <definedName name="FAMERangeDJ_BALAM28">[1]Sheet1!#REF!</definedName>
    <definedName name="FAMERangeDJ_BALAN28">[1]Sheet1!#REF!</definedName>
    <definedName name="FAMERangeGCI_BALD62">[1]Sheet1!#REF!</definedName>
    <definedName name="FAMERangeGCI_BALD63">[1]Sheet1!#REF!</definedName>
    <definedName name="FAMERangeKRI_BALAL99">[1]Sheet1!$U$93:$U$93</definedName>
    <definedName name="FAMERangeKRI_BALAM99">[1]Sheet1!$V$93:$V$93</definedName>
    <definedName name="FAMERangeKRI_BALAN99">[1]Sheet1!$W$93:$W$93</definedName>
    <definedName name="far">[1]Sheet1!$Z$208</definedName>
    <definedName name="FARedc">[13]CapEx!$K$43:$AE$43</definedName>
    <definedName name="FASer" hidden="1">[13]Profile!$BX$5:$BX$12</definedName>
    <definedName name="FBASE">[1]Sheet1!$AC$526:$AG$526</definedName>
    <definedName name="FCASHTAX">[1]Sheet1!$AC$514:$AG$514</definedName>
    <definedName name="FCOGS">[1]Sheet1!$AC$505:$AG$505</definedName>
    <definedName name="FCONSTANT">[1]Sheet1!$AC$527:$AG$527</definedName>
    <definedName name="FD">[13]Debt!$K$143:$AE$143</definedName>
    <definedName name="FDEPRECIATION">[1]Sheet1!$AC$507:$AG$507</definedName>
    <definedName name="FDEPS">[13]Capital!$K$11:$AE$11</definedName>
    <definedName name="FDEqSh">[13]Capital!$K$10:$AE$10</definedName>
    <definedName name="FFINANCE">[1]Sheet1!$M$287</definedName>
    <definedName name="FGROWTH">[1]Sheet1!$AC$525:$AG$525</definedName>
    <definedName name="FILE">[1]Sheet1!$D$527</definedName>
    <definedName name="FINANCE">[1]Sheet1!$C$287:$L$327</definedName>
    <definedName name="FINCREASED">[1]Sheet1!$AC$528:$AG$528</definedName>
    <definedName name="FINETOTHER">[1]Sheet1!$AC$523:$AG$523</definedName>
    <definedName name="FINETPPE">[1]Sheet1!$AC$522:$AG$522</definedName>
    <definedName name="FinInc">[13]Input!$K$125:$AE$125</definedName>
    <definedName name="FinInd">[13]Input!$AC$127</definedName>
    <definedName name="FINTENSITY">[1]Sheet1!$AC$524:$AG$524</definedName>
    <definedName name="FINVESTMENT">[1]Sheet1!$AC$530:$AG$530</definedName>
    <definedName name="FINVESTYEARS">[1]Sheet1!$AC$520:$AG$520</definedName>
    <definedName name="FITE">[12]Dbase!$AN$5</definedName>
    <definedName name="FIWORKING">[1]Sheet1!$AC$521:$AG$521</definedName>
    <definedName name="FixExp">[13]Formats!$K$141:$AE$141</definedName>
    <definedName name="FLAR">[12]Heads!$B$23:$W$25</definedName>
    <definedName name="FMARGIN">[1]Sheet1!$AC$508:$AG$508</definedName>
    <definedName name="FNETPPE">[1]Sheet1!$AC$509:$AG$509</definedName>
    <definedName name="fninc">[13]Input!$AA$449</definedName>
    <definedName name="FNOPLAT">[1]Sheet1!$AC$529:$AG$529</definedName>
    <definedName name="FOCO">[12]Dbase!$B$475</definedName>
    <definedName name="FOCO_1">[12]Heads!$B$129:$AZ$129</definedName>
    <definedName name="FOCO_10">[12]Heads!$B$147:$AZ$147</definedName>
    <definedName name="FOCO_11">[12]Heads!$B$149:$BD$149</definedName>
    <definedName name="FOCO_12">[12]Heads!$B$151:$AZ$151</definedName>
    <definedName name="FOCO_13">[12]Heads!$B$153:$AZ$153</definedName>
    <definedName name="FOCO_14">[12]Heads!$B$155:$AZ$155</definedName>
    <definedName name="FOCO_15">[12]Heads!$B$157:$AZ$157</definedName>
    <definedName name="FOCO_16">[12]Heads!$B$159:$AZ$159</definedName>
    <definedName name="FOCO_17">[12]Heads!$B$161:$AZ$161</definedName>
    <definedName name="FOCO_18">[12]Heads!$B$163:$AZ$163</definedName>
    <definedName name="FOCO_19">[12]Heads!$B$165:$AZ$165</definedName>
    <definedName name="FOCO_2">[12]Heads!$B$131:$AZ$131</definedName>
    <definedName name="FOCO_3">[12]Heads!$B$133:$AZ$133</definedName>
    <definedName name="FOCO_4">[12]Heads!$B$135:$AZ$135</definedName>
    <definedName name="FOCO_5">[12]Heads!$B$137:$AZ$137</definedName>
    <definedName name="FOCO_6">[12]Heads!$B$139:$BD$139</definedName>
    <definedName name="FOCO_7">[12]Heads!$B$141:$BD$141</definedName>
    <definedName name="FOCO_8">[12]Heads!$B$143:$AZ$143</definedName>
    <definedName name="FOCO_9">[12]Heads!$B$145:$AZ$145</definedName>
    <definedName name="FOPERATING">[1]Sheet1!$M$248</definedName>
    <definedName name="FORE_ALL">[1]Sheet1!$M$8:$W$412</definedName>
    <definedName name="FOTHER">[1]Sheet1!$AC$511:$AG$511</definedName>
    <definedName name="FPREROIC">[1]Sheet1!$AC$513:$AG$513</definedName>
    <definedName name="free_cash_flow">[1]Sheet1!$C$182:$L$228</definedName>
    <definedName name="FROIC">[1]Sheet1!$AC$515:$AG$515</definedName>
    <definedName name="FROICYEARS">[1]Sheet1!$AC$503:$AG$503</definedName>
    <definedName name="FSG_A">[1]Sheet1!$AC$506:$AG$506</definedName>
    <definedName name="FTURNOVER">[1]Sheet1!$AC$512:$AG$512</definedName>
    <definedName name="FV">[13]Profile!$D$8</definedName>
    <definedName name="FWORKING">[1]Sheet1!$AC$510:$AG$510</definedName>
    <definedName name="G">[1]Sheet1!$P$227</definedName>
    <definedName name="GBALANCE">[1]Sheet1!$M$52</definedName>
    <definedName name="GCAP_INVEST">[1]Sheet1!$M$148</definedName>
    <definedName name="GFINANCE">[1]Sheet1!$M$287</definedName>
    <definedName name="GFORECAST">[1]Sheet1!$F$562</definedName>
    <definedName name="GFREE_CASH">[1]Sheet1!$M$182</definedName>
    <definedName name="GI">[13]Formats!$K$7:$AE$7</definedName>
    <definedName name="GINCOME">[1]Sheet1!$M$8</definedName>
    <definedName name="GINPUT">[1]Sheet1!#REF!</definedName>
    <definedName name="GK_RESULTS">[1]Sheet1!$M$335</definedName>
    <definedName name="GMI_ANA_START_M">'[9]Process Piping'!#REF!</definedName>
    <definedName name="GMI_ANA_TITRE">'[9]Process Piping'!#REF!</definedName>
    <definedName name="GMI_GRP_ROW">'[9]Process Piping'!#REF!</definedName>
    <definedName name="GMI_QRY_ROW">'[9]Process Piping'!#REF!</definedName>
    <definedName name="GMINI">'[9]Process Piping'!#REF!</definedName>
    <definedName name="GNOPLAT">[1]Sheet1!$W$333</definedName>
    <definedName name="GoBack">[19]KLHT!GoBack</definedName>
    <definedName name="GOPERATING">[1]Sheet1!$M$247</definedName>
    <definedName name="GROUP">#REF!</definedName>
    <definedName name="GrPbtIt">[13]Tax!$K$33:$AE$33</definedName>
    <definedName name="GS">[13]Input!$K$299:$AE$299</definedName>
    <definedName name="GSUP_CALC">[1]Sheet1!$M$380</definedName>
    <definedName name="GVALUE">[1]Sheet1!$F$574</definedName>
    <definedName name="H_INCOME">[1]Sheet1!$C$8</definedName>
    <definedName name="HBALANCE">[1]Sheet1!$C$52</definedName>
    <definedName name="HCAP_INVEST">[1]Sheet1!$C$148</definedName>
    <definedName name="HFINANCE">[1]Sheet1!$C$287</definedName>
    <definedName name="HFREE_CASH">[1]Sheet1!$D$182</definedName>
    <definedName name="HIST_ALL">[1]Sheet1!$C$8:$L$412</definedName>
    <definedName name="HK_RESULT">[1]Sheet1!$C$335</definedName>
    <definedName name="HNOPLAT">[1]Sheet1!$C$100</definedName>
    <definedName name="HOPERATING">[1]Sheet1!$C$247</definedName>
    <definedName name="HSUP_CALC">[1]Sheet1!$C$380</definedName>
    <definedName name="HTML_CodePage" hidden="1">1252</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"\\swati\macro\IN_Notes_MM.html"</definedName>
    <definedName name="HTML_Title" hidden="1">""</definedName>
    <definedName name="IC">[1]Sheet1!$B$148</definedName>
    <definedName name="ICD">[13]Debt!$K$146:$AE$146</definedName>
    <definedName name="ICDInv">[13]Input!$K$54:$AE$54</definedName>
    <definedName name="ICRA" localSheetId="5">#REF!</definedName>
    <definedName name="ICRA">#REF!</definedName>
    <definedName name="ICTEAS" localSheetId="5">#REF!</definedName>
    <definedName name="ICTEAS">#REF!</definedName>
    <definedName name="ictsymbol">"Rs"</definedName>
    <definedName name="icusymbol">"Rs"</definedName>
    <definedName name="IMaCS">#REF!</definedName>
    <definedName name="IMP">#REF!</definedName>
    <definedName name="IMP04_A10">[12]Curves!$G$13</definedName>
    <definedName name="IMP04_A11">[12]Curves!$G$14</definedName>
    <definedName name="IMP04_A12">[12]Curves!$G$15</definedName>
    <definedName name="IMP04_A2">[12]Curves!$G$5</definedName>
    <definedName name="IMP04_A3">[12]Curves!$G$6</definedName>
    <definedName name="IMP04_A4">[12]Curves!$G$7</definedName>
    <definedName name="IMP04_A5">[12]Curves!$G$8</definedName>
    <definedName name="IMP04_A6">[12]Curves!$G$9</definedName>
    <definedName name="IMP04_A7">[12]Curves!$G$10</definedName>
    <definedName name="IMP04_A8">[12]Curves!$G$11</definedName>
    <definedName name="IMP04_A9">[12]Curves!$G$12</definedName>
    <definedName name="IMP04_B1">[12]Curves!$H$4</definedName>
    <definedName name="IMP04_B10">[12]Curves!$H$13</definedName>
    <definedName name="IMP04_B11">[12]Curves!$H$14</definedName>
    <definedName name="IMP04_B12">[12]Curves!$H$15</definedName>
    <definedName name="IMP04_B2">[12]Curves!$H$5</definedName>
    <definedName name="IMP04_B3">[12]Curves!$H$6</definedName>
    <definedName name="IMP04_B4">[12]Curves!$H$7</definedName>
    <definedName name="IMP04_B5">[12]Curves!$H$8</definedName>
    <definedName name="IMP04_B6">[12]Curves!$H$9</definedName>
    <definedName name="IMP04_B7">[12]Curves!$H$10</definedName>
    <definedName name="IMP04_B8">[12]Curves!$H$11</definedName>
    <definedName name="IMP04_B9">[12]Curves!$H$12</definedName>
    <definedName name="IMP04_C1">[12]Curves!$I$4</definedName>
    <definedName name="IMP04_C10">[12]Curves!$I$13</definedName>
    <definedName name="IMP04_C11">[12]Curves!$I$14</definedName>
    <definedName name="IMP04_C12">[12]Curves!$I$15</definedName>
    <definedName name="IMP04_C2">[12]Curves!$I$5</definedName>
    <definedName name="IMP04_C3">[12]Curves!$I$6</definedName>
    <definedName name="IMP04_C4">[12]Curves!$I$7</definedName>
    <definedName name="IMP04_C5">[12]Curves!$I$8</definedName>
    <definedName name="IMP04_C6">[12]Curves!$I$9</definedName>
    <definedName name="IMP04_C7">[12]Curves!$I$10</definedName>
    <definedName name="IMP04_C8">[12]Curves!$I$11</definedName>
    <definedName name="IMP04_C9">[12]Curves!$I$12</definedName>
    <definedName name="IMP04_D1">[12]Curves!$D$4</definedName>
    <definedName name="IMP04_D10">[12]Curves!$D$13</definedName>
    <definedName name="IMP04_D11">[12]Curves!$D$14</definedName>
    <definedName name="IMP04_D12">[12]Curves!$D$15</definedName>
    <definedName name="IMP04_D2">[12]Curves!$D$5</definedName>
    <definedName name="IMP04_D3">[12]Curves!$D$6</definedName>
    <definedName name="IMP04_D4">[12]Curves!$D$7</definedName>
    <definedName name="IMP04_D5">[12]Curves!$D$8</definedName>
    <definedName name="IMP04_D6">[12]Curves!$D$9</definedName>
    <definedName name="IMP04_D7">[12]Curves!$D$10</definedName>
    <definedName name="IMP04_D8">[12]Curves!$D$11</definedName>
    <definedName name="IMP04_D9">[12]Curves!$D$12</definedName>
    <definedName name="IMP04_F1">[12]Curves!$A$17</definedName>
    <definedName name="IMP04_F10">[12]Curves!$A$35</definedName>
    <definedName name="IMP04_F11">[12]Curves!$A$37</definedName>
    <definedName name="IMP04_F12">[12]Curves!$A$39</definedName>
    <definedName name="IMP04_F2">[12]Curves!$A$19</definedName>
    <definedName name="IMP04_F3">[12]Curves!$A$21</definedName>
    <definedName name="IMP04_F4">[12]Curves!$A$23</definedName>
    <definedName name="IMP04_F5">[12]Curves!$A$25</definedName>
    <definedName name="IMP04_F6">[12]Curves!$A$27</definedName>
    <definedName name="IMP04_F7">[12]Curves!$A$29</definedName>
    <definedName name="IMP04_F8">[12]Curves!$A$31</definedName>
    <definedName name="IMP04_F9">[12]Curves!$A$33</definedName>
    <definedName name="IMP07_A1">[12]Curves!$G$58</definedName>
    <definedName name="IMP07_A10">[12]Curves!$G$67</definedName>
    <definedName name="IMP07_A11">[12]Curves!$G$68</definedName>
    <definedName name="IMP07_A12">[12]Curves!$G$69</definedName>
    <definedName name="IMP07_A2">[12]Curves!$G$59</definedName>
    <definedName name="IMP07_A3">[12]Curves!$G$60</definedName>
    <definedName name="IMP07_A4">[12]Curves!$G$61</definedName>
    <definedName name="IMP07_A5">[12]Curves!$G$62</definedName>
    <definedName name="IMP07_A6">[12]Curves!$G$63</definedName>
    <definedName name="IMP07_A7">[12]Curves!$G$64</definedName>
    <definedName name="IMP07_A8">[12]Curves!$G$65</definedName>
    <definedName name="IMP07_A9">[12]Curves!$G$66</definedName>
    <definedName name="IMP07_B1">[12]Curves!$H$58</definedName>
    <definedName name="IMP07_B10">[12]Curves!$H$67</definedName>
    <definedName name="IMP07_B11">[12]Curves!$H$68</definedName>
    <definedName name="IMP07_B12">[12]Curves!$H$69</definedName>
    <definedName name="IMP07_B2">[12]Curves!$H$59</definedName>
    <definedName name="IMP07_B3">[12]Curves!$H$60</definedName>
    <definedName name="IMP07_B4">[12]Curves!$H$61</definedName>
    <definedName name="IMP07_B5">[12]Curves!$H$62</definedName>
    <definedName name="IMP07_B6">[12]Curves!$H$63</definedName>
    <definedName name="IMP07_B7">[12]Curves!$H$64</definedName>
    <definedName name="IMP07_B8">[12]Curves!$H$65</definedName>
    <definedName name="IMP07_B9">[12]Curves!$H$66</definedName>
    <definedName name="IMP07_C1">[12]Curves!$I$58</definedName>
    <definedName name="IMP07_C10">[12]Curves!$I$67</definedName>
    <definedName name="IMP07_C11">[12]Curves!$I$68</definedName>
    <definedName name="IMP07_C12">[12]Curves!$I$69</definedName>
    <definedName name="IMP07_C2">[12]Curves!$I$59</definedName>
    <definedName name="IMP07_C3">[12]Curves!$I$60</definedName>
    <definedName name="IMP07_C4">[12]Curves!$I$61</definedName>
    <definedName name="IMP07_C5">[12]Curves!$I$62</definedName>
    <definedName name="IMP07_C6">[12]Curves!$I$63</definedName>
    <definedName name="IMP07_C7">[12]Curves!$I$64</definedName>
    <definedName name="IMP07_C8">[12]Curves!$I$65</definedName>
    <definedName name="IMP07_C9">[12]Curves!$I$66</definedName>
    <definedName name="IMP07_D1">[12]Curves!$D$58</definedName>
    <definedName name="IMP07_D10">[12]Curves!$D$67</definedName>
    <definedName name="IMP07_D11">[12]Curves!$D$68</definedName>
    <definedName name="IMP07_D12">[12]Curves!$D$69</definedName>
    <definedName name="IMP07_D2">[12]Curves!$D$59</definedName>
    <definedName name="IMP07_D3">[12]Curves!$D$60</definedName>
    <definedName name="IMP07_D4">[12]Curves!$D$61</definedName>
    <definedName name="IMP07_D5">[12]Curves!$D$62</definedName>
    <definedName name="IMP07_D6">[12]Curves!$D$63</definedName>
    <definedName name="IMP07_D7">[12]Curves!$D$64</definedName>
    <definedName name="IMP07_D8">[12]Curves!$D$65</definedName>
    <definedName name="IMP07_D9">[12]Curves!$D$66</definedName>
    <definedName name="IMP07_F1">[12]Curves!$A$71</definedName>
    <definedName name="IMP07_F10">[12]Curves!$A$89</definedName>
    <definedName name="IMP07_F11">[12]Curves!$A$91</definedName>
    <definedName name="IMP07_F12">[12]Curves!$A$93</definedName>
    <definedName name="IMP07_F2">[12]Curves!$A$73</definedName>
    <definedName name="IMP07_F3">[12]Curves!$A$75</definedName>
    <definedName name="IMP07_F4">[12]Curves!$A$77</definedName>
    <definedName name="IMP07_F5">[12]Curves!$A$79</definedName>
    <definedName name="IMP07_F6">[12]Curves!$A$81</definedName>
    <definedName name="IMP07_F7">[12]Curves!$A$83</definedName>
    <definedName name="IMP07_F8">[12]Curves!$A$85</definedName>
    <definedName name="IMP07_F9">[12]Curves!$A$87</definedName>
    <definedName name="IMP09_A1">[12]Curves!$I$112</definedName>
    <definedName name="IMP09_A10">[12]Curves!$I$121</definedName>
    <definedName name="IMP09_A11">[12]Curves!$I$122</definedName>
    <definedName name="IMP09_A12">[12]Curves!$I$123</definedName>
    <definedName name="IMP09_A2">[12]Curves!$I$113</definedName>
    <definedName name="IMP09_A3">[12]Curves!$I$114</definedName>
    <definedName name="IMP09_A4">[12]Curves!$I$115</definedName>
    <definedName name="IMP09_A5">[12]Curves!$I$116</definedName>
    <definedName name="IMP09_A6">[12]Curves!$I$117</definedName>
    <definedName name="IMP09_A7">[12]Curves!$I$118</definedName>
    <definedName name="IMP09_A8">[12]Curves!$I$119</definedName>
    <definedName name="IMP09_A9">[12]Curves!$I$120</definedName>
    <definedName name="IMP09_B1">[12]Curves!$J$112</definedName>
    <definedName name="IMP09_B10">[12]Curves!$J$121</definedName>
    <definedName name="IMP09_B11">[12]Curves!$J$122</definedName>
    <definedName name="IMP09_B12">[12]Curves!$J$123</definedName>
    <definedName name="IMP09_B2">[12]Curves!$J$113</definedName>
    <definedName name="IMP09_B3">[12]Curves!$J$114</definedName>
    <definedName name="IMP09_B4">[12]Curves!$J$115</definedName>
    <definedName name="IMP09_B5">[12]Curves!$J$116</definedName>
    <definedName name="IMP09_B6">[12]Curves!$J$117</definedName>
    <definedName name="IMP09_B7">[12]Curves!$J$118</definedName>
    <definedName name="IMP09_B8">[12]Curves!$J$119</definedName>
    <definedName name="IMP09_B9">[12]Curves!$J$120</definedName>
    <definedName name="IMP09_C1">[12]Curves!$K$112</definedName>
    <definedName name="IMP09_C10">[12]Curves!$K$121</definedName>
    <definedName name="IMP09_C11">[12]Curves!$K$122</definedName>
    <definedName name="IMP09_C12">[12]Curves!$K$123</definedName>
    <definedName name="IMP09_C2">[12]Curves!$K$113</definedName>
    <definedName name="IMP09_C3">[12]Curves!$K$114</definedName>
    <definedName name="IMP09_C4">[12]Curves!$K$115</definedName>
    <definedName name="IMP09_C5">[12]Curves!$K$116</definedName>
    <definedName name="IMP09_C6">[12]Curves!$K$117</definedName>
    <definedName name="IMP09_C7">[12]Curves!$K$118</definedName>
    <definedName name="IMP09_C8">[12]Curves!$K$119</definedName>
    <definedName name="IMP09_C9">[12]Curves!$K$120</definedName>
    <definedName name="IMP09_D1">[12]Curves!$F$112</definedName>
    <definedName name="IMP09_D10">[12]Curves!$F$121</definedName>
    <definedName name="IMP09_D11">[12]Curves!$F$122</definedName>
    <definedName name="IMP09_D12">[12]Curves!$F$123</definedName>
    <definedName name="IMP09_D2">[12]Curves!$F$113</definedName>
    <definedName name="IMP09_D3">[12]Curves!$F$114</definedName>
    <definedName name="IMP09_D4">[12]Curves!$F$115</definedName>
    <definedName name="IMP09_D5">[12]Curves!$F$116</definedName>
    <definedName name="IMP09_D6">[12]Curves!$F$117</definedName>
    <definedName name="IMP09_D7">[12]Curves!$F$118</definedName>
    <definedName name="IMP09_D8">[12]Curves!$F$119</definedName>
    <definedName name="IMP09_D9">[12]Curves!$F$120</definedName>
    <definedName name="IMP09_F1">[12]Curves!$A$125</definedName>
    <definedName name="IMP09_F10">[12]Curves!$A$143</definedName>
    <definedName name="IMP09_F11">[12]Curves!$A$145</definedName>
    <definedName name="IMP09_F12">[12]Curves!$A$147</definedName>
    <definedName name="IMP09_F2">[12]Curves!$A$127</definedName>
    <definedName name="IMP09_F3">[12]Curves!$A$129</definedName>
    <definedName name="IMP09_F4">[12]Curves!$A$131</definedName>
    <definedName name="IMP09_F5">[12]Curves!$A$133</definedName>
    <definedName name="IMP09_F6">[12]Curves!$A$135</definedName>
    <definedName name="IMP09_F7">[12]Curves!$A$137</definedName>
    <definedName name="IMP09_F8">[12]Curves!$A$139</definedName>
    <definedName name="IMP09_F9">[12]Curves!$A$141</definedName>
    <definedName name="IMP11_A1">[12]Curves!$G$166</definedName>
    <definedName name="IMP11_A10">[12]Curves!$G$175</definedName>
    <definedName name="IMP11_A11">[12]Curves!$G$176</definedName>
    <definedName name="IMP11_A12">[12]Curves!$G$177</definedName>
    <definedName name="IMP11_A2">[12]Curves!$G$167</definedName>
    <definedName name="IMP11_A3">[12]Curves!$G$168</definedName>
    <definedName name="IMP11_A4">[12]Curves!$G$169</definedName>
    <definedName name="IMP11_A5">[12]Curves!$G$170</definedName>
    <definedName name="IMP11_A6">[12]Curves!$G$171</definedName>
    <definedName name="IMP11_A7">[12]Curves!$G$172</definedName>
    <definedName name="IMP11_A8">[12]Curves!$G$173</definedName>
    <definedName name="IMP11_A9">[12]Curves!$G$174</definedName>
    <definedName name="IMP11_B1">[12]Curves!$H$166</definedName>
    <definedName name="IMP11_B10">[12]Curves!$H$175</definedName>
    <definedName name="IMP11_B11">[12]Curves!$H$176</definedName>
    <definedName name="IMP11_B12">[12]Curves!$H$177</definedName>
    <definedName name="IMP11_B2">[12]Curves!$H$167</definedName>
    <definedName name="IMP11_B3">[12]Curves!$H$168</definedName>
    <definedName name="IMP11_B4">[12]Curves!$H$169</definedName>
    <definedName name="IMP11_B5">[12]Curves!$H$170</definedName>
    <definedName name="IMP11_B6">[12]Curves!$H$171</definedName>
    <definedName name="IMP11_B7">[12]Curves!$H$172</definedName>
    <definedName name="IMP11_B8">[12]Curves!$H$173</definedName>
    <definedName name="IMP11_B9">[12]Curves!$H$174</definedName>
    <definedName name="IMP11_C1">[12]Curves!$I$166</definedName>
    <definedName name="IMP11_C10">[12]Curves!$I$175</definedName>
    <definedName name="IMP11_C11">[12]Curves!$I$176</definedName>
    <definedName name="IMP11_C12">[12]Curves!$I$177</definedName>
    <definedName name="IMP11_C2">[12]Curves!$I$167</definedName>
    <definedName name="IMP11_C3">[12]Curves!$I$168</definedName>
    <definedName name="IMP11_C4">[12]Curves!$I$169</definedName>
    <definedName name="IMP11_C5">[12]Curves!$I$170</definedName>
    <definedName name="IMP11_C6">[12]Curves!$I$171</definedName>
    <definedName name="IMP11_C7">[12]Curves!$I$172</definedName>
    <definedName name="IMP11_C8">[12]Curves!$I$173</definedName>
    <definedName name="IMP11_C9">[12]Curves!$I$174</definedName>
    <definedName name="IMP11_D1">[12]Curves!$D$166</definedName>
    <definedName name="IMP11_D10">[12]Curves!$D$175</definedName>
    <definedName name="IMP11_D11">[12]Curves!$D$176</definedName>
    <definedName name="IMP11_D12">[12]Curves!$D$177</definedName>
    <definedName name="IMP11_D2">[12]Curves!$D$167</definedName>
    <definedName name="IMP11_D3">[12]Curves!$D$168</definedName>
    <definedName name="IMP11_D4">[12]Curves!$D$169</definedName>
    <definedName name="IMP11_D5">[12]Curves!$D$170</definedName>
    <definedName name="IMP11_D6">[12]Curves!$D$171</definedName>
    <definedName name="IMP11_D7">[12]Curves!$D$172</definedName>
    <definedName name="IMP11_D8">[12]Curves!$D$173</definedName>
    <definedName name="IMP11_D9">[12]Curves!$D$174</definedName>
    <definedName name="IMP11_F1">[12]Curves!$A$179</definedName>
    <definedName name="IMP11_F10">[12]Curves!$A$197</definedName>
    <definedName name="IMP11_F11">[12]Curves!$A$199</definedName>
    <definedName name="IMP11_F12">[12]Curves!$A$201</definedName>
    <definedName name="IMP11_F2">[12]Curves!$A$181</definedName>
    <definedName name="IMP11_F3">[12]Curves!$A$183</definedName>
    <definedName name="IMP11_F4">[12]Curves!$A$185</definedName>
    <definedName name="IMP11_F5">[12]Curves!$A$187</definedName>
    <definedName name="IMP11_F6">[12]Curves!$A$189</definedName>
    <definedName name="IMP11_F7">[12]Curves!$A$191</definedName>
    <definedName name="IMP11_F8">[12]Curves!$A$193</definedName>
    <definedName name="IMP11_F9">[12]Curves!$A$195</definedName>
    <definedName name="IMPORT">'[9]Process Piping'!#REF!</definedName>
    <definedName name="INCOME">[1]Sheet1!$C$8:$L$42</definedName>
    <definedName name="INCREASED">[1]Sheet1!#REF!</definedName>
    <definedName name="INETOTHER">[1]Sheet1!#REF!</definedName>
    <definedName name="INETPPE">[1]Sheet1!#REF!</definedName>
    <definedName name="INPUT_07">[12]Curves!$A$55</definedName>
    <definedName name="INPUT_09">[12]Curves!$A$109</definedName>
    <definedName name="INPUT_11">[12]Curves!$A$163</definedName>
    <definedName name="InstCap" hidden="1">[13]Input!$K$149:$Y$149,[13]Input!$K$167:$Y$167,[13]Input!$K$185:$Y$185,[13]Input!$K$203:$Y$203,[13]Input!$K$221:$Y$221,[13]Input!$K$239:$Y$239,[13]Input!$K$257:$Y$257,[13]Input!$K$275:$Y$275</definedName>
    <definedName name="IntCap">[13]Debt!$K$246:$AE$246</definedName>
    <definedName name="IntCost">[13]Input!$K$130:$AE$130</definedName>
    <definedName name="IntDivTrf">[13]Input!$K$559:$AE$559</definedName>
    <definedName name="Inv">[13]Input!$K$58:$AE$58</definedName>
    <definedName name="InvChg" hidden="1">[13]Input!$K$99:$AE$99</definedName>
    <definedName name="INVEST">[1]Sheet1!$C$148:$L$168</definedName>
    <definedName name="Invt">[13]Formats!$W$76</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"08/22/2018 09:39:47"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TDepr">[13]Tax!$K$22:$AE$22</definedName>
    <definedName name="ITDepRt">[13]Profile!$K$16:$AE$16</definedName>
    <definedName name="ITREE">[1]Sheet1!$X$591:$AY$599</definedName>
    <definedName name="iue">1</definedName>
    <definedName name="iuesymbol">"Rs"</definedName>
    <definedName name="iun">1000000</definedName>
    <definedName name="iunsymbol">"Rsm"</definedName>
    <definedName name="ius">1000000</definedName>
    <definedName name="Ivnt">[13]Input!$K$63:$AE$63</definedName>
    <definedName name="IvntDays">[13]Input!$K$64:$AE$64</definedName>
    <definedName name="IWORKING">[1]Sheet1!$AT$594</definedName>
    <definedName name="koena">'[13]#REF'!$B$2:$BB$21</definedName>
    <definedName name="LACO_1">[12]Heads!$B$89:$W$89</definedName>
    <definedName name="LACO_10">[12]Heads!$B$107:$W$107</definedName>
    <definedName name="LACO_11">[12]Heads!$B$109:$W$109</definedName>
    <definedName name="LACO_12">[12]Heads!$B$111:$W$111</definedName>
    <definedName name="LACO_13">[12]Heads!$B$113:$W$113</definedName>
    <definedName name="LACO_14">[12]Heads!$B$115:$W$115</definedName>
    <definedName name="LACO_15">[12]Heads!$B$117:$W$117</definedName>
    <definedName name="LACO_16">[12]Heads!$B$119:$W$119</definedName>
    <definedName name="LACO_17">[12]Heads!$B$121:$W$121</definedName>
    <definedName name="LACO_18">[12]Heads!$B$123:$W$123</definedName>
    <definedName name="LACO_19">[12]Heads!$B$125:$W$125</definedName>
    <definedName name="LACO_2">[12]Heads!$B$91:$W$91</definedName>
    <definedName name="LACO_3">[12]Heads!$B$93:$W$93</definedName>
    <definedName name="LACO_4">[12]Heads!$B$95:$W$95</definedName>
    <definedName name="LACO_5">[12]Heads!$B$97:$W$97</definedName>
    <definedName name="LACO_6">[12]Heads!$B$99:$W$99</definedName>
    <definedName name="LACO_7">[12]Heads!$B$101:$W$101</definedName>
    <definedName name="LACO_8">[12]Heads!$B$103:$W$103</definedName>
    <definedName name="LACO_9">[12]Heads!$B$105:$W$105</definedName>
    <definedName name="lacs" localSheetId="5">#REF!</definedName>
    <definedName name="lacs">#REF!</definedName>
    <definedName name="LeaseAdj">[13]Input!#REF!</definedName>
    <definedName name="LEVEL_2_1_HEXENE_PG.2">'[16]Summary Sheets'!$W$420:$AG$454</definedName>
    <definedName name="LEVEL_2_1_HEXENE_PG.3">'[16]Summary Sheets'!$W$458:$AG$492</definedName>
    <definedName name="LEVEL_2_1_HEXENE_PG.4">'[16]Summary Sheets'!$W$496:$AG$530</definedName>
    <definedName name="LEVEL_2_1_HEXENE_PG_5">'[16]Summary Sheets'!$W$534:$AG$568</definedName>
    <definedName name="LEVEL_2_DKADU_PG.1">'[17]ITB COST'!$W$2:$AG$42</definedName>
    <definedName name="LEVEL_2_DKADU_PG.2">'[17]ITB COST'!$W$46:$AG$86</definedName>
    <definedName name="LEVEL_2_DKADU_PG.3">'[17]ITB COST'!$W$90:$AG$130</definedName>
    <definedName name="LEVEL_2_DKADU_PG.4">'[17]ITB COST'!$W$134:$AG$174</definedName>
    <definedName name="LEVEL_2_DOCK_PG.1">'[16]Summary Sheets'!$W$762:$AG$796</definedName>
    <definedName name="LEVEL_2_DOCK_PG.2">'[16]Summary Sheets'!$W$800:$AG$834</definedName>
    <definedName name="LEVEL_2_DOCK_PG.3">'[16]Summary Sheets'!$W$838:$AG$872</definedName>
    <definedName name="LEVEL_2_DOCK_PG.4">'[16]Summary Sheets'!$W$876:$AG$910</definedName>
    <definedName name="LEVEL_2_DOCK_PG_5">'[16]Summary Sheets'!$W$914:$AG$948</definedName>
    <definedName name="LEVEL_2_ETHYLENE_PG.1">'[16]Summary Sheets'!$W$2:$AG$36</definedName>
    <definedName name="LEVEL_2_ETHYLENE_PG.2">'[16]Summary Sheets'!$W$40:$AG$74</definedName>
    <definedName name="LEVEL_2_ETHYLENE_PG.3">'[16]Summary Sheets'!$W$78:$AG$112</definedName>
    <definedName name="LEVEL_2_ETHYLENE_PG.4">'[16]Summary Sheets'!$W$116:$AG$150</definedName>
    <definedName name="LEVEL_2_ETHYLENE_PG_5">'[16]Summary Sheets'!$W$154:$AG$188</definedName>
    <definedName name="LEVEL_2_NFGP_PG.1">'[17]ITB COST'!$W$398:$AG$438</definedName>
    <definedName name="LEVEL_2_NFGP_PG.2">'[17]ITB COST'!$W$442:$AG$482</definedName>
    <definedName name="LEVEL_2_NFGP_PG.3">'[17]ITB COST'!$W$486:$AG$526</definedName>
    <definedName name="LEVEL_2_NFGP_PG.4">'[17]ITB COST'!$W$530:$AG$570</definedName>
    <definedName name="LEVEL_2_NGL4_PG.1">'[17]ITB COST'!$W$178:$AG$218</definedName>
    <definedName name="LEVEL_2_NGL4_PG.2">'[17]ITB COST'!$W$222:$AG$262</definedName>
    <definedName name="LEVEL_2_NGL4_PG.3">'[17]ITB COST'!$W$266:$AG$306</definedName>
    <definedName name="LEVEL_2_NGL4_PG.4">'[17]ITB COST'!$W$310:$AG$350</definedName>
    <definedName name="LEVEL_2_OFFSITES_PG.1">'[16]Summary Sheets'!$W$572:$AG$606</definedName>
    <definedName name="LEVEL_2_OFFSITES_PG.2">'[16]Summary Sheets'!$W$610:$AG$644</definedName>
    <definedName name="LEVEL_2_OFFSITES_PG.3">'[16]Summary Sheets'!$W$648:$AG$682</definedName>
    <definedName name="LEVEL_2_OFFSITES_PG.4">'[16]Summary Sheets'!$W$686:$AG$720</definedName>
    <definedName name="LEVEL_2_OFFSITES_PG_5">'[16]Summary Sheets'!$W$724:$AG$758</definedName>
    <definedName name="LEVEL_2_PGM_PG.1">'[17]ITB COST'!$W$881:$AG$922</definedName>
    <definedName name="LEVEL_2_PGM_PG.2">'[17]ITB COST'!$W$925:$AG$966</definedName>
    <definedName name="LEVEL_2_PIPELINE_PG.1">'[17]ITB COST'!$W$574:$AG$614</definedName>
    <definedName name="LEVEL_2_PIPELINE_PG.2">'[17]ITB COST'!$W$618:$AG$658</definedName>
    <definedName name="LEVEL_2_PIPELINE_PG.3">'[17]ITB COST'!$W$662:$AG$702</definedName>
    <definedName name="LEVEL_2_POLYETHYLENE_PG.1">'[16]Summary Sheets'!$W$192:$AG$226</definedName>
    <definedName name="LEVEL_2_POLYETHYLENE_PG.2">'[16]Summary Sheets'!$W$230:$AG$264</definedName>
    <definedName name="LEVEL_2_POLYETHYLENE_PG.3">'[16]Summary Sheets'!$W$268:$AG$302</definedName>
    <definedName name="LEVEL_2_POLYETHYLENE_PG.4">'[16]Summary Sheets'!$W$306:$AG$340</definedName>
    <definedName name="LEVEL_2_POLYETHYLENE_PG_5">'[16]Summary Sheets'!$W$344:$AG$378</definedName>
    <definedName name="LEVEL_2_TANK_PG.1">'[17]ITB COST'!$W$706:$AG$746</definedName>
    <definedName name="LEVEL_2_TANK_PG.2">'[17]ITB COST'!$W$750:$AG$790</definedName>
    <definedName name="LEVEL_2_TANK_PG.3">'[17]ITB COST'!$W$794:$AG$834</definedName>
    <definedName name="LEVEL_2_TANK_PG.4">'[17]ITB COST'!$W$838:$AG$878</definedName>
    <definedName name="LEVEL_3_1_HEXENE_EQUIP_PG_1">'[16]Summary Sheets'!$AH$382:$AR$416</definedName>
    <definedName name="LEVEL_3_1_HEXENE_EQUIP_PG_2">'[16]Summary Sheets'!$AH$420:$AR$454</definedName>
    <definedName name="LEVEL_3_1_HEXENE_EQUIP_PG_3">'[16]Summary Sheets'!$AH$458:$AR$492</definedName>
    <definedName name="LEVEL_3_DKADU_EQUIP_PG_1">'[17]ITB COST'!$AH$2:$AR$42</definedName>
    <definedName name="LEVEL_3_DKADU_EQUIP_PG_2">'[17]ITB COST'!$AH$46:$AR$86</definedName>
    <definedName name="LEVEL_3_DKADU_EQUIP_PG_3">'[17]ITB COST'!$AH$90:$AR$130</definedName>
    <definedName name="LEVEL_3_DOCK_EQUIP_PG_1">'[16]Summary Sheets'!$AH$762:$AR$796</definedName>
    <definedName name="LEVEL_3_DOCK_EQUIP_PG_2">'[16]Summary Sheets'!$AH$800:$AR$834</definedName>
    <definedName name="LEVEL_3_DOCK_EQUIP_PG_3">'[16]Summary Sheets'!$AH$838:$AR$872</definedName>
    <definedName name="LEVEL_3_ETHYLENE_EQUIP_PG_1">'[16]Summary Sheets'!$AH$2:$AR$36</definedName>
    <definedName name="LEVEL_3_ETHYLENE_EQUIP_PG_2">'[16]Summary Sheets'!$AH$40:$AR$74</definedName>
    <definedName name="LEVEL_3_ETHYLENE_EQUIP_PG_3">'[16]Summary Sheets'!$AH$78:$AR$112</definedName>
    <definedName name="LEVEL_3_NFGP_EQUIP_PG_1">'[17]ITB COST'!$AH$398:$AR$438</definedName>
    <definedName name="LEVEL_3_NFGP_EQUIP_PG_2">'[17]ITB COST'!$AH$442:$AR$482</definedName>
    <definedName name="LEVEL_3_NFGP_EQUIP_PG_3">'[17]ITB COST'!$AH$486:$AR$526</definedName>
    <definedName name="LEVEL_3_NGL4_EQUIP_PG_1">'[17]ITB COST'!$AH$178:$AR$218</definedName>
    <definedName name="LEVEL_3_NGL4_EQUIP_PG_2">'[17]ITB COST'!$AH$222:$AR$262</definedName>
    <definedName name="LEVEL_3_NGL4_EQUIP_PG_3">'[17]ITB COST'!$AH$266:$AR$306</definedName>
    <definedName name="LEVEL_3_NGL4_EQUIP_PG_4">'[17]ITB COST'!$AH$310:$AR$350</definedName>
    <definedName name="LEVEL_3_NGL4_EQUIP_PG_5">'[17]ITB COST'!$AH$354:$AR$394</definedName>
    <definedName name="LEVEL_3_OFFSITES_EQUIP_PG_1">'[16]Summary Sheets'!$AH$572:$AR$606</definedName>
    <definedName name="LEVEL_3_OFFSITES_EQUIP_PG_2">'[16]Summary Sheets'!$AH$610:$AR$644</definedName>
    <definedName name="LEVEL_3_OFFSITES_EQUIP_PG_3">'[16]Summary Sheets'!$AH$648:$AR$682</definedName>
    <definedName name="LEVEL_3_PIPELINE_EQUIP_PG_1">'[17]ITB COST'!$AH$574:$AR$614</definedName>
    <definedName name="LEVEL_3_POLYETHYLENE_EQUIP_PG_1">'[16]Summary Sheets'!$AH$192:$AR$226</definedName>
    <definedName name="LEVEL_3_POLYETHYLENE_EQUIP_PG_2">'[16]Summary Sheets'!$AH$230:$AR$264</definedName>
    <definedName name="LEVEL_3_POLYETHYLENE_EQUIP_PG_3">'[16]Summary Sheets'!$AH$268:$AR$302</definedName>
    <definedName name="LEVEL_3_TANK_EQUIP_PG_1">'[17]ITB COST'!$AH$706:$AR$746</definedName>
    <definedName name="LIAB_PEN">[1]Sheet1!$C$428</definedName>
    <definedName name="LIST">[1]Sheet1!$G$128</definedName>
    <definedName name="Loan">[13]Debt!$K$149:$AE$149</definedName>
    <definedName name="LOCATION">[22]LEGEND!$D$7</definedName>
    <definedName name="LOOK_01">[12]Dbase!$AH$477</definedName>
    <definedName name="LOOK_27">[12]Dbase!$AI$477</definedName>
    <definedName name="LOOK_DATA">[12]Dbase!$B$13:$AB$475</definedName>
    <definedName name="LOOKUP_1">[12]Dbase!$AY$4:$AZ$7</definedName>
    <definedName name="LOOKUP_2">[12]Note!$C$75:$E$77</definedName>
    <definedName name="LOTUS">'[23]Corrupt SSCI'!$B$1:$N$190</definedName>
    <definedName name="LTDebt">[13]Debt!$K$139:$AE$139</definedName>
    <definedName name="LtDebtChg" hidden="1">[13]Debt!$K$257:$AE$257</definedName>
    <definedName name="LtDebtDmy" hidden="1">[13]Debt!$A$46:$IV$46,[13]Debt!$A$92:$IV$92,[13]Debt!$A$138:$IV$138,[13]Debt!$A$187:$IV$187,[13]Debt!$A$231:$IV$231</definedName>
    <definedName name="LtDebtInt">[13]Profile!$BJ$5:$BJ$35</definedName>
    <definedName name="LTDebtSer" hidden="1">[13]Profile!$BI$5:$BI$35</definedName>
    <definedName name="LtInt">[13]Debt!$K$232:$AE$232</definedName>
    <definedName name="M">[1]Sheet1!#REF!</definedName>
    <definedName name="MACO_09">[12]Curves!$A$220:$H$267</definedName>
    <definedName name="MACROS">[1]Sheet1!$A$497</definedName>
    <definedName name="mahMah">#REF!</definedName>
    <definedName name="MAIN">[1]Sheet1!$F$508</definedName>
    <definedName name="MANUAL">[1]Sheet1!$C$10</definedName>
    <definedName name="MARGIN">[1]Sheet1!$AN$556</definedName>
    <definedName name="MASVT">[12]Tables!$C$2:$AA$14</definedName>
    <definedName name="MATRIX">[1]Sheet1!#REF!</definedName>
    <definedName name="Max">[13]Sheet1!$B$2:$BB$21</definedName>
    <definedName name="MBASE">[1]Sheet1!$Z$526:$AD$526</definedName>
    <definedName name="MCASHTAX">[1]Sheet1!$Z$514:$AD$514</definedName>
    <definedName name="MCOGS">[1]Sheet1!$Z$505:$AD$505</definedName>
    <definedName name="MCONSTANT">[1]Sheet1!$Z$527:$AD$527</definedName>
    <definedName name="MCOST_CAP">[1]Sheet1!$F$558</definedName>
    <definedName name="MDATA_FILE">[1]Sheet1!$F$520</definedName>
    <definedName name="MDEPRECIATION">[1]Sheet1!$Z$507:$AD$507</definedName>
    <definedName name="MfgExp">[13]Input!$K$500:$AE$500</definedName>
    <definedName name="MfgExpSer" hidden="1">[13]Profile!$AU$5:$AU$12</definedName>
    <definedName name="MFORECAST">[1]Sheet1!$F$526</definedName>
    <definedName name="MGOTO">[1]Sheet1!$F$546</definedName>
    <definedName name="MGRATIOS">[1]Sheet1!$F$566</definedName>
    <definedName name="MGROWTH">[1]Sheet1!$Z$525:$AD$525</definedName>
    <definedName name="MHELP">[1]Sheet1!#REF!</definedName>
    <definedName name="MHIST_RATIOS">[1]Sheet1!$F$554</definedName>
    <definedName name="MHISTORICAL">[1]Sheet1!$F$550</definedName>
    <definedName name="Mico">[1]Sheet1!#REF!</definedName>
    <definedName name="MINCREASED">[1]Sheet1!$Z$528:$AD$528</definedName>
    <definedName name="MINETOTHER">[1]Sheet1!$Z$523:$AD$523</definedName>
    <definedName name="MINETPPE">[1]Sheet1!$Z$522:$AD$522</definedName>
    <definedName name="MINIT">[1]Sheet1!$F$516</definedName>
    <definedName name="MINPUT">[1]Sheet1!$F$512</definedName>
    <definedName name="MINTENSITY">[1]Sheet1!$Z$524:$AD$524</definedName>
    <definedName name="MINVESTMENT">[1]Sheet1!$Z$530:$AD$530</definedName>
    <definedName name="MINVESTYEARS">[1]Sheet1!$Z$520:$AD$520</definedName>
    <definedName name="MIWORKING">[1]Sheet1!$Z$521:$AD$521</definedName>
    <definedName name="MIXE">[12]Heads!$B$83:$W$85</definedName>
    <definedName name="MKT_COMP">[1]Sheet1!$F$534</definedName>
    <definedName name="MKT_DEBT">[1]Sheet1!$C$426</definedName>
    <definedName name="MMAIN">[1]Sheet1!$D$508</definedName>
    <definedName name="MMARGIN">[1]Sheet1!$Z$508:$AD$508</definedName>
    <definedName name="MNETPPE">[1]Sheet1!$Z$509:$AD$509</definedName>
    <definedName name="MNOPLAT">[1]Sheet1!$Z$529:$AD$529</definedName>
    <definedName name="ModeName">[13]Profile!$K$8</definedName>
    <definedName name="MOGOTO">[1]Sheet1!$F$579</definedName>
    <definedName name="MONTH">[1]Sheet1!$I$442</definedName>
    <definedName name="MOTHER">[1]Sheet1!$Z$511:$AD$511</definedName>
    <definedName name="MPREROIC">[1]Sheet1!$Z$513:$AD$513</definedName>
    <definedName name="MPRINT">[1]Sheet1!$F$591</definedName>
    <definedName name="MrgnTax">[13]Profile!#REF!</definedName>
    <definedName name="MROIC">[1]Sheet1!$Z$515:$AD$515</definedName>
    <definedName name="MROICYEARS">[1]Sheet1!$Z$503:$AD$503</definedName>
    <definedName name="MRTREE">[1]Sheet1!$F$583</definedName>
    <definedName name="MS">[1]Sheet1!$A$497</definedName>
    <definedName name="MSG_A">[1]Sheet1!$Z$506:$AD$506</definedName>
    <definedName name="MTREE_INVEST">[1]Sheet1!$F$587</definedName>
    <definedName name="MTURNOVER">[1]Sheet1!$Z$512:$AD$512</definedName>
    <definedName name="MVALUE">[1]Sheet1!$F$538</definedName>
    <definedName name="MWACC">[1]Sheet1!$F$530</definedName>
    <definedName name="MWINDOW">[1]Sheet1!$F$542</definedName>
    <definedName name="MWORKING">[1]Sheet1!$Z$510:$AD$510</definedName>
    <definedName name="ndata">#REF!</definedName>
    <definedName name="NetCA">[13]Input!$K$95:$AE$95</definedName>
    <definedName name="NetCAChg" hidden="1">[13]Input!$K$100:$AE$100</definedName>
    <definedName name="NetDebt">[13]Formats!$K$115:$AE$115</definedName>
    <definedName name="NetDebtChg" hidden="1">[13]Formats!$K$109:$AE$109</definedName>
    <definedName name="NetEq">[13]Input!$K$29:$AE$29</definedName>
    <definedName name="NetEqChg" hidden="1">[13]Input!$K$45:$AE$45</definedName>
    <definedName name="NetEstInt">[13]Debt!$K$247:$AE$247</definedName>
    <definedName name="NETPPE">[1]Sheet1!$AV$570</definedName>
    <definedName name="NetRsrv">[13]Input!$K$41:$AE$41</definedName>
    <definedName name="NEW_INVESTMENT">[1]Sheet1!$W$332</definedName>
    <definedName name="NEWB">[12]Tables!$E$87</definedName>
    <definedName name="NFA">[13]CapEx!$K$100:$AE$100</definedName>
    <definedName name="NFAChg" hidden="1">[13]CapEx!$K$111:$AE$111</definedName>
    <definedName name="NI">[13]Formats!$K$11:$AE$11</definedName>
    <definedName name="NNOPLAT">[1]Sheet1!$M$100</definedName>
    <definedName name="NO_ED">[12]Note!$H$46</definedName>
    <definedName name="NO_EX">[12]Note!$F$13</definedName>
    <definedName name="NO_PD1">[12]Note!$C$5</definedName>
    <definedName name="NO_PD2">[12]Note!$C$7</definedName>
    <definedName name="NO_PR">[12]Note!$C$9</definedName>
    <definedName name="NO_UN">[12]Note!$F$9</definedName>
    <definedName name="NO_XC">[12]Note!$C$15</definedName>
    <definedName name="NOEQ">[12]Dbase!$C$479</definedName>
    <definedName name="NOEQ_1">[12]Heads!$B$169:$C$174</definedName>
    <definedName name="NOEQ_10">[12]Heads!$B$233:$C$238</definedName>
    <definedName name="NOEQ_11">[12]Heads!$B$240:$C$245</definedName>
    <definedName name="NOEQ_12">[12]Heads!$B$247:$C$252</definedName>
    <definedName name="NOEQ_13">[12]Heads!$B$254:$C$259</definedName>
    <definedName name="NOEQ_14">[12]Heads!$B$261:$C$266</definedName>
    <definedName name="NOEQ_15">[12]Heads!$B$268:$C$273</definedName>
    <definedName name="NOEQ_16">[12]Heads!$B$275:$C$280</definedName>
    <definedName name="NOEQ_17">[12]Heads!$B$282:$C$287</definedName>
    <definedName name="NOEQ_18">[12]Heads!$B$289:$C$294</definedName>
    <definedName name="NOEQ_19">[12]Heads!$B$296:$C$301</definedName>
    <definedName name="NOEQ_2">[12]Heads!$B$176:$C$181</definedName>
    <definedName name="NOEQ_3">[12]Heads!$B$183:$C$188</definedName>
    <definedName name="NOEQ_4">[12]Heads!$B$191:$C$196</definedName>
    <definedName name="NOEQ_5">[12]Heads!$B$198:$C$203</definedName>
    <definedName name="NOEQ_6">[12]Heads!$B$205:$C$210</definedName>
    <definedName name="NOEQ_7">[12]Heads!$B$212:$C$217</definedName>
    <definedName name="NOEQ_8">[12]Heads!$B$219:$C$224</definedName>
    <definedName name="NOEQ_9">[12]Heads!$B$226:$C$231</definedName>
    <definedName name="NONCAP" localSheetId="5">#REF!</definedName>
    <definedName name="NONCAP">#REF!</definedName>
    <definedName name="NOPLAT">[1]Sheet1!$C$100:$L$146</definedName>
    <definedName name="NOPLATP">[1]Sheet1!$C$100:$L$146</definedName>
    <definedName name="NOTA_P2">'[12]Page 2'!$C$79</definedName>
    <definedName name="NRItem">[13]Input!$K$132:$AE$132</definedName>
    <definedName name="NS">[13]Input!$K$307:$AE$307</definedName>
    <definedName name="NtnlPr" hidden="1">[13]Capital!$K$77:$AE$77</definedName>
    <definedName name="NUMERO">[12]Dbase!$A$1</definedName>
    <definedName name="NW">[13]Formats!$K$63:$AE$63</definedName>
    <definedName name="OpEqSh">[13]Capital!$K$15:$AE$15</definedName>
    <definedName name="OPERATING">[1]Sheet1!$C$247:$L$283</definedName>
    <definedName name="OpIncDmy" hidden="1">[13]Input!$A$114:$IV$114</definedName>
    <definedName name="OpIncSer" hidden="1">[13]Profile!$BT$5:$BT$12</definedName>
    <definedName name="OthCFItem">[13]Input!$K$566:$AE$566</definedName>
    <definedName name="OTHER">[1]Sheet1!#REF!</definedName>
    <definedName name="OthOpInc">[13]Input!$K$115:$AE$115</definedName>
    <definedName name="P" localSheetId="5" hidden="1">#REF!</definedName>
    <definedName name="P" hidden="1">#REF!</definedName>
    <definedName name="Page_1" localSheetId="5">#REF!</definedName>
    <definedName name="Page_1">#REF!</definedName>
    <definedName name="Page_2" localSheetId="5">#REF!</definedName>
    <definedName name="Page_2">#REF!</definedName>
    <definedName name="PAGE_RGRPBASE" localSheetId="5">'[9]Process Piping'!#REF!</definedName>
    <definedName name="PAGE_RGRPBASE">'[9]Process Piping'!#REF!</definedName>
    <definedName name="para1" localSheetId="5">#REF!</definedName>
    <definedName name="para1">#REF!</definedName>
    <definedName name="para2" localSheetId="5">#REF!</definedName>
    <definedName name="para2">#REF!</definedName>
    <definedName name="PAT">[13]Formats!$K$34:$AE$34</definedName>
    <definedName name="pawan">[13]Sheet1!$B$2:$BB$21</definedName>
    <definedName name="PBASE">[1]Sheet1!$X$526:$AB$526</definedName>
    <definedName name="PBT">[13]Formats!$K$32:$AE$32</definedName>
    <definedName name="PCASHTAX">[1]Sheet1!$X$514:$AB$514</definedName>
    <definedName name="PCOGS">[1]Sheet1!$X$505:$AB$505</definedName>
    <definedName name="PCONSTANT">[1]Sheet1!$X$527:$AB$527</definedName>
    <definedName name="PDEPRECIATION">[1]Sheet1!$X$507:$AB$507</definedName>
    <definedName name="PDvTax">[13]Input!$K$140:$AE$140</definedName>
    <definedName name="Peso">[24]Inputs!#REF!</definedName>
    <definedName name="PEVA">[1]Sheet1!$A$447:$L$481</definedName>
    <definedName name="PGM_ANA_CALC">'[9]Process Piping'!#REF!</definedName>
    <definedName name="PGM_ANA_GOTO_M">'[9]Process Piping'!#REF!</definedName>
    <definedName name="PGM_ANA_MAT">'[9]Process Piping'!#REF!</definedName>
    <definedName name="PGM_ANA_MAT_ADR">'[9]Process Piping'!#REF!</definedName>
    <definedName name="PGM_ANA_MAT_FOR">'[9]Process Piping'!#REF!</definedName>
    <definedName name="PGM_ANA_SUM">'[9]Process Piping'!#REF!</definedName>
    <definedName name="PGM_ANA_SUM_R">'[9]Process Piping'!#REF!</definedName>
    <definedName name="PGM_ANA_UNIT">'[9]Process Piping'!#REF!</definedName>
    <definedName name="PGM_ANA_UNT_FOR">'[9]Process Piping'!#REF!</definedName>
    <definedName name="PGM_COUNT00">'[9]Process Piping'!#REF!</definedName>
    <definedName name="PGM_COUNT01">'[9]Process Piping'!#REF!</definedName>
    <definedName name="PGM_COUNT02">'[9]Process Piping'!#REF!</definedName>
    <definedName name="PGM_DATE_REF">'[9]Process Piping'!#REF!</definedName>
    <definedName name="PGM_GMI_ANA">'[9]Process Piping'!#REF!</definedName>
    <definedName name="PGM_GMI_INIT">'[9]Process Piping'!#REF!</definedName>
    <definedName name="PGM_GMI_QRY01">'[9]Process Piping'!#REF!</definedName>
    <definedName name="PGM_GMI_QUERY">'[9]Process Piping'!#REF!</definedName>
    <definedName name="PGM_MATX">'[9]Process Piping'!#REF!</definedName>
    <definedName name="PGM_NB_CASE">'[9]Process Piping'!#REF!</definedName>
    <definedName name="PGM_NB_MAT">'[9]Process Piping'!#REF!</definedName>
    <definedName name="PGM_NB_UNIT">'[9]Process Piping'!#REF!</definedName>
    <definedName name="PGM_PRINT">'[9]Process Piping'!#REF!</definedName>
    <definedName name="PGM_PRINT00">'[9]Process Piping'!#REF!</definedName>
    <definedName name="PGM_PRINT01">'[9]Process Piping'!#REF!</definedName>
    <definedName name="PGM_PRINT02">'[9]Process Piping'!#REF!</definedName>
    <definedName name="PGM_PRINT03">'[9]Process Piping'!#REF!</definedName>
    <definedName name="PGM_PRT_MENU_R">'[9]Process Piping'!#REF!</definedName>
    <definedName name="PGM_PRT_MENU_S">'[9]Process Piping'!#REF!</definedName>
    <definedName name="PGM_REGROUP">'[9]Process Piping'!#REF!</definedName>
    <definedName name="PGM_UNITX">'[9]Process Piping'!#REF!</definedName>
    <definedName name="PGM_USER_INTER">'[9]Process Piping'!#REF!</definedName>
    <definedName name="PGM_VALIDAT">'[9]Process Piping'!#REF!</definedName>
    <definedName name="PGM_VERSION">'[9]Process Piping'!#REF!</definedName>
    <definedName name="PGM_ZM_ALL">'[9]Process Piping'!#REF!</definedName>
    <definedName name="PGM_ZM_NRML">'[9]Process Piping'!#REF!</definedName>
    <definedName name="PGM_ZM_SCRN">'[9]Process Piping'!#REF!</definedName>
    <definedName name="PGROWTH">[1]Sheet1!$X$525:$AB$525</definedName>
    <definedName name="PHISTORICAL">[1]Sheet1!$F$596</definedName>
    <definedName name="PINCREASED">[1]Sheet1!$X$528:$AB$528</definedName>
    <definedName name="PINETOTHER">[1]Sheet1!$X$523:$AB$523</definedName>
    <definedName name="PINETPPE">[1]Sheet1!$X$522:$AB$522</definedName>
    <definedName name="PINTENSITY">[1]Sheet1!$X$524:$AB$524</definedName>
    <definedName name="PINVESTMENT">[1]Sheet1!$X$530:$AB$530</definedName>
    <definedName name="PINVESTYEARS">[1]Sheet1!$X$520:$AB$520</definedName>
    <definedName name="PipeInfo">[25]PipWT!$A$2:$S$54</definedName>
    <definedName name="PIWORKING">[1]Sheet1!$X$521:$AB$521</definedName>
    <definedName name="PL">[1]Sheet1!#REF!</definedName>
    <definedName name="PL_Grouping">#REF!</definedName>
    <definedName name="PMARGIN">[1]Sheet1!$X$508:$AB$508</definedName>
    <definedName name="PNETPPE">[1]Sheet1!$X$509:$AB$509</definedName>
    <definedName name="PNOPLAT">[1]Sheet1!$X$529:$AB$529</definedName>
    <definedName name="Pooja">#REF!</definedName>
    <definedName name="POTHER">[1]Sheet1!$X$511:$AB$511</definedName>
    <definedName name="PPREROIC">[1]Sheet1!$X$513:$AB$513</definedName>
    <definedName name="PRATEE">#REF!</definedName>
    <definedName name="PrDiv">[13]Input!$K$137:$AE$137</definedName>
    <definedName name="PREROIC">[1]Sheet1!$AF$561</definedName>
    <definedName name="PrfDmy" hidden="1">[13]Input!$A$26:$IV$26</definedName>
    <definedName name="PrfShSer" hidden="1">[13]Profile!$BB$5:$BB$12</definedName>
    <definedName name="PRICE">[1]Sheet1!$C$438</definedName>
    <definedName name="_xlnm.Print_Area" localSheetId="0">'M B FOODS P &amp; M PURCHASE'!$A$1:$K$146</definedName>
    <definedName name="_xlnm.Print_Area">#REF!</definedName>
    <definedName name="PRINT_AREA_MI">#REF!</definedName>
    <definedName name="_xlnm.Print_Titles">#REF!</definedName>
    <definedName name="Print_Titles_MI">[1]Sheet1!$A$1:$B$65536,[1]Sheet1!$A$1:$IV$7</definedName>
    <definedName name="ProdDmy" hidden="1">[13]Input!$A$273:$AI$290</definedName>
    <definedName name="Product" hidden="1">[13]Profile!$AI$5:$AI$12</definedName>
    <definedName name="ProdUnit" hidden="1">[13]Profile!$AJ$5:$AJ$12</definedName>
    <definedName name="PROIC">[1]Sheet1!$X$542:$BA$589</definedName>
    <definedName name="PROICF">[1]Sheet1!$X$491:$BA$537</definedName>
    <definedName name="PROICYEARS">[1]Sheet1!$X$503:$AB$503</definedName>
    <definedName name="PROJECT_TOTAL">'[16]Summary Sheets'!$A$2:$K$36</definedName>
    <definedName name="PrsExp">[13]Input!$K$531:$AE$531</definedName>
    <definedName name="PrsExpSer" hidden="1">[13]Profile!$AW$5:$AW$12</definedName>
    <definedName name="PrsVar">[13]Input!$K$537:$AE$537</definedName>
    <definedName name="PrTax">[13]Profile!$K$17:$AE$17</definedName>
    <definedName name="pryear">[13]Profile!$K$16:$AE$16</definedName>
    <definedName name="PrYears" hidden="1">[13]Profile!$K$5:$AE$5</definedName>
    <definedName name="PSG_A">[1]Sheet1!$X$506:$AB$506</definedName>
    <definedName name="PTURNOVER">[1]Sheet1!$X$512:$AB$512</definedName>
    <definedName name="PWORKING">[1]Sheet1!$X$510:$AB$510</definedName>
    <definedName name="q">[26]RFP003A!$A$8:$S$227</definedName>
    <definedName name="QuanOpDmy">[13]QuanOP!$A$15:$IV$15,[13]QuanOP!$A$25:$IV$25,[13]QuanOP!$A$35:$IV$35,[13]QuanOP!$A$45:$IV$45,[13]QuanOP!$A$55:$IV$55,[13]QuanOP!$A$65:$IV$65</definedName>
    <definedName name="R_">[1]Sheet1!$O$10</definedName>
    <definedName name="ratios">[1]Sheet1!$C$247:$L$413</definedName>
    <definedName name="RawMat" hidden="1">[13]Profile!$AO$5:$AO$12</definedName>
    <definedName name="RBORDER">[1]Sheet1!$A$1:$A$7</definedName>
    <definedName name="RCOM">[12]Heads!$B$67:$W$69</definedName>
    <definedName name="REAC">[12]Heads!$B$31:$W$33</definedName>
    <definedName name="Recession">'[27]P&amp;L budget'!#REF!</definedName>
    <definedName name="_xlnm.Recorder">[1]Sheet1!$A$1:$A$65536</definedName>
    <definedName name="Ref_Vol">#N/A</definedName>
    <definedName name="Result">#REF!</definedName>
    <definedName name="RESULTS">[1]Sheet1!$C$335:$L$378</definedName>
    <definedName name="RetEarn">[13]Formats!$K$39:$AE$39</definedName>
    <definedName name="RevalRsrv">[13]Input!$K$43:$AE$43</definedName>
    <definedName name="rina">[13]Sheet1!$B$2:$BB$21</definedName>
    <definedName name="RM">[13]Input!$K$456:$AE$456</definedName>
    <definedName name="RMDmy" hidden="1">[13]Input!$A$423:$AJ$437</definedName>
    <definedName name="RMUnit" hidden="1">[13]Profile!$AP$5:$AP$12</definedName>
    <definedName name="ROE">[1]Sheet1!$D$167</definedName>
    <definedName name="ROIC">[13]Formats!$K$165:$AE$165</definedName>
    <definedName name="roic_print">[1]Sheet1!$V$543</definedName>
    <definedName name="ROICF">[1]Sheet1!$X$493</definedName>
    <definedName name="ROICYEARS">[1]Sheet1!$AD$584</definedName>
    <definedName name="ROW_7I">[12]Dbase!$AJ$5</definedName>
    <definedName name="ROW_BOF">[12]Dbase!$A$11</definedName>
    <definedName name="ROW_MAX">[12]Dbase!$A$12</definedName>
    <definedName name="ROW_TOF">[12]Dbase!$A$10</definedName>
    <definedName name="Rowend" localSheetId="5">#REF!</definedName>
    <definedName name="Rowend">#REF!</definedName>
    <definedName name="RPUM">[12]Heads!$B$59:$W$61</definedName>
    <definedName name="RRROIC">[1]Sheet1!$X$545</definedName>
    <definedName name="RTREE">[1]Sheet1!$V$543</definedName>
    <definedName name="S">[28]BALDETL!#REF!</definedName>
    <definedName name="SaleUnit" hidden="1">[13]Input!$K$156:$Y$156,[13]Input!$K$174:$Y$174,[13]Input!$K$192:$Y$192,[13]Input!$K$210:$Y$210,[13]Input!$K$228:$Y$228,[13]Input!$K$246:$Y$246,[13]Input!$K$264:$Y$264,[13]Input!$K$282:$Y$282</definedName>
    <definedName name="SaleVal">[13]Input!$K$293:$AE$293</definedName>
    <definedName name="SaleValue" hidden="1">[13]Input!$K$159:$Y$159,[13]Input!$K$177:$Y$177,[13]Input!$K$195:$Y$195,[13]Input!$K$213:$Y$213,[13]Input!$K$231:$Y$231,[13]Input!$K$249:$Y$249,[13]Input!$K$267:$Y$267,[13]Input!$K$285:$Y$285</definedName>
    <definedName name="SaleVol">[13]Input!$K$292:$AE$292</definedName>
    <definedName name="SCENTER">'[23]Corrupt SSCI'!$B$1:$P$166</definedName>
    <definedName name="SCH_AB_Pg3" localSheetId="5">#REF!</definedName>
    <definedName name="SCH_AB_Pg3">#REF!</definedName>
    <definedName name="SCH_CD_Pg4" localSheetId="5">#REF!</definedName>
    <definedName name="SCH_CD_Pg4">#REF!</definedName>
    <definedName name="SCH_F_Pg5" localSheetId="5">#REF!</definedName>
    <definedName name="SCH_F_Pg5">#REF!</definedName>
    <definedName name="SCH_JK_Pg8">#REF!</definedName>
    <definedName name="SCH_LM_Pg9">#REF!</definedName>
    <definedName name="SCH_Z_Grp">#REF!</definedName>
    <definedName name="SCrt">[13]Input!$K$87:$AE$87</definedName>
    <definedName name="ScrtDays">[13]Input!$K$88:$AE$88</definedName>
    <definedName name="SDbt">[13]Input!$K$80:$AE$80</definedName>
    <definedName name="SdbtDays">[13]Input!$K$81:$AE$81</definedName>
    <definedName name="SelExp">[13]Input!$K$516:$AE$516</definedName>
    <definedName name="SelExpSer" hidden="1">[13]Profile!$AV$5:$AV$12</definedName>
    <definedName name="sfl">'[29]A1 Thru A11- LUMP SUM CONSTR'!$BH$5</definedName>
    <definedName name="sft">'[29]A1 Thru A11- LUMP SUM CONSTR'!$BH$7</definedName>
    <definedName name="SG_A">[1]Sheet1!$AV$554</definedName>
    <definedName name="SGCInv">[13]Input!$K$57:$AE$57</definedName>
    <definedName name="SGCInvChg" hidden="1">[13]Input!$K$98:$AE$98</definedName>
    <definedName name="Share_Data">[1]Sheet1!#REF!</definedName>
    <definedName name="SHARES">[1]Sheet1!$C$436</definedName>
    <definedName name="SHIP">'[23]Monthly Ship+Prod'!$D$290:$D$466</definedName>
    <definedName name="ShOutst">[13]Capital!$K$7:$AE$7</definedName>
    <definedName name="ShPrm">[13]Input!$K$35:$AE$35</definedName>
    <definedName name="ShPrmChg" hidden="1">[13]Input!$K$46:$AE$46</definedName>
    <definedName name="SIGLA_1">[12]Note!$E$48</definedName>
    <definedName name="SIGLA_2">[12]Note!$E$50</definedName>
    <definedName name="SP">[23]Perform!$A$461:$V$556</definedName>
    <definedName name="SPHERES">[12]Tables!$A$37</definedName>
    <definedName name="Start" localSheetId="5">#REF!</definedName>
    <definedName name="Start">#REF!</definedName>
    <definedName name="START_7A">[12]Dbase!$AK$5</definedName>
    <definedName name="START_DS">[12]Dbase!$AF$5</definedName>
    <definedName name="state_mktsh" localSheetId="5">#REF!</definedName>
    <definedName name="state_mktsh">#REF!</definedName>
    <definedName name="StDebt">[13]Debt!$K$150:$AE$150</definedName>
    <definedName name="StDebtChg" hidden="1">[13]Debt!$K$258:$AE$258</definedName>
    <definedName name="StDebtDmy" hidden="1">[13]Debt!$A$57:$IV$57,[13]Debt!$A$103:$IV$103,[13]Debt!$A$149:$IV$149,[13]Debt!$A$197:$IV$197,[13]Debt!$A$242:$IV$242</definedName>
    <definedName name="STDebtSer" hidden="1">[13]Profile!$BO$5:$BO$12</definedName>
    <definedName name="StInt">[13]Debt!$K$243:$AE$243</definedName>
    <definedName name="STOCKOP">[1]Sheet1!$C$431</definedName>
    <definedName name="STOP_DS">[12]Dbase!$AG$5</definedName>
    <definedName name="STORY">[1]Sheet1!#REF!</definedName>
    <definedName name="SUMMARY">#REF!</definedName>
    <definedName name="Summary_Date">#REF!</definedName>
    <definedName name="SUP_CALC">[1]Sheet1!$C$380:$L$413</definedName>
    <definedName name="Tax">[13]Tax!$K$40:$AE$40</definedName>
    <definedName name="TB">[30]TB!$A$1:$S$880</definedName>
    <definedName name="TEXTCRORES">#N/A</definedName>
    <definedName name="TEXTLACS">#REF!</definedName>
    <definedName name="TextRefCopy5">#REF!</definedName>
    <definedName name="TextRefCopy6">#REF!</definedName>
    <definedName name="TextRefCopyRangeCount" hidden="1">6</definedName>
    <definedName name="TICO">[12]Dbase!$B$10</definedName>
    <definedName name="titles">[1]Sheet1!$A$6</definedName>
    <definedName name="TotAst">[13]Formats!$K$82:$AE$82</definedName>
    <definedName name="TotDebt">[13]Debt!$K$152:$AE$152</definedName>
    <definedName name="TotEqShAd">[13]Capital!$K$51:$AE$51</definedName>
    <definedName name="TotLia">[13]Formats!$K$69:$AE$69</definedName>
    <definedName name="TRAY">[12]Heads!$B$39:$W$41</definedName>
    <definedName name="TREE_INVEST">[1]Sheet1!$W$594</definedName>
    <definedName name="TRY">[1]Sheet1!#REF!</definedName>
    <definedName name="TURNOVER">[1]Sheet1!$AN$570</definedName>
    <definedName name="TYPE">[12]Tables!$AD$2:$AE$20</definedName>
    <definedName name="UniqueRange_0">[1]Sheet1!#REF!</definedName>
    <definedName name="UniqueRange_1">[1]Sheet1!#REF!</definedName>
    <definedName name="UNIT">'[12]Page 2'!$AP$28</definedName>
    <definedName name="usd">'[31]document rate provisi oct ma 03'!#REF!</definedName>
    <definedName name="UtilCap" hidden="1">[13]Input!$K$153:$Y$153,[13]Input!$K$171:$Y$171,[13]Input!$K$189:$Y$189,[13]Input!$K$207:$Y$207,[13]Input!$K$225:$Y$225,[13]Input!$K$243:$Y$243,[13]Input!$K$261:$Y$261,[13]Input!$K$279:$Y$279</definedName>
    <definedName name="UtilProd" hidden="1">[13]Input!$K$152:$Y$152,[13]Input!$K$170:$Y$170,[13]Input!$K$188:$Y$188,[13]Input!$K$206:$Y$206,[13]Input!$K$224:$Y$224,[13]Input!$K$242:$Y$242,[13]Input!$K$260:$Y$260,[13]Input!$K$278:$Y$278</definedName>
    <definedName name="V" localSheetId="5">[1]Sheet1!#REF!</definedName>
    <definedName name="V">[1]Sheet1!#REF!</definedName>
    <definedName name="VAL">[1]Sheet1!#REF!</definedName>
    <definedName name="VAL_SUM">[1]Sheet1!$A$414</definedName>
    <definedName name="validate_Equity_Data">[21]!validate_Equity_Data</definedName>
    <definedName name="valuation">[1]Sheet1!$A$414</definedName>
    <definedName name="VALUE">[1]Sheet1!$A$414:$L$444</definedName>
    <definedName name="VarExp">[13]Formats!$K$131:$AE$131</definedName>
    <definedName name="VarNames">[13]VarName!$C$3:$D$104</definedName>
    <definedName name="Version">[13]Profile!$H$12</definedName>
    <definedName name="VEVA">[1]Sheet1!$E$447</definedName>
    <definedName name="WACC">[13]Formats!$K$173:$AE$173</definedName>
    <definedName name="WAEqSh">[13]Capital!$K$19:$AE$19</definedName>
    <definedName name="WCDays">[13]Debt!$K$255:$AE$255</definedName>
    <definedName name="WORKING">[1]Sheet1!$AV$579</definedName>
    <definedName name="X_KP">[32]KP_List!$D$6:$H$967</definedName>
    <definedName name="XRefColumnsCount" hidden="1">4</definedName>
    <definedName name="XRefCopyRangeCount" hidden="1">11</definedName>
    <definedName name="XRefPasteRangeCount" hidden="1">8</definedName>
    <definedName name="YEAR">[1]Sheet1!$B$4</definedName>
    <definedName name="YeEq">[13]Capital!$K$8:$AE$8</definedName>
    <definedName name="YRLY." localSheetId="5">#REF!</definedName>
    <definedName name="YRLY.">#REF!</definedName>
    <definedName name="YrRange" hidden="1">[13]Profile!$K$10:$AE$10</definedName>
    <definedName name="ZZZ">'[16]Summary Sheets'!$A$2:$K$36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6" i="9" l="1"/>
  <c r="K5" i="9"/>
  <c r="K3" i="9"/>
  <c r="H5" i="9" l="1"/>
  <c r="G5" i="9"/>
  <c r="E5" i="9"/>
  <c r="K265" i="5"/>
  <c r="Z265" i="5"/>
  <c r="Y265" i="5"/>
  <c r="W265" i="5"/>
  <c r="AA265" i="5"/>
  <c r="AA2" i="5"/>
  <c r="Z2" i="5"/>
  <c r="Y2" i="5"/>
  <c r="X2" i="5"/>
  <c r="W2" i="5"/>
  <c r="K2" i="5"/>
  <c r="J263" i="5"/>
  <c r="J262" i="5"/>
  <c r="J261" i="5"/>
  <c r="J260" i="5"/>
  <c r="J259" i="5"/>
  <c r="J258" i="5"/>
  <c r="J257" i="5"/>
  <c r="J256" i="5"/>
  <c r="J255" i="5"/>
  <c r="J254" i="5"/>
  <c r="J253" i="5"/>
  <c r="J252" i="5"/>
  <c r="J251" i="5"/>
  <c r="J250" i="5"/>
  <c r="J249" i="5"/>
  <c r="J248" i="5"/>
  <c r="J247" i="5"/>
  <c r="J246" i="5"/>
  <c r="J245" i="5"/>
  <c r="J244" i="5"/>
  <c r="J243" i="5"/>
  <c r="J242" i="5"/>
  <c r="J241" i="5"/>
  <c r="J240" i="5"/>
  <c r="J239" i="5"/>
  <c r="J237" i="5"/>
  <c r="J236" i="5"/>
  <c r="J235" i="5"/>
  <c r="J234" i="5"/>
  <c r="J233" i="5"/>
  <c r="J232" i="5"/>
  <c r="J231" i="5"/>
  <c r="J230" i="5"/>
  <c r="J229" i="5"/>
  <c r="J228" i="5"/>
  <c r="J226" i="5"/>
  <c r="J225" i="5"/>
  <c r="J224" i="5"/>
  <c r="J223" i="5"/>
  <c r="J222" i="5"/>
  <c r="J221" i="5"/>
  <c r="J220" i="5"/>
  <c r="J219" i="5"/>
  <c r="J218" i="5"/>
  <c r="J217" i="5"/>
  <c r="J216" i="5"/>
  <c r="J215" i="5"/>
  <c r="J214" i="5"/>
  <c r="J213" i="5"/>
  <c r="J212" i="5"/>
  <c r="J211" i="5"/>
  <c r="J210" i="5"/>
  <c r="J209" i="5"/>
  <c r="J208" i="5"/>
  <c r="J207" i="5"/>
  <c r="J206" i="5"/>
  <c r="J205" i="5"/>
  <c r="J204" i="5"/>
  <c r="J203" i="5"/>
  <c r="J202" i="5"/>
  <c r="J201" i="5"/>
  <c r="J200" i="5"/>
  <c r="J199" i="5"/>
  <c r="J198" i="5"/>
  <c r="J197" i="5"/>
  <c r="J196" i="5"/>
  <c r="J195" i="5"/>
  <c r="J194" i="5"/>
  <c r="J193" i="5"/>
  <c r="J192" i="5"/>
  <c r="J191" i="5"/>
  <c r="J190" i="5"/>
  <c r="J189" i="5"/>
  <c r="J187" i="5"/>
  <c r="J186" i="5"/>
  <c r="J185" i="5"/>
  <c r="J184" i="5"/>
  <c r="J183" i="5"/>
  <c r="J182" i="5"/>
  <c r="J181" i="5"/>
  <c r="J180" i="5"/>
  <c r="J179" i="5"/>
  <c r="J178" i="5"/>
  <c r="J177" i="5"/>
  <c r="J176" i="5"/>
  <c r="J175" i="5"/>
  <c r="J174" i="5"/>
  <c r="J173" i="5"/>
  <c r="J172" i="5"/>
  <c r="J171" i="5"/>
  <c r="J170" i="5"/>
  <c r="J169" i="5"/>
  <c r="J168" i="5"/>
  <c r="J167" i="5"/>
  <c r="J166" i="5"/>
  <c r="J164" i="5"/>
  <c r="J163" i="5"/>
  <c r="J162" i="5"/>
  <c r="J161" i="5"/>
  <c r="J160" i="5"/>
  <c r="J159" i="5"/>
  <c r="J158" i="5"/>
  <c r="J157" i="5"/>
  <c r="J156" i="5"/>
  <c r="J155" i="5"/>
  <c r="J154" i="5"/>
  <c r="J153" i="5"/>
  <c r="J152" i="5"/>
  <c r="J151" i="5"/>
  <c r="J150" i="5"/>
  <c r="J149" i="5"/>
  <c r="J148" i="5"/>
  <c r="J147" i="5"/>
  <c r="J146" i="5"/>
  <c r="J145" i="5"/>
  <c r="J144" i="5"/>
  <c r="J143" i="5"/>
  <c r="J142" i="5"/>
  <c r="J141" i="5"/>
  <c r="J140" i="5"/>
  <c r="J139" i="5"/>
  <c r="J138" i="5"/>
  <c r="J137" i="5"/>
  <c r="J136" i="5"/>
  <c r="J135" i="5"/>
  <c r="J134" i="5"/>
  <c r="J133" i="5"/>
  <c r="J132" i="5"/>
  <c r="J131" i="5"/>
  <c r="J130" i="5"/>
  <c r="J129" i="5"/>
  <c r="J128" i="5"/>
  <c r="J127" i="5"/>
  <c r="J126" i="5"/>
  <c r="J125" i="5"/>
  <c r="J124" i="5"/>
  <c r="J123" i="5"/>
  <c r="J122" i="5"/>
  <c r="J121" i="5"/>
  <c r="J120" i="5"/>
  <c r="J119" i="5"/>
  <c r="J118" i="5"/>
  <c r="J117" i="5"/>
  <c r="J116" i="5"/>
  <c r="J115" i="5"/>
  <c r="J114" i="5"/>
  <c r="J113" i="5"/>
  <c r="J112" i="5"/>
  <c r="J111" i="5"/>
  <c r="J110" i="5"/>
  <c r="J109" i="5"/>
  <c r="J108" i="5"/>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J4" i="5"/>
  <c r="I264" i="5"/>
  <c r="G264" i="5"/>
  <c r="J286" i="13"/>
  <c r="K286" i="13" s="1"/>
  <c r="J285" i="13"/>
  <c r="K285" i="13" s="1"/>
  <c r="J284" i="13"/>
  <c r="J283" i="13"/>
  <c r="J282" i="13"/>
  <c r="J281" i="13"/>
  <c r="J280" i="13"/>
  <c r="J279" i="13"/>
  <c r="J278" i="13"/>
  <c r="J277" i="13"/>
  <c r="J276" i="13"/>
  <c r="J275" i="13"/>
  <c r="J274" i="13"/>
  <c r="J273" i="13"/>
  <c r="J272" i="13"/>
  <c r="J271" i="13"/>
  <c r="J270" i="13"/>
  <c r="J269" i="13"/>
  <c r="J268" i="13"/>
  <c r="J267" i="13"/>
  <c r="K267" i="13" s="1"/>
  <c r="J266" i="13"/>
  <c r="J265" i="13"/>
  <c r="J264" i="13"/>
  <c r="J263" i="13"/>
  <c r="J262" i="13"/>
  <c r="K261" i="13"/>
  <c r="J261" i="13"/>
  <c r="J260" i="13"/>
  <c r="K260" i="13" s="1"/>
  <c r="J259" i="13"/>
  <c r="J258" i="13"/>
  <c r="J257" i="13"/>
  <c r="J256" i="13"/>
  <c r="J255" i="13"/>
  <c r="K255" i="13" s="1"/>
  <c r="K254" i="13"/>
  <c r="J253" i="13"/>
  <c r="K253" i="13" s="1"/>
  <c r="J252" i="13"/>
  <c r="K252" i="13" s="1"/>
  <c r="J251" i="13"/>
  <c r="K251" i="13" s="1"/>
  <c r="K250" i="13"/>
  <c r="K249" i="13"/>
  <c r="K248" i="13"/>
  <c r="J247" i="13"/>
  <c r="J246" i="13"/>
  <c r="J245" i="13"/>
  <c r="J244" i="13"/>
  <c r="J243" i="13"/>
  <c r="J242" i="13"/>
  <c r="J241" i="13"/>
  <c r="J240" i="13"/>
  <c r="K240" i="13" s="1"/>
  <c r="J239" i="13"/>
  <c r="J238" i="13"/>
  <c r="J237" i="13"/>
  <c r="J236" i="13"/>
  <c r="J235" i="13"/>
  <c r="J234" i="13"/>
  <c r="J233" i="13"/>
  <c r="J232" i="13"/>
  <c r="J231" i="13"/>
  <c r="J230" i="13"/>
  <c r="J229" i="13"/>
  <c r="J228" i="13"/>
  <c r="J227" i="13"/>
  <c r="J226" i="13"/>
  <c r="J225" i="13"/>
  <c r="J224" i="13"/>
  <c r="K224" i="13" s="1"/>
  <c r="J223" i="13"/>
  <c r="K223" i="13" s="1"/>
  <c r="J222" i="13"/>
  <c r="J221" i="13"/>
  <c r="K222" i="13" s="1"/>
  <c r="J220" i="13"/>
  <c r="J219" i="13"/>
  <c r="J218" i="13"/>
  <c r="J217" i="13"/>
  <c r="K218" i="13" s="1"/>
  <c r="J216" i="13"/>
  <c r="K216" i="13" s="1"/>
  <c r="J215" i="13"/>
  <c r="J214" i="13"/>
  <c r="J213" i="13"/>
  <c r="K215" i="13" s="1"/>
  <c r="J212" i="13"/>
  <c r="J211" i="13"/>
  <c r="J210" i="13"/>
  <c r="K210" i="13" s="1"/>
  <c r="J209" i="13"/>
  <c r="J208" i="13"/>
  <c r="J207" i="13"/>
  <c r="K207" i="13" s="1"/>
  <c r="J206" i="13"/>
  <c r="J205" i="13"/>
  <c r="J204" i="13"/>
  <c r="J203" i="13"/>
  <c r="J202" i="13"/>
  <c r="J201" i="13"/>
  <c r="J200" i="13"/>
  <c r="J199" i="13"/>
  <c r="J198" i="13"/>
  <c r="J197" i="13"/>
  <c r="K197" i="13" s="1"/>
  <c r="J196" i="13"/>
  <c r="K196" i="13" s="1"/>
  <c r="J195" i="13"/>
  <c r="J194" i="13"/>
  <c r="J193" i="13"/>
  <c r="J192" i="13"/>
  <c r="J191" i="13"/>
  <c r="J190" i="13"/>
  <c r="J189" i="13"/>
  <c r="J188" i="13"/>
  <c r="J187" i="13"/>
  <c r="J186" i="13"/>
  <c r="J185" i="13"/>
  <c r="J184" i="13"/>
  <c r="J183" i="13"/>
  <c r="J182" i="13"/>
  <c r="K182" i="13" s="1"/>
  <c r="J181" i="13"/>
  <c r="K181" i="13" s="1"/>
  <c r="J180" i="13"/>
  <c r="K180" i="13" s="1"/>
  <c r="J177" i="13"/>
  <c r="K179" i="13" s="1"/>
  <c r="J176" i="13"/>
  <c r="J175" i="13"/>
  <c r="J174" i="13"/>
  <c r="K174" i="13" s="1"/>
  <c r="J173" i="13"/>
  <c r="J172" i="13"/>
  <c r="J171" i="13"/>
  <c r="J170" i="13"/>
  <c r="J169" i="13"/>
  <c r="K169" i="13" s="1"/>
  <c r="J168" i="13"/>
  <c r="K168" i="13" s="1"/>
  <c r="J166" i="13"/>
  <c r="J165" i="13"/>
  <c r="J164" i="13"/>
  <c r="J163" i="13"/>
  <c r="J162" i="13"/>
  <c r="J161" i="13"/>
  <c r="J160" i="13"/>
  <c r="J159" i="13"/>
  <c r="J158" i="13"/>
  <c r="J157" i="13"/>
  <c r="J156" i="13"/>
  <c r="J155" i="13"/>
  <c r="J154" i="13"/>
  <c r="J153" i="13"/>
  <c r="J152" i="13"/>
  <c r="J151" i="13"/>
  <c r="J150" i="13"/>
  <c r="K150" i="13" s="1"/>
  <c r="J149" i="13"/>
  <c r="K149" i="13" s="1"/>
  <c r="J148" i="13"/>
  <c r="K148" i="13" s="1"/>
  <c r="J147" i="13"/>
  <c r="K147" i="13" s="1"/>
  <c r="J146" i="13"/>
  <c r="J145" i="13"/>
  <c r="J144" i="13"/>
  <c r="J143" i="13"/>
  <c r="J142" i="13"/>
  <c r="J141" i="13"/>
  <c r="J140" i="13"/>
  <c r="K140" i="13" s="1"/>
  <c r="J139" i="13"/>
  <c r="J138" i="13"/>
  <c r="J137" i="13"/>
  <c r="J136" i="13"/>
  <c r="J135" i="13"/>
  <c r="J134" i="13"/>
  <c r="J133" i="13"/>
  <c r="J132" i="13"/>
  <c r="J131" i="13"/>
  <c r="K131" i="13" s="1"/>
  <c r="J130" i="13"/>
  <c r="J129" i="13"/>
  <c r="J128" i="13"/>
  <c r="J127" i="13"/>
  <c r="J126" i="13"/>
  <c r="J125" i="13"/>
  <c r="J124" i="13"/>
  <c r="J123" i="13"/>
  <c r="J122" i="13"/>
  <c r="J121" i="13"/>
  <c r="J120" i="13"/>
  <c r="J119" i="13"/>
  <c r="J118" i="13"/>
  <c r="J117" i="13"/>
  <c r="J116" i="13"/>
  <c r="K116" i="13" s="1"/>
  <c r="K115" i="13"/>
  <c r="J115" i="13"/>
  <c r="J114" i="13"/>
  <c r="K114" i="13" s="1"/>
  <c r="J113" i="13"/>
  <c r="K113" i="13" s="1"/>
  <c r="J112" i="13"/>
  <c r="K112" i="13" s="1"/>
  <c r="J111" i="13"/>
  <c r="J110" i="13"/>
  <c r="J109" i="13"/>
  <c r="J108" i="13"/>
  <c r="J107" i="13"/>
  <c r="J106" i="13"/>
  <c r="J105" i="13"/>
  <c r="K105" i="13" s="1"/>
  <c r="J104" i="13"/>
  <c r="K104" i="13" s="1"/>
  <c r="J103" i="13"/>
  <c r="J102" i="13"/>
  <c r="J101" i="13"/>
  <c r="J100" i="13"/>
  <c r="J99" i="13"/>
  <c r="J98" i="13"/>
  <c r="K98" i="13" s="1"/>
  <c r="J97" i="13"/>
  <c r="J96" i="13"/>
  <c r="J95" i="13"/>
  <c r="J94" i="13"/>
  <c r="J93" i="13"/>
  <c r="J92" i="13"/>
  <c r="J91" i="13"/>
  <c r="J90" i="13"/>
  <c r="J89" i="13"/>
  <c r="J88" i="13"/>
  <c r="J87" i="13"/>
  <c r="K87" i="13" s="1"/>
  <c r="J86" i="13"/>
  <c r="K86" i="13" s="1"/>
  <c r="J85" i="13"/>
  <c r="J84" i="13"/>
  <c r="J83" i="13"/>
  <c r="J82" i="13"/>
  <c r="J81" i="13"/>
  <c r="J80" i="13"/>
  <c r="J79" i="13"/>
  <c r="J78" i="13"/>
  <c r="J77" i="13"/>
  <c r="J76" i="13"/>
  <c r="J75" i="13"/>
  <c r="J74" i="13"/>
  <c r="J73" i="13"/>
  <c r="J72" i="13"/>
  <c r="K72" i="13" s="1"/>
  <c r="K71" i="13"/>
  <c r="J71" i="13"/>
  <c r="J70" i="13"/>
  <c r="K70" i="13" s="1"/>
  <c r="J69" i="13"/>
  <c r="K69" i="13" s="1"/>
  <c r="J68" i="13"/>
  <c r="K68" i="13" s="1"/>
  <c r="J67" i="13"/>
  <c r="K67" i="13" s="1"/>
  <c r="J66" i="13"/>
  <c r="J65" i="13"/>
  <c r="J64" i="13"/>
  <c r="J63" i="13"/>
  <c r="K63" i="13" s="1"/>
  <c r="J62" i="13"/>
  <c r="J61" i="13"/>
  <c r="J60" i="13"/>
  <c r="J59" i="13"/>
  <c r="H58" i="13"/>
  <c r="J58" i="13" s="1"/>
  <c r="H57" i="13"/>
  <c r="J57" i="13" s="1"/>
  <c r="J56" i="13"/>
  <c r="J55" i="13"/>
  <c r="J54" i="13"/>
  <c r="J53" i="13"/>
  <c r="J52" i="13"/>
  <c r="K51" i="13"/>
  <c r="J51" i="13"/>
  <c r="J50" i="13"/>
  <c r="K50" i="13" s="1"/>
  <c r="J49" i="13"/>
  <c r="J48" i="13"/>
  <c r="J47" i="13"/>
  <c r="J46" i="13"/>
  <c r="J45" i="13"/>
  <c r="J44" i="13"/>
  <c r="J43" i="13"/>
  <c r="J42" i="13"/>
  <c r="J41" i="13"/>
  <c r="J40" i="13"/>
  <c r="J39" i="13"/>
  <c r="J38" i="13"/>
  <c r="K38" i="13" s="1"/>
  <c r="J37" i="13"/>
  <c r="K37" i="13" s="1"/>
  <c r="J36" i="13"/>
  <c r="K36" i="13" s="1"/>
  <c r="J35" i="13"/>
  <c r="J288" i="13" s="1"/>
  <c r="J34" i="13"/>
  <c r="J33" i="13"/>
  <c r="J32" i="13"/>
  <c r="J31" i="13"/>
  <c r="J30" i="13"/>
  <c r="J29" i="13"/>
  <c r="H28" i="13"/>
  <c r="J28" i="13" s="1"/>
  <c r="J27" i="13"/>
  <c r="K27" i="13" s="1"/>
  <c r="J26" i="13"/>
  <c r="K26" i="13" s="1"/>
  <c r="J25" i="13"/>
  <c r="K25" i="13" s="1"/>
  <c r="J24" i="13"/>
  <c r="K24" i="13" s="1"/>
  <c r="J23" i="13"/>
  <c r="K23" i="13" s="1"/>
  <c r="J22" i="13"/>
  <c r="K22" i="13" s="1"/>
  <c r="J21" i="13"/>
  <c r="K21" i="13" s="1"/>
  <c r="J20" i="13"/>
  <c r="K20" i="13" s="1"/>
  <c r="J19" i="13"/>
  <c r="K19" i="13" s="1"/>
  <c r="J15" i="13"/>
  <c r="K15" i="13" s="1"/>
  <c r="J14" i="13"/>
  <c r="K14" i="13" s="1"/>
  <c r="J13" i="13"/>
  <c r="K13" i="13" s="1"/>
  <c r="J12" i="13"/>
  <c r="K12" i="13" s="1"/>
  <c r="J11" i="13"/>
  <c r="K11" i="13" s="1"/>
  <c r="J10" i="13"/>
  <c r="J9" i="13"/>
  <c r="J8" i="13"/>
  <c r="J7" i="13"/>
  <c r="J6" i="13"/>
  <c r="J5" i="13"/>
  <c r="K10" i="13" s="1"/>
  <c r="J4" i="13"/>
  <c r="Y264" i="5" l="1"/>
  <c r="K53" i="13"/>
  <c r="K97" i="13"/>
  <c r="K107" i="13"/>
  <c r="K130" i="13"/>
  <c r="K264" i="13"/>
  <c r="K161" i="13"/>
  <c r="K166" i="13"/>
  <c r="K212" i="13"/>
  <c r="K220" i="13"/>
  <c r="K247" i="13"/>
  <c r="J287" i="13"/>
  <c r="K35" i="13"/>
  <c r="K4" i="13"/>
  <c r="K49" i="13"/>
  <c r="K56" i="13"/>
  <c r="K85" i="13"/>
  <c r="K146" i="13"/>
  <c r="K156" i="13"/>
  <c r="K173" i="13"/>
  <c r="K188" i="13"/>
  <c r="K228" i="13"/>
  <c r="K233" i="13"/>
  <c r="K259" i="13"/>
  <c r="K271" i="13"/>
  <c r="K284" i="13"/>
  <c r="K62" i="13"/>
  <c r="K109" i="13"/>
  <c r="K123" i="13"/>
  <c r="K127" i="13"/>
  <c r="K139" i="13"/>
  <c r="K164" i="13"/>
  <c r="K195" i="13"/>
  <c r="K199" i="13"/>
  <c r="K242" i="13"/>
  <c r="K266" i="13"/>
  <c r="K66" i="13"/>
  <c r="K93" i="13"/>
  <c r="K101" i="13"/>
  <c r="K103" i="13"/>
  <c r="K111" i="13"/>
  <c r="K176" i="13"/>
  <c r="K206" i="13"/>
  <c r="K209" i="13"/>
  <c r="K239" i="13"/>
  <c r="K245" i="13"/>
  <c r="K257" i="13"/>
  <c r="K58" i="13"/>
  <c r="K288" i="13" l="1"/>
  <c r="K287" i="13"/>
  <c r="C4" i="10"/>
  <c r="G5" i="5"/>
  <c r="N5" i="5" s="1"/>
  <c r="P263" i="5"/>
  <c r="M263" i="5"/>
  <c r="P262" i="5"/>
  <c r="M262" i="5"/>
  <c r="P261" i="5"/>
  <c r="M261" i="5"/>
  <c r="P260" i="5"/>
  <c r="M260" i="5"/>
  <c r="P259" i="5"/>
  <c r="M259" i="5"/>
  <c r="P258" i="5"/>
  <c r="M258" i="5"/>
  <c r="P257" i="5"/>
  <c r="M257" i="5"/>
  <c r="P256" i="5"/>
  <c r="M256" i="5"/>
  <c r="Q256" i="5" s="1"/>
  <c r="P255" i="5"/>
  <c r="M255" i="5"/>
  <c r="P254" i="5"/>
  <c r="M254" i="5"/>
  <c r="Q254" i="5" s="1"/>
  <c r="P253" i="5"/>
  <c r="M253" i="5"/>
  <c r="P252" i="5"/>
  <c r="M252" i="5"/>
  <c r="Q252" i="5" s="1"/>
  <c r="P251" i="5"/>
  <c r="M251" i="5"/>
  <c r="P250" i="5"/>
  <c r="M250" i="5"/>
  <c r="P249" i="5"/>
  <c r="M249" i="5"/>
  <c r="P248" i="5"/>
  <c r="M248" i="5"/>
  <c r="Q248" i="5" s="1"/>
  <c r="P247" i="5"/>
  <c r="M247" i="5"/>
  <c r="P246" i="5"/>
  <c r="M246" i="5"/>
  <c r="Q246" i="5" s="1"/>
  <c r="P245" i="5"/>
  <c r="M245" i="5"/>
  <c r="P244" i="5"/>
  <c r="M244" i="5"/>
  <c r="Q244" i="5" s="1"/>
  <c r="P243" i="5"/>
  <c r="M243" i="5"/>
  <c r="P242" i="5"/>
  <c r="M242" i="5"/>
  <c r="Q242" i="5" s="1"/>
  <c r="P241" i="5"/>
  <c r="M241" i="5"/>
  <c r="P240" i="5"/>
  <c r="M240" i="5"/>
  <c r="Q240" i="5" s="1"/>
  <c r="P239" i="5"/>
  <c r="M239" i="5"/>
  <c r="P237" i="5"/>
  <c r="M237" i="5"/>
  <c r="P236" i="5"/>
  <c r="M236" i="5"/>
  <c r="Q236" i="5" s="1"/>
  <c r="P235" i="5"/>
  <c r="M235" i="5"/>
  <c r="P234" i="5"/>
  <c r="M234" i="5"/>
  <c r="P233" i="5"/>
  <c r="M233" i="5"/>
  <c r="Q233" i="5" s="1"/>
  <c r="P232" i="5"/>
  <c r="M232" i="5"/>
  <c r="Q232" i="5" s="1"/>
  <c r="P231" i="5"/>
  <c r="M231" i="5"/>
  <c r="P230" i="5"/>
  <c r="M230" i="5"/>
  <c r="Q230" i="5" s="1"/>
  <c r="P229" i="5"/>
  <c r="M229" i="5"/>
  <c r="Q229" i="5" s="1"/>
  <c r="P228" i="5"/>
  <c r="M228" i="5"/>
  <c r="Q228" i="5" s="1"/>
  <c r="P226" i="5"/>
  <c r="M226" i="5"/>
  <c r="Q226" i="5" s="1"/>
  <c r="P225" i="5"/>
  <c r="M225" i="5"/>
  <c r="Q225" i="5" s="1"/>
  <c r="P224" i="5"/>
  <c r="M224" i="5"/>
  <c r="Q224" i="5" s="1"/>
  <c r="P223" i="5"/>
  <c r="M223" i="5"/>
  <c r="P222" i="5"/>
  <c r="M222" i="5"/>
  <c r="P221" i="5"/>
  <c r="M221" i="5"/>
  <c r="Q221" i="5" s="1"/>
  <c r="P220" i="5"/>
  <c r="M220" i="5"/>
  <c r="Q220" i="5" s="1"/>
  <c r="P219" i="5"/>
  <c r="M219" i="5"/>
  <c r="P218" i="5"/>
  <c r="M218" i="5"/>
  <c r="Q218" i="5" s="1"/>
  <c r="P217" i="5"/>
  <c r="M217" i="5"/>
  <c r="Q217" i="5" s="1"/>
  <c r="P216" i="5"/>
  <c r="M216" i="5"/>
  <c r="Q216" i="5" s="1"/>
  <c r="P215" i="5"/>
  <c r="M215" i="5"/>
  <c r="P214" i="5"/>
  <c r="M214" i="5"/>
  <c r="Q214" i="5" s="1"/>
  <c r="P213" i="5"/>
  <c r="M213" i="5"/>
  <c r="Q213" i="5" s="1"/>
  <c r="P212" i="5"/>
  <c r="M212" i="5"/>
  <c r="Q212" i="5" s="1"/>
  <c r="P211" i="5"/>
  <c r="M211" i="5"/>
  <c r="P210" i="5"/>
  <c r="M210" i="5"/>
  <c r="P209" i="5"/>
  <c r="M209" i="5"/>
  <c r="Q209" i="5" s="1"/>
  <c r="P208" i="5"/>
  <c r="M208" i="5"/>
  <c r="Q208" i="5" s="1"/>
  <c r="P207" i="5"/>
  <c r="M207" i="5"/>
  <c r="Q207" i="5" s="1"/>
  <c r="P206" i="5"/>
  <c r="M206" i="5"/>
  <c r="Q206" i="5" s="1"/>
  <c r="P205" i="5"/>
  <c r="M205" i="5"/>
  <c r="Q205" i="5" s="1"/>
  <c r="P204" i="5"/>
  <c r="M204" i="5"/>
  <c r="Q204" i="5" s="1"/>
  <c r="P203" i="5"/>
  <c r="M203" i="5"/>
  <c r="Q203" i="5" s="1"/>
  <c r="P202" i="5"/>
  <c r="M202" i="5"/>
  <c r="Q202" i="5" s="1"/>
  <c r="P201" i="5"/>
  <c r="M201" i="5"/>
  <c r="Q201" i="5" s="1"/>
  <c r="P200" i="5"/>
  <c r="M200" i="5"/>
  <c r="Q200" i="5" s="1"/>
  <c r="P199" i="5"/>
  <c r="M199" i="5"/>
  <c r="Q199" i="5" s="1"/>
  <c r="P198" i="5"/>
  <c r="M198" i="5"/>
  <c r="Q198" i="5" s="1"/>
  <c r="P197" i="5"/>
  <c r="M197" i="5"/>
  <c r="Q197" i="5" s="1"/>
  <c r="P196" i="5"/>
  <c r="M196" i="5"/>
  <c r="Q196" i="5" s="1"/>
  <c r="P195" i="5"/>
  <c r="M195" i="5"/>
  <c r="Q195" i="5" s="1"/>
  <c r="P194" i="5"/>
  <c r="M194" i="5"/>
  <c r="Q194" i="5" s="1"/>
  <c r="P193" i="5"/>
  <c r="M193" i="5"/>
  <c r="Q193" i="5" s="1"/>
  <c r="P192" i="5"/>
  <c r="M192" i="5"/>
  <c r="Q192" i="5" s="1"/>
  <c r="P191" i="5"/>
  <c r="M191" i="5"/>
  <c r="Q191" i="5" s="1"/>
  <c r="P190" i="5"/>
  <c r="M190" i="5"/>
  <c r="Q190" i="5" s="1"/>
  <c r="P189" i="5"/>
  <c r="M189" i="5"/>
  <c r="Q189" i="5" s="1"/>
  <c r="P187" i="5"/>
  <c r="M187" i="5"/>
  <c r="P186" i="5"/>
  <c r="M186" i="5"/>
  <c r="Q186" i="5" s="1"/>
  <c r="P185" i="5"/>
  <c r="M185" i="5"/>
  <c r="Q185" i="5" s="1"/>
  <c r="P184" i="5"/>
  <c r="M184" i="5"/>
  <c r="Q184" i="5" s="1"/>
  <c r="P183" i="5"/>
  <c r="M183" i="5"/>
  <c r="P182" i="5"/>
  <c r="M182" i="5"/>
  <c r="Q182" i="5" s="1"/>
  <c r="P181" i="5"/>
  <c r="M181" i="5"/>
  <c r="Q181" i="5" s="1"/>
  <c r="P180" i="5"/>
  <c r="M180" i="5"/>
  <c r="Q180" i="5" s="1"/>
  <c r="P179" i="5"/>
  <c r="M179" i="5"/>
  <c r="P178" i="5"/>
  <c r="M178" i="5"/>
  <c r="P177" i="5"/>
  <c r="M177" i="5"/>
  <c r="Q177" i="5" s="1"/>
  <c r="P176" i="5"/>
  <c r="M176" i="5"/>
  <c r="Q176" i="5" s="1"/>
  <c r="P175" i="5"/>
  <c r="M175" i="5"/>
  <c r="Q175" i="5" s="1"/>
  <c r="P174" i="5"/>
  <c r="M174" i="5"/>
  <c r="Q174" i="5" s="1"/>
  <c r="P173" i="5"/>
  <c r="M173" i="5"/>
  <c r="Q173" i="5" s="1"/>
  <c r="P172" i="5"/>
  <c r="M172" i="5"/>
  <c r="P171" i="5"/>
  <c r="M171" i="5"/>
  <c r="P170" i="5"/>
  <c r="M170" i="5"/>
  <c r="Q170" i="5" s="1"/>
  <c r="P169" i="5"/>
  <c r="M169" i="5"/>
  <c r="Q169" i="5" s="1"/>
  <c r="P168" i="5"/>
  <c r="M168" i="5"/>
  <c r="Q168" i="5" s="1"/>
  <c r="P167" i="5"/>
  <c r="M167" i="5"/>
  <c r="Q167" i="5" s="1"/>
  <c r="P166" i="5"/>
  <c r="M166" i="5"/>
  <c r="P164" i="5"/>
  <c r="M164" i="5"/>
  <c r="P163" i="5"/>
  <c r="M163" i="5"/>
  <c r="Q163" i="5" s="1"/>
  <c r="P162" i="5"/>
  <c r="M162" i="5"/>
  <c r="Q162" i="5" s="1"/>
  <c r="P161" i="5"/>
  <c r="M161" i="5"/>
  <c r="P160" i="5"/>
  <c r="M160" i="5"/>
  <c r="Q160" i="5" s="1"/>
  <c r="P159" i="5"/>
  <c r="M159" i="5"/>
  <c r="Q159" i="5" s="1"/>
  <c r="P158" i="5"/>
  <c r="M158" i="5"/>
  <c r="P157" i="5"/>
  <c r="M157" i="5"/>
  <c r="P156" i="5"/>
  <c r="M156" i="5"/>
  <c r="P155" i="5"/>
  <c r="M155" i="5"/>
  <c r="Q155" i="5" s="1"/>
  <c r="P154" i="5"/>
  <c r="M154" i="5"/>
  <c r="Q154" i="5" s="1"/>
  <c r="P153" i="5"/>
  <c r="M153" i="5"/>
  <c r="Q153" i="5" s="1"/>
  <c r="P152" i="5"/>
  <c r="M152" i="5"/>
  <c r="P151" i="5"/>
  <c r="M151" i="5"/>
  <c r="P150" i="5"/>
  <c r="M150" i="5"/>
  <c r="Q150" i="5" s="1"/>
  <c r="P149" i="5"/>
  <c r="M149" i="5"/>
  <c r="P148" i="5"/>
  <c r="M148" i="5"/>
  <c r="P147" i="5"/>
  <c r="M147" i="5"/>
  <c r="P146" i="5"/>
  <c r="M146" i="5"/>
  <c r="P145" i="5"/>
  <c r="M145" i="5"/>
  <c r="Q145" i="5" s="1"/>
  <c r="P144" i="5"/>
  <c r="M144" i="5"/>
  <c r="Q144" i="5" s="1"/>
  <c r="P143" i="5"/>
  <c r="M143" i="5"/>
  <c r="Q143" i="5" s="1"/>
  <c r="P142" i="5"/>
  <c r="M142" i="5"/>
  <c r="P141" i="5"/>
  <c r="M141" i="5"/>
  <c r="Q141" i="5" s="1"/>
  <c r="P140" i="5"/>
  <c r="M140" i="5"/>
  <c r="P139" i="5"/>
  <c r="M139" i="5"/>
  <c r="Q139" i="5" s="1"/>
  <c r="P138" i="5"/>
  <c r="M138" i="5"/>
  <c r="Q138" i="5" s="1"/>
  <c r="P137" i="5"/>
  <c r="M137" i="5"/>
  <c r="Q137" i="5" s="1"/>
  <c r="P136" i="5"/>
  <c r="M136" i="5"/>
  <c r="Q136" i="5" s="1"/>
  <c r="P135" i="5"/>
  <c r="M135" i="5"/>
  <c r="Q135" i="5" s="1"/>
  <c r="P134" i="5"/>
  <c r="M134" i="5"/>
  <c r="Q134" i="5" s="1"/>
  <c r="P133" i="5"/>
  <c r="M133" i="5"/>
  <c r="P132" i="5"/>
  <c r="M132" i="5"/>
  <c r="P131" i="5"/>
  <c r="M131" i="5"/>
  <c r="Q131" i="5" s="1"/>
  <c r="P130" i="5"/>
  <c r="M130" i="5"/>
  <c r="Q130" i="5" s="1"/>
  <c r="P129" i="5"/>
  <c r="M129" i="5"/>
  <c r="P128" i="5"/>
  <c r="M128" i="5"/>
  <c r="Q128" i="5" s="1"/>
  <c r="P127" i="5"/>
  <c r="M127" i="5"/>
  <c r="Q127" i="5" s="1"/>
  <c r="P126" i="5"/>
  <c r="M126" i="5"/>
  <c r="P125" i="5"/>
  <c r="M125" i="5"/>
  <c r="P124" i="5"/>
  <c r="M124" i="5"/>
  <c r="Q124" i="5" s="1"/>
  <c r="P123" i="5"/>
  <c r="M123" i="5"/>
  <c r="Q123" i="5" s="1"/>
  <c r="P122" i="5"/>
  <c r="M122" i="5"/>
  <c r="Q122" i="5" s="1"/>
  <c r="P121" i="5"/>
  <c r="M121" i="5"/>
  <c r="Q121" i="5" s="1"/>
  <c r="P120" i="5"/>
  <c r="M120" i="5"/>
  <c r="P119" i="5"/>
  <c r="M119" i="5"/>
  <c r="P118" i="5"/>
  <c r="M118" i="5"/>
  <c r="Q118" i="5" s="1"/>
  <c r="P117" i="5"/>
  <c r="M117" i="5"/>
  <c r="P116" i="5"/>
  <c r="M116" i="5"/>
  <c r="P115" i="5"/>
  <c r="M115" i="5"/>
  <c r="Q115" i="5" s="1"/>
  <c r="P114" i="5"/>
  <c r="M114" i="5"/>
  <c r="P113" i="5"/>
  <c r="M113" i="5"/>
  <c r="Q113" i="5" s="1"/>
  <c r="P112" i="5"/>
  <c r="M112" i="5"/>
  <c r="Q112" i="5" s="1"/>
  <c r="P111" i="5"/>
  <c r="M111" i="5"/>
  <c r="Q111" i="5" s="1"/>
  <c r="P110" i="5"/>
  <c r="M110" i="5"/>
  <c r="P109" i="5"/>
  <c r="M109" i="5"/>
  <c r="Q109" i="5" s="1"/>
  <c r="P108" i="5"/>
  <c r="M108" i="5"/>
  <c r="P107" i="5"/>
  <c r="M107" i="5"/>
  <c r="P106" i="5"/>
  <c r="M106" i="5"/>
  <c r="Q106" i="5" s="1"/>
  <c r="P105" i="5"/>
  <c r="M105" i="5"/>
  <c r="Q105" i="5" s="1"/>
  <c r="P104" i="5"/>
  <c r="M104" i="5"/>
  <c r="Q104" i="5" s="1"/>
  <c r="P103" i="5"/>
  <c r="M103" i="5"/>
  <c r="Q103" i="5" s="1"/>
  <c r="P102" i="5"/>
  <c r="M102" i="5"/>
  <c r="P101" i="5"/>
  <c r="M101" i="5"/>
  <c r="P100" i="5"/>
  <c r="M100" i="5"/>
  <c r="P99" i="5"/>
  <c r="M99" i="5"/>
  <c r="Q99" i="5" s="1"/>
  <c r="P98" i="5"/>
  <c r="M98" i="5"/>
  <c r="Q98" i="5" s="1"/>
  <c r="P97" i="5"/>
  <c r="M97" i="5"/>
  <c r="P96" i="5"/>
  <c r="M96" i="5"/>
  <c r="P95" i="5"/>
  <c r="M95" i="5"/>
  <c r="P94" i="5"/>
  <c r="M94" i="5"/>
  <c r="Q94" i="5" s="1"/>
  <c r="P93" i="5"/>
  <c r="M93" i="5"/>
  <c r="P92" i="5"/>
  <c r="M92" i="5"/>
  <c r="Q92" i="5" s="1"/>
  <c r="P91" i="5"/>
  <c r="M91" i="5"/>
  <c r="P90" i="5"/>
  <c r="M90" i="5"/>
  <c r="Q90" i="5" s="1"/>
  <c r="P89" i="5"/>
  <c r="M89" i="5"/>
  <c r="P88" i="5"/>
  <c r="M88" i="5"/>
  <c r="Q88" i="5" s="1"/>
  <c r="P87" i="5"/>
  <c r="M87" i="5"/>
  <c r="P86" i="5"/>
  <c r="M86" i="5"/>
  <c r="Q86" i="5" s="1"/>
  <c r="P85" i="5"/>
  <c r="M85" i="5"/>
  <c r="P84" i="5"/>
  <c r="M84" i="5"/>
  <c r="Q84" i="5" s="1"/>
  <c r="P83" i="5"/>
  <c r="M83" i="5"/>
  <c r="P82" i="5"/>
  <c r="M82" i="5"/>
  <c r="Q82" i="5" s="1"/>
  <c r="P81" i="5"/>
  <c r="M81" i="5"/>
  <c r="P80" i="5"/>
  <c r="M80" i="5"/>
  <c r="Q80" i="5" s="1"/>
  <c r="P79" i="5"/>
  <c r="M79" i="5"/>
  <c r="P78" i="5"/>
  <c r="M78" i="5"/>
  <c r="Q78" i="5" s="1"/>
  <c r="P77" i="5"/>
  <c r="M77" i="5"/>
  <c r="P76" i="5"/>
  <c r="M76" i="5"/>
  <c r="Q76" i="5" s="1"/>
  <c r="P75" i="5"/>
  <c r="M75" i="5"/>
  <c r="P74" i="5"/>
  <c r="M74" i="5"/>
  <c r="Q74" i="5" s="1"/>
  <c r="P73" i="5"/>
  <c r="M73" i="5"/>
  <c r="P72" i="5"/>
  <c r="M72" i="5"/>
  <c r="Q72" i="5" s="1"/>
  <c r="P71" i="5"/>
  <c r="M71" i="5"/>
  <c r="P70" i="5"/>
  <c r="M70" i="5"/>
  <c r="Q70" i="5" s="1"/>
  <c r="P69" i="5"/>
  <c r="M69" i="5"/>
  <c r="P68" i="5"/>
  <c r="M68" i="5"/>
  <c r="Q68" i="5" s="1"/>
  <c r="P67" i="5"/>
  <c r="M67" i="5"/>
  <c r="P66" i="5"/>
  <c r="M66" i="5"/>
  <c r="Q66" i="5" s="1"/>
  <c r="P65" i="5"/>
  <c r="M65" i="5"/>
  <c r="P64" i="5"/>
  <c r="M64" i="5"/>
  <c r="Q64" i="5" s="1"/>
  <c r="P63" i="5"/>
  <c r="M63" i="5"/>
  <c r="P61" i="5"/>
  <c r="M61" i="5"/>
  <c r="P60" i="5"/>
  <c r="M60" i="5"/>
  <c r="Q60" i="5" s="1"/>
  <c r="P59" i="5"/>
  <c r="M59" i="5"/>
  <c r="P58" i="5"/>
  <c r="M58" i="5"/>
  <c r="Q58" i="5" s="1"/>
  <c r="P57" i="5"/>
  <c r="M57" i="5"/>
  <c r="P56" i="5"/>
  <c r="M56" i="5"/>
  <c r="Q56" i="5" s="1"/>
  <c r="P55" i="5"/>
  <c r="M55" i="5"/>
  <c r="P54" i="5"/>
  <c r="M54" i="5"/>
  <c r="Q54" i="5" s="1"/>
  <c r="P53" i="5"/>
  <c r="M53" i="5"/>
  <c r="P52" i="5"/>
  <c r="M52" i="5"/>
  <c r="Q52" i="5" s="1"/>
  <c r="P51" i="5"/>
  <c r="M51" i="5"/>
  <c r="P50" i="5"/>
  <c r="M50" i="5"/>
  <c r="Q50" i="5" s="1"/>
  <c r="P49" i="5"/>
  <c r="M49" i="5"/>
  <c r="P48" i="5"/>
  <c r="M48" i="5"/>
  <c r="Q48" i="5" s="1"/>
  <c r="P47" i="5"/>
  <c r="M47" i="5"/>
  <c r="P46" i="5"/>
  <c r="M46" i="5"/>
  <c r="Q46" i="5" s="1"/>
  <c r="P45" i="5"/>
  <c r="M45" i="5"/>
  <c r="P44" i="5"/>
  <c r="M44" i="5"/>
  <c r="Q44" i="5" s="1"/>
  <c r="P43" i="5"/>
  <c r="M43" i="5"/>
  <c r="P42" i="5"/>
  <c r="M42" i="5"/>
  <c r="Q42" i="5" s="1"/>
  <c r="P41" i="5"/>
  <c r="M41" i="5"/>
  <c r="P40" i="5"/>
  <c r="M40" i="5"/>
  <c r="Q40" i="5" s="1"/>
  <c r="P39" i="5"/>
  <c r="M39" i="5"/>
  <c r="P38" i="5"/>
  <c r="M38" i="5"/>
  <c r="Q38" i="5" s="1"/>
  <c r="P37" i="5"/>
  <c r="M37" i="5"/>
  <c r="P36" i="5"/>
  <c r="M36" i="5"/>
  <c r="Q36" i="5" s="1"/>
  <c r="P35" i="5"/>
  <c r="M35" i="5"/>
  <c r="P34" i="5"/>
  <c r="M34" i="5"/>
  <c r="P33" i="5"/>
  <c r="M33" i="5"/>
  <c r="P32" i="5"/>
  <c r="M32" i="5"/>
  <c r="Q32" i="5" s="1"/>
  <c r="P31" i="5"/>
  <c r="M31" i="5"/>
  <c r="P30" i="5"/>
  <c r="M30" i="5"/>
  <c r="Q30" i="5" s="1"/>
  <c r="P29" i="5"/>
  <c r="M29" i="5"/>
  <c r="P28" i="5"/>
  <c r="M28" i="5"/>
  <c r="Q28" i="5" s="1"/>
  <c r="P27" i="5"/>
  <c r="M27" i="5"/>
  <c r="P26" i="5"/>
  <c r="M26" i="5"/>
  <c r="Q26" i="5" s="1"/>
  <c r="P25" i="5"/>
  <c r="M25" i="5"/>
  <c r="P24" i="5"/>
  <c r="M24" i="5"/>
  <c r="Q24" i="5" s="1"/>
  <c r="P23" i="5"/>
  <c r="M23" i="5"/>
  <c r="P22" i="5"/>
  <c r="M22" i="5"/>
  <c r="Q22" i="5" s="1"/>
  <c r="P21" i="5"/>
  <c r="M21" i="5"/>
  <c r="P20" i="5"/>
  <c r="M20" i="5"/>
  <c r="Q20" i="5" s="1"/>
  <c r="P19" i="5"/>
  <c r="M19" i="5"/>
  <c r="P18" i="5"/>
  <c r="M18" i="5"/>
  <c r="Q18" i="5" s="1"/>
  <c r="P17" i="5"/>
  <c r="M17" i="5"/>
  <c r="P16" i="5"/>
  <c r="M16" i="5"/>
  <c r="Q16" i="5" s="1"/>
  <c r="P15" i="5"/>
  <c r="M15" i="5"/>
  <c r="P14" i="5"/>
  <c r="M14" i="5"/>
  <c r="Q14" i="5" s="1"/>
  <c r="P13" i="5"/>
  <c r="M13" i="5"/>
  <c r="P12" i="5"/>
  <c r="M12" i="5"/>
  <c r="Q12" i="5" s="1"/>
  <c r="P11" i="5"/>
  <c r="M11" i="5"/>
  <c r="P10" i="5"/>
  <c r="M10" i="5"/>
  <c r="Q10" i="5" s="1"/>
  <c r="P9" i="5"/>
  <c r="M9" i="5"/>
  <c r="P8" i="5"/>
  <c r="M8" i="5"/>
  <c r="Q8" i="5" s="1"/>
  <c r="P7" i="5"/>
  <c r="M7" i="5"/>
  <c r="P6" i="5"/>
  <c r="M6" i="5"/>
  <c r="Q6" i="5" s="1"/>
  <c r="P5" i="5"/>
  <c r="M5" i="5"/>
  <c r="P4" i="5"/>
  <c r="M4" i="5"/>
  <c r="Q4" i="5" s="1"/>
  <c r="G98" i="5"/>
  <c r="N98" i="5" s="1"/>
  <c r="I98" i="5"/>
  <c r="T98" i="5"/>
  <c r="I123" i="5"/>
  <c r="I125" i="5"/>
  <c r="I261" i="5"/>
  <c r="I214" i="5"/>
  <c r="I259" i="5"/>
  <c r="I262" i="5"/>
  <c r="I255" i="5"/>
  <c r="I253" i="5"/>
  <c r="I239" i="5"/>
  <c r="I243" i="5"/>
  <c r="I249" i="5"/>
  <c r="I250" i="5"/>
  <c r="I251" i="5"/>
  <c r="I252" i="5"/>
  <c r="I247" i="5"/>
  <c r="I174" i="5"/>
  <c r="I87" i="5"/>
  <c r="I48" i="5"/>
  <c r="I34" i="5"/>
  <c r="I131" i="5"/>
  <c r="I107" i="5"/>
  <c r="I72" i="5"/>
  <c r="I221" i="5"/>
  <c r="I244" i="5"/>
  <c r="I232" i="5"/>
  <c r="I116" i="5"/>
  <c r="I122" i="5"/>
  <c r="I238" i="5"/>
  <c r="I168" i="5"/>
  <c r="I227" i="5"/>
  <c r="I144" i="5"/>
  <c r="I111" i="5"/>
  <c r="I137" i="5"/>
  <c r="I100" i="5"/>
  <c r="I57" i="5"/>
  <c r="I130" i="5"/>
  <c r="I165" i="5"/>
  <c r="I136" i="5"/>
  <c r="I138" i="5"/>
  <c r="I115" i="5"/>
  <c r="I110" i="5"/>
  <c r="I135" i="5"/>
  <c r="I142" i="5"/>
  <c r="I121" i="5"/>
  <c r="I186" i="5"/>
  <c r="I203" i="5"/>
  <c r="I150" i="5"/>
  <c r="I211" i="5"/>
  <c r="I180" i="5"/>
  <c r="I182" i="5"/>
  <c r="I173" i="5"/>
  <c r="I208" i="5"/>
  <c r="I151" i="5"/>
  <c r="I202" i="5"/>
  <c r="I176" i="5"/>
  <c r="I185" i="5"/>
  <c r="I157" i="5"/>
  <c r="I167" i="5"/>
  <c r="I189" i="5"/>
  <c r="I177" i="5"/>
  <c r="G123" i="5"/>
  <c r="N123" i="5" s="1"/>
  <c r="G125" i="5"/>
  <c r="N125" i="5" s="1"/>
  <c r="G261" i="5"/>
  <c r="N261" i="5" s="1"/>
  <c r="G214" i="5"/>
  <c r="N214" i="5" s="1"/>
  <c r="G259" i="5"/>
  <c r="N259" i="5" s="1"/>
  <c r="G262" i="5"/>
  <c r="N262" i="5" s="1"/>
  <c r="G255" i="5"/>
  <c r="N255" i="5" s="1"/>
  <c r="G253" i="5"/>
  <c r="N253" i="5" s="1"/>
  <c r="G239" i="5"/>
  <c r="N239" i="5" s="1"/>
  <c r="G243" i="5"/>
  <c r="N243" i="5" s="1"/>
  <c r="G249" i="5"/>
  <c r="N249" i="5" s="1"/>
  <c r="G250" i="5"/>
  <c r="N250" i="5" s="1"/>
  <c r="G251" i="5"/>
  <c r="N251" i="5" s="1"/>
  <c r="G252" i="5"/>
  <c r="N252" i="5" s="1"/>
  <c r="G247" i="5"/>
  <c r="N247" i="5" s="1"/>
  <c r="G174" i="5"/>
  <c r="N174" i="5" s="1"/>
  <c r="G87" i="5"/>
  <c r="N87" i="5" s="1"/>
  <c r="G48" i="5"/>
  <c r="N48" i="5" s="1"/>
  <c r="G34" i="5"/>
  <c r="N34" i="5" s="1"/>
  <c r="G131" i="5"/>
  <c r="N131" i="5" s="1"/>
  <c r="G107" i="5"/>
  <c r="N107" i="5" s="1"/>
  <c r="G72" i="5"/>
  <c r="N72" i="5" s="1"/>
  <c r="G221" i="5"/>
  <c r="N221" i="5" s="1"/>
  <c r="G244" i="5"/>
  <c r="N244" i="5" s="1"/>
  <c r="G232" i="5"/>
  <c r="N232" i="5" s="1"/>
  <c r="G116" i="5"/>
  <c r="N116" i="5" s="1"/>
  <c r="G122" i="5"/>
  <c r="N122" i="5" s="1"/>
  <c r="G238" i="5"/>
  <c r="G168" i="5"/>
  <c r="N168" i="5" s="1"/>
  <c r="G227" i="5"/>
  <c r="G144" i="5"/>
  <c r="N144" i="5" s="1"/>
  <c r="G111" i="5"/>
  <c r="N111" i="5" s="1"/>
  <c r="G137" i="5"/>
  <c r="N137" i="5" s="1"/>
  <c r="G100" i="5"/>
  <c r="N100" i="5" s="1"/>
  <c r="G57" i="5"/>
  <c r="N57" i="5" s="1"/>
  <c r="G130" i="5"/>
  <c r="N130" i="5" s="1"/>
  <c r="G165" i="5"/>
  <c r="G136" i="5"/>
  <c r="N136" i="5" s="1"/>
  <c r="G138" i="5"/>
  <c r="N138" i="5" s="1"/>
  <c r="G115" i="5"/>
  <c r="N115" i="5" s="1"/>
  <c r="G110" i="5"/>
  <c r="N110" i="5" s="1"/>
  <c r="G135" i="5"/>
  <c r="N135" i="5" s="1"/>
  <c r="G142" i="5"/>
  <c r="N142" i="5" s="1"/>
  <c r="G121" i="5"/>
  <c r="N121" i="5" s="1"/>
  <c r="G186" i="5"/>
  <c r="N186" i="5" s="1"/>
  <c r="G203" i="5"/>
  <c r="N203" i="5" s="1"/>
  <c r="G150" i="5"/>
  <c r="N150" i="5" s="1"/>
  <c r="G211" i="5"/>
  <c r="N211" i="5" s="1"/>
  <c r="G180" i="5"/>
  <c r="N180" i="5" s="1"/>
  <c r="G182" i="5"/>
  <c r="N182" i="5" s="1"/>
  <c r="G173" i="5"/>
  <c r="N173" i="5" s="1"/>
  <c r="G208" i="5"/>
  <c r="N208" i="5" s="1"/>
  <c r="G151" i="5"/>
  <c r="N151" i="5" s="1"/>
  <c r="G202" i="5"/>
  <c r="N202" i="5" s="1"/>
  <c r="G176" i="5"/>
  <c r="N176" i="5" s="1"/>
  <c r="G185" i="5"/>
  <c r="N185" i="5" s="1"/>
  <c r="G157" i="5"/>
  <c r="N157" i="5" s="1"/>
  <c r="G167" i="5"/>
  <c r="N167" i="5" s="1"/>
  <c r="G189" i="5"/>
  <c r="N189" i="5" s="1"/>
  <c r="G177" i="5"/>
  <c r="N177" i="5" s="1"/>
  <c r="T123" i="5"/>
  <c r="T125" i="5"/>
  <c r="T261" i="5"/>
  <c r="T214" i="5"/>
  <c r="T259" i="5"/>
  <c r="T262" i="5"/>
  <c r="T255" i="5"/>
  <c r="T253" i="5"/>
  <c r="T239" i="5"/>
  <c r="T243" i="5"/>
  <c r="T249" i="5"/>
  <c r="T250" i="5"/>
  <c r="T251" i="5"/>
  <c r="T252" i="5"/>
  <c r="T247" i="5"/>
  <c r="T174" i="5"/>
  <c r="T87" i="5"/>
  <c r="T48" i="5"/>
  <c r="T34" i="5"/>
  <c r="T131" i="5"/>
  <c r="T107" i="5"/>
  <c r="T72" i="5"/>
  <c r="T221" i="5"/>
  <c r="T244" i="5"/>
  <c r="T232" i="5"/>
  <c r="T116" i="5"/>
  <c r="T122" i="5"/>
  <c r="T168" i="5"/>
  <c r="T144" i="5"/>
  <c r="T111" i="5"/>
  <c r="T137" i="5"/>
  <c r="T100" i="5"/>
  <c r="T57" i="5"/>
  <c r="T130" i="5"/>
  <c r="T136" i="5"/>
  <c r="T138" i="5"/>
  <c r="T115" i="5"/>
  <c r="T110" i="5"/>
  <c r="T135" i="5"/>
  <c r="T142" i="5"/>
  <c r="T121" i="5"/>
  <c r="T186" i="5"/>
  <c r="T203" i="5"/>
  <c r="T150" i="5"/>
  <c r="T211" i="5"/>
  <c r="T180" i="5"/>
  <c r="T182" i="5"/>
  <c r="T173" i="5"/>
  <c r="T208" i="5"/>
  <c r="T151" i="5"/>
  <c r="T202" i="5"/>
  <c r="T176" i="5"/>
  <c r="T185" i="5"/>
  <c r="T157" i="5"/>
  <c r="T167" i="5"/>
  <c r="T189" i="5"/>
  <c r="T177" i="5"/>
  <c r="G26" i="5"/>
  <c r="N26" i="5" s="1"/>
  <c r="I26" i="5"/>
  <c r="T26" i="5"/>
  <c r="G44" i="5"/>
  <c r="N44" i="5" s="1"/>
  <c r="I44" i="5"/>
  <c r="T44" i="5"/>
  <c r="G75" i="5"/>
  <c r="N75" i="5" s="1"/>
  <c r="I75" i="5"/>
  <c r="T75" i="5"/>
  <c r="G196" i="5"/>
  <c r="N196" i="5" s="1"/>
  <c r="I196" i="5"/>
  <c r="T196" i="5"/>
  <c r="G246" i="5"/>
  <c r="N246" i="5" s="1"/>
  <c r="I246" i="5"/>
  <c r="T246" i="5"/>
  <c r="G218" i="5"/>
  <c r="N218" i="5" s="1"/>
  <c r="I218" i="5"/>
  <c r="T218" i="5"/>
  <c r="G152" i="5"/>
  <c r="N152" i="5" s="1"/>
  <c r="I152" i="5"/>
  <c r="T152" i="5"/>
  <c r="G85" i="5"/>
  <c r="N85" i="5" s="1"/>
  <c r="I85" i="5"/>
  <c r="T85" i="5"/>
  <c r="G171" i="5"/>
  <c r="N171" i="5" s="1"/>
  <c r="I171" i="5"/>
  <c r="T171" i="5"/>
  <c r="G195" i="5"/>
  <c r="N195" i="5" s="1"/>
  <c r="I195" i="5"/>
  <c r="T195" i="5"/>
  <c r="G198" i="5"/>
  <c r="N198" i="5" s="1"/>
  <c r="I198" i="5"/>
  <c r="T198" i="5"/>
  <c r="G215" i="5"/>
  <c r="N215" i="5" s="1"/>
  <c r="I215" i="5"/>
  <c r="T215" i="5"/>
  <c r="G234" i="5"/>
  <c r="N234" i="5" s="1"/>
  <c r="I234" i="5"/>
  <c r="T234" i="5"/>
  <c r="G224" i="5"/>
  <c r="N224" i="5" s="1"/>
  <c r="I224" i="5"/>
  <c r="T224" i="5"/>
  <c r="G67" i="5"/>
  <c r="N67" i="5" s="1"/>
  <c r="I67" i="5"/>
  <c r="T67" i="5"/>
  <c r="G41" i="5"/>
  <c r="N41" i="5" s="1"/>
  <c r="I41" i="5"/>
  <c r="T41" i="5"/>
  <c r="G54" i="5"/>
  <c r="N54" i="5" s="1"/>
  <c r="I54" i="5"/>
  <c r="T54" i="5"/>
  <c r="G45" i="5"/>
  <c r="N45" i="5" s="1"/>
  <c r="I45" i="5"/>
  <c r="T45" i="5"/>
  <c r="G28" i="5"/>
  <c r="N28" i="5" s="1"/>
  <c r="I28" i="5"/>
  <c r="T28" i="5"/>
  <c r="G80" i="5"/>
  <c r="N80" i="5" s="1"/>
  <c r="I80" i="5"/>
  <c r="T80" i="5"/>
  <c r="G103" i="5"/>
  <c r="N103" i="5" s="1"/>
  <c r="I103" i="5"/>
  <c r="T103" i="5"/>
  <c r="G162" i="5"/>
  <c r="N162" i="5" s="1"/>
  <c r="I162" i="5"/>
  <c r="T162" i="5"/>
  <c r="G158" i="5"/>
  <c r="N158" i="5" s="1"/>
  <c r="I158" i="5"/>
  <c r="T158" i="5"/>
  <c r="G143" i="5"/>
  <c r="N143" i="5" s="1"/>
  <c r="I143" i="5"/>
  <c r="T143" i="5"/>
  <c r="G118" i="5"/>
  <c r="N118" i="5" s="1"/>
  <c r="I118" i="5"/>
  <c r="T118" i="5"/>
  <c r="G83" i="5"/>
  <c r="N83" i="5" s="1"/>
  <c r="I83" i="5"/>
  <c r="T83" i="5"/>
  <c r="G64" i="5"/>
  <c r="N64" i="5" s="1"/>
  <c r="I64" i="5"/>
  <c r="T64" i="5"/>
  <c r="G106" i="5"/>
  <c r="N106" i="5" s="1"/>
  <c r="I106" i="5"/>
  <c r="T106" i="5"/>
  <c r="G40" i="5"/>
  <c r="N40" i="5" s="1"/>
  <c r="I40" i="5"/>
  <c r="T40" i="5"/>
  <c r="G94" i="5"/>
  <c r="N94" i="5" s="1"/>
  <c r="I94" i="5"/>
  <c r="T94" i="5"/>
  <c r="G86" i="5"/>
  <c r="N86" i="5" s="1"/>
  <c r="I86" i="5"/>
  <c r="T86" i="5"/>
  <c r="G134" i="5"/>
  <c r="N134" i="5" s="1"/>
  <c r="I134" i="5"/>
  <c r="T134" i="5"/>
  <c r="G69" i="5"/>
  <c r="N69" i="5" s="1"/>
  <c r="I69" i="5"/>
  <c r="T69" i="5"/>
  <c r="G36" i="5"/>
  <c r="N36" i="5" s="1"/>
  <c r="I36" i="5"/>
  <c r="T36" i="5"/>
  <c r="G58" i="5"/>
  <c r="N58" i="5" s="1"/>
  <c r="I58" i="5"/>
  <c r="T58" i="5"/>
  <c r="G37" i="5"/>
  <c r="N37" i="5" s="1"/>
  <c r="I37" i="5"/>
  <c r="T37" i="5"/>
  <c r="G20" i="5"/>
  <c r="N20" i="5" s="1"/>
  <c r="I20" i="5"/>
  <c r="T20" i="5"/>
  <c r="G38" i="5"/>
  <c r="N38" i="5" s="1"/>
  <c r="I38" i="5"/>
  <c r="T38" i="5"/>
  <c r="G8" i="5"/>
  <c r="N8" i="5" s="1"/>
  <c r="I8" i="5"/>
  <c r="T8" i="5"/>
  <c r="G70" i="5"/>
  <c r="N70" i="5" s="1"/>
  <c r="I70" i="5"/>
  <c r="T70" i="5"/>
  <c r="G188" i="5"/>
  <c r="I188" i="5"/>
  <c r="G160" i="5"/>
  <c r="N160" i="5" s="1"/>
  <c r="I160" i="5"/>
  <c r="T160" i="5"/>
  <c r="G166" i="5"/>
  <c r="N166" i="5" s="1"/>
  <c r="I166" i="5"/>
  <c r="T166" i="5"/>
  <c r="G27" i="5"/>
  <c r="N27" i="5" s="1"/>
  <c r="I27" i="5"/>
  <c r="T27" i="5"/>
  <c r="G81" i="5"/>
  <c r="N81" i="5" s="1"/>
  <c r="I81" i="5"/>
  <c r="T81" i="5"/>
  <c r="G71" i="5"/>
  <c r="N71" i="5" s="1"/>
  <c r="I71" i="5"/>
  <c r="T71" i="5"/>
  <c r="G25" i="5"/>
  <c r="N25" i="5" s="1"/>
  <c r="I25" i="5"/>
  <c r="T25" i="5"/>
  <c r="G109" i="5"/>
  <c r="N109" i="5" s="1"/>
  <c r="I109" i="5"/>
  <c r="T109" i="5"/>
  <c r="G33" i="5"/>
  <c r="N33" i="5" s="1"/>
  <c r="I33" i="5"/>
  <c r="T33" i="5"/>
  <c r="G105" i="5"/>
  <c r="N105" i="5" s="1"/>
  <c r="I105" i="5"/>
  <c r="T105" i="5"/>
  <c r="G30" i="5"/>
  <c r="N30" i="5" s="1"/>
  <c r="I30" i="5"/>
  <c r="T30" i="5"/>
  <c r="G155" i="5"/>
  <c r="N155" i="5" s="1"/>
  <c r="I155" i="5"/>
  <c r="T155" i="5"/>
  <c r="G79" i="5"/>
  <c r="N79" i="5" s="1"/>
  <c r="I79" i="5"/>
  <c r="T79" i="5"/>
  <c r="G62" i="5"/>
  <c r="I62" i="5"/>
  <c r="G59" i="5"/>
  <c r="N59" i="5" s="1"/>
  <c r="I59" i="5"/>
  <c r="T59" i="5"/>
  <c r="G56" i="5"/>
  <c r="N56" i="5" s="1"/>
  <c r="I56" i="5"/>
  <c r="T56" i="5"/>
  <c r="G49" i="5"/>
  <c r="N49" i="5" s="1"/>
  <c r="I49" i="5"/>
  <c r="T49" i="5"/>
  <c r="G32" i="5"/>
  <c r="N32" i="5" s="1"/>
  <c r="I32" i="5"/>
  <c r="T32" i="5"/>
  <c r="G99" i="5"/>
  <c r="N99" i="5" s="1"/>
  <c r="I99" i="5"/>
  <c r="T99" i="5"/>
  <c r="G89" i="5"/>
  <c r="N89" i="5" s="1"/>
  <c r="I89" i="5"/>
  <c r="T89" i="5"/>
  <c r="G145" i="5"/>
  <c r="N145" i="5" s="1"/>
  <c r="I145" i="5"/>
  <c r="T145" i="5"/>
  <c r="G241" i="5"/>
  <c r="N241" i="5" s="1"/>
  <c r="I241" i="5"/>
  <c r="T241" i="5"/>
  <c r="G256" i="5"/>
  <c r="N256" i="5" s="1"/>
  <c r="I256" i="5"/>
  <c r="T256" i="5"/>
  <c r="G257" i="5"/>
  <c r="N257" i="5" s="1"/>
  <c r="I257" i="5"/>
  <c r="T257" i="5"/>
  <c r="G191" i="5"/>
  <c r="N191" i="5" s="1"/>
  <c r="I191" i="5"/>
  <c r="T191" i="5"/>
  <c r="G229" i="5"/>
  <c r="N229" i="5" s="1"/>
  <c r="I229" i="5"/>
  <c r="T229" i="5"/>
  <c r="G76" i="5"/>
  <c r="N76" i="5" s="1"/>
  <c r="I76" i="5"/>
  <c r="T76" i="5"/>
  <c r="G55" i="5"/>
  <c r="N55" i="5" s="1"/>
  <c r="I55" i="5"/>
  <c r="T55" i="5"/>
  <c r="I5" i="5"/>
  <c r="T5" i="5"/>
  <c r="G10" i="5"/>
  <c r="N10" i="5" s="1"/>
  <c r="I10" i="5"/>
  <c r="T10" i="5"/>
  <c r="G128" i="5"/>
  <c r="N128" i="5" s="1"/>
  <c r="I128" i="5"/>
  <c r="T128" i="5"/>
  <c r="G235" i="5"/>
  <c r="N235" i="5" s="1"/>
  <c r="I235" i="5"/>
  <c r="T235" i="5"/>
  <c r="G204" i="5"/>
  <c r="N204" i="5" s="1"/>
  <c r="I204" i="5"/>
  <c r="T204" i="5"/>
  <c r="G217" i="5"/>
  <c r="N217" i="5" s="1"/>
  <c r="I217" i="5"/>
  <c r="T217" i="5"/>
  <c r="G230" i="5"/>
  <c r="N230" i="5" s="1"/>
  <c r="I230" i="5"/>
  <c r="T230" i="5"/>
  <c r="G219" i="5"/>
  <c r="N219" i="5" s="1"/>
  <c r="I219" i="5"/>
  <c r="T219" i="5"/>
  <c r="G148" i="5"/>
  <c r="N148" i="5" s="1"/>
  <c r="I148" i="5"/>
  <c r="T148" i="5"/>
  <c r="G74" i="5"/>
  <c r="N74" i="5" s="1"/>
  <c r="I74" i="5"/>
  <c r="T74" i="5"/>
  <c r="G124" i="5"/>
  <c r="N124" i="5" s="1"/>
  <c r="I124" i="5"/>
  <c r="T124" i="5"/>
  <c r="G139" i="5"/>
  <c r="N139" i="5" s="1"/>
  <c r="I139" i="5"/>
  <c r="T139" i="5"/>
  <c r="G104" i="5"/>
  <c r="N104" i="5" s="1"/>
  <c r="I104" i="5"/>
  <c r="T104" i="5"/>
  <c r="G161" i="5"/>
  <c r="N161" i="5" s="1"/>
  <c r="I161" i="5"/>
  <c r="T161" i="5"/>
  <c r="G102" i="5"/>
  <c r="N102" i="5" s="1"/>
  <c r="I102" i="5"/>
  <c r="T102" i="5"/>
  <c r="G77" i="5"/>
  <c r="N77" i="5" s="1"/>
  <c r="I77" i="5"/>
  <c r="T77" i="5"/>
  <c r="G84" i="5"/>
  <c r="N84" i="5" s="1"/>
  <c r="I84" i="5"/>
  <c r="T84" i="5"/>
  <c r="G119" i="5"/>
  <c r="N119" i="5" s="1"/>
  <c r="I119" i="5"/>
  <c r="T119" i="5"/>
  <c r="G141" i="5"/>
  <c r="N141" i="5" s="1"/>
  <c r="I141" i="5"/>
  <c r="T141" i="5"/>
  <c r="G120" i="5"/>
  <c r="N120" i="5" s="1"/>
  <c r="I120" i="5"/>
  <c r="T120" i="5"/>
  <c r="G78" i="5"/>
  <c r="N78" i="5" s="1"/>
  <c r="I78" i="5"/>
  <c r="T78" i="5"/>
  <c r="G236" i="5"/>
  <c r="N236" i="5" s="1"/>
  <c r="I236" i="5"/>
  <c r="T236" i="5"/>
  <c r="G222" i="5"/>
  <c r="N222" i="5" s="1"/>
  <c r="I222" i="5"/>
  <c r="T222" i="5"/>
  <c r="G149" i="5"/>
  <c r="N149" i="5" s="1"/>
  <c r="I149" i="5"/>
  <c r="T149" i="5"/>
  <c r="G190" i="5"/>
  <c r="N190" i="5" s="1"/>
  <c r="I190" i="5"/>
  <c r="T190" i="5"/>
  <c r="G156" i="5"/>
  <c r="N156" i="5" s="1"/>
  <c r="I156" i="5"/>
  <c r="T156" i="5"/>
  <c r="G159" i="5"/>
  <c r="N159" i="5" s="1"/>
  <c r="I159" i="5"/>
  <c r="T159" i="5"/>
  <c r="O246" i="5" l="1"/>
  <c r="R246" i="5" s="1"/>
  <c r="O78" i="5"/>
  <c r="O84" i="5"/>
  <c r="O104" i="5"/>
  <c r="O32" i="5"/>
  <c r="O94" i="5"/>
  <c r="R94" i="5" s="1"/>
  <c r="O244" i="5"/>
  <c r="Q235" i="5"/>
  <c r="Q237" i="5"/>
  <c r="Q239" i="5"/>
  <c r="Q241" i="5"/>
  <c r="Q243" i="5"/>
  <c r="Q245" i="5"/>
  <c r="Q247" i="5"/>
  <c r="Q249" i="5"/>
  <c r="Q251" i="5"/>
  <c r="Q253" i="5"/>
  <c r="Q255" i="5"/>
  <c r="Q257" i="5"/>
  <c r="Q259" i="5"/>
  <c r="Q261" i="5"/>
  <c r="Q263" i="5"/>
  <c r="O120" i="5"/>
  <c r="O123" i="5"/>
  <c r="O106" i="5"/>
  <c r="R106" i="5" s="1"/>
  <c r="O134" i="5"/>
  <c r="R134" i="5" s="1"/>
  <c r="O136" i="5"/>
  <c r="O139" i="5"/>
  <c r="O145" i="5"/>
  <c r="O20" i="5"/>
  <c r="R20" i="5" s="1"/>
  <c r="O40" i="5"/>
  <c r="R40" i="5" s="1"/>
  <c r="O54" i="5"/>
  <c r="R54" i="5" s="1"/>
  <c r="O26" i="5"/>
  <c r="R26" i="5" s="1"/>
  <c r="O168" i="5"/>
  <c r="O232" i="5"/>
  <c r="O10" i="5"/>
  <c r="O30" i="5"/>
  <c r="R30" i="5" s="1"/>
  <c r="O8" i="5"/>
  <c r="R8" i="5" s="1"/>
  <c r="O58" i="5"/>
  <c r="R58" i="5" s="1"/>
  <c r="O152" i="5"/>
  <c r="O190" i="5"/>
  <c r="O160" i="5"/>
  <c r="R160" i="5" s="1"/>
  <c r="O162" i="5"/>
  <c r="R162" i="5" s="1"/>
  <c r="O195" i="5"/>
  <c r="R195" i="5" s="1"/>
  <c r="O177" i="5"/>
  <c r="O185" i="5"/>
  <c r="O130" i="5"/>
  <c r="O131" i="5"/>
  <c r="O174" i="5"/>
  <c r="O161" i="5"/>
  <c r="O44" i="5"/>
  <c r="R44" i="5" s="1"/>
  <c r="O38" i="5"/>
  <c r="R38" i="5" s="1"/>
  <c r="O36" i="5"/>
  <c r="R36" i="5" s="1"/>
  <c r="O121" i="5"/>
  <c r="O214" i="5"/>
  <c r="Q27" i="5"/>
  <c r="O76" i="5"/>
  <c r="O74" i="5"/>
  <c r="O99" i="5"/>
  <c r="O86" i="5"/>
  <c r="R86" i="5" s="1"/>
  <c r="O64" i="5"/>
  <c r="R64" i="5" s="1"/>
  <c r="O198" i="5"/>
  <c r="R198" i="5" s="1"/>
  <c r="O176" i="5"/>
  <c r="O144" i="5"/>
  <c r="O98" i="5"/>
  <c r="R98" i="5" s="1"/>
  <c r="O230" i="5"/>
  <c r="O56" i="5"/>
  <c r="O155" i="5"/>
  <c r="O70" i="5"/>
  <c r="R70" i="5" s="1"/>
  <c r="O80" i="5"/>
  <c r="R80" i="5" s="1"/>
  <c r="O202" i="5"/>
  <c r="O72" i="5"/>
  <c r="O48" i="5"/>
  <c r="O28" i="5"/>
  <c r="R28" i="5" s="1"/>
  <c r="O110" i="5"/>
  <c r="O115" i="5"/>
  <c r="O55" i="5"/>
  <c r="O100" i="5"/>
  <c r="Q117" i="5"/>
  <c r="O151" i="5"/>
  <c r="O156" i="5"/>
  <c r="Q157" i="5"/>
  <c r="O157" i="5"/>
  <c r="O25" i="5"/>
  <c r="O33" i="5"/>
  <c r="O37" i="5"/>
  <c r="O75" i="5"/>
  <c r="O87" i="5"/>
  <c r="Q102" i="5"/>
  <c r="O102" i="5"/>
  <c r="Q107" i="5"/>
  <c r="O107" i="5"/>
  <c r="O128" i="5"/>
  <c r="O142" i="5"/>
  <c r="O148" i="5"/>
  <c r="Q11" i="5"/>
  <c r="O57" i="5"/>
  <c r="O67" i="5"/>
  <c r="O71" i="5"/>
  <c r="O77" i="5"/>
  <c r="O81" i="5"/>
  <c r="Q100" i="5"/>
  <c r="Q126" i="5"/>
  <c r="Q34" i="5"/>
  <c r="O34" i="5"/>
  <c r="O45" i="5"/>
  <c r="O49" i="5"/>
  <c r="O59" i="5"/>
  <c r="O138" i="5"/>
  <c r="Q147" i="5"/>
  <c r="Q156" i="5"/>
  <c r="Q158" i="5"/>
  <c r="O158" i="5"/>
  <c r="Q171" i="5"/>
  <c r="O171" i="5"/>
  <c r="Q166" i="5"/>
  <c r="O166" i="5"/>
  <c r="O180" i="5"/>
  <c r="Q19" i="5"/>
  <c r="O27" i="5"/>
  <c r="Q35" i="5"/>
  <c r="O69" i="5"/>
  <c r="O85" i="5"/>
  <c r="O89" i="5"/>
  <c r="O116" i="5"/>
  <c r="O119" i="5"/>
  <c r="O124" i="5"/>
  <c r="Q125" i="5"/>
  <c r="O125" i="5"/>
  <c r="Q149" i="5"/>
  <c r="O149" i="5"/>
  <c r="Q179" i="5"/>
  <c r="O182" i="5"/>
  <c r="Q211" i="5"/>
  <c r="O211" i="5"/>
  <c r="O203" i="5"/>
  <c r="Q234" i="5"/>
  <c r="O234" i="5"/>
  <c r="Q258" i="5"/>
  <c r="Q187" i="5"/>
  <c r="Q210" i="5"/>
  <c r="Q222" i="5"/>
  <c r="O222" i="5"/>
  <c r="Q250" i="5"/>
  <c r="O250" i="5"/>
  <c r="O218" i="5"/>
  <c r="R218" i="5" s="1"/>
  <c r="O236" i="5"/>
  <c r="O252" i="5"/>
  <c r="O262" i="5"/>
  <c r="O215" i="5"/>
  <c r="O79" i="5"/>
  <c r="O83" i="5"/>
  <c r="O219" i="5"/>
  <c r="O256" i="5"/>
  <c r="O5" i="5"/>
  <c r="Q5" i="5"/>
  <c r="Q13" i="5"/>
  <c r="Q21" i="5"/>
  <c r="Q29" i="5"/>
  <c r="Q37" i="5"/>
  <c r="Q7" i="5"/>
  <c r="Q15" i="5"/>
  <c r="Q23" i="5"/>
  <c r="Q31" i="5"/>
  <c r="Q39" i="5"/>
  <c r="Q9" i="5"/>
  <c r="Q17" i="5"/>
  <c r="Q25" i="5"/>
  <c r="Q33" i="5"/>
  <c r="O41" i="5"/>
  <c r="Q41" i="5"/>
  <c r="Q95" i="5"/>
  <c r="Q43" i="5"/>
  <c r="Q47" i="5"/>
  <c r="Q51" i="5"/>
  <c r="Q65" i="5"/>
  <c r="Q67" i="5"/>
  <c r="Q71" i="5"/>
  <c r="Q73" i="5"/>
  <c r="Q75" i="5"/>
  <c r="Q77" i="5"/>
  <c r="Q79" i="5"/>
  <c r="Q81" i="5"/>
  <c r="Q85" i="5"/>
  <c r="Q89" i="5"/>
  <c r="Q93" i="5"/>
  <c r="Q96" i="5"/>
  <c r="Q97" i="5"/>
  <c r="Q110" i="5"/>
  <c r="Q114" i="5"/>
  <c r="Q133" i="5"/>
  <c r="Q142" i="5"/>
  <c r="Q146" i="5"/>
  <c r="O105" i="5"/>
  <c r="R105" i="5" s="1"/>
  <c r="O109" i="5"/>
  <c r="R109" i="5" s="1"/>
  <c r="O111" i="5"/>
  <c r="Q116" i="5"/>
  <c r="O118" i="5"/>
  <c r="R118" i="5" s="1"/>
  <c r="Q120" i="5"/>
  <c r="O122" i="5"/>
  <c r="V122" i="5" s="1"/>
  <c r="W122" i="5" s="1"/>
  <c r="X122" i="5" s="1"/>
  <c r="Y122" i="5" s="1"/>
  <c r="AA122" i="5" s="1"/>
  <c r="O137" i="5"/>
  <c r="O141" i="5"/>
  <c r="O143" i="5"/>
  <c r="R143" i="5" s="1"/>
  <c r="Q148" i="5"/>
  <c r="O150" i="5"/>
  <c r="Q152" i="5"/>
  <c r="Q45" i="5"/>
  <c r="Q49" i="5"/>
  <c r="Q53" i="5"/>
  <c r="Q55" i="5"/>
  <c r="Q57" i="5"/>
  <c r="Q59" i="5"/>
  <c r="Q61" i="5"/>
  <c r="Q63" i="5"/>
  <c r="Q69" i="5"/>
  <c r="Q83" i="5"/>
  <c r="Q87" i="5"/>
  <c r="Q91" i="5"/>
  <c r="Q101" i="5"/>
  <c r="Q129" i="5"/>
  <c r="Q161" i="5"/>
  <c r="O103" i="5"/>
  <c r="R103" i="5" s="1"/>
  <c r="Q108" i="5"/>
  <c r="O135" i="5"/>
  <c r="Q140" i="5"/>
  <c r="O167" i="5"/>
  <c r="Q172" i="5"/>
  <c r="Q178" i="5"/>
  <c r="Q119" i="5"/>
  <c r="Q132" i="5"/>
  <c r="Q151" i="5"/>
  <c r="O159" i="5"/>
  <c r="Q164" i="5"/>
  <c r="Q183" i="5"/>
  <c r="O191" i="5"/>
  <c r="O196" i="5"/>
  <c r="R196" i="5" s="1"/>
  <c r="O204" i="5"/>
  <c r="O208" i="5"/>
  <c r="O224" i="5"/>
  <c r="R224" i="5" s="1"/>
  <c r="O173" i="5"/>
  <c r="O186" i="5"/>
  <c r="O189" i="5"/>
  <c r="Q215" i="5"/>
  <c r="O217" i="5"/>
  <c r="Q219" i="5"/>
  <c r="O221" i="5"/>
  <c r="Q223" i="5"/>
  <c r="O229" i="5"/>
  <c r="Q231" i="5"/>
  <c r="O235" i="5"/>
  <c r="O239" i="5"/>
  <c r="O241" i="5"/>
  <c r="O243" i="5"/>
  <c r="O247" i="5"/>
  <c r="O249" i="5"/>
  <c r="O251" i="5"/>
  <c r="O253" i="5"/>
  <c r="O255" i="5"/>
  <c r="O257" i="5"/>
  <c r="O259" i="5"/>
  <c r="Q260" i="5"/>
  <c r="O261" i="5"/>
  <c r="Q262" i="5"/>
  <c r="V168" i="5"/>
  <c r="W168" i="5" s="1"/>
  <c r="X168" i="5" s="1"/>
  <c r="Y168" i="5" s="1"/>
  <c r="AA168" i="5" s="1"/>
  <c r="T91" i="5"/>
  <c r="T117" i="5"/>
  <c r="T50" i="5"/>
  <c r="T140" i="5"/>
  <c r="T19" i="5"/>
  <c r="T63" i="5"/>
  <c r="T53" i="5"/>
  <c r="T108" i="5"/>
  <c r="T51" i="5"/>
  <c r="T24" i="5"/>
  <c r="T14" i="5"/>
  <c r="T11" i="5"/>
  <c r="T18" i="5"/>
  <c r="T178" i="5"/>
  <c r="T225" i="5"/>
  <c r="T228" i="5"/>
  <c r="T154" i="5"/>
  <c r="T242" i="5"/>
  <c r="T199" i="5"/>
  <c r="T97" i="5"/>
  <c r="T187" i="5"/>
  <c r="T194" i="5"/>
  <c r="T205" i="5"/>
  <c r="T17" i="5"/>
  <c r="T209" i="5"/>
  <c r="T245" i="5"/>
  <c r="T237" i="5"/>
  <c r="T248" i="5"/>
  <c r="T179" i="5"/>
  <c r="T220" i="5"/>
  <c r="T210" i="5"/>
  <c r="T184" i="5"/>
  <c r="T147" i="5"/>
  <c r="T127" i="5"/>
  <c r="T172" i="5"/>
  <c r="T96" i="5"/>
  <c r="T207" i="5"/>
  <c r="T233" i="5"/>
  <c r="T258" i="5"/>
  <c r="T223" i="5"/>
  <c r="T216" i="5"/>
  <c r="T263" i="5"/>
  <c r="T260" i="5"/>
  <c r="T175" i="5"/>
  <c r="T213" i="5"/>
  <c r="T200" i="5"/>
  <c r="T181" i="5"/>
  <c r="T146" i="5"/>
  <c r="T153" i="5"/>
  <c r="T114" i="5"/>
  <c r="T95" i="5"/>
  <c r="T101" i="5"/>
  <c r="T35" i="5"/>
  <c r="T31" i="5"/>
  <c r="T39" i="5"/>
  <c r="T133" i="5"/>
  <c r="T90" i="5"/>
  <c r="T22" i="5"/>
  <c r="T197" i="5"/>
  <c r="T29" i="5"/>
  <c r="T169" i="5"/>
  <c r="T43" i="5"/>
  <c r="T113" i="5"/>
  <c r="T82" i="5"/>
  <c r="T92" i="5"/>
  <c r="T60" i="5"/>
  <c r="T170" i="5"/>
  <c r="T231" i="5"/>
  <c r="T193" i="5"/>
  <c r="T254" i="5"/>
  <c r="T226" i="5"/>
  <c r="T240" i="5"/>
  <c r="T206" i="5"/>
  <c r="T212" i="5"/>
  <c r="T192" i="5"/>
  <c r="T112" i="5"/>
  <c r="T88" i="5"/>
  <c r="T4" i="5"/>
  <c r="T201" i="5"/>
  <c r="T183" i="5"/>
  <c r="T52" i="5"/>
  <c r="T93" i="5"/>
  <c r="T12" i="5"/>
  <c r="T6" i="5"/>
  <c r="T15" i="5"/>
  <c r="T47" i="5"/>
  <c r="T132" i="5"/>
  <c r="T164" i="5"/>
  <c r="T163" i="5"/>
  <c r="I91" i="5"/>
  <c r="G91" i="5"/>
  <c r="N91" i="5" s="1"/>
  <c r="O91" i="5" s="1"/>
  <c r="I117" i="5"/>
  <c r="G117" i="5"/>
  <c r="N117" i="5" s="1"/>
  <c r="O117" i="5" s="1"/>
  <c r="I50" i="5"/>
  <c r="G50" i="5"/>
  <c r="N50" i="5" s="1"/>
  <c r="O50" i="5" s="1"/>
  <c r="R50" i="5" s="1"/>
  <c r="I140" i="5"/>
  <c r="G140" i="5"/>
  <c r="N140" i="5" s="1"/>
  <c r="O140" i="5" s="1"/>
  <c r="I19" i="5"/>
  <c r="G19" i="5"/>
  <c r="N19" i="5" s="1"/>
  <c r="O19" i="5" s="1"/>
  <c r="I63" i="5"/>
  <c r="G63" i="5"/>
  <c r="N63" i="5" s="1"/>
  <c r="O63" i="5" s="1"/>
  <c r="I53" i="5"/>
  <c r="G53" i="5"/>
  <c r="N53" i="5" s="1"/>
  <c r="O53" i="5" s="1"/>
  <c r="I108" i="5"/>
  <c r="G108" i="5"/>
  <c r="N108" i="5" s="1"/>
  <c r="O108" i="5" s="1"/>
  <c r="I51" i="5"/>
  <c r="G51" i="5"/>
  <c r="N51" i="5" s="1"/>
  <c r="O51" i="5" s="1"/>
  <c r="I24" i="5"/>
  <c r="G24" i="5"/>
  <c r="N24" i="5" s="1"/>
  <c r="O24" i="5" s="1"/>
  <c r="R24" i="5" s="1"/>
  <c r="I14" i="5"/>
  <c r="G14" i="5"/>
  <c r="N14" i="5" s="1"/>
  <c r="O14" i="5" s="1"/>
  <c r="R14" i="5" s="1"/>
  <c r="I11" i="5"/>
  <c r="G11" i="5"/>
  <c r="N11" i="5" s="1"/>
  <c r="O11" i="5" s="1"/>
  <c r="I18" i="5"/>
  <c r="G18" i="5"/>
  <c r="N18" i="5" s="1"/>
  <c r="O18" i="5" s="1"/>
  <c r="R18" i="5" s="1"/>
  <c r="I178" i="5"/>
  <c r="G178" i="5"/>
  <c r="N178" i="5" s="1"/>
  <c r="O178" i="5" s="1"/>
  <c r="I225" i="5"/>
  <c r="G225" i="5"/>
  <c r="N225" i="5" s="1"/>
  <c r="O225" i="5" s="1"/>
  <c r="R225" i="5" s="1"/>
  <c r="I228" i="5"/>
  <c r="G228" i="5"/>
  <c r="N228" i="5" s="1"/>
  <c r="O228" i="5" s="1"/>
  <c r="R228" i="5" s="1"/>
  <c r="I154" i="5"/>
  <c r="G154" i="5"/>
  <c r="N154" i="5" s="1"/>
  <c r="O154" i="5" s="1"/>
  <c r="R154" i="5" s="1"/>
  <c r="I242" i="5"/>
  <c r="G242" i="5"/>
  <c r="N242" i="5" s="1"/>
  <c r="O242" i="5" s="1"/>
  <c r="R242" i="5" s="1"/>
  <c r="I199" i="5"/>
  <c r="G199" i="5"/>
  <c r="N199" i="5" s="1"/>
  <c r="O199" i="5" s="1"/>
  <c r="R199" i="5" s="1"/>
  <c r="I97" i="5"/>
  <c r="G97" i="5"/>
  <c r="N97" i="5" s="1"/>
  <c r="O97" i="5" s="1"/>
  <c r="I187" i="5"/>
  <c r="G187" i="5"/>
  <c r="N187" i="5" s="1"/>
  <c r="O187" i="5" s="1"/>
  <c r="I194" i="5"/>
  <c r="G194" i="5"/>
  <c r="N194" i="5" s="1"/>
  <c r="O194" i="5" s="1"/>
  <c r="R194" i="5" s="1"/>
  <c r="I205" i="5"/>
  <c r="G205" i="5"/>
  <c r="N205" i="5" s="1"/>
  <c r="O205" i="5" s="1"/>
  <c r="R205" i="5" s="1"/>
  <c r="I17" i="5"/>
  <c r="G17" i="5"/>
  <c r="N17" i="5" s="1"/>
  <c r="O17" i="5" s="1"/>
  <c r="I209" i="5"/>
  <c r="G209" i="5"/>
  <c r="N209" i="5" s="1"/>
  <c r="O209" i="5" s="1"/>
  <c r="R209" i="5" s="1"/>
  <c r="I245" i="5"/>
  <c r="G245" i="5"/>
  <c r="N245" i="5" s="1"/>
  <c r="O245" i="5" s="1"/>
  <c r="R245" i="5" s="1"/>
  <c r="I237" i="5"/>
  <c r="G237" i="5"/>
  <c r="N237" i="5" s="1"/>
  <c r="O237" i="5" s="1"/>
  <c r="R237" i="5" s="1"/>
  <c r="I248" i="5"/>
  <c r="G248" i="5"/>
  <c r="N248" i="5" s="1"/>
  <c r="O248" i="5" s="1"/>
  <c r="R248" i="5" s="1"/>
  <c r="I179" i="5"/>
  <c r="G179" i="5"/>
  <c r="N179" i="5" s="1"/>
  <c r="O179" i="5" s="1"/>
  <c r="I220" i="5"/>
  <c r="G220" i="5"/>
  <c r="N220" i="5" s="1"/>
  <c r="O220" i="5" s="1"/>
  <c r="R220" i="5" s="1"/>
  <c r="I210" i="5"/>
  <c r="G210" i="5"/>
  <c r="N210" i="5" s="1"/>
  <c r="O210" i="5" s="1"/>
  <c r="I184" i="5"/>
  <c r="G184" i="5"/>
  <c r="N184" i="5" s="1"/>
  <c r="O184" i="5" s="1"/>
  <c r="R184" i="5" s="1"/>
  <c r="I147" i="5"/>
  <c r="G147" i="5"/>
  <c r="N147" i="5" s="1"/>
  <c r="O147" i="5" s="1"/>
  <c r="I127" i="5"/>
  <c r="G127" i="5"/>
  <c r="N127" i="5" s="1"/>
  <c r="O127" i="5" s="1"/>
  <c r="R127" i="5" s="1"/>
  <c r="I172" i="5"/>
  <c r="G172" i="5"/>
  <c r="N172" i="5" s="1"/>
  <c r="O172" i="5" s="1"/>
  <c r="I96" i="5"/>
  <c r="G96" i="5"/>
  <c r="N96" i="5" s="1"/>
  <c r="O96" i="5" s="1"/>
  <c r="I207" i="5"/>
  <c r="G207" i="5"/>
  <c r="N207" i="5" s="1"/>
  <c r="O207" i="5" s="1"/>
  <c r="R207" i="5" s="1"/>
  <c r="I233" i="5"/>
  <c r="G233" i="5"/>
  <c r="N233" i="5" s="1"/>
  <c r="O233" i="5" s="1"/>
  <c r="R233" i="5" s="1"/>
  <c r="I258" i="5"/>
  <c r="G258" i="5"/>
  <c r="N258" i="5" s="1"/>
  <c r="O258" i="5" s="1"/>
  <c r="I223" i="5"/>
  <c r="G223" i="5"/>
  <c r="N223" i="5" s="1"/>
  <c r="O223" i="5" s="1"/>
  <c r="I216" i="5"/>
  <c r="G216" i="5"/>
  <c r="N216" i="5" s="1"/>
  <c r="O216" i="5" s="1"/>
  <c r="R216" i="5" s="1"/>
  <c r="I263" i="5"/>
  <c r="G263" i="5"/>
  <c r="N263" i="5" s="1"/>
  <c r="O263" i="5" s="1"/>
  <c r="R263" i="5" s="1"/>
  <c r="I260" i="5"/>
  <c r="G260" i="5"/>
  <c r="N260" i="5" s="1"/>
  <c r="O260" i="5" s="1"/>
  <c r="I175" i="5"/>
  <c r="G175" i="5"/>
  <c r="N175" i="5" s="1"/>
  <c r="O175" i="5" s="1"/>
  <c r="R175" i="5" s="1"/>
  <c r="I213" i="5"/>
  <c r="G213" i="5"/>
  <c r="N213" i="5" s="1"/>
  <c r="O213" i="5" s="1"/>
  <c r="R213" i="5" s="1"/>
  <c r="I200" i="5"/>
  <c r="G200" i="5"/>
  <c r="N200" i="5" s="1"/>
  <c r="O200" i="5" s="1"/>
  <c r="R200" i="5" s="1"/>
  <c r="I181" i="5"/>
  <c r="G181" i="5"/>
  <c r="N181" i="5" s="1"/>
  <c r="O181" i="5" s="1"/>
  <c r="R181" i="5" s="1"/>
  <c r="I146" i="5"/>
  <c r="G146" i="5"/>
  <c r="N146" i="5" s="1"/>
  <c r="O146" i="5" s="1"/>
  <c r="I153" i="5"/>
  <c r="G153" i="5"/>
  <c r="N153" i="5" s="1"/>
  <c r="O153" i="5" s="1"/>
  <c r="R153" i="5" s="1"/>
  <c r="I114" i="5"/>
  <c r="G114" i="5"/>
  <c r="N114" i="5" s="1"/>
  <c r="O114" i="5" s="1"/>
  <c r="I95" i="5"/>
  <c r="G95" i="5"/>
  <c r="N95" i="5" s="1"/>
  <c r="O95" i="5" s="1"/>
  <c r="I101" i="5"/>
  <c r="G101" i="5"/>
  <c r="N101" i="5" s="1"/>
  <c r="O101" i="5" s="1"/>
  <c r="I35" i="5"/>
  <c r="G35" i="5"/>
  <c r="N35" i="5" s="1"/>
  <c r="O35" i="5" s="1"/>
  <c r="I31" i="5"/>
  <c r="G31" i="5"/>
  <c r="N31" i="5" s="1"/>
  <c r="O31" i="5" s="1"/>
  <c r="I39" i="5"/>
  <c r="G39" i="5"/>
  <c r="N39" i="5" s="1"/>
  <c r="O39" i="5" s="1"/>
  <c r="I133" i="5"/>
  <c r="G133" i="5"/>
  <c r="N133" i="5" s="1"/>
  <c r="O133" i="5" s="1"/>
  <c r="I90" i="5"/>
  <c r="G90" i="5"/>
  <c r="N90" i="5" s="1"/>
  <c r="O90" i="5" s="1"/>
  <c r="R90" i="5" s="1"/>
  <c r="I22" i="5"/>
  <c r="G22" i="5"/>
  <c r="N22" i="5" s="1"/>
  <c r="O22" i="5" s="1"/>
  <c r="R22" i="5" s="1"/>
  <c r="I197" i="5"/>
  <c r="G197" i="5"/>
  <c r="N197" i="5" s="1"/>
  <c r="O197" i="5" s="1"/>
  <c r="R197" i="5" s="1"/>
  <c r="I29" i="5"/>
  <c r="G29" i="5"/>
  <c r="N29" i="5" s="1"/>
  <c r="O29" i="5" s="1"/>
  <c r="I169" i="5"/>
  <c r="G169" i="5"/>
  <c r="N169" i="5" s="1"/>
  <c r="O169" i="5" s="1"/>
  <c r="R169" i="5" s="1"/>
  <c r="I43" i="5"/>
  <c r="G43" i="5"/>
  <c r="N43" i="5" s="1"/>
  <c r="O43" i="5" s="1"/>
  <c r="I113" i="5"/>
  <c r="G113" i="5"/>
  <c r="N113" i="5" s="1"/>
  <c r="O113" i="5" s="1"/>
  <c r="R113" i="5" s="1"/>
  <c r="I82" i="5"/>
  <c r="G82" i="5"/>
  <c r="N82" i="5" s="1"/>
  <c r="O82" i="5" s="1"/>
  <c r="R82" i="5" s="1"/>
  <c r="I92" i="5"/>
  <c r="G92" i="5"/>
  <c r="N92" i="5" s="1"/>
  <c r="O92" i="5" s="1"/>
  <c r="R92" i="5" s="1"/>
  <c r="I60" i="5"/>
  <c r="G60" i="5"/>
  <c r="N60" i="5" s="1"/>
  <c r="O60" i="5" s="1"/>
  <c r="R60" i="5" s="1"/>
  <c r="I170" i="5"/>
  <c r="G170" i="5"/>
  <c r="N170" i="5" s="1"/>
  <c r="O170" i="5" s="1"/>
  <c r="R170" i="5" s="1"/>
  <c r="I231" i="5"/>
  <c r="G231" i="5"/>
  <c r="N231" i="5" s="1"/>
  <c r="O231" i="5" s="1"/>
  <c r="I193" i="5"/>
  <c r="G193" i="5"/>
  <c r="N193" i="5" s="1"/>
  <c r="O193" i="5" s="1"/>
  <c r="R193" i="5" s="1"/>
  <c r="I254" i="5"/>
  <c r="G254" i="5"/>
  <c r="N254" i="5" s="1"/>
  <c r="O254" i="5" s="1"/>
  <c r="R254" i="5" s="1"/>
  <c r="I226" i="5"/>
  <c r="G226" i="5"/>
  <c r="N226" i="5" s="1"/>
  <c r="O226" i="5" s="1"/>
  <c r="R226" i="5" s="1"/>
  <c r="I240" i="5"/>
  <c r="G240" i="5"/>
  <c r="N240" i="5" s="1"/>
  <c r="O240" i="5" s="1"/>
  <c r="R240" i="5" s="1"/>
  <c r="I206" i="5"/>
  <c r="G206" i="5"/>
  <c r="N206" i="5" s="1"/>
  <c r="O206" i="5" s="1"/>
  <c r="R206" i="5" s="1"/>
  <c r="I212" i="5"/>
  <c r="G212" i="5"/>
  <c r="N212" i="5" s="1"/>
  <c r="O212" i="5" s="1"/>
  <c r="R212" i="5" s="1"/>
  <c r="I192" i="5"/>
  <c r="G192" i="5"/>
  <c r="N192" i="5" s="1"/>
  <c r="O192" i="5" s="1"/>
  <c r="R192" i="5" s="1"/>
  <c r="I112" i="5"/>
  <c r="G112" i="5"/>
  <c r="N112" i="5" s="1"/>
  <c r="O112" i="5" s="1"/>
  <c r="R112" i="5" s="1"/>
  <c r="I88" i="5"/>
  <c r="G88" i="5"/>
  <c r="N88" i="5" s="1"/>
  <c r="O88" i="5" s="1"/>
  <c r="R88" i="5" s="1"/>
  <c r="I4" i="5"/>
  <c r="G4" i="5"/>
  <c r="N4" i="5" s="1"/>
  <c r="O4" i="5" s="1"/>
  <c r="I201" i="5"/>
  <c r="G201" i="5"/>
  <c r="N201" i="5" s="1"/>
  <c r="O201" i="5" s="1"/>
  <c r="R201" i="5" s="1"/>
  <c r="I183" i="5"/>
  <c r="G183" i="5"/>
  <c r="N183" i="5" s="1"/>
  <c r="O183" i="5" s="1"/>
  <c r="I52" i="5"/>
  <c r="G52" i="5"/>
  <c r="N52" i="5" s="1"/>
  <c r="O52" i="5" s="1"/>
  <c r="R52" i="5" s="1"/>
  <c r="I93" i="5"/>
  <c r="G93" i="5"/>
  <c r="N93" i="5" s="1"/>
  <c r="O93" i="5" s="1"/>
  <c r="I12" i="5"/>
  <c r="G12" i="5"/>
  <c r="N12" i="5" s="1"/>
  <c r="O12" i="5" s="1"/>
  <c r="R12" i="5" s="1"/>
  <c r="I6" i="5"/>
  <c r="G6" i="5"/>
  <c r="N6" i="5" s="1"/>
  <c r="O6" i="5" s="1"/>
  <c r="R6" i="5" s="1"/>
  <c r="I15" i="5"/>
  <c r="G15" i="5"/>
  <c r="N15" i="5" s="1"/>
  <c r="O15" i="5" s="1"/>
  <c r="I47" i="5"/>
  <c r="G47" i="5"/>
  <c r="N47" i="5" s="1"/>
  <c r="O47" i="5" s="1"/>
  <c r="I132" i="5"/>
  <c r="G132" i="5"/>
  <c r="N132" i="5" s="1"/>
  <c r="O132" i="5" s="1"/>
  <c r="I164" i="5"/>
  <c r="G164" i="5"/>
  <c r="N164" i="5" s="1"/>
  <c r="O164" i="5" s="1"/>
  <c r="I163" i="5"/>
  <c r="G163" i="5"/>
  <c r="N163" i="5" s="1"/>
  <c r="O163" i="5" s="1"/>
  <c r="R163" i="5" s="1"/>
  <c r="R179" i="5" l="1"/>
  <c r="R75" i="5"/>
  <c r="R37" i="5"/>
  <c r="R69" i="5"/>
  <c r="R25" i="5"/>
  <c r="R71" i="5"/>
  <c r="R81" i="5"/>
  <c r="V81" i="5" s="1"/>
  <c r="W81" i="5" s="1"/>
  <c r="X81" i="5" s="1"/>
  <c r="Y81" i="5" s="1"/>
  <c r="AA81" i="5" s="1"/>
  <c r="R27" i="5"/>
  <c r="R215" i="5"/>
  <c r="R152" i="5"/>
  <c r="R33" i="5"/>
  <c r="R45" i="5"/>
  <c r="R171" i="5"/>
  <c r="R67" i="5"/>
  <c r="R166" i="5"/>
  <c r="V166" i="5" s="1"/>
  <c r="W166" i="5" s="1"/>
  <c r="X166" i="5" s="1"/>
  <c r="Y166" i="5" s="1"/>
  <c r="AA166" i="5" s="1"/>
  <c r="V100" i="5"/>
  <c r="W100" i="5" s="1"/>
  <c r="X100" i="5" s="1"/>
  <c r="Y100" i="5" s="1"/>
  <c r="AA100" i="5" s="1"/>
  <c r="R83" i="5"/>
  <c r="R85" i="5"/>
  <c r="R172" i="5"/>
  <c r="R140" i="5"/>
  <c r="R91" i="5"/>
  <c r="R63" i="5"/>
  <c r="R97" i="5"/>
  <c r="R95" i="5"/>
  <c r="R15" i="5"/>
  <c r="R234" i="5"/>
  <c r="R158" i="5"/>
  <c r="R11" i="5"/>
  <c r="R53" i="5"/>
  <c r="R133" i="5"/>
  <c r="R96" i="5"/>
  <c r="R51" i="5"/>
  <c r="R39" i="5"/>
  <c r="V34" i="5"/>
  <c r="W34" i="5" s="1"/>
  <c r="X34" i="5" s="1"/>
  <c r="Y34" i="5" s="1"/>
  <c r="AA34" i="5" s="1"/>
  <c r="R260" i="5"/>
  <c r="R183" i="5"/>
  <c r="R132" i="5"/>
  <c r="R114" i="5"/>
  <c r="R93" i="5"/>
  <c r="R47" i="5"/>
  <c r="R17" i="5"/>
  <c r="R31" i="5"/>
  <c r="R258" i="5"/>
  <c r="R19" i="5"/>
  <c r="R231" i="5"/>
  <c r="R223" i="5"/>
  <c r="R164" i="5"/>
  <c r="R108" i="5"/>
  <c r="R101" i="5"/>
  <c r="R146" i="5"/>
  <c r="R43" i="5"/>
  <c r="R29" i="5"/>
  <c r="R210" i="5"/>
  <c r="R187" i="5"/>
  <c r="R35" i="5"/>
  <c r="R147" i="5"/>
  <c r="R117" i="5"/>
  <c r="R41" i="5"/>
  <c r="R178" i="5"/>
  <c r="V211" i="5"/>
  <c r="W211" i="5" s="1"/>
  <c r="X211" i="5" s="1"/>
  <c r="Y211" i="5" s="1"/>
  <c r="AA211" i="5" s="1"/>
  <c r="V176" i="5"/>
  <c r="W176" i="5" s="1"/>
  <c r="X176" i="5" s="1"/>
  <c r="Y176" i="5" s="1"/>
  <c r="AA176" i="5" s="1"/>
  <c r="V98" i="5"/>
  <c r="W98" i="5" s="1"/>
  <c r="X98" i="5" s="1"/>
  <c r="Y98" i="5" s="1"/>
  <c r="AA98" i="5" s="1"/>
  <c r="V189" i="5"/>
  <c r="W189" i="5" s="1"/>
  <c r="X189" i="5" s="1"/>
  <c r="Y189" i="5" s="1"/>
  <c r="AA189" i="5" s="1"/>
  <c r="V224" i="5"/>
  <c r="W224" i="5" s="1"/>
  <c r="X224" i="5" s="1"/>
  <c r="Y224" i="5" s="1"/>
  <c r="AA224" i="5" s="1"/>
  <c r="V177" i="5"/>
  <c r="W177" i="5" s="1"/>
  <c r="X177" i="5" s="1"/>
  <c r="Y177" i="5" s="1"/>
  <c r="AA177" i="5" s="1"/>
  <c r="V186" i="5"/>
  <c r="W186" i="5" s="1"/>
  <c r="X186" i="5" s="1"/>
  <c r="Y186" i="5" s="1"/>
  <c r="AA186" i="5" s="1"/>
  <c r="V251" i="5"/>
  <c r="W251" i="5" s="1"/>
  <c r="X251" i="5" s="1"/>
  <c r="Y251" i="5" s="1"/>
  <c r="AA251" i="5" s="1"/>
  <c r="V118" i="5"/>
  <c r="W118" i="5" s="1"/>
  <c r="X118" i="5" s="1"/>
  <c r="Y118" i="5" s="1"/>
  <c r="AA118" i="5" s="1"/>
  <c r="V20" i="5"/>
  <c r="W20" i="5" s="1"/>
  <c r="X20" i="5" s="1"/>
  <c r="Y20" i="5" s="1"/>
  <c r="AA20" i="5" s="1"/>
  <c r="V180" i="5"/>
  <c r="W180" i="5" s="1"/>
  <c r="X180" i="5" s="1"/>
  <c r="Y180" i="5" s="1"/>
  <c r="AA180" i="5" s="1"/>
  <c r="V208" i="5"/>
  <c r="W208" i="5" s="1"/>
  <c r="X208" i="5" s="1"/>
  <c r="Y208" i="5" s="1"/>
  <c r="AA208" i="5" s="1"/>
  <c r="V203" i="5"/>
  <c r="W203" i="5" s="1"/>
  <c r="X203" i="5" s="1"/>
  <c r="Y203" i="5" s="1"/>
  <c r="AA203" i="5" s="1"/>
  <c r="Y62" i="5"/>
  <c r="V89" i="5"/>
  <c r="W89" i="5" s="1"/>
  <c r="X89" i="5" s="1"/>
  <c r="Y89" i="5" s="1"/>
  <c r="AA89" i="5" s="1"/>
  <c r="V249" i="5"/>
  <c r="W249" i="5" s="1"/>
  <c r="X249" i="5" s="1"/>
  <c r="Y249" i="5" s="1"/>
  <c r="AA249" i="5" s="1"/>
  <c r="V144" i="5"/>
  <c r="W144" i="5" s="1"/>
  <c r="X144" i="5" s="1"/>
  <c r="Y144" i="5" s="1"/>
  <c r="AA144" i="5" s="1"/>
  <c r="V121" i="5"/>
  <c r="W121" i="5" s="1"/>
  <c r="X121" i="5" s="1"/>
  <c r="Y121" i="5" s="1"/>
  <c r="AA121" i="5" s="1"/>
  <c r="V255" i="5"/>
  <c r="W255" i="5" s="1"/>
  <c r="X255" i="5" s="1"/>
  <c r="Y255" i="5" s="1"/>
  <c r="AA255" i="5" s="1"/>
  <c r="V116" i="5"/>
  <c r="W116" i="5" s="1"/>
  <c r="X116" i="5" s="1"/>
  <c r="Y116" i="5" s="1"/>
  <c r="AA116" i="5" s="1"/>
  <c r="V136" i="5"/>
  <c r="W136" i="5" s="1"/>
  <c r="X136" i="5" s="1"/>
  <c r="Y136" i="5" s="1"/>
  <c r="AA136" i="5" s="1"/>
  <c r="Y165" i="5"/>
  <c r="V259" i="5"/>
  <c r="W259" i="5" s="1"/>
  <c r="X259" i="5" s="1"/>
  <c r="Y259" i="5" s="1"/>
  <c r="AA259" i="5" s="1"/>
  <c r="V123" i="5"/>
  <c r="W123" i="5" s="1"/>
  <c r="X123" i="5" s="1"/>
  <c r="Y123" i="5" s="1"/>
  <c r="AA123" i="5" s="1"/>
  <c r="V87" i="5"/>
  <c r="W87" i="5" s="1"/>
  <c r="X87" i="5" s="1"/>
  <c r="Y87" i="5" s="1"/>
  <c r="AA87" i="5" s="1"/>
  <c r="V142" i="5"/>
  <c r="W142" i="5" s="1"/>
  <c r="X142" i="5" s="1"/>
  <c r="Y142" i="5" s="1"/>
  <c r="AA142" i="5" s="1"/>
  <c r="V261" i="5"/>
  <c r="W261" i="5" s="1"/>
  <c r="X261" i="5" s="1"/>
  <c r="Y261" i="5" s="1"/>
  <c r="AA261" i="5" s="1"/>
  <c r="V173" i="5"/>
  <c r="W173" i="5" s="1"/>
  <c r="X173" i="5" s="1"/>
  <c r="Y173" i="5" s="1"/>
  <c r="AA173" i="5" s="1"/>
  <c r="V182" i="5"/>
  <c r="W182" i="5" s="1"/>
  <c r="X182" i="5" s="1"/>
  <c r="Y182" i="5" s="1"/>
  <c r="AA182" i="5" s="1"/>
  <c r="V150" i="5"/>
  <c r="W150" i="5" s="1"/>
  <c r="X150" i="5" s="1"/>
  <c r="Y150" i="5" s="1"/>
  <c r="AA150" i="5" s="1"/>
  <c r="V130" i="5"/>
  <c r="W130" i="5" s="1"/>
  <c r="X130" i="5" s="1"/>
  <c r="Y130" i="5" s="1"/>
  <c r="AA130" i="5" s="1"/>
  <c r="V185" i="5"/>
  <c r="W185" i="5" s="1"/>
  <c r="X185" i="5" s="1"/>
  <c r="Y185" i="5" s="1"/>
  <c r="AA185" i="5" s="1"/>
  <c r="V125" i="5"/>
  <c r="W125" i="5" s="1"/>
  <c r="X125" i="5" s="1"/>
  <c r="Y125" i="5" s="1"/>
  <c r="AA125" i="5" s="1"/>
  <c r="V262" i="5"/>
  <c r="W262" i="5" s="1"/>
  <c r="X262" i="5" s="1"/>
  <c r="Y262" i="5" s="1"/>
  <c r="AA262" i="5" s="1"/>
  <c r="V131" i="5"/>
  <c r="W131" i="5" s="1"/>
  <c r="X131" i="5" s="1"/>
  <c r="Y131" i="5" s="1"/>
  <c r="AA131" i="5" s="1"/>
  <c r="V110" i="5"/>
  <c r="W110" i="5" s="1"/>
  <c r="X110" i="5" s="1"/>
  <c r="Y110" i="5" s="1"/>
  <c r="AA110" i="5" s="1"/>
  <c r="V79" i="5"/>
  <c r="W79" i="5" s="1"/>
  <c r="X79" i="5" s="1"/>
  <c r="Y79" i="5" s="1"/>
  <c r="AA79" i="5" s="1"/>
  <c r="V243" i="5"/>
  <c r="W243" i="5" s="1"/>
  <c r="X243" i="5" s="1"/>
  <c r="Y243" i="5" s="1"/>
  <c r="AA243" i="5" s="1"/>
  <c r="V72" i="5"/>
  <c r="W72" i="5" s="1"/>
  <c r="X72" i="5" s="1"/>
  <c r="Y72" i="5" s="1"/>
  <c r="AA72" i="5" s="1"/>
  <c r="V137" i="5"/>
  <c r="W137" i="5" s="1"/>
  <c r="X137" i="5" s="1"/>
  <c r="Y137" i="5" s="1"/>
  <c r="AA137" i="5" s="1"/>
  <c r="V214" i="5"/>
  <c r="W214" i="5" s="1"/>
  <c r="X214" i="5" s="1"/>
  <c r="Y214" i="5" s="1"/>
  <c r="AA214" i="5" s="1"/>
  <c r="V250" i="5"/>
  <c r="W250" i="5" s="1"/>
  <c r="X250" i="5" s="1"/>
  <c r="Y250" i="5" s="1"/>
  <c r="AA250" i="5" s="1"/>
  <c r="Y238" i="5"/>
  <c r="V138" i="5"/>
  <c r="W138" i="5" s="1"/>
  <c r="X138" i="5" s="1"/>
  <c r="Y138" i="5" s="1"/>
  <c r="AA138" i="5" s="1"/>
  <c r="V253" i="5"/>
  <c r="W253" i="5" s="1"/>
  <c r="X253" i="5" s="1"/>
  <c r="Y253" i="5" s="1"/>
  <c r="AA253" i="5" s="1"/>
  <c r="V135" i="5"/>
  <c r="W135" i="5" s="1"/>
  <c r="X135" i="5" s="1"/>
  <c r="Y135" i="5" s="1"/>
  <c r="AA135" i="5" s="1"/>
  <c r="V244" i="5"/>
  <c r="W244" i="5" s="1"/>
  <c r="X244" i="5" s="1"/>
  <c r="Y244" i="5" s="1"/>
  <c r="AA244" i="5" s="1"/>
  <c r="V252" i="5"/>
  <c r="W252" i="5" s="1"/>
  <c r="X252" i="5" s="1"/>
  <c r="Y252" i="5" s="1"/>
  <c r="AA252" i="5" s="1"/>
  <c r="V232" i="5"/>
  <c r="W232" i="5" s="1"/>
  <c r="X232" i="5" s="1"/>
  <c r="Y232" i="5" s="1"/>
  <c r="AA232" i="5" s="1"/>
  <c r="V174" i="5"/>
  <c r="W174" i="5" s="1"/>
  <c r="X174" i="5" s="1"/>
  <c r="Y174" i="5" s="1"/>
  <c r="AA174" i="5" s="1"/>
  <c r="V239" i="5" l="1"/>
  <c r="W239" i="5" s="1"/>
  <c r="X239" i="5" s="1"/>
  <c r="Y239" i="5" s="1"/>
  <c r="AA239" i="5" s="1"/>
  <c r="V49" i="5"/>
  <c r="W49" i="5" s="1"/>
  <c r="X49" i="5" s="1"/>
  <c r="Y49" i="5" s="1"/>
  <c r="AA49" i="5" s="1"/>
  <c r="V256" i="5"/>
  <c r="W256" i="5" s="1"/>
  <c r="X256" i="5" s="1"/>
  <c r="Y256" i="5" s="1"/>
  <c r="AA256" i="5" s="1"/>
  <c r="V111" i="5"/>
  <c r="W111" i="5" s="1"/>
  <c r="X111" i="5" s="1"/>
  <c r="Y111" i="5" s="1"/>
  <c r="AA111" i="5" s="1"/>
  <c r="V202" i="5"/>
  <c r="W202" i="5" s="1"/>
  <c r="X202" i="5" s="1"/>
  <c r="Y202" i="5" s="1"/>
  <c r="AA202" i="5" s="1"/>
  <c r="V48" i="5"/>
  <c r="W48" i="5" s="1"/>
  <c r="X48" i="5" s="1"/>
  <c r="Y48" i="5" s="1"/>
  <c r="AA48" i="5" s="1"/>
  <c r="V84" i="5"/>
  <c r="W84" i="5" s="1"/>
  <c r="X84" i="5" s="1"/>
  <c r="Y84" i="5" s="1"/>
  <c r="AA84" i="5" s="1"/>
  <c r="V36" i="5"/>
  <c r="W36" i="5" s="1"/>
  <c r="X36" i="5" s="1"/>
  <c r="Y36" i="5" s="1"/>
  <c r="AA36" i="5" s="1"/>
  <c r="V128" i="5"/>
  <c r="W128" i="5" s="1"/>
  <c r="X128" i="5" s="1"/>
  <c r="Y128" i="5" s="1"/>
  <c r="AA128" i="5" s="1"/>
  <c r="V107" i="5"/>
  <c r="W107" i="5" s="1"/>
  <c r="X107" i="5" s="1"/>
  <c r="Y107" i="5" s="1"/>
  <c r="AA107" i="5" s="1"/>
  <c r="Y227" i="5"/>
  <c r="V221" i="5"/>
  <c r="W221" i="5" s="1"/>
  <c r="X221" i="5" s="1"/>
  <c r="Y221" i="5" s="1"/>
  <c r="AA221" i="5" s="1"/>
  <c r="V57" i="5"/>
  <c r="W57" i="5" s="1"/>
  <c r="X57" i="5" s="1"/>
  <c r="Y57" i="5" s="1"/>
  <c r="AA57" i="5" s="1"/>
  <c r="V148" i="5"/>
  <c r="W148" i="5" s="1"/>
  <c r="X148" i="5" s="1"/>
  <c r="Y148" i="5" s="1"/>
  <c r="AA148" i="5" s="1"/>
  <c r="V190" i="5"/>
  <c r="W190" i="5" s="1"/>
  <c r="X190" i="5" s="1"/>
  <c r="Y190" i="5" s="1"/>
  <c r="AA190" i="5" s="1"/>
  <c r="V218" i="5"/>
  <c r="W218" i="5" s="1"/>
  <c r="X218" i="5" s="1"/>
  <c r="Y218" i="5" s="1"/>
  <c r="AA218" i="5" s="1"/>
  <c r="V55" i="5"/>
  <c r="W55" i="5" s="1"/>
  <c r="X55" i="5" s="1"/>
  <c r="Y55" i="5" s="1"/>
  <c r="AA55" i="5" s="1"/>
  <c r="V235" i="5"/>
  <c r="W235" i="5" s="1"/>
  <c r="X235" i="5" s="1"/>
  <c r="Y235" i="5" s="1"/>
  <c r="AA235" i="5" s="1"/>
  <c r="V156" i="5"/>
  <c r="W156" i="5" s="1"/>
  <c r="X156" i="5" s="1"/>
  <c r="Y156" i="5" s="1"/>
  <c r="AA156" i="5" s="1"/>
  <c r="V115" i="5"/>
  <c r="W115" i="5" s="1"/>
  <c r="X115" i="5" s="1"/>
  <c r="Y115" i="5" s="1"/>
  <c r="AA115" i="5" s="1"/>
  <c r="V151" i="5"/>
  <c r="W151" i="5" s="1"/>
  <c r="X151" i="5" s="1"/>
  <c r="Y151" i="5" s="1"/>
  <c r="AA151" i="5" s="1"/>
  <c r="V247" i="5"/>
  <c r="W247" i="5" s="1"/>
  <c r="X247" i="5" s="1"/>
  <c r="Y247" i="5" s="1"/>
  <c r="AA247" i="5" s="1"/>
  <c r="V157" i="5"/>
  <c r="W157" i="5" s="1"/>
  <c r="X157" i="5" s="1"/>
  <c r="Y157" i="5" s="1"/>
  <c r="AA157" i="5" s="1"/>
  <c r="V25" i="5"/>
  <c r="W25" i="5" s="1"/>
  <c r="X25" i="5" s="1"/>
  <c r="Y25" i="5" s="1"/>
  <c r="AA25" i="5" s="1"/>
  <c r="V167" i="5"/>
  <c r="W167" i="5" s="1"/>
  <c r="X167" i="5" s="1"/>
  <c r="Y167" i="5" s="1"/>
  <c r="AA167" i="5" s="1"/>
  <c r="V33" i="5"/>
  <c r="W33" i="5" s="1"/>
  <c r="X33" i="5" s="1"/>
  <c r="Y33" i="5" s="1"/>
  <c r="AA33" i="5" s="1"/>
  <c r="V59" i="5"/>
  <c r="W59" i="5" s="1"/>
  <c r="X59" i="5" s="1"/>
  <c r="Y59" i="5" s="1"/>
  <c r="AA59" i="5" s="1"/>
  <c r="V155" i="5"/>
  <c r="W155" i="5" s="1"/>
  <c r="X155" i="5" s="1"/>
  <c r="Y155" i="5" s="1"/>
  <c r="AA155" i="5" s="1"/>
  <c r="V74" i="5"/>
  <c r="W74" i="5" s="1"/>
  <c r="X74" i="5" s="1"/>
  <c r="Y74" i="5" s="1"/>
  <c r="AA74" i="5" s="1"/>
  <c r="V139" i="5"/>
  <c r="W139" i="5" s="1"/>
  <c r="X139" i="5" s="1"/>
  <c r="Y139" i="5" s="1"/>
  <c r="AA139" i="5" s="1"/>
  <c r="V105" i="5"/>
  <c r="W105" i="5" s="1"/>
  <c r="X105" i="5" s="1"/>
  <c r="Y105" i="5" s="1"/>
  <c r="AA105" i="5" s="1"/>
  <c r="V152" i="5"/>
  <c r="W152" i="5" s="1"/>
  <c r="X152" i="5" s="1"/>
  <c r="Y152" i="5" s="1"/>
  <c r="AA152" i="5" s="1"/>
  <c r="V119" i="5"/>
  <c r="W119" i="5" s="1"/>
  <c r="X119" i="5" s="1"/>
  <c r="Y119" i="5" s="1"/>
  <c r="AA119" i="5" s="1"/>
  <c r="V44" i="5"/>
  <c r="W44" i="5" s="1"/>
  <c r="X44" i="5" s="1"/>
  <c r="Y44" i="5" s="1"/>
  <c r="AA44" i="5" s="1"/>
  <c r="V159" i="5"/>
  <c r="W159" i="5" s="1"/>
  <c r="X159" i="5" s="1"/>
  <c r="Y159" i="5" s="1"/>
  <c r="AA159" i="5" s="1"/>
  <c r="V26" i="5"/>
  <c r="W26" i="5" s="1"/>
  <c r="X26" i="5" s="1"/>
  <c r="Y26" i="5" s="1"/>
  <c r="AA26" i="5" s="1"/>
  <c r="V236" i="5"/>
  <c r="W236" i="5" s="1"/>
  <c r="X236" i="5" s="1"/>
  <c r="Y236" i="5" s="1"/>
  <c r="AA236" i="5" s="1"/>
  <c r="V120" i="5"/>
  <c r="W120" i="5" s="1"/>
  <c r="X120" i="5" s="1"/>
  <c r="Y120" i="5" s="1"/>
  <c r="AA120" i="5" s="1"/>
  <c r="V32" i="5"/>
  <c r="W32" i="5" s="1"/>
  <c r="X32" i="5" s="1"/>
  <c r="Y32" i="5" s="1"/>
  <c r="AA32" i="5" s="1"/>
  <c r="V141" i="5"/>
  <c r="W141" i="5" s="1"/>
  <c r="X141" i="5" s="1"/>
  <c r="Y141" i="5" s="1"/>
  <c r="AA141" i="5" s="1"/>
  <c r="V196" i="5"/>
  <c r="W196" i="5" s="1"/>
  <c r="X196" i="5" s="1"/>
  <c r="Y196" i="5" s="1"/>
  <c r="AA196" i="5" s="1"/>
  <c r="V149" i="5"/>
  <c r="W149" i="5" s="1"/>
  <c r="X149" i="5" s="1"/>
  <c r="Y149" i="5" s="1"/>
  <c r="AA149" i="5" s="1"/>
  <c r="V78" i="5"/>
  <c r="W78" i="5" s="1"/>
  <c r="X78" i="5" s="1"/>
  <c r="Y78" i="5" s="1"/>
  <c r="AA78" i="5" s="1"/>
  <c r="V124" i="5"/>
  <c r="W124" i="5" s="1"/>
  <c r="X124" i="5" s="1"/>
  <c r="Y124" i="5" s="1"/>
  <c r="AA124" i="5" s="1"/>
  <c r="V77" i="5"/>
  <c r="W77" i="5" s="1"/>
  <c r="X77" i="5" s="1"/>
  <c r="Y77" i="5" s="1"/>
  <c r="AA77" i="5" s="1"/>
  <c r="V222" i="5"/>
  <c r="W222" i="5" s="1"/>
  <c r="X222" i="5" s="1"/>
  <c r="Y222" i="5" s="1"/>
  <c r="AA222" i="5" s="1"/>
  <c r="V75" i="5"/>
  <c r="W75" i="5" s="1"/>
  <c r="X75" i="5" s="1"/>
  <c r="Y75" i="5" s="1"/>
  <c r="AA75" i="5" s="1"/>
  <c r="V30" i="5"/>
  <c r="W30" i="5" s="1"/>
  <c r="X30" i="5" s="1"/>
  <c r="Y30" i="5" s="1"/>
  <c r="AA30" i="5" s="1"/>
  <c r="V56" i="5"/>
  <c r="W56" i="5" s="1"/>
  <c r="X56" i="5" s="1"/>
  <c r="Y56" i="5" s="1"/>
  <c r="AA56" i="5" s="1"/>
  <c r="V161" i="5"/>
  <c r="W161" i="5" s="1"/>
  <c r="X161" i="5" s="1"/>
  <c r="Y161" i="5" s="1"/>
  <c r="AA161" i="5" s="1"/>
  <c r="V145" i="5"/>
  <c r="W145" i="5" s="1"/>
  <c r="X145" i="5" s="1"/>
  <c r="Y145" i="5" s="1"/>
  <c r="AA145" i="5" s="1"/>
  <c r="V104" i="5"/>
  <c r="W104" i="5" s="1"/>
  <c r="X104" i="5" s="1"/>
  <c r="Y104" i="5" s="1"/>
  <c r="AA104" i="5" s="1"/>
  <c r="V99" i="5"/>
  <c r="W99" i="5" s="1"/>
  <c r="X99" i="5" s="1"/>
  <c r="Y99" i="5" s="1"/>
  <c r="AA99" i="5" s="1"/>
  <c r="V102" i="5"/>
  <c r="W102" i="5" s="1"/>
  <c r="X102" i="5" s="1"/>
  <c r="Y102" i="5" s="1"/>
  <c r="AA102" i="5" s="1"/>
  <c r="V246" i="5"/>
  <c r="W246" i="5" s="1"/>
  <c r="X246" i="5" s="1"/>
  <c r="Y246" i="5" s="1"/>
  <c r="AA246" i="5" s="1"/>
  <c r="V160" i="5"/>
  <c r="W160" i="5" s="1"/>
  <c r="X160" i="5" s="1"/>
  <c r="Y160" i="5" s="1"/>
  <c r="AA160" i="5" s="1"/>
  <c r="V45" i="5"/>
  <c r="W45" i="5" s="1"/>
  <c r="X45" i="5" s="1"/>
  <c r="Y45" i="5" s="1"/>
  <c r="AA45" i="5" s="1"/>
  <c r="V204" i="5"/>
  <c r="W204" i="5" s="1"/>
  <c r="X204" i="5" s="1"/>
  <c r="Y204" i="5" s="1"/>
  <c r="AA204" i="5" s="1"/>
  <c r="V195" i="5"/>
  <c r="W195" i="5" s="1"/>
  <c r="X195" i="5" s="1"/>
  <c r="Y195" i="5" s="1"/>
  <c r="AA195" i="5" s="1"/>
  <c r="V70" i="5"/>
  <c r="W70" i="5" s="1"/>
  <c r="X70" i="5" s="1"/>
  <c r="Y70" i="5" s="1"/>
  <c r="AA70" i="5" s="1"/>
  <c r="V134" i="5"/>
  <c r="W134" i="5" s="1"/>
  <c r="X134" i="5" s="1"/>
  <c r="Y134" i="5" s="1"/>
  <c r="AA134" i="5" s="1"/>
  <c r="V217" i="5"/>
  <c r="W217" i="5" s="1"/>
  <c r="X217" i="5" s="1"/>
  <c r="Y217" i="5" s="1"/>
  <c r="AA217" i="5" s="1"/>
  <c r="V83" i="5"/>
  <c r="W83" i="5" s="1"/>
  <c r="X83" i="5" s="1"/>
  <c r="Y83" i="5" s="1"/>
  <c r="AA83" i="5" s="1"/>
  <c r="V171" i="5"/>
  <c r="W171" i="5" s="1"/>
  <c r="X171" i="5" s="1"/>
  <c r="Y171" i="5" s="1"/>
  <c r="AA171" i="5" s="1"/>
  <c r="V38" i="5"/>
  <c r="W38" i="5" s="1"/>
  <c r="X38" i="5" s="1"/>
  <c r="Y38" i="5" s="1"/>
  <c r="AA38" i="5" s="1"/>
  <c r="V109" i="5"/>
  <c r="W109" i="5" s="1"/>
  <c r="X109" i="5" s="1"/>
  <c r="Y109" i="5" s="1"/>
  <c r="AA109" i="5" s="1"/>
  <c r="V143" i="5"/>
  <c r="W143" i="5" s="1"/>
  <c r="X143" i="5" s="1"/>
  <c r="Y143" i="5" s="1"/>
  <c r="AA143" i="5" s="1"/>
  <c r="V229" i="5"/>
  <c r="W229" i="5" s="1"/>
  <c r="X229" i="5" s="1"/>
  <c r="Y229" i="5" s="1"/>
  <c r="AA229" i="5" s="1"/>
  <c r="V69" i="5"/>
  <c r="W69" i="5" s="1"/>
  <c r="X69" i="5" s="1"/>
  <c r="Y69" i="5" s="1"/>
  <c r="AA69" i="5" s="1"/>
  <c r="V162" i="5"/>
  <c r="W162" i="5" s="1"/>
  <c r="X162" i="5" s="1"/>
  <c r="Y162" i="5" s="1"/>
  <c r="AA162" i="5" s="1"/>
  <c r="V86" i="5"/>
  <c r="W86" i="5" s="1"/>
  <c r="X86" i="5" s="1"/>
  <c r="Y86" i="5" s="1"/>
  <c r="AA86" i="5" s="1"/>
  <c r="V94" i="5"/>
  <c r="W94" i="5" s="1"/>
  <c r="X94" i="5" s="1"/>
  <c r="Y94" i="5" s="1"/>
  <c r="AA94" i="5" s="1"/>
  <c r="V234" i="5"/>
  <c r="W234" i="5" s="1"/>
  <c r="X234" i="5" s="1"/>
  <c r="Y234" i="5" s="1"/>
  <c r="AA234" i="5" s="1"/>
  <c r="V71" i="5"/>
  <c r="W71" i="5" s="1"/>
  <c r="X71" i="5" s="1"/>
  <c r="Y71" i="5" s="1"/>
  <c r="AA71" i="5" s="1"/>
  <c r="Y188" i="5"/>
  <c r="V5" i="5"/>
  <c r="W5" i="5" s="1"/>
  <c r="V28" i="5"/>
  <c r="W28" i="5" s="1"/>
  <c r="X28" i="5" s="1"/>
  <c r="Y28" i="5" s="1"/>
  <c r="AA28" i="5" s="1"/>
  <c r="V76" i="5"/>
  <c r="W76" i="5" s="1"/>
  <c r="X76" i="5" s="1"/>
  <c r="Y76" i="5" s="1"/>
  <c r="AA76" i="5" s="1"/>
  <c r="V106" i="5"/>
  <c r="W106" i="5" s="1"/>
  <c r="X106" i="5" s="1"/>
  <c r="Y106" i="5" s="1"/>
  <c r="AA106" i="5" s="1"/>
  <c r="V191" i="5"/>
  <c r="W191" i="5" s="1"/>
  <c r="X191" i="5" s="1"/>
  <c r="Y191" i="5" s="1"/>
  <c r="AA191" i="5" s="1"/>
  <c r="V241" i="5"/>
  <c r="W241" i="5" s="1"/>
  <c r="X241" i="5" s="1"/>
  <c r="Y241" i="5" s="1"/>
  <c r="AA241" i="5" s="1"/>
  <c r="V257" i="5"/>
  <c r="W257" i="5" s="1"/>
  <c r="X257" i="5" s="1"/>
  <c r="Y257" i="5" s="1"/>
  <c r="AA257" i="5" s="1"/>
  <c r="V230" i="5"/>
  <c r="W230" i="5" s="1"/>
  <c r="X230" i="5" s="1"/>
  <c r="Y230" i="5" s="1"/>
  <c r="AA230" i="5" s="1"/>
  <c r="V103" i="5"/>
  <c r="W103" i="5" s="1"/>
  <c r="X103" i="5" s="1"/>
  <c r="Y103" i="5" s="1"/>
  <c r="AA103" i="5" s="1"/>
  <c r="V41" i="5"/>
  <c r="W41" i="5" s="1"/>
  <c r="X41" i="5" s="1"/>
  <c r="Y41" i="5" s="1"/>
  <c r="AA41" i="5" s="1"/>
  <c r="V37" i="5"/>
  <c r="W37" i="5" s="1"/>
  <c r="X37" i="5" s="1"/>
  <c r="Y37" i="5" s="1"/>
  <c r="AA37" i="5" s="1"/>
  <c r="V219" i="5"/>
  <c r="W219" i="5" s="1"/>
  <c r="X219" i="5" s="1"/>
  <c r="Y219" i="5" s="1"/>
  <c r="AA219" i="5" s="1"/>
  <c r="V54" i="5"/>
  <c r="W54" i="5" s="1"/>
  <c r="X54" i="5" s="1"/>
  <c r="Y54" i="5" s="1"/>
  <c r="AA54" i="5" s="1"/>
  <c r="V40" i="5"/>
  <c r="W40" i="5" s="1"/>
  <c r="X40" i="5" s="1"/>
  <c r="Y40" i="5" s="1"/>
  <c r="AA40" i="5" s="1"/>
  <c r="V8" i="5"/>
  <c r="W8" i="5" s="1"/>
  <c r="X8" i="5" s="1"/>
  <c r="Y8" i="5" s="1"/>
  <c r="AA8" i="5" s="1"/>
  <c r="V27" i="5"/>
  <c r="W27" i="5" s="1"/>
  <c r="X27" i="5" s="1"/>
  <c r="Y27" i="5" s="1"/>
  <c r="AA27" i="5" s="1"/>
  <c r="V198" i="5"/>
  <c r="W198" i="5" s="1"/>
  <c r="X198" i="5" s="1"/>
  <c r="Y198" i="5" s="1"/>
  <c r="AA198" i="5" s="1"/>
  <c r="V85" i="5"/>
  <c r="W85" i="5" s="1"/>
  <c r="X85" i="5" s="1"/>
  <c r="Y85" i="5" s="1"/>
  <c r="AA85" i="5" s="1"/>
  <c r="V58" i="5"/>
  <c r="W58" i="5" s="1"/>
  <c r="X58" i="5" s="1"/>
  <c r="Y58" i="5" s="1"/>
  <c r="AA58" i="5" s="1"/>
  <c r="V64" i="5"/>
  <c r="W64" i="5" s="1"/>
  <c r="X64" i="5" s="1"/>
  <c r="Y64" i="5" s="1"/>
  <c r="AA64" i="5" s="1"/>
  <c r="V67" i="5"/>
  <c r="W67" i="5" s="1"/>
  <c r="X67" i="5" s="1"/>
  <c r="Y67" i="5" s="1"/>
  <c r="AA67" i="5" s="1"/>
  <c r="V215" i="5"/>
  <c r="W215" i="5" s="1"/>
  <c r="X215" i="5" s="1"/>
  <c r="Y215" i="5" s="1"/>
  <c r="AA215" i="5" s="1"/>
  <c r="V10" i="5"/>
  <c r="W10" i="5" s="1"/>
  <c r="X10" i="5" s="1"/>
  <c r="Y10" i="5" s="1"/>
  <c r="AA10" i="5" s="1"/>
  <c r="V51" i="5"/>
  <c r="W51" i="5" s="1"/>
  <c r="X51" i="5" s="1"/>
  <c r="Y51" i="5" s="1"/>
  <c r="AA51" i="5" s="1"/>
  <c r="V50" i="5"/>
  <c r="V194" i="5"/>
  <c r="V178" i="5"/>
  <c r="V213" i="5"/>
  <c r="V43" i="5"/>
  <c r="V19" i="5"/>
  <c r="V39" i="5"/>
  <c r="V206" i="5"/>
  <c r="V15" i="5"/>
  <c r="V164" i="5"/>
  <c r="V117" i="5"/>
  <c r="V210" i="5"/>
  <c r="V199" i="5"/>
  <c r="V228" i="5"/>
  <c r="V245" i="5"/>
  <c r="V11" i="5"/>
  <c r="V91" i="5"/>
  <c r="V233" i="5"/>
  <c r="V101" i="5"/>
  <c r="V223" i="5"/>
  <c r="V237" i="5"/>
  <c r="V254" i="5"/>
  <c r="V14" i="5"/>
  <c r="V97" i="5"/>
  <c r="V154" i="5"/>
  <c r="V220" i="5"/>
  <c r="V17" i="5"/>
  <c r="V175" i="5"/>
  <c r="V35" i="5"/>
  <c r="V184" i="5"/>
  <c r="V187" i="5"/>
  <c r="V205" i="5"/>
  <c r="V96" i="5"/>
  <c r="R4" i="5"/>
  <c r="V4" i="5" s="1"/>
  <c r="V140" i="5"/>
  <c r="V147" i="5"/>
  <c r="V248" i="5"/>
  <c r="V201" i="5"/>
  <c r="V225" i="5"/>
  <c r="V207" i="5"/>
  <c r="V60" i="5"/>
  <c r="V133" i="5"/>
  <c r="V82" i="5"/>
  <c r="V226" i="5"/>
  <c r="V90" i="5"/>
  <c r="G42" i="5"/>
  <c r="N42" i="5" s="1"/>
  <c r="O42" i="5" s="1"/>
  <c r="R42" i="5" s="1"/>
  <c r="V42" i="5" s="1"/>
  <c r="G126" i="5"/>
  <c r="N126" i="5" s="1"/>
  <c r="O126" i="5" s="1"/>
  <c r="R126" i="5" s="1"/>
  <c r="G13" i="5"/>
  <c r="N13" i="5" s="1"/>
  <c r="O13" i="5" s="1"/>
  <c r="R13" i="5" s="1"/>
  <c r="V13" i="5" s="1"/>
  <c r="G23" i="5"/>
  <c r="N23" i="5" s="1"/>
  <c r="O23" i="5" s="1"/>
  <c r="R23" i="5" s="1"/>
  <c r="V23" i="5" s="1"/>
  <c r="G9" i="5"/>
  <c r="N9" i="5" s="1"/>
  <c r="O9" i="5" s="1"/>
  <c r="R9" i="5" s="1"/>
  <c r="G46" i="5"/>
  <c r="N46" i="5" s="1"/>
  <c r="O46" i="5" s="1"/>
  <c r="R46" i="5" s="1"/>
  <c r="V46" i="5" s="1"/>
  <c r="G65" i="5"/>
  <c r="N65" i="5" s="1"/>
  <c r="O65" i="5" s="1"/>
  <c r="R65" i="5" s="1"/>
  <c r="V65" i="5" s="1"/>
  <c r="G61" i="5"/>
  <c r="N61" i="5" s="1"/>
  <c r="O61" i="5" s="1"/>
  <c r="R61" i="5" s="1"/>
  <c r="V61" i="5" s="1"/>
  <c r="G73" i="5"/>
  <c r="N73" i="5" s="1"/>
  <c r="O73" i="5" s="1"/>
  <c r="R73" i="5" s="1"/>
  <c r="G16" i="5"/>
  <c r="N16" i="5" s="1"/>
  <c r="O16" i="5" s="1"/>
  <c r="R16" i="5" s="1"/>
  <c r="V16" i="5" s="1"/>
  <c r="G66" i="5"/>
  <c r="N66" i="5" s="1"/>
  <c r="O66" i="5" s="1"/>
  <c r="R66" i="5" s="1"/>
  <c r="G129" i="5"/>
  <c r="N129" i="5" s="1"/>
  <c r="O129" i="5" s="1"/>
  <c r="R129" i="5" s="1"/>
  <c r="V129" i="5" s="1"/>
  <c r="G21" i="5"/>
  <c r="N21" i="5" s="1"/>
  <c r="O21" i="5" s="1"/>
  <c r="R21" i="5" s="1"/>
  <c r="V21" i="5" s="1"/>
  <c r="G68" i="5"/>
  <c r="N68" i="5" s="1"/>
  <c r="O68" i="5" s="1"/>
  <c r="R68" i="5" s="1"/>
  <c r="V68" i="5" s="1"/>
  <c r="G7" i="5"/>
  <c r="N7" i="5" s="1"/>
  <c r="O7" i="5" s="1"/>
  <c r="R7" i="5" s="1"/>
  <c r="X5" i="5" l="1"/>
  <c r="V258" i="5"/>
  <c r="W258" i="5" s="1"/>
  <c r="X258" i="5" s="1"/>
  <c r="Y258" i="5" s="1"/>
  <c r="AA258" i="5" s="1"/>
  <c r="V169" i="5"/>
  <c r="W169" i="5" s="1"/>
  <c r="X169" i="5" s="1"/>
  <c r="Y169" i="5" s="1"/>
  <c r="AA169" i="5" s="1"/>
  <c r="V47" i="5"/>
  <c r="W47" i="5" s="1"/>
  <c r="X47" i="5" s="1"/>
  <c r="Y47" i="5" s="1"/>
  <c r="AA47" i="5" s="1"/>
  <c r="V127" i="5"/>
  <c r="W127" i="5" s="1"/>
  <c r="X127" i="5" s="1"/>
  <c r="Y127" i="5" s="1"/>
  <c r="AA127" i="5" s="1"/>
  <c r="V73" i="5"/>
  <c r="V92" i="5"/>
  <c r="W92" i="5" s="1"/>
  <c r="X92" i="5" s="1"/>
  <c r="Y92" i="5" s="1"/>
  <c r="AA92" i="5" s="1"/>
  <c r="V80" i="5"/>
  <c r="W80" i="5" s="1"/>
  <c r="X80" i="5" s="1"/>
  <c r="Y80" i="5" s="1"/>
  <c r="AA80" i="5" s="1"/>
  <c r="V158" i="5"/>
  <c r="W158" i="5" s="1"/>
  <c r="X158" i="5" s="1"/>
  <c r="Y158" i="5" s="1"/>
  <c r="AA158" i="5" s="1"/>
  <c r="V200" i="5"/>
  <c r="W200" i="5" s="1"/>
  <c r="X200" i="5" s="1"/>
  <c r="Y200" i="5" s="1"/>
  <c r="AA200" i="5" s="1"/>
  <c r="V6" i="5"/>
  <c r="W6" i="5" s="1"/>
  <c r="X6" i="5" s="1"/>
  <c r="Y6" i="5" s="1"/>
  <c r="AA6" i="5" s="1"/>
  <c r="V126" i="5"/>
  <c r="V216" i="5"/>
  <c r="W216" i="5" s="1"/>
  <c r="X216" i="5" s="1"/>
  <c r="Y216" i="5" s="1"/>
  <c r="AA216" i="5" s="1"/>
  <c r="V263" i="5"/>
  <c r="W263" i="5" s="1"/>
  <c r="X263" i="5" s="1"/>
  <c r="Y263" i="5" s="1"/>
  <c r="AA263" i="5" s="1"/>
  <c r="V9" i="5"/>
  <c r="V114" i="5"/>
  <c r="W114" i="5" s="1"/>
  <c r="X114" i="5" s="1"/>
  <c r="Y114" i="5" s="1"/>
  <c r="AA114" i="5" s="1"/>
  <c r="V179" i="5"/>
  <c r="W179" i="5" s="1"/>
  <c r="X179" i="5" s="1"/>
  <c r="Y179" i="5" s="1"/>
  <c r="AA179" i="5" s="1"/>
  <c r="V63" i="5"/>
  <c r="W63" i="5" s="1"/>
  <c r="X63" i="5" s="1"/>
  <c r="Y63" i="5" s="1"/>
  <c r="AA63" i="5" s="1"/>
  <c r="V260" i="5"/>
  <c r="W260" i="5" s="1"/>
  <c r="X260" i="5" s="1"/>
  <c r="Y260" i="5" s="1"/>
  <c r="AA260" i="5" s="1"/>
  <c r="V108" i="5"/>
  <c r="W108" i="5" s="1"/>
  <c r="X108" i="5" s="1"/>
  <c r="Y108" i="5" s="1"/>
  <c r="AA108" i="5" s="1"/>
  <c r="V53" i="5"/>
  <c r="W53" i="5" s="1"/>
  <c r="X53" i="5" s="1"/>
  <c r="Y53" i="5" s="1"/>
  <c r="AA53" i="5" s="1"/>
  <c r="V153" i="5"/>
  <c r="W153" i="5" s="1"/>
  <c r="X153" i="5" s="1"/>
  <c r="Y153" i="5" s="1"/>
  <c r="AA153" i="5" s="1"/>
  <c r="V95" i="5"/>
  <c r="W95" i="5" s="1"/>
  <c r="X95" i="5" s="1"/>
  <c r="Y95" i="5" s="1"/>
  <c r="AA95" i="5" s="1"/>
  <c r="V181" i="5"/>
  <c r="W181" i="5" s="1"/>
  <c r="X181" i="5" s="1"/>
  <c r="Y181" i="5" s="1"/>
  <c r="AA181" i="5" s="1"/>
  <c r="V146" i="5"/>
  <c r="W146" i="5" s="1"/>
  <c r="X146" i="5" s="1"/>
  <c r="Y146" i="5" s="1"/>
  <c r="AA146" i="5" s="1"/>
  <c r="V31" i="5"/>
  <c r="W31" i="5" s="1"/>
  <c r="X31" i="5" s="1"/>
  <c r="Y31" i="5" s="1"/>
  <c r="AA31" i="5" s="1"/>
  <c r="V24" i="5"/>
  <c r="W24" i="5" s="1"/>
  <c r="X24" i="5" s="1"/>
  <c r="Y24" i="5" s="1"/>
  <c r="AA24" i="5" s="1"/>
  <c r="V113" i="5"/>
  <c r="W113" i="5" s="1"/>
  <c r="X113" i="5" s="1"/>
  <c r="Y113" i="5" s="1"/>
  <c r="AA113" i="5" s="1"/>
  <c r="V29" i="5"/>
  <c r="W29" i="5" s="1"/>
  <c r="X29" i="5" s="1"/>
  <c r="Y29" i="5" s="1"/>
  <c r="AA29" i="5" s="1"/>
  <c r="V212" i="5"/>
  <c r="W212" i="5" s="1"/>
  <c r="X212" i="5" s="1"/>
  <c r="Y212" i="5" s="1"/>
  <c r="AA212" i="5" s="1"/>
  <c r="V172" i="5"/>
  <c r="W172" i="5" s="1"/>
  <c r="X172" i="5" s="1"/>
  <c r="Y172" i="5" s="1"/>
  <c r="AA172" i="5" s="1"/>
  <c r="V240" i="5"/>
  <c r="W240" i="5" s="1"/>
  <c r="X240" i="5" s="1"/>
  <c r="Y240" i="5" s="1"/>
  <c r="AA240" i="5" s="1"/>
  <c r="V242" i="5"/>
  <c r="W242" i="5" s="1"/>
  <c r="X242" i="5" s="1"/>
  <c r="Y242" i="5" s="1"/>
  <c r="AA242" i="5" s="1"/>
  <c r="V93" i="5"/>
  <c r="W93" i="5" s="1"/>
  <c r="X93" i="5" s="1"/>
  <c r="Y93" i="5" s="1"/>
  <c r="AA93" i="5" s="1"/>
  <c r="V132" i="5"/>
  <c r="W132" i="5" s="1"/>
  <c r="X132" i="5" s="1"/>
  <c r="Y132" i="5" s="1"/>
  <c r="AA132" i="5" s="1"/>
  <c r="V192" i="5"/>
  <c r="W192" i="5" s="1"/>
  <c r="X192" i="5" s="1"/>
  <c r="Y192" i="5" s="1"/>
  <c r="AA192" i="5" s="1"/>
  <c r="V197" i="5"/>
  <c r="W197" i="5" s="1"/>
  <c r="X197" i="5" s="1"/>
  <c r="Y197" i="5" s="1"/>
  <c r="AA197" i="5" s="1"/>
  <c r="V163" i="5"/>
  <c r="W163" i="5" s="1"/>
  <c r="X163" i="5" s="1"/>
  <c r="Y163" i="5" s="1"/>
  <c r="AA163" i="5" s="1"/>
  <c r="V112" i="5"/>
  <c r="W112" i="5" s="1"/>
  <c r="X112" i="5" s="1"/>
  <c r="Y112" i="5" s="1"/>
  <c r="AA112" i="5" s="1"/>
  <c r="V52" i="5"/>
  <c r="W52" i="5" s="1"/>
  <c r="X52" i="5" s="1"/>
  <c r="Y52" i="5" s="1"/>
  <c r="AA52" i="5" s="1"/>
  <c r="V88" i="5"/>
  <c r="W88" i="5" s="1"/>
  <c r="X88" i="5" s="1"/>
  <c r="Y88" i="5" s="1"/>
  <c r="AA88" i="5" s="1"/>
  <c r="V170" i="5"/>
  <c r="W170" i="5" s="1"/>
  <c r="X170" i="5" s="1"/>
  <c r="Y170" i="5" s="1"/>
  <c r="AA170" i="5" s="1"/>
  <c r="V193" i="5"/>
  <c r="W193" i="5" s="1"/>
  <c r="X193" i="5" s="1"/>
  <c r="Y193" i="5" s="1"/>
  <c r="AA193" i="5" s="1"/>
  <c r="V18" i="5"/>
  <c r="W18" i="5" s="1"/>
  <c r="X18" i="5" s="1"/>
  <c r="Y18" i="5" s="1"/>
  <c r="AA18" i="5" s="1"/>
  <c r="V22" i="5"/>
  <c r="W22" i="5" s="1"/>
  <c r="X22" i="5" s="1"/>
  <c r="Y22" i="5" s="1"/>
  <c r="AA22" i="5" s="1"/>
  <c r="V209" i="5"/>
  <c r="W209" i="5" s="1"/>
  <c r="X209" i="5" s="1"/>
  <c r="Y209" i="5" s="1"/>
  <c r="AA209" i="5" s="1"/>
  <c r="V231" i="5"/>
  <c r="W231" i="5" s="1"/>
  <c r="X231" i="5" s="1"/>
  <c r="Y231" i="5" s="1"/>
  <c r="AA231" i="5" s="1"/>
  <c r="V12" i="5"/>
  <c r="W12" i="5" s="1"/>
  <c r="X12" i="5" s="1"/>
  <c r="Y12" i="5" s="1"/>
  <c r="AA12" i="5" s="1"/>
  <c r="V183" i="5"/>
  <c r="W183" i="5" s="1"/>
  <c r="X183" i="5" s="1"/>
  <c r="Y183" i="5" s="1"/>
  <c r="AA183" i="5" s="1"/>
  <c r="W207" i="5"/>
  <c r="X207" i="5" s="1"/>
  <c r="Y207" i="5" s="1"/>
  <c r="AA207" i="5" s="1"/>
  <c r="W97" i="5"/>
  <c r="X97" i="5" s="1"/>
  <c r="Y97" i="5" s="1"/>
  <c r="AA97" i="5" s="1"/>
  <c r="W101" i="5"/>
  <c r="X101" i="5" s="1"/>
  <c r="Y101" i="5" s="1"/>
  <c r="AA101" i="5" s="1"/>
  <c r="W210" i="5"/>
  <c r="X210" i="5" s="1"/>
  <c r="Y210" i="5" s="1"/>
  <c r="AA210" i="5" s="1"/>
  <c r="W187" i="5"/>
  <c r="X187" i="5" s="1"/>
  <c r="Y187" i="5" s="1"/>
  <c r="AA187" i="5" s="1"/>
  <c r="W254" i="5"/>
  <c r="X254" i="5" s="1"/>
  <c r="Y254" i="5" s="1"/>
  <c r="AA254" i="5" s="1"/>
  <c r="W91" i="5"/>
  <c r="X91" i="5" s="1"/>
  <c r="Y91" i="5" s="1"/>
  <c r="AA91" i="5" s="1"/>
  <c r="W228" i="5"/>
  <c r="X228" i="5" s="1"/>
  <c r="Y228" i="5" s="1"/>
  <c r="AA228" i="5" s="1"/>
  <c r="W117" i="5"/>
  <c r="X117" i="5" s="1"/>
  <c r="Y117" i="5" s="1"/>
  <c r="AA117" i="5" s="1"/>
  <c r="W164" i="5"/>
  <c r="X164" i="5" s="1"/>
  <c r="Y164" i="5" s="1"/>
  <c r="AA164" i="5" s="1"/>
  <c r="W206" i="5"/>
  <c r="X206" i="5" s="1"/>
  <c r="Y206" i="5" s="1"/>
  <c r="AA206" i="5" s="1"/>
  <c r="W19" i="5"/>
  <c r="X19" i="5" s="1"/>
  <c r="Y19" i="5" s="1"/>
  <c r="AA19" i="5" s="1"/>
  <c r="W178" i="5"/>
  <c r="X178" i="5" s="1"/>
  <c r="Y178" i="5" s="1"/>
  <c r="AA178" i="5" s="1"/>
  <c r="W194" i="5"/>
  <c r="X194" i="5" s="1"/>
  <c r="Y194" i="5" s="1"/>
  <c r="AA194" i="5" s="1"/>
  <c r="W133" i="5"/>
  <c r="X133" i="5" s="1"/>
  <c r="Y133" i="5" s="1"/>
  <c r="AA133" i="5" s="1"/>
  <c r="W245" i="5"/>
  <c r="X245" i="5" s="1"/>
  <c r="Y245" i="5" s="1"/>
  <c r="AA245" i="5" s="1"/>
  <c r="W225" i="5"/>
  <c r="X225" i="5" s="1"/>
  <c r="Y225" i="5" s="1"/>
  <c r="AA225" i="5" s="1"/>
  <c r="W96" i="5"/>
  <c r="X96" i="5" s="1"/>
  <c r="Y96" i="5" s="1"/>
  <c r="AA96" i="5" s="1"/>
  <c r="W35" i="5"/>
  <c r="X35" i="5" s="1"/>
  <c r="Y35" i="5" s="1"/>
  <c r="AA35" i="5" s="1"/>
  <c r="W220" i="5"/>
  <c r="X220" i="5" s="1"/>
  <c r="Y220" i="5" s="1"/>
  <c r="AA220" i="5" s="1"/>
  <c r="W14" i="5"/>
  <c r="X14" i="5" s="1"/>
  <c r="Y14" i="5" s="1"/>
  <c r="AA14" i="5" s="1"/>
  <c r="W237" i="5"/>
  <c r="X237" i="5" s="1"/>
  <c r="Y237" i="5" s="1"/>
  <c r="AA237" i="5" s="1"/>
  <c r="W223" i="5"/>
  <c r="X223" i="5" s="1"/>
  <c r="Y223" i="5" s="1"/>
  <c r="AA223" i="5" s="1"/>
  <c r="W199" i="5"/>
  <c r="X199" i="5" s="1"/>
  <c r="Y199" i="5" s="1"/>
  <c r="AA199" i="5" s="1"/>
  <c r="W15" i="5"/>
  <c r="X15" i="5" s="1"/>
  <c r="Y15" i="5" s="1"/>
  <c r="AA15" i="5" s="1"/>
  <c r="W39" i="5"/>
  <c r="X39" i="5" s="1"/>
  <c r="Y39" i="5" s="1"/>
  <c r="AA39" i="5" s="1"/>
  <c r="W43" i="5"/>
  <c r="X43" i="5" s="1"/>
  <c r="Y43" i="5" s="1"/>
  <c r="AA43" i="5" s="1"/>
  <c r="W213" i="5"/>
  <c r="X213" i="5" s="1"/>
  <c r="Y213" i="5" s="1"/>
  <c r="AA213" i="5" s="1"/>
  <c r="W50" i="5"/>
  <c r="X50" i="5" s="1"/>
  <c r="Y50" i="5" s="1"/>
  <c r="AA50" i="5" s="1"/>
  <c r="W248" i="5"/>
  <c r="X248" i="5" s="1"/>
  <c r="Y248" i="5" s="1"/>
  <c r="AA248" i="5" s="1"/>
  <c r="W17" i="5"/>
  <c r="X17" i="5" s="1"/>
  <c r="Y17" i="5" s="1"/>
  <c r="AA17" i="5" s="1"/>
  <c r="W233" i="5"/>
  <c r="X233" i="5" s="1"/>
  <c r="Y233" i="5" s="1"/>
  <c r="AA233" i="5" s="1"/>
  <c r="W82" i="5"/>
  <c r="X82" i="5" s="1"/>
  <c r="Y82" i="5" s="1"/>
  <c r="AA82" i="5" s="1"/>
  <c r="W60" i="5"/>
  <c r="X60" i="5" s="1"/>
  <c r="Y60" i="5" s="1"/>
  <c r="AA60" i="5" s="1"/>
  <c r="W140" i="5"/>
  <c r="X140" i="5" s="1"/>
  <c r="Y140" i="5" s="1"/>
  <c r="AA140" i="5" s="1"/>
  <c r="W4" i="5"/>
  <c r="X4" i="5" s="1"/>
  <c r="Y4" i="5" s="1"/>
  <c r="AA4" i="5" s="1"/>
  <c r="W205" i="5"/>
  <c r="X205" i="5" s="1"/>
  <c r="Y205" i="5" s="1"/>
  <c r="AA205" i="5" s="1"/>
  <c r="W175" i="5"/>
  <c r="X175" i="5" s="1"/>
  <c r="Y175" i="5" s="1"/>
  <c r="AA175" i="5" s="1"/>
  <c r="W154" i="5"/>
  <c r="X154" i="5" s="1"/>
  <c r="Y154" i="5" s="1"/>
  <c r="AA154" i="5" s="1"/>
  <c r="W11" i="5"/>
  <c r="X11" i="5" s="1"/>
  <c r="Y11" i="5" s="1"/>
  <c r="AA11" i="5" s="1"/>
  <c r="W201" i="5"/>
  <c r="X201" i="5" s="1"/>
  <c r="Y201" i="5" s="1"/>
  <c r="AA201" i="5" s="1"/>
  <c r="W147" i="5"/>
  <c r="X147" i="5" s="1"/>
  <c r="Y147" i="5" s="1"/>
  <c r="AA147" i="5" s="1"/>
  <c r="W90" i="5"/>
  <c r="X90" i="5" s="1"/>
  <c r="Y90" i="5" s="1"/>
  <c r="AA90" i="5" s="1"/>
  <c r="W184" i="5"/>
  <c r="X184" i="5" s="1"/>
  <c r="Y184" i="5" s="1"/>
  <c r="AA184" i="5" s="1"/>
  <c r="W226" i="5"/>
  <c r="X226" i="5" s="1"/>
  <c r="Y226" i="5" s="1"/>
  <c r="AA226" i="5" s="1"/>
  <c r="Y5" i="5" l="1"/>
  <c r="AA5" i="5" s="1"/>
  <c r="V66" i="5"/>
  <c r="V7" i="5"/>
  <c r="W23" i="5"/>
  <c r="W7" i="5" l="1"/>
  <c r="W68" i="5"/>
  <c r="W21" i="5"/>
  <c r="W66" i="5"/>
  <c r="W16" i="5"/>
  <c r="W65" i="5"/>
  <c r="W61" i="5"/>
  <c r="W46" i="5"/>
  <c r="W126" i="5"/>
  <c r="W42" i="5"/>
  <c r="W9" i="5"/>
  <c r="W129" i="5"/>
  <c r="W73" i="5"/>
  <c r="W13" i="5"/>
  <c r="T42" i="5" l="1"/>
  <c r="I42" i="5"/>
  <c r="T126" i="5"/>
  <c r="I126" i="5"/>
  <c r="T13" i="5"/>
  <c r="I13" i="5"/>
  <c r="T23" i="5"/>
  <c r="I23" i="5"/>
  <c r="T9" i="5"/>
  <c r="I9" i="5"/>
  <c r="T46" i="5"/>
  <c r="I46" i="5"/>
  <c r="T65" i="5"/>
  <c r="I65" i="5"/>
  <c r="T61" i="5"/>
  <c r="I61" i="5"/>
  <c r="T73" i="5"/>
  <c r="I73" i="5"/>
  <c r="T16" i="5"/>
  <c r="I16" i="5"/>
  <c r="T66" i="5"/>
  <c r="I66" i="5"/>
  <c r="T129" i="5"/>
  <c r="I129" i="5"/>
  <c r="T21" i="5"/>
  <c r="I21" i="5"/>
  <c r="T68" i="5"/>
  <c r="I68" i="5"/>
  <c r="T7" i="5"/>
  <c r="I7" i="5"/>
  <c r="X7" i="5" l="1"/>
  <c r="X21" i="5"/>
  <c r="Y21" i="5" s="1"/>
  <c r="AA21" i="5" s="1"/>
  <c r="X73" i="5"/>
  <c r="Y73" i="5" s="1"/>
  <c r="AA73" i="5" s="1"/>
  <c r="X65" i="5"/>
  <c r="Y65" i="5" s="1"/>
  <c r="AA65" i="5" s="1"/>
  <c r="X9" i="5"/>
  <c r="Y9" i="5" s="1"/>
  <c r="AA9" i="5" s="1"/>
  <c r="X13" i="5"/>
  <c r="Y13" i="5" s="1"/>
  <c r="AA13" i="5" s="1"/>
  <c r="X42" i="5"/>
  <c r="Y42" i="5" s="1"/>
  <c r="AA42" i="5" s="1"/>
  <c r="X129" i="5"/>
  <c r="Y129" i="5" s="1"/>
  <c r="AA129" i="5" s="1"/>
  <c r="X61" i="5"/>
  <c r="Y61" i="5" s="1"/>
  <c r="AA61" i="5" s="1"/>
  <c r="X23" i="5"/>
  <c r="Y23" i="5" s="1"/>
  <c r="AA23" i="5" s="1"/>
  <c r="X68" i="5"/>
  <c r="Y68" i="5" s="1"/>
  <c r="AA68" i="5" s="1"/>
  <c r="X16" i="5"/>
  <c r="Y16" i="5" s="1"/>
  <c r="AA16" i="5" s="1"/>
  <c r="X46" i="5"/>
  <c r="Y46" i="5" s="1"/>
  <c r="AA46" i="5" s="1"/>
  <c r="X126" i="5"/>
  <c r="Y126" i="5" s="1"/>
  <c r="AA126" i="5" s="1"/>
  <c r="X66" i="5"/>
  <c r="Y66" i="5" s="1"/>
  <c r="AA66" i="5" s="1"/>
  <c r="Y7" i="5" l="1"/>
  <c r="AA7" i="5" s="1"/>
  <c r="DU871" i="2" l="1"/>
</calcChain>
</file>

<file path=xl/sharedStrings.xml><?xml version="1.0" encoding="utf-8"?>
<sst xmlns="http://schemas.openxmlformats.org/spreadsheetml/2006/main" count="3508" uniqueCount="2181">
  <si>
    <t>Sr. No.</t>
  </si>
  <si>
    <t>Description of Assets</t>
  </si>
  <si>
    <t>Date of Capitalization</t>
  </si>
  <si>
    <t>Date of Valuation</t>
  </si>
  <si>
    <t>Salvage Value</t>
  </si>
  <si>
    <t>Depreciation Factor</t>
  </si>
  <si>
    <t>Cost of Capitalization</t>
  </si>
  <si>
    <t>Rate of Inflation</t>
  </si>
  <si>
    <t xml:space="preserve">Estimated Reproduction Cost of the Asset                                                               </t>
  </si>
  <si>
    <t>Depreciation</t>
  </si>
  <si>
    <t>Depreciated Value</t>
  </si>
  <si>
    <t>Obsolesence Factor</t>
  </si>
  <si>
    <t>Current Depreciated Market Value</t>
  </si>
  <si>
    <t>TOTAL</t>
  </si>
  <si>
    <t>COMM_NAME</t>
  </si>
  <si>
    <t>COMM_CODE</t>
  </si>
  <si>
    <t>COMM_WT</t>
  </si>
  <si>
    <t>All commodities</t>
  </si>
  <si>
    <t>1000000000</t>
  </si>
  <si>
    <t>I    PRIMARY ARTICLES</t>
  </si>
  <si>
    <t>1100000000</t>
  </si>
  <si>
    <t>(A).  FOOD ARTICLES</t>
  </si>
  <si>
    <t>1101000000</t>
  </si>
  <si>
    <t>a.  FOOD GRAINS (CEREALS+PULSES)</t>
  </si>
  <si>
    <t>1101010000</t>
  </si>
  <si>
    <t>a1. CEREALS</t>
  </si>
  <si>
    <t>1101010100</t>
  </si>
  <si>
    <t>Paddy</t>
  </si>
  <si>
    <t>1101010101</t>
  </si>
  <si>
    <t>Wheat</t>
  </si>
  <si>
    <t>1101010102</t>
  </si>
  <si>
    <t>Jowar</t>
  </si>
  <si>
    <t>1101010103</t>
  </si>
  <si>
    <t>Bajra</t>
  </si>
  <si>
    <t>1101010104</t>
  </si>
  <si>
    <t>Maize</t>
  </si>
  <si>
    <t>1101010105</t>
  </si>
  <si>
    <t>Barley</t>
  </si>
  <si>
    <t>1101010106</t>
  </si>
  <si>
    <t>Ragi</t>
  </si>
  <si>
    <t>1101010107</t>
  </si>
  <si>
    <t>a2. PULSES</t>
  </si>
  <si>
    <t>1101010200</t>
  </si>
  <si>
    <t>Gram</t>
  </si>
  <si>
    <t>1101010201</t>
  </si>
  <si>
    <t>Arhar</t>
  </si>
  <si>
    <t>1101010202</t>
  </si>
  <si>
    <t>Moong</t>
  </si>
  <si>
    <t>1101010203</t>
  </si>
  <si>
    <t>Masur</t>
  </si>
  <si>
    <t>1101010204</t>
  </si>
  <si>
    <t>Urad</t>
  </si>
  <si>
    <t>1101010205</t>
  </si>
  <si>
    <t>Peas/Chawali</t>
  </si>
  <si>
    <t>1101010206</t>
  </si>
  <si>
    <t>Rajma</t>
  </si>
  <si>
    <t>1101010207</t>
  </si>
  <si>
    <t>b.  FRUITS &amp; VEGETABLES</t>
  </si>
  <si>
    <t>1101020000</t>
  </si>
  <si>
    <t>b1. VEGETABLES</t>
  </si>
  <si>
    <t>1101020100</t>
  </si>
  <si>
    <t>Potato</t>
  </si>
  <si>
    <t>1101020101</t>
  </si>
  <si>
    <t>Sweet Potato</t>
  </si>
  <si>
    <t>1101020102</t>
  </si>
  <si>
    <t>Onion</t>
  </si>
  <si>
    <t>1101020103</t>
  </si>
  <si>
    <t>Tapioca</t>
  </si>
  <si>
    <t>1101020104</t>
  </si>
  <si>
    <t>Ginger (Fresh)</t>
  </si>
  <si>
    <t>1101020105</t>
  </si>
  <si>
    <t>Peas (Green)</t>
  </si>
  <si>
    <t>1101020106</t>
  </si>
  <si>
    <t>Tomato</t>
  </si>
  <si>
    <t>1101020107</t>
  </si>
  <si>
    <t>Cauliflower</t>
  </si>
  <si>
    <t>1101020108</t>
  </si>
  <si>
    <t>Brinjal</t>
  </si>
  <si>
    <t>1101020109</t>
  </si>
  <si>
    <t>Okra (Lady finger)</t>
  </si>
  <si>
    <t>1101020110</t>
  </si>
  <si>
    <t>Cabbage</t>
  </si>
  <si>
    <t>1101020111</t>
  </si>
  <si>
    <t>Carrot</t>
  </si>
  <si>
    <t>1101020112</t>
  </si>
  <si>
    <t>Radish</t>
  </si>
  <si>
    <t>1101020113</t>
  </si>
  <si>
    <t>Cucumber</t>
  </si>
  <si>
    <t>1101020114</t>
  </si>
  <si>
    <t>Pointed gourd</t>
  </si>
  <si>
    <t>1101020115</t>
  </si>
  <si>
    <t>Bitter gourd</t>
  </si>
  <si>
    <t>1101020116</t>
  </si>
  <si>
    <t>Bottle gourd</t>
  </si>
  <si>
    <t>1101020117</t>
  </si>
  <si>
    <t>Beans</t>
  </si>
  <si>
    <t>1101020118</t>
  </si>
  <si>
    <t>Pumpkin</t>
  </si>
  <si>
    <t>1101020119</t>
  </si>
  <si>
    <t>Drumstick</t>
  </si>
  <si>
    <t>1101020120</t>
  </si>
  <si>
    <t>b2. FRUITS</t>
  </si>
  <si>
    <t>1101020200</t>
  </si>
  <si>
    <t>Banana</t>
  </si>
  <si>
    <t>1101020201</t>
  </si>
  <si>
    <t>Mango</t>
  </si>
  <si>
    <t>1101020202</t>
  </si>
  <si>
    <t>Apple</t>
  </si>
  <si>
    <t>1101020203</t>
  </si>
  <si>
    <t>Orange</t>
  </si>
  <si>
    <t>1101020204</t>
  </si>
  <si>
    <t>Cashew nut</t>
  </si>
  <si>
    <t>1101020205</t>
  </si>
  <si>
    <t>Coconut (Fresh)</t>
  </si>
  <si>
    <t>1101020206</t>
  </si>
  <si>
    <t>Papaya</t>
  </si>
  <si>
    <t>1101020207</t>
  </si>
  <si>
    <t>Grapes</t>
  </si>
  <si>
    <t>1101020208</t>
  </si>
  <si>
    <t>Pineapple</t>
  </si>
  <si>
    <t>1101020209</t>
  </si>
  <si>
    <t>Guava</t>
  </si>
  <si>
    <t>1101020210</t>
  </si>
  <si>
    <t>Litchi</t>
  </si>
  <si>
    <t>1101020211</t>
  </si>
  <si>
    <t>Lemon</t>
  </si>
  <si>
    <t>1101020212</t>
  </si>
  <si>
    <t>Sapota</t>
  </si>
  <si>
    <t>1101020213</t>
  </si>
  <si>
    <t>Mosambi (Sweet Orange)</t>
  </si>
  <si>
    <t>1101020214</t>
  </si>
  <si>
    <t>Pomengranate</t>
  </si>
  <si>
    <t>1101020215</t>
  </si>
  <si>
    <t>Amla</t>
  </si>
  <si>
    <t>1101020216</t>
  </si>
  <si>
    <t>Jackfruit</t>
  </si>
  <si>
    <t>1101020217</t>
  </si>
  <si>
    <t>Pear</t>
  </si>
  <si>
    <t>1101020218</t>
  </si>
  <si>
    <t>Almonds</t>
  </si>
  <si>
    <t>1101020219</t>
  </si>
  <si>
    <t>Walnut</t>
  </si>
  <si>
    <t>1101020220</t>
  </si>
  <si>
    <t>c.  MILK</t>
  </si>
  <si>
    <t>1101030000</t>
  </si>
  <si>
    <t>Milk</t>
  </si>
  <si>
    <t>1101030001</t>
  </si>
  <si>
    <t>d.  EGGS,MEAT &amp; FISH</t>
  </si>
  <si>
    <t>1101040000</t>
  </si>
  <si>
    <t>Egg</t>
  </si>
  <si>
    <t>1101040001</t>
  </si>
  <si>
    <t>Fish-Inland</t>
  </si>
  <si>
    <t>1101040002</t>
  </si>
  <si>
    <t>Fish-Marine</t>
  </si>
  <si>
    <t>1101040003</t>
  </si>
  <si>
    <t>Mutton</t>
  </si>
  <si>
    <t>1101040004</t>
  </si>
  <si>
    <t>Beef and Buffalo Meat</t>
  </si>
  <si>
    <t>1101040005</t>
  </si>
  <si>
    <t>Poultry Chicken</t>
  </si>
  <si>
    <t>1101040006</t>
  </si>
  <si>
    <t>Pork</t>
  </si>
  <si>
    <t>1101040007</t>
  </si>
  <si>
    <t>e.  CONDIMENTS &amp; SPICES</t>
  </si>
  <si>
    <t>1101050000</t>
  </si>
  <si>
    <t>Black Pepper</t>
  </si>
  <si>
    <t>1101050001</t>
  </si>
  <si>
    <t>Chillies (Dry)</t>
  </si>
  <si>
    <t>1101050002</t>
  </si>
  <si>
    <t>Turmeric</t>
  </si>
  <si>
    <t>1101050003</t>
  </si>
  <si>
    <t>Cardamom</t>
  </si>
  <si>
    <t>1101050004</t>
  </si>
  <si>
    <t>Ginger (Dry)</t>
  </si>
  <si>
    <t>1101050005</t>
  </si>
  <si>
    <t>Betelnut/Arecanut</t>
  </si>
  <si>
    <t>1101050006</t>
  </si>
  <si>
    <t>Cumin</t>
  </si>
  <si>
    <t>1101050007</t>
  </si>
  <si>
    <t>Garlic</t>
  </si>
  <si>
    <t>1101050008</t>
  </si>
  <si>
    <t>Coriander</t>
  </si>
  <si>
    <t>1101050009</t>
  </si>
  <si>
    <t>Tamarind</t>
  </si>
  <si>
    <t>1101050010</t>
  </si>
  <si>
    <t>f.  OTHER FOOD ARTICLES</t>
  </si>
  <si>
    <t>1101060000</t>
  </si>
  <si>
    <t>Tea</t>
  </si>
  <si>
    <t>1101060001</t>
  </si>
  <si>
    <t>Coffee</t>
  </si>
  <si>
    <t>1101060002</t>
  </si>
  <si>
    <t>Betel Leaves</t>
  </si>
  <si>
    <t>1101060003</t>
  </si>
  <si>
    <t>Sugarcane</t>
  </si>
  <si>
    <t>1101060004</t>
  </si>
  <si>
    <t>(B).  NON-FOOD ARTICLES</t>
  </si>
  <si>
    <t>1102000000</t>
  </si>
  <si>
    <t>a.  FIBRES</t>
  </si>
  <si>
    <t>1102010000</t>
  </si>
  <si>
    <t>Raw Cotton</t>
  </si>
  <si>
    <t>1102010001</t>
  </si>
  <si>
    <t>Raw Jute</t>
  </si>
  <si>
    <t>1102010002</t>
  </si>
  <si>
    <t>Mesta</t>
  </si>
  <si>
    <t>1102010003</t>
  </si>
  <si>
    <t>Raw Wool</t>
  </si>
  <si>
    <t>1102010004</t>
  </si>
  <si>
    <t>Raw Silk</t>
  </si>
  <si>
    <t>1102010005</t>
  </si>
  <si>
    <t>Coir Fibre</t>
  </si>
  <si>
    <t>1102010006</t>
  </si>
  <si>
    <t>b.  OIL SEEDS</t>
  </si>
  <si>
    <t>1102020000</t>
  </si>
  <si>
    <t>Groundnut Seed</t>
  </si>
  <si>
    <t>1102020001</t>
  </si>
  <si>
    <t>Rape &amp; Mustard Seed</t>
  </si>
  <si>
    <t>1102020002</t>
  </si>
  <si>
    <t>Cotton Seed</t>
  </si>
  <si>
    <t>1102020003</t>
  </si>
  <si>
    <t>Copra (Coconut)</t>
  </si>
  <si>
    <t>1102020004</t>
  </si>
  <si>
    <t>Gingelly Seed (Sesamum)</t>
  </si>
  <si>
    <t>1102020005</t>
  </si>
  <si>
    <t>Linseed</t>
  </si>
  <si>
    <t>1102020006</t>
  </si>
  <si>
    <t>Castor Seed</t>
  </si>
  <si>
    <t>1102020007</t>
  </si>
  <si>
    <t>Niger Seed</t>
  </si>
  <si>
    <t>1102020008</t>
  </si>
  <si>
    <t>Safflower (Kardi Seed)</t>
  </si>
  <si>
    <t>1102020009</t>
  </si>
  <si>
    <t>Sunflower</t>
  </si>
  <si>
    <t>1102020010</t>
  </si>
  <si>
    <t>Soyabean</t>
  </si>
  <si>
    <t>1102020011</t>
  </si>
  <si>
    <t>c.  OTHER NON-FOOD ARTICLES</t>
  </si>
  <si>
    <t>1102030000</t>
  </si>
  <si>
    <t>Hides (Raw)</t>
  </si>
  <si>
    <t>1102030001</t>
  </si>
  <si>
    <t>Skins (Raw)</t>
  </si>
  <si>
    <t>1102030002</t>
  </si>
  <si>
    <t>Tanning Materials</t>
  </si>
  <si>
    <t>1102030003</t>
  </si>
  <si>
    <t>Tobacco</t>
  </si>
  <si>
    <t>1102030004</t>
  </si>
  <si>
    <t>Gaur Seed</t>
  </si>
  <si>
    <t>1102030005</t>
  </si>
  <si>
    <t>Raw Rubber</t>
  </si>
  <si>
    <t>1102030006</t>
  </si>
  <si>
    <t>Industrial wood</t>
  </si>
  <si>
    <t>1102030007</t>
  </si>
  <si>
    <t>Fodder</t>
  </si>
  <si>
    <t>1102030008</t>
  </si>
  <si>
    <t>d.   FLORICULTURE</t>
  </si>
  <si>
    <t>1102040000</t>
  </si>
  <si>
    <t>Rose</t>
  </si>
  <si>
    <t>1102040001</t>
  </si>
  <si>
    <t>Jasmine</t>
  </si>
  <si>
    <t>1102040002</t>
  </si>
  <si>
    <t>Marigold</t>
  </si>
  <si>
    <t>1102040003</t>
  </si>
  <si>
    <t>(C).  MINERALS</t>
  </si>
  <si>
    <t>1103000000</t>
  </si>
  <si>
    <t>a.  METALLIC MINERALS</t>
  </si>
  <si>
    <t>1103010000</t>
  </si>
  <si>
    <t>Bauxite</t>
  </si>
  <si>
    <t>1103010001</t>
  </si>
  <si>
    <t>Chromite</t>
  </si>
  <si>
    <t>1103010002</t>
  </si>
  <si>
    <t>Zinc Concentrate</t>
  </si>
  <si>
    <t>1103010003</t>
  </si>
  <si>
    <t>Manganese Ore</t>
  </si>
  <si>
    <t>1103010004</t>
  </si>
  <si>
    <t>Iron Ore</t>
  </si>
  <si>
    <t>1103010005</t>
  </si>
  <si>
    <t>Copper Concentrate</t>
  </si>
  <si>
    <t>1103010006</t>
  </si>
  <si>
    <t>Lead Concentrate</t>
  </si>
  <si>
    <t>1103010007</t>
  </si>
  <si>
    <t>b.  OTHER MINERALS</t>
  </si>
  <si>
    <t>1103020000</t>
  </si>
  <si>
    <t>Phosphorite</t>
  </si>
  <si>
    <t>1103020001</t>
  </si>
  <si>
    <t>Limestone</t>
  </si>
  <si>
    <t>1103020002</t>
  </si>
  <si>
    <t>Garnet</t>
  </si>
  <si>
    <t>1103020003</t>
  </si>
  <si>
    <t>Sillimanite</t>
  </si>
  <si>
    <t>1103020004</t>
  </si>
  <si>
    <t>(D). CRUDE PETROLEUM &amp; NATURAL GAS</t>
  </si>
  <si>
    <t>1104000000</t>
  </si>
  <si>
    <t>Crude Petroleum</t>
  </si>
  <si>
    <t>1104000001</t>
  </si>
  <si>
    <t>Natural Gas</t>
  </si>
  <si>
    <t>1104000002</t>
  </si>
  <si>
    <t>II FUEL &amp; POWER</t>
  </si>
  <si>
    <t>1200000000</t>
  </si>
  <si>
    <t>(A). COAL</t>
  </si>
  <si>
    <t>1201000000</t>
  </si>
  <si>
    <t>a. Coking Coal</t>
  </si>
  <si>
    <t>1201010000</t>
  </si>
  <si>
    <t>Coking Coal</t>
  </si>
  <si>
    <t>1201010001</t>
  </si>
  <si>
    <t>b. Non-Coking Coal</t>
  </si>
  <si>
    <t>1201020000</t>
  </si>
  <si>
    <t>a.) Non-Coking Coal G1 to G6 [GCV exceeding 5500 Kcal/kg.]</t>
  </si>
  <si>
    <t>1201020001</t>
  </si>
  <si>
    <t>b.) Non-Coking Coal G7 to G14 [GCV 3100 Kcal/kg. to 5500 Kcal/kg.]</t>
  </si>
  <si>
    <t>1201020002</t>
  </si>
  <si>
    <t>c.) Non-Coking Coal G15 to G17 [GCV &lt; 3100 Kcal/kg.]</t>
  </si>
  <si>
    <t>1201020003</t>
  </si>
  <si>
    <t>c. Lignite</t>
  </si>
  <si>
    <t>1201030000</t>
  </si>
  <si>
    <t>Lignite</t>
  </si>
  <si>
    <t>1201030001</t>
  </si>
  <si>
    <t>(B). MINERAL OILS</t>
  </si>
  <si>
    <t>1202000000</t>
  </si>
  <si>
    <t>LPG</t>
  </si>
  <si>
    <t>1202000001</t>
  </si>
  <si>
    <t>Petrol</t>
  </si>
  <si>
    <t>1202000002</t>
  </si>
  <si>
    <t>Kerosene</t>
  </si>
  <si>
    <t>1202000003</t>
  </si>
  <si>
    <t>ATF</t>
  </si>
  <si>
    <t>1202000004</t>
  </si>
  <si>
    <t>HSD</t>
  </si>
  <si>
    <t>1202000005</t>
  </si>
  <si>
    <t>Naphtha</t>
  </si>
  <si>
    <t>1202000006</t>
  </si>
  <si>
    <t>Bitumen</t>
  </si>
  <si>
    <t>1202000007</t>
  </si>
  <si>
    <t>Furnace Oil</t>
  </si>
  <si>
    <t>1202000008</t>
  </si>
  <si>
    <t>Lube Oils</t>
  </si>
  <si>
    <t>1202000009</t>
  </si>
  <si>
    <t>Petroleum Coke</t>
  </si>
  <si>
    <t>1202000010</t>
  </si>
  <si>
    <t>(C). ELECTRICITY</t>
  </si>
  <si>
    <t>1203000000</t>
  </si>
  <si>
    <t>Electricity</t>
  </si>
  <si>
    <t>1203000001</t>
  </si>
  <si>
    <t>III   MANUFACTURED PRODUCTS</t>
  </si>
  <si>
    <t>1300000000</t>
  </si>
  <si>
    <t>(A). MANUFACTURE OF FOOD PRODUCTS</t>
  </si>
  <si>
    <t>1301000000</t>
  </si>
  <si>
    <t>a. Processing and preserving of meat</t>
  </si>
  <si>
    <t>1301010000</t>
  </si>
  <si>
    <t>Buffalo meat, fresh/frozen</t>
  </si>
  <si>
    <t>1301010001</t>
  </si>
  <si>
    <t>Meat of goat, fresh or chilled</t>
  </si>
  <si>
    <t>1301010002</t>
  </si>
  <si>
    <t>Other meats, preserved/processed</t>
  </si>
  <si>
    <t>1301010003</t>
  </si>
  <si>
    <t>Chicken/duck, dressed - fresh/frozen</t>
  </si>
  <si>
    <t>1301010004</t>
  </si>
  <si>
    <t>b. Processing and preserving of fish, crustaceans and molluscs and products thereof</t>
  </si>
  <si>
    <t>1301020000</t>
  </si>
  <si>
    <t>Shrimps/Prawns - Processed/Frozen</t>
  </si>
  <si>
    <t>1301020001</t>
  </si>
  <si>
    <t>Fish frozen/canned/processed</t>
  </si>
  <si>
    <t>1301020002</t>
  </si>
  <si>
    <t>c. Processing and preserving of fruit and vegetables</t>
  </si>
  <si>
    <t>1301030000</t>
  </si>
  <si>
    <t>Fruit Juice including concentrates</t>
  </si>
  <si>
    <t>1301030001</t>
  </si>
  <si>
    <t>Fruit pulp</t>
  </si>
  <si>
    <t>1301030002</t>
  </si>
  <si>
    <t>Jams, jellies, marmalades and puree</t>
  </si>
  <si>
    <t>1301030003</t>
  </si>
  <si>
    <t>Sauces of Vegetables (Tomato, Chilli, Soya &amp; others)</t>
  </si>
  <si>
    <t>1301030004</t>
  </si>
  <si>
    <t>d. Manufacture of vegetable and animal oils and fats</t>
  </si>
  <si>
    <t>1301040000</t>
  </si>
  <si>
    <t>Vanaspati</t>
  </si>
  <si>
    <t>1301040001</t>
  </si>
  <si>
    <t>Mustard Oil</t>
  </si>
  <si>
    <t>1301040002</t>
  </si>
  <si>
    <t>Soyabean Oil</t>
  </si>
  <si>
    <t>1301040003</t>
  </si>
  <si>
    <t>Sunflower Oil</t>
  </si>
  <si>
    <t>1301040004</t>
  </si>
  <si>
    <t>Groundnut Oil</t>
  </si>
  <si>
    <t>1301040005</t>
  </si>
  <si>
    <t>Castor Oil</t>
  </si>
  <si>
    <t>1301040006</t>
  </si>
  <si>
    <t>Rice Bran Oil</t>
  </si>
  <si>
    <t>1301040007</t>
  </si>
  <si>
    <t>Palm Oil</t>
  </si>
  <si>
    <t>1301040008</t>
  </si>
  <si>
    <t>Rapeseed Oil</t>
  </si>
  <si>
    <t>1301040009</t>
  </si>
  <si>
    <t>Copra oil</t>
  </si>
  <si>
    <t>1301040010</t>
  </si>
  <si>
    <t>Cotton seed Oil</t>
  </si>
  <si>
    <t>1301040011</t>
  </si>
  <si>
    <t>e. Manufacture of dairy products</t>
  </si>
  <si>
    <t>1301050000</t>
  </si>
  <si>
    <t>Condensed Milk</t>
  </si>
  <si>
    <t>1301050001</t>
  </si>
  <si>
    <t>Ghee</t>
  </si>
  <si>
    <t>1301050002</t>
  </si>
  <si>
    <t>Butter</t>
  </si>
  <si>
    <t>1301050003</t>
  </si>
  <si>
    <t>Ice cream</t>
  </si>
  <si>
    <t>1301050004</t>
  </si>
  <si>
    <t>Powder Milk</t>
  </si>
  <si>
    <t>1301050005</t>
  </si>
  <si>
    <t>f. Manufacture of grain mill products</t>
  </si>
  <si>
    <t>1301060000</t>
  </si>
  <si>
    <t>Maida</t>
  </si>
  <si>
    <t>1301060001</t>
  </si>
  <si>
    <t>Wheat flour (Atta)</t>
  </si>
  <si>
    <t>1301060002</t>
  </si>
  <si>
    <t>Wheat Bran</t>
  </si>
  <si>
    <t>1301060003</t>
  </si>
  <si>
    <t>Sooji (rawa )</t>
  </si>
  <si>
    <t>1301060004</t>
  </si>
  <si>
    <t>Flour of cereals other than rice, wheat etc.</t>
  </si>
  <si>
    <t>1301060005</t>
  </si>
  <si>
    <t>Gram powder (besan)</t>
  </si>
  <si>
    <t>1301060006</t>
  </si>
  <si>
    <t>Rice, Non-basmati</t>
  </si>
  <si>
    <t>1301060007</t>
  </si>
  <si>
    <t>Basmati rice</t>
  </si>
  <si>
    <t>1301060008</t>
  </si>
  <si>
    <t>Rice products</t>
  </si>
  <si>
    <t>1301060009</t>
  </si>
  <si>
    <t>g. Manufacture of starches and starch products</t>
  </si>
  <si>
    <t>1301070000</t>
  </si>
  <si>
    <t>Vegetable starch</t>
  </si>
  <si>
    <t>1301070001</t>
  </si>
  <si>
    <t>h. Manufacture of bakery products</t>
  </si>
  <si>
    <t>1301080000</t>
  </si>
  <si>
    <t>Biscuit, cookies</t>
  </si>
  <si>
    <t>1301080001</t>
  </si>
  <si>
    <t>Bread, buns &amp; croissant</t>
  </si>
  <si>
    <t>1301080002</t>
  </si>
  <si>
    <t>Cakes, pastries &amp; muffins</t>
  </si>
  <si>
    <t>1301080003</t>
  </si>
  <si>
    <t>i. Manufacture of sugar, molasses &amp; honey</t>
  </si>
  <si>
    <t>1301090000</t>
  </si>
  <si>
    <t>Sugar</t>
  </si>
  <si>
    <t>1301090001</t>
  </si>
  <si>
    <t>Molasses</t>
  </si>
  <si>
    <t>1301090002</t>
  </si>
  <si>
    <t>Bagasse</t>
  </si>
  <si>
    <t>1301090003</t>
  </si>
  <si>
    <t>Gur</t>
  </si>
  <si>
    <t>1301090004</t>
  </si>
  <si>
    <t>Honey</t>
  </si>
  <si>
    <t>1301090005</t>
  </si>
  <si>
    <t>j. Manufacture of cocoa, chocolate and sugar confectionery</t>
  </si>
  <si>
    <t>1301100000</t>
  </si>
  <si>
    <t>Chocolate &amp; cocoa powder</t>
  </si>
  <si>
    <t>1301100001</t>
  </si>
  <si>
    <t>Sugar confectionary</t>
  </si>
  <si>
    <t>1301100002</t>
  </si>
  <si>
    <t>k. Manufacture of macaroni, noodles, couscous and similar farinaceous products</t>
  </si>
  <si>
    <t>1301110000</t>
  </si>
  <si>
    <t>Noodles &amp; similar extruded products</t>
  </si>
  <si>
    <t>1301110001</t>
  </si>
  <si>
    <t>l. Manufacture of Tea &amp; Coffee products</t>
  </si>
  <si>
    <t>1301120000</t>
  </si>
  <si>
    <t>Processed Tea</t>
  </si>
  <si>
    <t>1301120001</t>
  </si>
  <si>
    <t>Instant Coffee</t>
  </si>
  <si>
    <t>1301120002</t>
  </si>
  <si>
    <t>Coffee powder with chicory</t>
  </si>
  <si>
    <t>1301120003</t>
  </si>
  <si>
    <t>m. Manufacture of Processed condiments &amp; salt</t>
  </si>
  <si>
    <t>1301130000</t>
  </si>
  <si>
    <t>Spices (including mixed spices)</t>
  </si>
  <si>
    <t>1301130001</t>
  </si>
  <si>
    <t>Salt</t>
  </si>
  <si>
    <t>1301130002</t>
  </si>
  <si>
    <t>n. Manufacture of processed ready to eat food</t>
  </si>
  <si>
    <t>1301140000</t>
  </si>
  <si>
    <t>Instant Food/Prepared meals based on vegetables</t>
  </si>
  <si>
    <t>1301140001</t>
  </si>
  <si>
    <t>o. Manufacture of Health supplements</t>
  </si>
  <si>
    <t>1301150000</t>
  </si>
  <si>
    <t>Corn Flake</t>
  </si>
  <si>
    <t>1301150001</t>
  </si>
  <si>
    <t>Whey powder</t>
  </si>
  <si>
    <t>1301150002</t>
  </si>
  <si>
    <t>p. Manufacture of prepared animal feeds</t>
  </si>
  <si>
    <t>1301160000</t>
  </si>
  <si>
    <t>Gola &amp; similar Cattle Feed</t>
  </si>
  <si>
    <t>1301160001</t>
  </si>
  <si>
    <t>Rice Bran Extract</t>
  </si>
  <si>
    <t>1301160002</t>
  </si>
  <si>
    <t>Soya preparations excluding oil</t>
  </si>
  <si>
    <t>1301160003</t>
  </si>
  <si>
    <t>Cotton seed oil cake</t>
  </si>
  <si>
    <t>1301160004</t>
  </si>
  <si>
    <t>Mustard oil cake</t>
  </si>
  <si>
    <t>1301160005</t>
  </si>
  <si>
    <t>(B). MANUFACTURE OF BEVERAGES</t>
  </si>
  <si>
    <t>1302000000</t>
  </si>
  <si>
    <t>a. Manufacture of wines &amp; spirits</t>
  </si>
  <si>
    <t>1302010000</t>
  </si>
  <si>
    <t>Spirits</t>
  </si>
  <si>
    <t>1302010001</t>
  </si>
  <si>
    <t>Wine</t>
  </si>
  <si>
    <t>1302010002</t>
  </si>
  <si>
    <t>Rectified spirit</t>
  </si>
  <si>
    <t>1302010003</t>
  </si>
  <si>
    <t>b. Manufacture of malt liquors and malt</t>
  </si>
  <si>
    <t>1302020000</t>
  </si>
  <si>
    <t>Beer</t>
  </si>
  <si>
    <t>1302020001</t>
  </si>
  <si>
    <t>Country liquor</t>
  </si>
  <si>
    <t>1302020002</t>
  </si>
  <si>
    <t>c. Manufacture of soft drinks; production of mineral waters and other bottled waters</t>
  </si>
  <si>
    <t>1302030000</t>
  </si>
  <si>
    <t>Aerated drinks/soft drinks (incl. soft drink concentrates)</t>
  </si>
  <si>
    <t>1302030001</t>
  </si>
  <si>
    <t>Bottled Mineral water</t>
  </si>
  <si>
    <t>1302030002</t>
  </si>
  <si>
    <t>(C). MANUFACTURE OF TOBACCO PRODUCTS</t>
  </si>
  <si>
    <t>1303000000</t>
  </si>
  <si>
    <t>a. Manufacture of tobacco products</t>
  </si>
  <si>
    <t>1303010000</t>
  </si>
  <si>
    <t>Cigarette</t>
  </si>
  <si>
    <t>1303010001</t>
  </si>
  <si>
    <t>Biri</t>
  </si>
  <si>
    <t>1303010002</t>
  </si>
  <si>
    <t>Other tobacco products</t>
  </si>
  <si>
    <t>1303010003</t>
  </si>
  <si>
    <t>(D). MANUFACTURE OF TEXTILES</t>
  </si>
  <si>
    <t>1304000000</t>
  </si>
  <si>
    <t>a. Preparation and spinning of textile fibres</t>
  </si>
  <si>
    <t>1304010000</t>
  </si>
  <si>
    <t>Cotton Yarn</t>
  </si>
  <si>
    <t>1304010001</t>
  </si>
  <si>
    <t>Synthetic yarn</t>
  </si>
  <si>
    <t>1304010002</t>
  </si>
  <si>
    <t>Viscose yarn</t>
  </si>
  <si>
    <t>1304010003</t>
  </si>
  <si>
    <t>Woollen yarn</t>
  </si>
  <si>
    <t>1304010004</t>
  </si>
  <si>
    <t>Texturised and twisted Yarn</t>
  </si>
  <si>
    <t>1304010005</t>
  </si>
  <si>
    <t>b. Weaving &amp; Finishing of textiles</t>
  </si>
  <si>
    <t>1304020000</t>
  </si>
  <si>
    <t>Cotton woven cloth</t>
  </si>
  <si>
    <t>1304020001</t>
  </si>
  <si>
    <t>Woollen woven cloth</t>
  </si>
  <si>
    <t>1304020002</t>
  </si>
  <si>
    <t>Synthetic Fabric – Others</t>
  </si>
  <si>
    <t>1304020003</t>
  </si>
  <si>
    <t>Cotton cloth (dyed, printed, or otherwise finished/processed)</t>
  </si>
  <si>
    <t>1304020004</t>
  </si>
  <si>
    <t>Fabric, polyethylene</t>
  </si>
  <si>
    <t>1304020005</t>
  </si>
  <si>
    <t>Fabrics/cloth, rayon</t>
  </si>
  <si>
    <t>1304020006</t>
  </si>
  <si>
    <t>Jute sacking cloth/Gunny and hessian cloth</t>
  </si>
  <si>
    <t>1304020007</t>
  </si>
  <si>
    <t>c. Manufacture of knitted and crocheted fabrics</t>
  </si>
  <si>
    <t>1304030000</t>
  </si>
  <si>
    <t>Knitted fabrics of cotton</t>
  </si>
  <si>
    <t>1304030001</t>
  </si>
  <si>
    <t>Cotton hosiery cloth</t>
  </si>
  <si>
    <t>1304030002</t>
  </si>
  <si>
    <t>d. Manufacture of made-up textile articles, except apparel</t>
  </si>
  <si>
    <t>1304040000</t>
  </si>
  <si>
    <t>Bed linen/Bed Spread</t>
  </si>
  <si>
    <t>1304040001</t>
  </si>
  <si>
    <t>Blankets</t>
  </si>
  <si>
    <t>1304040002</t>
  </si>
  <si>
    <t>Quilts</t>
  </si>
  <si>
    <t>1304040003</t>
  </si>
  <si>
    <t>Cotton Dyed/printed textile</t>
  </si>
  <si>
    <t>1304040004</t>
  </si>
  <si>
    <t>Cotton Towel</t>
  </si>
  <si>
    <t>1304040005</t>
  </si>
  <si>
    <t>Terry Towel</t>
  </si>
  <si>
    <t>1304040006</t>
  </si>
  <si>
    <t>Curtains</t>
  </si>
  <si>
    <t>1304040007</t>
  </si>
  <si>
    <t>e. Manufacture of cordage, rope, twine and netting</t>
  </si>
  <si>
    <t>1304050000</t>
  </si>
  <si>
    <t>Nylon rope</t>
  </si>
  <si>
    <t>1304050001</t>
  </si>
  <si>
    <t>Cordage/ropes/twines of jute and coir</t>
  </si>
  <si>
    <t>1304050002</t>
  </si>
  <si>
    <t>f. Manufacture of other textiles</t>
  </si>
  <si>
    <t>1304060000</t>
  </si>
  <si>
    <t>Tyre cord fabric</t>
  </si>
  <si>
    <t>1304060001</t>
  </si>
  <si>
    <t>Carpets and other floor coverings of textiles</t>
  </si>
  <si>
    <t>1304060002</t>
  </si>
  <si>
    <t>(E). MANUFACTURE OF WEARING APPAREL</t>
  </si>
  <si>
    <t>1305000000</t>
  </si>
  <si>
    <t>a. Manufacture of wearing apparel (woven), except fur apparel</t>
  </si>
  <si>
    <t>1305010000</t>
  </si>
  <si>
    <t>Shirts/half shirts of cotton and/or man-made fibre</t>
  </si>
  <si>
    <t>1305010001</t>
  </si>
  <si>
    <t>Trouser/pants made of cotton and/or man-made fibre</t>
  </si>
  <si>
    <t>1305010002</t>
  </si>
  <si>
    <t>Men/Boys suits, coats and jackets</t>
  </si>
  <si>
    <t>1305010003</t>
  </si>
  <si>
    <t>Leather garments incl. Jackets</t>
  </si>
  <si>
    <t>1305010004</t>
  </si>
  <si>
    <t>b. Manufacture of knitted and crocheted apparel</t>
  </si>
  <si>
    <t>1305020000</t>
  </si>
  <si>
    <t>Cardigans and pullovers, knitted</t>
  </si>
  <si>
    <t>1305020001</t>
  </si>
  <si>
    <t>Shawls and scarves, knitted</t>
  </si>
  <si>
    <t>1305020002</t>
  </si>
  <si>
    <t>Babies garments, knitted</t>
  </si>
  <si>
    <t>1305020003</t>
  </si>
  <si>
    <t>Hosiery goods, others– cotton</t>
  </si>
  <si>
    <t>1305020004</t>
  </si>
  <si>
    <t>(F). MANUFACTURE OF LEATHER AND RELATED PRODUCTS</t>
  </si>
  <si>
    <t>1306000000</t>
  </si>
  <si>
    <t>a. Tanning and dressing of leather; dressing and dyeing of fur</t>
  </si>
  <si>
    <t>1306010000</t>
  </si>
  <si>
    <t>Vegetable Tanned Leather</t>
  </si>
  <si>
    <t>1306010001</t>
  </si>
  <si>
    <t>Chrome Tanned Leather</t>
  </si>
  <si>
    <t>1306010002</t>
  </si>
  <si>
    <t>b. Manufacture of luggage, handbags, saddlery and harness</t>
  </si>
  <si>
    <t>1306020000</t>
  </si>
  <si>
    <t>Travel goods, handbags, office bags, etc.</t>
  </si>
  <si>
    <t>1306020001</t>
  </si>
  <si>
    <t>Belt &amp; Other Articles of Leather</t>
  </si>
  <si>
    <t>1306020002</t>
  </si>
  <si>
    <t>Harness, Saddles &amp; Other related Items</t>
  </si>
  <si>
    <t>1306020003</t>
  </si>
  <si>
    <t>Gloves of leather</t>
  </si>
  <si>
    <t>1306020004</t>
  </si>
  <si>
    <t>c. Manufacture of footwear</t>
  </si>
  <si>
    <t>1306030000</t>
  </si>
  <si>
    <t>Leather Shoe</t>
  </si>
  <si>
    <t>1306030001</t>
  </si>
  <si>
    <t>Athletic/sport shoes</t>
  </si>
  <si>
    <t>1306030002</t>
  </si>
  <si>
    <t>Canvas shoes</t>
  </si>
  <si>
    <t>1306030003</t>
  </si>
  <si>
    <t>Plastic/PVC Chappals</t>
  </si>
  <si>
    <t>1306030004</t>
  </si>
  <si>
    <t>Waterproof footwear</t>
  </si>
  <si>
    <t>1306030005</t>
  </si>
  <si>
    <t xml:space="preserve">(G). MANUFACTURE OF WOOD AND OF PRODUCTS OF WOOD AND CORK  </t>
  </si>
  <si>
    <t>1307000000</t>
  </si>
  <si>
    <t>a. Saw milling and planing of wood</t>
  </si>
  <si>
    <t>1307010000</t>
  </si>
  <si>
    <t>Timber/wooden plank, sawn/resawn</t>
  </si>
  <si>
    <t>1307010001</t>
  </si>
  <si>
    <t>Wood cutting, processed/sized</t>
  </si>
  <si>
    <t>1307010002</t>
  </si>
  <si>
    <t>Wooden splint</t>
  </si>
  <si>
    <t>1307010003</t>
  </si>
  <si>
    <t>b. Manufacture of veneer sheets; manufacture of plywood, laminboard, particle board and other panels and boards</t>
  </si>
  <si>
    <t>1307020000</t>
  </si>
  <si>
    <t>Plywood block boards</t>
  </si>
  <si>
    <t>1307020001</t>
  </si>
  <si>
    <t>Particle Boards</t>
  </si>
  <si>
    <t>1307020002</t>
  </si>
  <si>
    <t>Lamination wooden sheets/Veneer sheets</t>
  </si>
  <si>
    <t>1307020003</t>
  </si>
  <si>
    <t>c. Manufacture of builders’ carpentry and joinery</t>
  </si>
  <si>
    <t>1307030000</t>
  </si>
  <si>
    <t>Wooden panel</t>
  </si>
  <si>
    <t>1307030001</t>
  </si>
  <si>
    <t>Wooden board (non-electrical)</t>
  </si>
  <si>
    <t>1307030002</t>
  </si>
  <si>
    <t>d. Manufacture of wooden containers</t>
  </si>
  <si>
    <t>1307040000</t>
  </si>
  <si>
    <t>Wooden block - compressed or not</t>
  </si>
  <si>
    <t>1307040001</t>
  </si>
  <si>
    <t>Wooden box/crate</t>
  </si>
  <si>
    <t>1307040002</t>
  </si>
  <si>
    <t>(H). MANUFACTURE OF PAPER AND PAPER PRODUCTS</t>
  </si>
  <si>
    <t>1308000000</t>
  </si>
  <si>
    <t>a. Manufacture of pulp, paper and paperboard</t>
  </si>
  <si>
    <t>1308010000</t>
  </si>
  <si>
    <t>Newsprint</t>
  </si>
  <si>
    <t>1308010001</t>
  </si>
  <si>
    <t>Paper for printing &amp; writing</t>
  </si>
  <si>
    <t>1308010002</t>
  </si>
  <si>
    <t>Paper bag including craft paper bag</t>
  </si>
  <si>
    <t>1308010003</t>
  </si>
  <si>
    <t>Base paper</t>
  </si>
  <si>
    <t>1308010004</t>
  </si>
  <si>
    <t>Kraft paper</t>
  </si>
  <si>
    <t>1308010005</t>
  </si>
  <si>
    <t>Laminated Paper</t>
  </si>
  <si>
    <t>1308010006</t>
  </si>
  <si>
    <t>Card board</t>
  </si>
  <si>
    <t>1308010007</t>
  </si>
  <si>
    <t>Tissue paper</t>
  </si>
  <si>
    <t>1308010008</t>
  </si>
  <si>
    <t>Press board</t>
  </si>
  <si>
    <t>1308010009</t>
  </si>
  <si>
    <t>Hard board</t>
  </si>
  <si>
    <t>1308010010</t>
  </si>
  <si>
    <t>Bristle paper board</t>
  </si>
  <si>
    <t>1308010011</t>
  </si>
  <si>
    <t>Poster paper</t>
  </si>
  <si>
    <t>1308010012</t>
  </si>
  <si>
    <t>Pulp board</t>
  </si>
  <si>
    <t>1308010013</t>
  </si>
  <si>
    <t>b. Manufacture of corrugated paper and paperboard and containers of paper and paperboard</t>
  </si>
  <si>
    <t>1308020000</t>
  </si>
  <si>
    <t>Corrugated sheet box</t>
  </si>
  <si>
    <t>1308020001</t>
  </si>
  <si>
    <t>Corrugated paper board</t>
  </si>
  <si>
    <t>1308020002</t>
  </si>
  <si>
    <t>Card board box</t>
  </si>
  <si>
    <t>1308020003</t>
  </si>
  <si>
    <t>Paper carton/box</t>
  </si>
  <si>
    <t>1308020004</t>
  </si>
  <si>
    <t>c. Manufacture of other articles of paper and paperboard</t>
  </si>
  <si>
    <t>1308030000</t>
  </si>
  <si>
    <t>Duplex paper</t>
  </si>
  <si>
    <t>1308030001</t>
  </si>
  <si>
    <t>Map litho paper</t>
  </si>
  <si>
    <t>1308030002</t>
  </si>
  <si>
    <t>Laminated plastic sheet</t>
  </si>
  <si>
    <t>1308030003</t>
  </si>
  <si>
    <t xml:space="preserve">(I). PRINTING AND REPRODUCTION OF RECORDED MEDIA </t>
  </si>
  <si>
    <t>1309000000</t>
  </si>
  <si>
    <t>a. Printing</t>
  </si>
  <si>
    <t>1309010000</t>
  </si>
  <si>
    <t>Newspaper</t>
  </si>
  <si>
    <t>1309010001</t>
  </si>
  <si>
    <t>Journal/periodical</t>
  </si>
  <si>
    <t>1309010002</t>
  </si>
  <si>
    <t>Printed labels/posters/calendars</t>
  </si>
  <si>
    <t>1309010003</t>
  </si>
  <si>
    <t>Printed form &amp; schedule</t>
  </si>
  <si>
    <t>1309010004</t>
  </si>
  <si>
    <t>Printed Books</t>
  </si>
  <si>
    <t>1309010005</t>
  </si>
  <si>
    <t>Hologram (3D)</t>
  </si>
  <si>
    <t>1309010006</t>
  </si>
  <si>
    <t>Sticker plastic</t>
  </si>
  <si>
    <t>1309010007</t>
  </si>
  <si>
    <t>(J). MANUFACTURE OF CHEMICALS AND CHEMICAL PRODUCTS</t>
  </si>
  <si>
    <t>1310000000</t>
  </si>
  <si>
    <t>a. Manufacture of basic chemicals</t>
  </si>
  <si>
    <t>1310010000</t>
  </si>
  <si>
    <t>Fatty acid</t>
  </si>
  <si>
    <t>1310010001</t>
  </si>
  <si>
    <t>Organic Solvent</t>
  </si>
  <si>
    <t>1310010002</t>
  </si>
  <si>
    <t>Dye stuff/dyes incl. dye intermediates and pigments/colours</t>
  </si>
  <si>
    <t>1310010003</t>
  </si>
  <si>
    <t>Acetic acid and Its Derivatives</t>
  </si>
  <si>
    <t>1310010004</t>
  </si>
  <si>
    <t>Aromatic chemicals</t>
  </si>
  <si>
    <t>1310010005</t>
  </si>
  <si>
    <t>Caustic soda (sodium hydroxide)</t>
  </si>
  <si>
    <t>1310010006</t>
  </si>
  <si>
    <t>Soda ash/washing soda</t>
  </si>
  <si>
    <t>1310010007</t>
  </si>
  <si>
    <t>Carbon Black</t>
  </si>
  <si>
    <t>1310010008</t>
  </si>
  <si>
    <t>Ethyl acetate</t>
  </si>
  <si>
    <t>1310010009</t>
  </si>
  <si>
    <t>Mono Ethyl Glycol</t>
  </si>
  <si>
    <t>1310010010</t>
  </si>
  <si>
    <t>Alkyl Benzene</t>
  </si>
  <si>
    <t>1310010011</t>
  </si>
  <si>
    <t>Ethylene Oxide</t>
  </si>
  <si>
    <t>1310010012</t>
  </si>
  <si>
    <t>Other Petrochemical Intermediates</t>
  </si>
  <si>
    <t>1310010013</t>
  </si>
  <si>
    <t>Menthol</t>
  </si>
  <si>
    <t>1310010014</t>
  </si>
  <si>
    <t>Camphor</t>
  </si>
  <si>
    <t>1310010015</t>
  </si>
  <si>
    <t>Amine</t>
  </si>
  <si>
    <t>1310010016</t>
  </si>
  <si>
    <t>Aniline (including pna, ona, ocpna)</t>
  </si>
  <si>
    <t>1310010017</t>
  </si>
  <si>
    <t>Nitric Acid</t>
  </si>
  <si>
    <t>1310010018</t>
  </si>
  <si>
    <t>Sulphuric Acid</t>
  </si>
  <si>
    <t>1310010019</t>
  </si>
  <si>
    <t>Phosphoric acid</t>
  </si>
  <si>
    <t>1310010020</t>
  </si>
  <si>
    <t>Liquid air &amp; other gaseous products</t>
  </si>
  <si>
    <t>1310010021</t>
  </si>
  <si>
    <t>Alcohols</t>
  </si>
  <si>
    <t>1310010022</t>
  </si>
  <si>
    <t>Other Inorganic Chemicals</t>
  </si>
  <si>
    <t>1310010023</t>
  </si>
  <si>
    <t>Phthalic anhydride</t>
  </si>
  <si>
    <t>1310010024</t>
  </si>
  <si>
    <t>Ammonium nitrate</t>
  </si>
  <si>
    <t>1310010025</t>
  </si>
  <si>
    <t>Catalysts</t>
  </si>
  <si>
    <t>1310010026</t>
  </si>
  <si>
    <t>Sodium Silicate</t>
  </si>
  <si>
    <t>1310010027</t>
  </si>
  <si>
    <t>b. Manufacture of fertilizers and nitrogen compounds</t>
  </si>
  <si>
    <t>1310020000</t>
  </si>
  <si>
    <t>Urea</t>
  </si>
  <si>
    <t>1310020001</t>
  </si>
  <si>
    <t>Di ammonium phosphate</t>
  </si>
  <si>
    <t>1310020002</t>
  </si>
  <si>
    <t>Ammonium sulphate</t>
  </si>
  <si>
    <t>1310020003</t>
  </si>
  <si>
    <t>Nitrogenous fertilizer, others</t>
  </si>
  <si>
    <t>1310020004</t>
  </si>
  <si>
    <t>Mixed fertilizer</t>
  </si>
  <si>
    <t>1310020005</t>
  </si>
  <si>
    <t>Ammonium phosphate</t>
  </si>
  <si>
    <t>1310020006</t>
  </si>
  <si>
    <t>Ammonia gas</t>
  </si>
  <si>
    <t>1310020007</t>
  </si>
  <si>
    <t>Ammonia liquid</t>
  </si>
  <si>
    <t>1310020008</t>
  </si>
  <si>
    <t>Superphospate/Phosphatic fertilizer, others</t>
  </si>
  <si>
    <t>1310020009</t>
  </si>
  <si>
    <t>c. Manufacture of plastic and synthetic rubber in primary form</t>
  </si>
  <si>
    <t>1310030000</t>
  </si>
  <si>
    <t>Poly Propylene (PP)</t>
  </si>
  <si>
    <t>1310030001</t>
  </si>
  <si>
    <t>Poly Vinyl Chloride (PVC)</t>
  </si>
  <si>
    <t>1310030002</t>
  </si>
  <si>
    <t>Polyethylene</t>
  </si>
  <si>
    <t>1310030003</t>
  </si>
  <si>
    <t>Polystyrene, expandable</t>
  </si>
  <si>
    <t>1310030004</t>
  </si>
  <si>
    <t>Oleoresin</t>
  </si>
  <si>
    <t>1310030005</t>
  </si>
  <si>
    <t>XLPE Compound</t>
  </si>
  <si>
    <t>1310030006</t>
  </si>
  <si>
    <t>d. Manufacture of pesticides and other agrochemical products</t>
  </si>
  <si>
    <t>1310040000</t>
  </si>
  <si>
    <t>Insecticide and Pesticide</t>
  </si>
  <si>
    <t>1310040001</t>
  </si>
  <si>
    <t>Agro chemical formulation</t>
  </si>
  <si>
    <t>1310040002</t>
  </si>
  <si>
    <t>Fungicide, liquid</t>
  </si>
  <si>
    <t>1310040003</t>
  </si>
  <si>
    <t>e. Manufacture of paints, varnishes and similar coatings, printing ink and mastics</t>
  </si>
  <si>
    <t>1310050000</t>
  </si>
  <si>
    <t>Paint</t>
  </si>
  <si>
    <t>1310050001</t>
  </si>
  <si>
    <t>Varnish (all types)</t>
  </si>
  <si>
    <t>1310050002</t>
  </si>
  <si>
    <t>Powder coating material</t>
  </si>
  <si>
    <t>1310050003</t>
  </si>
  <si>
    <t>Printing ink</t>
  </si>
  <si>
    <t>1310050004</t>
  </si>
  <si>
    <t>f. Manufacture of soap and detergents, cleaning and polishing preparations, perfumes and toilet preparations</t>
  </si>
  <si>
    <t>1310060000</t>
  </si>
  <si>
    <t>Toilet soap</t>
  </si>
  <si>
    <t>1310060001</t>
  </si>
  <si>
    <t>Detergent cake, washing soap cake/bar/powder</t>
  </si>
  <si>
    <t>1310060002</t>
  </si>
  <si>
    <t>Organic surface active agent</t>
  </si>
  <si>
    <t>1310060003</t>
  </si>
  <si>
    <t>Tooth paste/Tooth Powder</t>
  </si>
  <si>
    <t>1310060004</t>
  </si>
  <si>
    <t>Agarbatti</t>
  </si>
  <si>
    <t>1310060005</t>
  </si>
  <si>
    <t>Perfume/scent</t>
  </si>
  <si>
    <t>1310060006</t>
  </si>
  <si>
    <t>Creams &amp; Lotions for External Application</t>
  </si>
  <si>
    <t>1310060007</t>
  </si>
  <si>
    <t>Face/Body Powder</t>
  </si>
  <si>
    <t>1310060008</t>
  </si>
  <si>
    <t>Hair oil/Body Oil</t>
  </si>
  <si>
    <t>1310060009</t>
  </si>
  <si>
    <t>Shampoo</t>
  </si>
  <si>
    <t>1310060010</t>
  </si>
  <si>
    <t>Mosquito coil</t>
  </si>
  <si>
    <t>1310060011</t>
  </si>
  <si>
    <t>g. Manufacture of other chemical products</t>
  </si>
  <si>
    <t>1310070000</t>
  </si>
  <si>
    <t>Safety matches (match box)</t>
  </si>
  <si>
    <t>1310070001</t>
  </si>
  <si>
    <t>Plasticizer</t>
  </si>
  <si>
    <t>1310070002</t>
  </si>
  <si>
    <t>Polyester film(metalized)</t>
  </si>
  <si>
    <t>1310070003</t>
  </si>
  <si>
    <t>Adhesive excluding gum</t>
  </si>
  <si>
    <t>1310070004</t>
  </si>
  <si>
    <t>Adhesive tape (non-medicinal)</t>
  </si>
  <si>
    <t>1310070005</t>
  </si>
  <si>
    <t>Gelatine</t>
  </si>
  <si>
    <t>1310070006</t>
  </si>
  <si>
    <t>Hydrogen peroxide</t>
  </si>
  <si>
    <t>1310070007</t>
  </si>
  <si>
    <t>Epoxy, liquid</t>
  </si>
  <si>
    <t>1310070008</t>
  </si>
  <si>
    <t>Additive</t>
  </si>
  <si>
    <t>1310070009</t>
  </si>
  <si>
    <t>Foundry chemical</t>
  </si>
  <si>
    <t>1310070010</t>
  </si>
  <si>
    <t>Explosive</t>
  </si>
  <si>
    <t>1310070011</t>
  </si>
  <si>
    <t>Rubber Chemicals</t>
  </si>
  <si>
    <t>1310070012</t>
  </si>
  <si>
    <t>Organic chemicals</t>
  </si>
  <si>
    <t>1310070013</t>
  </si>
  <si>
    <t>h. Manufacture of man-made fibres</t>
  </si>
  <si>
    <t>1310080000</t>
  </si>
  <si>
    <t>Polyester chips or Polyethylene terepthalate (PET) chips</t>
  </si>
  <si>
    <t>1310080001</t>
  </si>
  <si>
    <t>Acrylic fibre</t>
  </si>
  <si>
    <t>1310080002</t>
  </si>
  <si>
    <t>Viscose staple fibre</t>
  </si>
  <si>
    <t>1310080003</t>
  </si>
  <si>
    <t>Polyester fibre fabric</t>
  </si>
  <si>
    <t>1310080004</t>
  </si>
  <si>
    <t>(K). MANUFACTURE OF PHARMACEUTICALS, MEDICINAL CHEMICAL AND BOTANICAL PRODUCTS</t>
  </si>
  <si>
    <t>1311000000</t>
  </si>
  <si>
    <t>a. Manufacture of pharmaceuticals, medicinal chemical and botanical products</t>
  </si>
  <si>
    <t>1311010000</t>
  </si>
  <si>
    <t>Anti inflammatory preparation</t>
  </si>
  <si>
    <t>1311010001</t>
  </si>
  <si>
    <t>Anti cancer drugs</t>
  </si>
  <si>
    <t>1311010002</t>
  </si>
  <si>
    <t>Antipyretic, analgesic, anti-inflammatory formulations</t>
  </si>
  <si>
    <t>1311010003</t>
  </si>
  <si>
    <t>Vials/ampoule, glass, empty or filled</t>
  </si>
  <si>
    <t>1311010004</t>
  </si>
  <si>
    <t>Anti-retroviral drugs for HIV treatment</t>
  </si>
  <si>
    <t>1311010005</t>
  </si>
  <si>
    <t>Antidiabetic drug excluding insulin (i.e. tolbutam)</t>
  </si>
  <si>
    <t>1311010006</t>
  </si>
  <si>
    <t>API &amp; formulations of vitamins</t>
  </si>
  <si>
    <t>1311010007</t>
  </si>
  <si>
    <t>Vaccine for hepatitis B</t>
  </si>
  <si>
    <t>1311010008</t>
  </si>
  <si>
    <t>Ayurvedic medicaments</t>
  </si>
  <si>
    <t>1311010009</t>
  </si>
  <si>
    <t>Simvastatin</t>
  </si>
  <si>
    <t>1311010010</t>
  </si>
  <si>
    <t>Digestive enzymes and antacids</t>
  </si>
  <si>
    <t>1311010011</t>
  </si>
  <si>
    <t>Vaccine for polio</t>
  </si>
  <si>
    <t>1311010012</t>
  </si>
  <si>
    <t>Antibiotics &amp; preparations thereof</t>
  </si>
  <si>
    <t>1311010013</t>
  </si>
  <si>
    <t>Sulpha drugs</t>
  </si>
  <si>
    <t>1311010014</t>
  </si>
  <si>
    <t>Anti allergic drugs</t>
  </si>
  <si>
    <t>1311010015</t>
  </si>
  <si>
    <t>Antioxidants</t>
  </si>
  <si>
    <t>1311010016</t>
  </si>
  <si>
    <t>Antiseptics and disinfectants</t>
  </si>
  <si>
    <t>1311010017</t>
  </si>
  <si>
    <t>Cotton wool (medicinal)</t>
  </si>
  <si>
    <t>1311010018</t>
  </si>
  <si>
    <t>Plastic capsules</t>
  </si>
  <si>
    <t>1311010019</t>
  </si>
  <si>
    <t>Steroids and hormonal preparations (including anti-fungal preparations)</t>
  </si>
  <si>
    <t>1311010020</t>
  </si>
  <si>
    <t>Anti-malarial drugs</t>
  </si>
  <si>
    <t>1311010021</t>
  </si>
  <si>
    <t>IV fluids</t>
  </si>
  <si>
    <t>1311010022</t>
  </si>
  <si>
    <t>Medical accessories</t>
  </si>
  <si>
    <t>1311010023</t>
  </si>
  <si>
    <t>(L). MANUFACTURE OF RUBBER AND PLASTICS PRODUCTS</t>
  </si>
  <si>
    <t>1312000000</t>
  </si>
  <si>
    <t>a. Manufacture of rubber tyres and tubes; retreading and rebuilding of rubber tyres</t>
  </si>
  <si>
    <t>1312010000</t>
  </si>
  <si>
    <t>Motor Car Tyre</t>
  </si>
  <si>
    <t>1312010001</t>
  </si>
  <si>
    <t>Tractor Tyre</t>
  </si>
  <si>
    <t>1312010002</t>
  </si>
  <si>
    <t>2/3 wheeler Tyre</t>
  </si>
  <si>
    <t>1312010003</t>
  </si>
  <si>
    <t>Medium &amp; heavy commercial vehicle tyre</t>
  </si>
  <si>
    <t>1312010004</t>
  </si>
  <si>
    <t>Solid Rubber Tyres/Wheels</t>
  </si>
  <si>
    <t>1312010005</t>
  </si>
  <si>
    <t>Rubberized dipped fabric</t>
  </si>
  <si>
    <t>1312010006</t>
  </si>
  <si>
    <t>Motor Car Tube</t>
  </si>
  <si>
    <t>1312010007</t>
  </si>
  <si>
    <t>Rubber cloth/sheet</t>
  </si>
  <si>
    <t>1312010008</t>
  </si>
  <si>
    <t>2/3 wheeler rubber tube</t>
  </si>
  <si>
    <t>1312010009</t>
  </si>
  <si>
    <t>Medium &amp; heavy commercial vehicle tube</t>
  </si>
  <si>
    <t>1312010010</t>
  </si>
  <si>
    <t>Cycle/Cycle rickshaw tyre</t>
  </si>
  <si>
    <t>1312010011</t>
  </si>
  <si>
    <t>b. Manufacture of other rubber products</t>
  </si>
  <si>
    <t>1312020000</t>
  </si>
  <si>
    <t>V belt</t>
  </si>
  <si>
    <t>1312020001</t>
  </si>
  <si>
    <t>Rubber moulded goods</t>
  </si>
  <si>
    <t>1312020002</t>
  </si>
  <si>
    <t>Processed rubber</t>
  </si>
  <si>
    <t>1312020003</t>
  </si>
  <si>
    <t>Rubber components &amp; parts</t>
  </si>
  <si>
    <t>1312020004</t>
  </si>
  <si>
    <t>Conveyer belt (fibre based)</t>
  </si>
  <si>
    <t>1312020005</t>
  </si>
  <si>
    <t>Elastic webbing</t>
  </si>
  <si>
    <t>1312020006</t>
  </si>
  <si>
    <t>Condoms</t>
  </si>
  <si>
    <t>1312020007</t>
  </si>
  <si>
    <t>Rubber Crumb</t>
  </si>
  <si>
    <t>1312020008</t>
  </si>
  <si>
    <t>Rubber Tread</t>
  </si>
  <si>
    <t>1312020009</t>
  </si>
  <si>
    <t>Rubber tubes- not for tyres</t>
  </si>
  <si>
    <t>1312020010</t>
  </si>
  <si>
    <t>c. Manufacture of plastics products</t>
  </si>
  <si>
    <t>1312030000</t>
  </si>
  <si>
    <t>PVC fittings &amp; other accessories</t>
  </si>
  <si>
    <t>1312030001</t>
  </si>
  <si>
    <t>Polyester film (non-metalized)</t>
  </si>
  <si>
    <t>1312030002</t>
  </si>
  <si>
    <t>Polypropylene film</t>
  </si>
  <si>
    <t>1312030003</t>
  </si>
  <si>
    <t>Plastic film</t>
  </si>
  <si>
    <t>1312030004</t>
  </si>
  <si>
    <t>Polythene film</t>
  </si>
  <si>
    <t>1312030005</t>
  </si>
  <si>
    <t>Plastic furniture</t>
  </si>
  <si>
    <t>1312030006</t>
  </si>
  <si>
    <t>Plastic bag</t>
  </si>
  <si>
    <t>1312030007</t>
  </si>
  <si>
    <t>Plastic bottle</t>
  </si>
  <si>
    <t>1312030008</t>
  </si>
  <si>
    <t>Thermocol</t>
  </si>
  <si>
    <t>1312030009</t>
  </si>
  <si>
    <t>Plastic box/container</t>
  </si>
  <si>
    <t>1312030010</t>
  </si>
  <si>
    <t>Plastic tube (flexible/non-flexible)</t>
  </si>
  <si>
    <t>1312030011</t>
  </si>
  <si>
    <t>Plastic tape</t>
  </si>
  <si>
    <t>1312030012</t>
  </si>
  <si>
    <t>Plastic components</t>
  </si>
  <si>
    <t>1312030013</t>
  </si>
  <si>
    <t>Plastic tank</t>
  </si>
  <si>
    <t>1312030014</t>
  </si>
  <si>
    <t>Acrylic/plastic sheet</t>
  </si>
  <si>
    <t>1312030015</t>
  </si>
  <si>
    <t>Tooth brush</t>
  </si>
  <si>
    <t>1312030016</t>
  </si>
  <si>
    <t>Plastic button</t>
  </si>
  <si>
    <t>1312030017</t>
  </si>
  <si>
    <t>(M). MANUFACTURE OF OTHER NON-METALLIC MINERAL PRODUCTS</t>
  </si>
  <si>
    <t>1313000000</t>
  </si>
  <si>
    <t>a. Manufacture of glass and glass products</t>
  </si>
  <si>
    <t>1313010000</t>
  </si>
  <si>
    <t>Ordinary sheet glass</t>
  </si>
  <si>
    <t>1313010001</t>
  </si>
  <si>
    <t>Toughened glass</t>
  </si>
  <si>
    <t>1313010002</t>
  </si>
  <si>
    <t>Fibre glass incl. sheet</t>
  </si>
  <si>
    <t>1313010003</t>
  </si>
  <si>
    <t>Glass bottle</t>
  </si>
  <si>
    <t>1313010004</t>
  </si>
  <si>
    <t>Opthalmic lens</t>
  </si>
  <si>
    <t>1313010005</t>
  </si>
  <si>
    <t>b. Manufacture of refractory products</t>
  </si>
  <si>
    <t>1313020000</t>
  </si>
  <si>
    <t>Non ceramic tiles</t>
  </si>
  <si>
    <t>1313020001</t>
  </si>
  <si>
    <t>Ceramic tiles (Vitrified tiles)</t>
  </si>
  <si>
    <t>1313020002</t>
  </si>
  <si>
    <t>Plain bricks</t>
  </si>
  <si>
    <t>1313020003</t>
  </si>
  <si>
    <t>c. Manufacture of clay building materials</t>
  </si>
  <si>
    <t>1313030000</t>
  </si>
  <si>
    <t>Porcelain sanitary ware</t>
  </si>
  <si>
    <t>1313030001</t>
  </si>
  <si>
    <t>d. Manufacture of other porcelain and ceramic products</t>
  </si>
  <si>
    <t>1313040000</t>
  </si>
  <si>
    <t>Porcelain crockery</t>
  </si>
  <si>
    <t>1313040001</t>
  </si>
  <si>
    <t>Electric insulating material</t>
  </si>
  <si>
    <t>1313040002</t>
  </si>
  <si>
    <t>e. Manufacture of cement, lime and plaster</t>
  </si>
  <si>
    <t>1313050000</t>
  </si>
  <si>
    <t>Lime and calcium carbonate</t>
  </si>
  <si>
    <t>1313050001</t>
  </si>
  <si>
    <t>Clinker</t>
  </si>
  <si>
    <t>1313050002</t>
  </si>
  <si>
    <t>Ordinary Portland cement</t>
  </si>
  <si>
    <t>1313050003</t>
  </si>
  <si>
    <t>slag cement</t>
  </si>
  <si>
    <t>1313050004</t>
  </si>
  <si>
    <t>Pozzolana cement</t>
  </si>
  <si>
    <t>1313050005</t>
  </si>
  <si>
    <t>White cement</t>
  </si>
  <si>
    <t>1313050006</t>
  </si>
  <si>
    <t>Cement superfine</t>
  </si>
  <si>
    <t>1313050007</t>
  </si>
  <si>
    <t>f. Manufacture of articles of concrete, cement and plaster</t>
  </si>
  <si>
    <t>1313060000</t>
  </si>
  <si>
    <t>Asbestos corrugated sheet</t>
  </si>
  <si>
    <t>1313060001</t>
  </si>
  <si>
    <t>Marble Slab</t>
  </si>
  <si>
    <t>1313060002</t>
  </si>
  <si>
    <t>Railway sleeper</t>
  </si>
  <si>
    <t>1313060003</t>
  </si>
  <si>
    <t>Cement blocks (concrete)</t>
  </si>
  <si>
    <t>1313060004</t>
  </si>
  <si>
    <t>Poles &amp; posts of concrete</t>
  </si>
  <si>
    <t>1313060005</t>
  </si>
  <si>
    <t>g. Cutting, shaping and finishing of stone</t>
  </si>
  <si>
    <t>1313070000</t>
  </si>
  <si>
    <t>Granite</t>
  </si>
  <si>
    <t>1313070001</t>
  </si>
  <si>
    <t>Stone, chip</t>
  </si>
  <si>
    <t>1313070002</t>
  </si>
  <si>
    <t>h. Manufacture of other non-metallic mineral products</t>
  </si>
  <si>
    <t>1313080000</t>
  </si>
  <si>
    <t>Graphite rod</t>
  </si>
  <si>
    <t>1313080001</t>
  </si>
  <si>
    <t>(N). MANUFACTURE OF BASIC METALS</t>
  </si>
  <si>
    <t>1314000000</t>
  </si>
  <si>
    <t>a. Inputs into steel making</t>
  </si>
  <si>
    <t>1314010000</t>
  </si>
  <si>
    <t>Sponge Iron/Direct Reduced Iron (DRI)</t>
  </si>
  <si>
    <t>1314010001</t>
  </si>
  <si>
    <t>Ferrochrome</t>
  </si>
  <si>
    <t>1314010002</t>
  </si>
  <si>
    <t>Ferromanganese</t>
  </si>
  <si>
    <t>1314010003</t>
  </si>
  <si>
    <t>Ferrosilicon</t>
  </si>
  <si>
    <t>1314010004</t>
  </si>
  <si>
    <t>Silicomanganese</t>
  </si>
  <si>
    <t>1314010005</t>
  </si>
  <si>
    <t>Other ferro alloys</t>
  </si>
  <si>
    <t>1314010006</t>
  </si>
  <si>
    <t>b. Metallic iron</t>
  </si>
  <si>
    <t>1314020000</t>
  </si>
  <si>
    <t>Pig Iron</t>
  </si>
  <si>
    <t>1314020001</t>
  </si>
  <si>
    <t>c. Mild Steel - Semi Finished Steel</t>
  </si>
  <si>
    <t>1314030000</t>
  </si>
  <si>
    <t>Mild Steel (MS) Blooms</t>
  </si>
  <si>
    <t>1314030001</t>
  </si>
  <si>
    <t>MS Slabs</t>
  </si>
  <si>
    <t>1314030002</t>
  </si>
  <si>
    <t>MS Pencil Ingots</t>
  </si>
  <si>
    <t>1314030003</t>
  </si>
  <si>
    <t>d. Mild Steel -Long Products</t>
  </si>
  <si>
    <t>1314040000</t>
  </si>
  <si>
    <t>MS Wire Rods</t>
  </si>
  <si>
    <t>1314040001</t>
  </si>
  <si>
    <t>MS Bright Bars</t>
  </si>
  <si>
    <t>1314040002</t>
  </si>
  <si>
    <t>Rails</t>
  </si>
  <si>
    <t>1314040003</t>
  </si>
  <si>
    <t>Angles, Channels, Sections, steel (coated/not)</t>
  </si>
  <si>
    <t>1314040004</t>
  </si>
  <si>
    <t>e. Mild Steel - Flat products</t>
  </si>
  <si>
    <t>1314050000</t>
  </si>
  <si>
    <t>Hot Rolled (HR) Coils &amp; Sheets, including Narrow Strip</t>
  </si>
  <si>
    <t>1314050001</t>
  </si>
  <si>
    <t>Cold Rolled (CR) Coils &amp; Sheets, including Narrow Strip</t>
  </si>
  <si>
    <t>1314050002</t>
  </si>
  <si>
    <t>GP/GC sheet</t>
  </si>
  <si>
    <t>1314050003</t>
  </si>
  <si>
    <t>Steel cables</t>
  </si>
  <si>
    <t>1314050004</t>
  </si>
  <si>
    <t>f. Alloy steel other than Stainless Steel- Shapes</t>
  </si>
  <si>
    <t>1314060000</t>
  </si>
  <si>
    <t>Alloy steel Wire rods</t>
  </si>
  <si>
    <t>1314060001</t>
  </si>
  <si>
    <t>g. Stainless Steel - Semi Finished</t>
  </si>
  <si>
    <t>1314070000</t>
  </si>
  <si>
    <t>Stainless Steel bars &amp; rods, including flats</t>
  </si>
  <si>
    <t>1314070001</t>
  </si>
  <si>
    <t>Stainless Steel Pencil Ingots/Billets/Slabs</t>
  </si>
  <si>
    <t>1314070002</t>
  </si>
  <si>
    <t>Stainless Steel Coils, Strips &amp; Sheets</t>
  </si>
  <si>
    <t>1314070003</t>
  </si>
  <si>
    <t>h. Pipes &amp; tubes</t>
  </si>
  <si>
    <t>1314080000</t>
  </si>
  <si>
    <t>Galvanized iron pipes</t>
  </si>
  <si>
    <t>1314080001</t>
  </si>
  <si>
    <t>Stainless steel tubes</t>
  </si>
  <si>
    <t>1314080002</t>
  </si>
  <si>
    <t>i. Manufacture of non-ferrous metals incl. precious metals</t>
  </si>
  <si>
    <t>1314090000</t>
  </si>
  <si>
    <t>Copper metal/Copper Rings</t>
  </si>
  <si>
    <t>1314090001</t>
  </si>
  <si>
    <t>Zinc metal/zinc blocks</t>
  </si>
  <si>
    <t>1314090002</t>
  </si>
  <si>
    <t>Aluminium metal</t>
  </si>
  <si>
    <t>1314090003</t>
  </si>
  <si>
    <t>Aluminium powder</t>
  </si>
  <si>
    <t>1314090004</t>
  </si>
  <si>
    <t>Lead ingots, bars, blocks, plates</t>
  </si>
  <si>
    <t>1314090005</t>
  </si>
  <si>
    <t>Copper shapes - bars/rods/plates/strips</t>
  </si>
  <si>
    <t>1314090006</t>
  </si>
  <si>
    <t>Aluminium alloys</t>
  </si>
  <si>
    <t>1314090007</t>
  </si>
  <si>
    <t>Aluminium Disk and Circles</t>
  </si>
  <si>
    <t>1314090008</t>
  </si>
  <si>
    <t>Alumnium Foil</t>
  </si>
  <si>
    <t>1314090009</t>
  </si>
  <si>
    <t>Aluminium shapes - bars/rods/flats</t>
  </si>
  <si>
    <t>1314090010</t>
  </si>
  <si>
    <t>Brass metal/sheet/coils</t>
  </si>
  <si>
    <t>1314090011</t>
  </si>
  <si>
    <t>Aluminium ingot</t>
  </si>
  <si>
    <t>1314090012</t>
  </si>
  <si>
    <t>j. Castings</t>
  </si>
  <si>
    <t>1314100000</t>
  </si>
  <si>
    <t>Cast iron, castings</t>
  </si>
  <si>
    <t>1314100001</t>
  </si>
  <si>
    <t>MS castings</t>
  </si>
  <si>
    <t>1314100002</t>
  </si>
  <si>
    <t>Alloy steel castings</t>
  </si>
  <si>
    <t>1314100003</t>
  </si>
  <si>
    <t>Aluminium castings</t>
  </si>
  <si>
    <t>1314100004</t>
  </si>
  <si>
    <t>k. Forgings of steel</t>
  </si>
  <si>
    <t>1314110000</t>
  </si>
  <si>
    <t>Steel forgings - rough</t>
  </si>
  <si>
    <t>1314110001</t>
  </si>
  <si>
    <t>(O). MANUFACTURE OF FABRICATED METAL PRODUCTS, EXCEPT MACHINERY AND EQUIPMENT</t>
  </si>
  <si>
    <t>1315000000</t>
  </si>
  <si>
    <t>a. Manufacture of structural metal products</t>
  </si>
  <si>
    <t>1315010000</t>
  </si>
  <si>
    <t>Steel pipes, tubes &amp; poles</t>
  </si>
  <si>
    <t>1315010001</t>
  </si>
  <si>
    <t>Mild steel (MS) flats &amp; sheets</t>
  </si>
  <si>
    <t>1315010002</t>
  </si>
  <si>
    <t>Metal cutting tools &amp; accessories</t>
  </si>
  <si>
    <t>1315010003</t>
  </si>
  <si>
    <t>Jigs &amp; Fixture</t>
  </si>
  <si>
    <t>1315010004</t>
  </si>
  <si>
    <t>Steel structures</t>
  </si>
  <si>
    <t>1315010005</t>
  </si>
  <si>
    <t>Bracket</t>
  </si>
  <si>
    <t>1315010006</t>
  </si>
  <si>
    <t>b. Manufacture of tanks, reservoirs and containers of metal</t>
  </si>
  <si>
    <t>1315020000</t>
  </si>
  <si>
    <t>Cylinders</t>
  </si>
  <si>
    <t>1315020001</t>
  </si>
  <si>
    <t>Steel Container</t>
  </si>
  <si>
    <t>1315020002</t>
  </si>
  <si>
    <t>Stainless steel tank</t>
  </si>
  <si>
    <t>1315020003</t>
  </si>
  <si>
    <t>c. Manufacture of steam generators, except central heating hot water boilers</t>
  </si>
  <si>
    <t>1315030000</t>
  </si>
  <si>
    <t>Boilers</t>
  </si>
  <si>
    <t>1315030001</t>
  </si>
  <si>
    <t>Auxiliary plant for use with boilers</t>
  </si>
  <si>
    <t>1315030002</t>
  </si>
  <si>
    <t>d. Forging, pressing, stamping and roll-forming of metal; powder metallurgy</t>
  </si>
  <si>
    <t>1315040000</t>
  </si>
  <si>
    <t>Electrical stamping- Laminated or otherwise</t>
  </si>
  <si>
    <t>1315040001</t>
  </si>
  <si>
    <t>Forged Steel Rings</t>
  </si>
  <si>
    <t>1315040002</t>
  </si>
  <si>
    <t>e. Manufacture of cutlery, hand tools and general hardware</t>
  </si>
  <si>
    <t>1315050000</t>
  </si>
  <si>
    <t>Stainless steel utensils</t>
  </si>
  <si>
    <t>1315050001</t>
  </si>
  <si>
    <t>Stainless steel razor</t>
  </si>
  <si>
    <t>1315050002</t>
  </si>
  <si>
    <t>Iron/steel hinges</t>
  </si>
  <si>
    <t>1315050003</t>
  </si>
  <si>
    <t>Copper bolts, screws, nuts</t>
  </si>
  <si>
    <t>1315050004</t>
  </si>
  <si>
    <t>Lock/padlock</t>
  </si>
  <si>
    <t>1315050005</t>
  </si>
  <si>
    <t>f. Manufacture of other fabricated metal products</t>
  </si>
  <si>
    <t>1315060000</t>
  </si>
  <si>
    <t>Bolts, screws, nuts &amp; nails of Iron &amp; steel</t>
  </si>
  <si>
    <t>1315060001</t>
  </si>
  <si>
    <t>Hand tools</t>
  </si>
  <si>
    <t>1315060002</t>
  </si>
  <si>
    <t>Iron/steel cap</t>
  </si>
  <si>
    <t>1315060003</t>
  </si>
  <si>
    <t>Aluminium utensils</t>
  </si>
  <si>
    <t>1315060004</t>
  </si>
  <si>
    <t>Sanitary fittings of Iron &amp; Steel</t>
  </si>
  <si>
    <t>1315060005</t>
  </si>
  <si>
    <t>Steel door</t>
  </si>
  <si>
    <t>1315060006</t>
  </si>
  <si>
    <t>Hose pipes in set or otherwise</t>
  </si>
  <si>
    <t>1315060007</t>
  </si>
  <si>
    <t>Pressure cooker</t>
  </si>
  <si>
    <t>1315060008</t>
  </si>
  <si>
    <t>Steel drums and barrels</t>
  </si>
  <si>
    <t>1315060009</t>
  </si>
  <si>
    <t>(P). MANUFACTURE OF COMPUTER, ELECTRONIC AND OPTICAL PRODUCTS</t>
  </si>
  <si>
    <t>1316000000</t>
  </si>
  <si>
    <t>a. Manufacture of electronic components</t>
  </si>
  <si>
    <t>1316010000</t>
  </si>
  <si>
    <t>Capacitors</t>
  </si>
  <si>
    <t>1316010001</t>
  </si>
  <si>
    <t>UPS in Solid State Drives</t>
  </si>
  <si>
    <t>1316010002</t>
  </si>
  <si>
    <t>Electronic Printed Circuit Board (PCB)/micro circuit</t>
  </si>
  <si>
    <t>1316010003</t>
  </si>
  <si>
    <t>b. Manufacture of computers and peripheral equipment</t>
  </si>
  <si>
    <t>1316020000</t>
  </si>
  <si>
    <t>Personal Computer (P.C.)</t>
  </si>
  <si>
    <t>1316020001</t>
  </si>
  <si>
    <t>Laptops</t>
  </si>
  <si>
    <t>1316020002</t>
  </si>
  <si>
    <t>Computer peripherals</t>
  </si>
  <si>
    <t>1316020003</t>
  </si>
  <si>
    <t>c. Manufacture of communication equipment</t>
  </si>
  <si>
    <t>1316030000</t>
  </si>
  <si>
    <t>Telephone sets including mobile hand sets</t>
  </si>
  <si>
    <t>1316030001</t>
  </si>
  <si>
    <t>Modems</t>
  </si>
  <si>
    <t>1316030002</t>
  </si>
  <si>
    <t>d. Manufacture of consumer electronics</t>
  </si>
  <si>
    <t>1316040000</t>
  </si>
  <si>
    <t>Colour TV</t>
  </si>
  <si>
    <t>1316040001</t>
  </si>
  <si>
    <t>Air conditioner</t>
  </si>
  <si>
    <t>1316040002</t>
  </si>
  <si>
    <t>e. Manufacture of measuring, testing, navigating and control equipment</t>
  </si>
  <si>
    <t>1316050000</t>
  </si>
  <si>
    <t>Meter (non-electrical)</t>
  </si>
  <si>
    <t>1316050001</t>
  </si>
  <si>
    <t>f. Manufacture of watches and clocks</t>
  </si>
  <si>
    <t>1316060000</t>
  </si>
  <si>
    <t>Watch</t>
  </si>
  <si>
    <t>1316060001</t>
  </si>
  <si>
    <t>Scientific time keeping device</t>
  </si>
  <si>
    <t>1316060002</t>
  </si>
  <si>
    <t>Clock</t>
  </si>
  <si>
    <t>1316060003</t>
  </si>
  <si>
    <t>g. Manufacture of irradiation, electromedical and electrotherapeutic equipment</t>
  </si>
  <si>
    <t>1316070000</t>
  </si>
  <si>
    <t>Electro-diagnostic apparatus, used in medical, surgical, dental or veterinary sciences</t>
  </si>
  <si>
    <t>1316070001</t>
  </si>
  <si>
    <t>X-ray equipment</t>
  </si>
  <si>
    <t>1316070002</t>
  </si>
  <si>
    <t>h. Manufacture of optical instruments and photographic equipment</t>
  </si>
  <si>
    <t>1316080000</t>
  </si>
  <si>
    <t>Microscope</t>
  </si>
  <si>
    <t>1316080001</t>
  </si>
  <si>
    <t>Sunglasses</t>
  </si>
  <si>
    <t>1316080002</t>
  </si>
  <si>
    <t>(Q). MANUFACTURE OF ELECTRICAL EQUIPMENT</t>
  </si>
  <si>
    <t>1317000000</t>
  </si>
  <si>
    <t>a. Manufacture of electric motors, generators, transformers and electricity distribution and control apparatus</t>
  </si>
  <si>
    <t>1317010000</t>
  </si>
  <si>
    <t>Generators &amp; Alternators</t>
  </si>
  <si>
    <t>1317010001</t>
  </si>
  <si>
    <t>Cooling tower</t>
  </si>
  <si>
    <t>1317010002</t>
  </si>
  <si>
    <t>Rotor/magneto rotor assembly</t>
  </si>
  <si>
    <t>1317010003</t>
  </si>
  <si>
    <t>Transformer</t>
  </si>
  <si>
    <t>1317010004</t>
  </si>
  <si>
    <t>A C Motor</t>
  </si>
  <si>
    <t>1317010005</t>
  </si>
  <si>
    <t>Electric &amp; other meters</t>
  </si>
  <si>
    <t>1317010006</t>
  </si>
  <si>
    <t>Electric switch gear control/starter</t>
  </si>
  <si>
    <t>1317010007</t>
  </si>
  <si>
    <t>Meter Panel</t>
  </si>
  <si>
    <t>1317010008</t>
  </si>
  <si>
    <t>Amplifier</t>
  </si>
  <si>
    <t>1317010009</t>
  </si>
  <si>
    <t>Electrical relay/conductor</t>
  </si>
  <si>
    <t>1317010010</t>
  </si>
  <si>
    <t>Safety fuse</t>
  </si>
  <si>
    <t>1317010011</t>
  </si>
  <si>
    <t>Multimeter</t>
  </si>
  <si>
    <t>1317010012</t>
  </si>
  <si>
    <t>Generator parts</t>
  </si>
  <si>
    <t>1317010013</t>
  </si>
  <si>
    <t>Electrical resistors (except heating resistors)</t>
  </si>
  <si>
    <t>1317010014</t>
  </si>
  <si>
    <t>Solenoid valve</t>
  </si>
  <si>
    <t>1317010015</t>
  </si>
  <si>
    <t>b. Manufacture of batteries and accumulators</t>
  </si>
  <si>
    <t>1317020000</t>
  </si>
  <si>
    <t>Dry cells such as torch light batteries</t>
  </si>
  <si>
    <t>1317020001</t>
  </si>
  <si>
    <t>Lead acid batteries for vehicles &amp; other uses</t>
  </si>
  <si>
    <t>1317020002</t>
  </si>
  <si>
    <t>Electric accumulators</t>
  </si>
  <si>
    <t>1317020003</t>
  </si>
  <si>
    <t>Batteries</t>
  </si>
  <si>
    <t>1317020004</t>
  </si>
  <si>
    <t>c. Manufacture of fibre optic cables for data transmission or live transmission of images</t>
  </si>
  <si>
    <t>1317030000</t>
  </si>
  <si>
    <t>Fibre Optic Cables</t>
  </si>
  <si>
    <t>1317030001</t>
  </si>
  <si>
    <t>d. Manufacture of other electronic and electric wires and cables</t>
  </si>
  <si>
    <t>1317040000</t>
  </si>
  <si>
    <t>PVC Insulated Cable</t>
  </si>
  <si>
    <t>1317040001</t>
  </si>
  <si>
    <t>Jelly Filled Cables</t>
  </si>
  <si>
    <t>1317040002</t>
  </si>
  <si>
    <t>Electric Wires &amp; Cables</t>
  </si>
  <si>
    <t>1317040003</t>
  </si>
  <si>
    <t>ACSR Conductors</t>
  </si>
  <si>
    <t>1317040004</t>
  </si>
  <si>
    <t>Aluminium/Alloy Conductor</t>
  </si>
  <si>
    <t>1317040005</t>
  </si>
  <si>
    <t>Aluminium wire</t>
  </si>
  <si>
    <t>1317040006</t>
  </si>
  <si>
    <t>Copper wire</t>
  </si>
  <si>
    <t>1317040007</t>
  </si>
  <si>
    <t>Rubber Insulated Cables</t>
  </si>
  <si>
    <t>1317040008</t>
  </si>
  <si>
    <t>Insulating &amp; flexible wire</t>
  </si>
  <si>
    <t>1317040009</t>
  </si>
  <si>
    <t>Connector/plug/socket/holder-electric</t>
  </si>
  <si>
    <t>1317040010</t>
  </si>
  <si>
    <t>e. Manufacture of wiring devices, electric lighting &amp; display equipment</t>
  </si>
  <si>
    <t>1317050000</t>
  </si>
  <si>
    <t>Electric switch</t>
  </si>
  <si>
    <t>1317050001</t>
  </si>
  <si>
    <t>Light fitting accessories</t>
  </si>
  <si>
    <t>1317050002</t>
  </si>
  <si>
    <t>Flourescent tube</t>
  </si>
  <si>
    <t>1317050003</t>
  </si>
  <si>
    <t>Incandescent Lamps</t>
  </si>
  <si>
    <t>1317050004</t>
  </si>
  <si>
    <t>Electric filament type lamps</t>
  </si>
  <si>
    <t>1317050005</t>
  </si>
  <si>
    <t>Electrical ballast &amp; chokes</t>
  </si>
  <si>
    <t>1317050006</t>
  </si>
  <si>
    <t>f. Manufacture of domestic appliances</t>
  </si>
  <si>
    <t>1317060000</t>
  </si>
  <si>
    <t>Refrigerators</t>
  </si>
  <si>
    <t>1317060001</t>
  </si>
  <si>
    <t>Electric Mixers/Grinders/Food Processors</t>
  </si>
  <si>
    <t>1317060002</t>
  </si>
  <si>
    <t>Air Coolers</t>
  </si>
  <si>
    <t>1317060003</t>
  </si>
  <si>
    <t>Geyser</t>
  </si>
  <si>
    <t>1317060004</t>
  </si>
  <si>
    <t>Fan</t>
  </si>
  <si>
    <t>1317060005</t>
  </si>
  <si>
    <t>Domestic gas stove</t>
  </si>
  <si>
    <t>1317060006</t>
  </si>
  <si>
    <t>Washing Machines/Laundry Machines</t>
  </si>
  <si>
    <t>1317060007</t>
  </si>
  <si>
    <t>Microwave oven</t>
  </si>
  <si>
    <t>1317060008</t>
  </si>
  <si>
    <t>Electric heaters</t>
  </si>
  <si>
    <t>1317060009</t>
  </si>
  <si>
    <t>g. Manufacture of other electrical equipment</t>
  </si>
  <si>
    <t>1317070000</t>
  </si>
  <si>
    <t>Electric welding machine</t>
  </si>
  <si>
    <t>1317070001</t>
  </si>
  <si>
    <t>Motors &amp; other DC equipment</t>
  </si>
  <si>
    <t>1317070002</t>
  </si>
  <si>
    <t>Insulator</t>
  </si>
  <si>
    <t>1317070003</t>
  </si>
  <si>
    <t>(R). MANUFACTURE OF MACHINERY AND EQUIPMENT</t>
  </si>
  <si>
    <t>1318000000</t>
  </si>
  <si>
    <t>a. Manufacture of engines and turbines, except aircraft, vehicle and two wheeler engines</t>
  </si>
  <si>
    <t>1318010000</t>
  </si>
  <si>
    <t>Steam Turbines</t>
  </si>
  <si>
    <t>1318010001</t>
  </si>
  <si>
    <t>Industrial valve</t>
  </si>
  <si>
    <t>1318010002</t>
  </si>
  <si>
    <t>b. Manufacture of fluid power equipment</t>
  </si>
  <si>
    <t>1318020000</t>
  </si>
  <si>
    <t>Injection pump</t>
  </si>
  <si>
    <t>1318020001</t>
  </si>
  <si>
    <t>Hydraulic pump</t>
  </si>
  <si>
    <t>1318020002</t>
  </si>
  <si>
    <t>Pneumatic tools</t>
  </si>
  <si>
    <t>1318020003</t>
  </si>
  <si>
    <t>Water pump</t>
  </si>
  <si>
    <t>1318020004</t>
  </si>
  <si>
    <t>c. Manufacture of other pumps, compressors, taps and valves</t>
  </si>
  <si>
    <t>1318030000</t>
  </si>
  <si>
    <t>Centrifugal Pumps</t>
  </si>
  <si>
    <t>1318030001</t>
  </si>
  <si>
    <t>Pump sets without motor</t>
  </si>
  <si>
    <t>1318030002</t>
  </si>
  <si>
    <t>Air or vacuum pump</t>
  </si>
  <si>
    <t>1318030003</t>
  </si>
  <si>
    <t>Air gas compressor including compressor for refrigerator</t>
  </si>
  <si>
    <t>1318030004</t>
  </si>
  <si>
    <t>Gasket kit</t>
  </si>
  <si>
    <t>1318030005</t>
  </si>
  <si>
    <t>d. Manufacture of bearings, gears, gearing and driving elements</t>
  </si>
  <si>
    <t>1318040000</t>
  </si>
  <si>
    <t>Roller and ball bearings</t>
  </si>
  <si>
    <t>1318040001</t>
  </si>
  <si>
    <t>Motor Starter</t>
  </si>
  <si>
    <t>1318040002</t>
  </si>
  <si>
    <t>Clutches and shaft couplings</t>
  </si>
  <si>
    <t>1318040003</t>
  </si>
  <si>
    <t>e. Manufacture of ovens, furnaces and furnace burners</t>
  </si>
  <si>
    <t>1318050000</t>
  </si>
  <si>
    <t>Furnaces &amp; Ovens</t>
  </si>
  <si>
    <t>1318050001</t>
  </si>
  <si>
    <t>f. Manufacture of lifting and handling equipment</t>
  </si>
  <si>
    <t>1318060000</t>
  </si>
  <si>
    <t>Cranes</t>
  </si>
  <si>
    <t>1318060001</t>
  </si>
  <si>
    <t>Material handling, lifting and hoisting equipment</t>
  </si>
  <si>
    <t>1318060002</t>
  </si>
  <si>
    <t>Hydraulic equipment</t>
  </si>
  <si>
    <t>1318060003</t>
  </si>
  <si>
    <t>1318070000</t>
  </si>
  <si>
    <t>Reprographic machine and scanners</t>
  </si>
  <si>
    <t>1318070001</t>
  </si>
  <si>
    <t>h. Manufacture of other general-purpose machinery</t>
  </si>
  <si>
    <t>1318080000</t>
  </si>
  <si>
    <t>Chillers</t>
  </si>
  <si>
    <t>1318080001</t>
  </si>
  <si>
    <t>Air filters</t>
  </si>
  <si>
    <t>1318080002</t>
  </si>
  <si>
    <t>Air conditioning plant</t>
  </si>
  <si>
    <t>1318080003</t>
  </si>
  <si>
    <t>Filtration equipment</t>
  </si>
  <si>
    <t>1318080004</t>
  </si>
  <si>
    <t>Conveyors - non-roller type</t>
  </si>
  <si>
    <t>1318080005</t>
  </si>
  <si>
    <t>Oil pump</t>
  </si>
  <si>
    <t>1318080006</t>
  </si>
  <si>
    <t>Deep freezers</t>
  </si>
  <si>
    <t>1318080007</t>
  </si>
  <si>
    <t>Water purifier</t>
  </si>
  <si>
    <t>1318080008</t>
  </si>
  <si>
    <t>i. Manufacture of agricultural and forestry machinery</t>
  </si>
  <si>
    <t>1318090000</t>
  </si>
  <si>
    <t>Agricultural tractors</t>
  </si>
  <si>
    <t>1318090001</t>
  </si>
  <si>
    <t>Harvesters</t>
  </si>
  <si>
    <t>1318090002</t>
  </si>
  <si>
    <t>Agriculture implements</t>
  </si>
  <si>
    <t>1318090003</t>
  </si>
  <si>
    <t>Threshers</t>
  </si>
  <si>
    <t>1318090004</t>
  </si>
  <si>
    <t>Soil preparation &amp; cultivation machinery (other than tractors)</t>
  </si>
  <si>
    <t>1318090005</t>
  </si>
  <si>
    <t>j. Manufacture of metal-forming machinery and machine tools</t>
  </si>
  <si>
    <t>1318100000</t>
  </si>
  <si>
    <t>Drilling Machine</t>
  </si>
  <si>
    <t>1318100001</t>
  </si>
  <si>
    <t>Grinding or polishing machine</t>
  </si>
  <si>
    <t>1318100002</t>
  </si>
  <si>
    <t>Lathes</t>
  </si>
  <si>
    <t>1318100003</t>
  </si>
  <si>
    <t>Precision machinery equipment/Form tools</t>
  </si>
  <si>
    <t>1318100004</t>
  </si>
  <si>
    <t>k. Manufacture of machinery for mining, quarrying and construction</t>
  </si>
  <si>
    <t>1318110000</t>
  </si>
  <si>
    <t>Excavator</t>
  </si>
  <si>
    <t>1318110001</t>
  </si>
  <si>
    <t>Dumper</t>
  </si>
  <si>
    <t>1318110002</t>
  </si>
  <si>
    <t>Road roller</t>
  </si>
  <si>
    <t>1318110003</t>
  </si>
  <si>
    <t>Loader</t>
  </si>
  <si>
    <t>1318110004</t>
  </si>
  <si>
    <t>Mining, quarrying &amp; metallurgical machinery/parts</t>
  </si>
  <si>
    <t>1318110005</t>
  </si>
  <si>
    <t>Mixing machine</t>
  </si>
  <si>
    <t>1318110006</t>
  </si>
  <si>
    <t>Concrete vibrator &amp; mixture</t>
  </si>
  <si>
    <t>1318110007</t>
  </si>
  <si>
    <t>Earth moving machinery</t>
  </si>
  <si>
    <t>1318110008</t>
  </si>
  <si>
    <t>l. Manufacture of machinery for food, beverage and tobacco processing</t>
  </si>
  <si>
    <t>1318120000</t>
  </si>
  <si>
    <t>Rice mill machinery</t>
  </si>
  <si>
    <t>1318120001</t>
  </si>
  <si>
    <t>Pressure vessel and tank for fermentation &amp; other food processing</t>
  </si>
  <si>
    <t>1318120002</t>
  </si>
  <si>
    <t>Machinery used in the milling industry</t>
  </si>
  <si>
    <t>1318120003</t>
  </si>
  <si>
    <t>Separator</t>
  </si>
  <si>
    <t>1318120004</t>
  </si>
  <si>
    <t>Sugar Machinery</t>
  </si>
  <si>
    <t>1318120005</t>
  </si>
  <si>
    <t>m. Manufacture of machinery for textile, apparel and leather production</t>
  </si>
  <si>
    <t>1318130000</t>
  </si>
  <si>
    <t>Open end spinning machinery</t>
  </si>
  <si>
    <t>1318130001</t>
  </si>
  <si>
    <t>Sewing Machines</t>
  </si>
  <si>
    <t>1318130002</t>
  </si>
  <si>
    <t>Roller mill (Raymond)</t>
  </si>
  <si>
    <t>1318130003</t>
  </si>
  <si>
    <t>Printing machinery</t>
  </si>
  <si>
    <t>1318130004</t>
  </si>
  <si>
    <t>n. Manufacture of other special-purpose machinery</t>
  </si>
  <si>
    <t>1318140000</t>
  </si>
  <si>
    <t>Machinery for plastic products - extruded</t>
  </si>
  <si>
    <t>1318140001</t>
  </si>
  <si>
    <t>Moulding Machine</t>
  </si>
  <si>
    <t>1318140002</t>
  </si>
  <si>
    <t>Chemical equipment &amp; system</t>
  </si>
  <si>
    <t>1318140003</t>
  </si>
  <si>
    <t>Pharmaceutical Machinery</t>
  </si>
  <si>
    <t>1318140004</t>
  </si>
  <si>
    <t>Packing machine</t>
  </si>
  <si>
    <t>1318140005</t>
  </si>
  <si>
    <t>Evaporator</t>
  </si>
  <si>
    <t>1318140006</t>
  </si>
  <si>
    <t>o. Manufacture of renewable electricity generating equipment</t>
  </si>
  <si>
    <t>1318150000</t>
  </si>
  <si>
    <t>Solar power system (solar panel &amp; attachable equipment)</t>
  </si>
  <si>
    <t>1318150001</t>
  </si>
  <si>
    <t>Windmill turbines (2500KW)</t>
  </si>
  <si>
    <t>1318150002</t>
  </si>
  <si>
    <t>(S). MANUFACTURE OF MOTOR VEHICLES, TRAILERS AND SEMI-TRAILERS</t>
  </si>
  <si>
    <t>1319000000</t>
  </si>
  <si>
    <t>a. Manufacture of motor vehicles</t>
  </si>
  <si>
    <t>1319010000</t>
  </si>
  <si>
    <t>Light, medium &amp; heavy commercial vehicles</t>
  </si>
  <si>
    <t>1319010001</t>
  </si>
  <si>
    <t>Minibus/bus</t>
  </si>
  <si>
    <t>1319010002</t>
  </si>
  <si>
    <t>Passenger vehicles</t>
  </si>
  <si>
    <t>1319010003</t>
  </si>
  <si>
    <t>Chassis of different vehicle types</t>
  </si>
  <si>
    <t>1319010004</t>
  </si>
  <si>
    <t>Body (for commercial motor vehicles)</t>
  </si>
  <si>
    <t>1319010005</t>
  </si>
  <si>
    <t>b. Manufacture of parts and accessories for motor vehicles</t>
  </si>
  <si>
    <t>1319020000</t>
  </si>
  <si>
    <t>Engine</t>
  </si>
  <si>
    <t>1319020001</t>
  </si>
  <si>
    <t>Wheels/Wheels &amp; parts</t>
  </si>
  <si>
    <t>1319020002</t>
  </si>
  <si>
    <t>Shock absorbers</t>
  </si>
  <si>
    <t>1319020003</t>
  </si>
  <si>
    <t>Shafts of all kinds</t>
  </si>
  <si>
    <t>1319020004</t>
  </si>
  <si>
    <t>Axles of motor vehicles</t>
  </si>
  <si>
    <t>1319020005</t>
  </si>
  <si>
    <t>Radiators &amp; coolers</t>
  </si>
  <si>
    <t>1319020006</t>
  </si>
  <si>
    <t>Piston ring/Piston and Compressor</t>
  </si>
  <si>
    <t>1319020007</t>
  </si>
  <si>
    <t>Crankshaft</t>
  </si>
  <si>
    <t>1319020008</t>
  </si>
  <si>
    <t>Silencer and Damper</t>
  </si>
  <si>
    <t>1319020009</t>
  </si>
  <si>
    <t>Brake pad/brake liner/brake block/Brake rubber, others</t>
  </si>
  <si>
    <t>1319020010</t>
  </si>
  <si>
    <t>Head lamp</t>
  </si>
  <si>
    <t>1319020011</t>
  </si>
  <si>
    <t>Gear box and parts</t>
  </si>
  <si>
    <t>1319020012</t>
  </si>
  <si>
    <t>Steering gear control system</t>
  </si>
  <si>
    <t>1319020013</t>
  </si>
  <si>
    <t>Cylinder liners</t>
  </si>
  <si>
    <t>1319020014</t>
  </si>
  <si>
    <t>Chain</t>
  </si>
  <si>
    <t>1319020015</t>
  </si>
  <si>
    <t>Release valve</t>
  </si>
  <si>
    <t>1319020016</t>
  </si>
  <si>
    <t>Filter element</t>
  </si>
  <si>
    <t>1319020017</t>
  </si>
  <si>
    <t>Seat for motor vehicles</t>
  </si>
  <si>
    <t>1319020018</t>
  </si>
  <si>
    <t>Ignition device</t>
  </si>
  <si>
    <t>1319020019</t>
  </si>
  <si>
    <t>(T). MANUFACTURE OF OTHER TRANSPORT EQUIPMENT</t>
  </si>
  <si>
    <t>1320000000</t>
  </si>
  <si>
    <t>a. Building of ships and floating structures</t>
  </si>
  <si>
    <t>1320010000</t>
  </si>
  <si>
    <t>Fishing vessels, trawlers</t>
  </si>
  <si>
    <t>1320010001</t>
  </si>
  <si>
    <t>Propellers &amp; Blades of Boats/Ships</t>
  </si>
  <si>
    <t>1320010002</t>
  </si>
  <si>
    <t>b. Manufacture of railway locomotives and rolling stock</t>
  </si>
  <si>
    <t>1320020000</t>
  </si>
  <si>
    <t>Wagons</t>
  </si>
  <si>
    <t>1320020001</t>
  </si>
  <si>
    <t>EMU coaches</t>
  </si>
  <si>
    <t>1320020002</t>
  </si>
  <si>
    <t>Diesel/Electric locomotive</t>
  </si>
  <si>
    <t>1320020003</t>
  </si>
  <si>
    <t>Railway brake gear</t>
  </si>
  <si>
    <t>1320020004</t>
  </si>
  <si>
    <t>c. Manufacture of motor cycles</t>
  </si>
  <si>
    <t>1320030000</t>
  </si>
  <si>
    <t>Motor cycles</t>
  </si>
  <si>
    <t>1320030001</t>
  </si>
  <si>
    <t>Scooters</t>
  </si>
  <si>
    <t>1320030002</t>
  </si>
  <si>
    <t>Auto rickshaw/Tempo/Matador/Three wheelers</t>
  </si>
  <si>
    <t>1320030003</t>
  </si>
  <si>
    <t>d. Manufacture of bicycles and invalid carriages</t>
  </si>
  <si>
    <t>1320040000</t>
  </si>
  <si>
    <t>Bicycles of all types</t>
  </si>
  <si>
    <t>1320040001</t>
  </si>
  <si>
    <t>e. Manufacture of other transport equipment</t>
  </si>
  <si>
    <t>1320050000</t>
  </si>
  <si>
    <t>Tanker</t>
  </si>
  <si>
    <t>1320050001</t>
  </si>
  <si>
    <t>(U). MANUFACTURE OF FURNITURE</t>
  </si>
  <si>
    <t>1321000000</t>
  </si>
  <si>
    <t>a. Manufacture of furniture</t>
  </si>
  <si>
    <t>1321010000</t>
  </si>
  <si>
    <t>Wooden furniture</t>
  </si>
  <si>
    <t>1321010001</t>
  </si>
  <si>
    <t>Plastic fixtures</t>
  </si>
  <si>
    <t>1321010002</t>
  </si>
  <si>
    <t>Steel shutter gate</t>
  </si>
  <si>
    <t>1321010003</t>
  </si>
  <si>
    <t>Iron/Steel Furniture</t>
  </si>
  <si>
    <t>1321010004</t>
  </si>
  <si>
    <t>Hospital furniture</t>
  </si>
  <si>
    <t>1321010005</t>
  </si>
  <si>
    <t>Foam and rubber mattress</t>
  </si>
  <si>
    <t>1321010006</t>
  </si>
  <si>
    <t>(V). OTHER MANUFACTURING</t>
  </si>
  <si>
    <t>1322000000</t>
  </si>
  <si>
    <t>a. Manufacture of jewellery and related articles</t>
  </si>
  <si>
    <t>1322010000</t>
  </si>
  <si>
    <t>Gold &amp; gold ornaments</t>
  </si>
  <si>
    <t>1322010001</t>
  </si>
  <si>
    <t>Silver</t>
  </si>
  <si>
    <t>1322010002</t>
  </si>
  <si>
    <t>b. Manufacture of musical instruments</t>
  </si>
  <si>
    <t>1322020000</t>
  </si>
  <si>
    <t>Stringed musical instruments (incl. Santoor, Guitars, etc.)</t>
  </si>
  <si>
    <t>1322020001</t>
  </si>
  <si>
    <t>c. Manufacture of sports goods</t>
  </si>
  <si>
    <t>1322030000</t>
  </si>
  <si>
    <t>Sports goods of rubber (incl. balls)</t>
  </si>
  <si>
    <t>1322030001</t>
  </si>
  <si>
    <t>Cricket ball</t>
  </si>
  <si>
    <t>1322030002</t>
  </si>
  <si>
    <t>Cricket Bat</t>
  </si>
  <si>
    <t>1322030003</t>
  </si>
  <si>
    <t>Football</t>
  </si>
  <si>
    <t>1322030004</t>
  </si>
  <si>
    <t>Table Tennis Table</t>
  </si>
  <si>
    <t>1322030005</t>
  </si>
  <si>
    <t>d. Manufacture of games and toys</t>
  </si>
  <si>
    <t>1322040000</t>
  </si>
  <si>
    <t>Playing Cards</t>
  </si>
  <si>
    <t>1322040001</t>
  </si>
  <si>
    <t>Carrom board</t>
  </si>
  <si>
    <t>1322040002</t>
  </si>
  <si>
    <t>Plastic moulded-others toys</t>
  </si>
  <si>
    <t>1322040003</t>
  </si>
  <si>
    <t>Non Mechanical Toys</t>
  </si>
  <si>
    <t>1322040004</t>
  </si>
  <si>
    <t>e. Manufacture of medical and dental instruments and supplies</t>
  </si>
  <si>
    <t>1322050000</t>
  </si>
  <si>
    <t>Intraocular Lens</t>
  </si>
  <si>
    <t>1322050001</t>
  </si>
  <si>
    <t>IV FOOD INDEX</t>
  </si>
  <si>
    <t>2000000000</t>
  </si>
  <si>
    <t>Category 4</t>
  </si>
  <si>
    <t>Category</t>
  </si>
  <si>
    <t xml:space="preserve">Row </t>
  </si>
  <si>
    <t>Coloumn</t>
  </si>
  <si>
    <t>Index</t>
  </si>
  <si>
    <t>net index</t>
  </si>
  <si>
    <r>
      <t xml:space="preserve">Life Consumed                    </t>
    </r>
    <r>
      <rPr>
        <i/>
        <sz val="10"/>
        <color theme="1"/>
        <rFont val="Calibri"/>
        <family val="2"/>
        <scheme val="minor"/>
      </rPr>
      <t>(Years)</t>
    </r>
  </si>
  <si>
    <r>
      <t xml:space="preserve">Estimated Economic life of the Assets                                     </t>
    </r>
    <r>
      <rPr>
        <i/>
        <sz val="10"/>
        <color theme="1"/>
        <rFont val="Calibri"/>
        <family val="2"/>
        <scheme val="minor"/>
      </rPr>
      <t>(Years)</t>
    </r>
  </si>
  <si>
    <t>Book Value</t>
  </si>
  <si>
    <t>Sr.No</t>
  </si>
  <si>
    <t>Particulars</t>
  </si>
  <si>
    <r>
      <t>Total Acquisition &amp; Production Cost</t>
    </r>
    <r>
      <rPr>
        <b/>
        <sz val="12"/>
        <color rgb="FFFF0000"/>
        <rFont val="Calibri"/>
        <family val="2"/>
        <scheme val="minor"/>
      </rPr>
      <t xml:space="preserve"> 
</t>
    </r>
    <r>
      <rPr>
        <i/>
        <sz val="10"/>
        <color theme="1"/>
        <rFont val="Calibri"/>
        <family val="2"/>
        <scheme val="minor"/>
      </rPr>
      <t>(INR)</t>
    </r>
  </si>
  <si>
    <r>
      <t xml:space="preserve">Total Book Value 
</t>
    </r>
    <r>
      <rPr>
        <i/>
        <sz val="10"/>
        <color theme="1"/>
        <rFont val="Calibri"/>
        <family val="2"/>
        <scheme val="minor"/>
      </rPr>
      <t>(INR)</t>
    </r>
  </si>
  <si>
    <r>
      <t xml:space="preserve">Total Gross Current Reproduction Cost
</t>
    </r>
    <r>
      <rPr>
        <i/>
        <sz val="10"/>
        <color theme="1"/>
        <rFont val="Calibri"/>
        <family val="2"/>
        <scheme val="minor"/>
      </rPr>
      <t>(INR)</t>
    </r>
  </si>
  <si>
    <r>
      <t xml:space="preserve">Total Fair Market Value 
</t>
    </r>
    <r>
      <rPr>
        <i/>
        <sz val="10"/>
        <color theme="1"/>
        <rFont val="Calibri"/>
        <family val="2"/>
        <scheme val="minor"/>
      </rPr>
      <t>(INR)</t>
    </r>
  </si>
  <si>
    <t>Important Note-</t>
  </si>
  <si>
    <t>Round Off Date</t>
  </si>
  <si>
    <t>GENERATING SET</t>
  </si>
  <si>
    <t>TUBE WELL IKRAM</t>
  </si>
  <si>
    <t>WEIGHBRIDGE STRUCTURE</t>
  </si>
  <si>
    <t>MS Pipe (73066100)</t>
  </si>
  <si>
    <t>MS Pipe Round</t>
  </si>
  <si>
    <t>MS PIPE 1-1/4</t>
  </si>
  <si>
    <t>400 kva 11/0.433 kv Off load Transformer Kanohar Make</t>
  </si>
  <si>
    <t>BOILER PARTS - Smoke tube boiler accessories</t>
  </si>
  <si>
    <t xml:space="preserve">Pes MOTOR 15 HIP 3 </t>
  </si>
  <si>
    <t>Fabrication of GI sheet (Sheet Metal Bending)</t>
  </si>
  <si>
    <t>11 KV 800AMP VCB</t>
  </si>
  <si>
    <t>Canning Machinery comprising of 24DS Can Stationary Seamer 1 ADS Can Rotating Seamer, 1A Flat Can Body Reformer, 1A Flat Can Bump Flanger, 1A Flanged Can Body Beader, 1A Damaged Can Rectifier &amp; Testing Equipment</t>
  </si>
  <si>
    <t>Boiler Parts</t>
  </si>
  <si>
    <t>Water softner Plant suitable for 2TPH Boiler</t>
  </si>
  <si>
    <t>Bench Grinder</t>
  </si>
  <si>
    <t>Boiler Parts - Box Plate 10mm</t>
  </si>
  <si>
    <t>R SPV MONO 390WP 1500V ENVIRO-MPSH-390</t>
  </si>
  <si>
    <t>MS PIPE 3"</t>
  </si>
  <si>
    <t>GP Pipe 2"</t>
  </si>
  <si>
    <t>MS Plench 3"</t>
  </si>
  <si>
    <t>MS Plench 2"</t>
  </si>
  <si>
    <t>MS Bend 3"</t>
  </si>
  <si>
    <t>MS Bend 2"</t>
  </si>
  <si>
    <t>GP Elbow 2"</t>
  </si>
  <si>
    <t>MS Tee 3*3</t>
  </si>
  <si>
    <t>GP Socket 2"</t>
  </si>
  <si>
    <t>GP Usoon 2"</t>
  </si>
  <si>
    <t>3*35 A2XFY 11 KV</t>
  </si>
  <si>
    <t>4*25 A2XFY 1.1 KV</t>
  </si>
  <si>
    <t>P.F. Panel Door (Overlap) 100mm</t>
  </si>
  <si>
    <t>Lobe Pump 1.5</t>
  </si>
  <si>
    <t>Wooden Box</t>
  </si>
  <si>
    <t>Base Frame</t>
  </si>
  <si>
    <t>Insulated PUF Panel 100 MM thk</t>
  </si>
  <si>
    <t>Insulated PUF Panel 80 MM thk</t>
  </si>
  <si>
    <t>Flashing - In Rmt.</t>
  </si>
  <si>
    <t>R O Plant (3000 LPH)</t>
  </si>
  <si>
    <t>PPC Panel</t>
  </si>
  <si>
    <t>PM - 24DS Can Stationary Seamer complete with Motor Drive Arrangement, Safety Guard, Tool-kit and change Parts for 300Dia, 401Dia &amp; 603Dia comprising of Seaming Chuck, Seaming roller, Can Guide</t>
  </si>
  <si>
    <t>Boilers Parts as per list attached</t>
  </si>
  <si>
    <t>DB65/20+30HP(BR+MS) Pump Set kbl</t>
  </si>
  <si>
    <t>HPT M 2.5T GOD GPT2500NT Nylon</t>
  </si>
  <si>
    <t>CS Globe Valve 80NB Flanged</t>
  </si>
  <si>
    <t>CS Globe Valve  Flanged 2" 50NB</t>
  </si>
  <si>
    <t>CS Forged Gate/Globe Valve 1"</t>
  </si>
  <si>
    <t>CS Forged Gate Valve 15NB</t>
  </si>
  <si>
    <t>Jointing Sheet Super Metallic 3MM styl54</t>
  </si>
  <si>
    <t>Syphon Black 1/2</t>
  </si>
  <si>
    <t>MS Socket 1/2" Make VS 1</t>
  </si>
  <si>
    <t>Pressure Gauge 4" BC 3.5 -56 kg/cm2</t>
  </si>
  <si>
    <t>MS Short Bend 3" C Class</t>
  </si>
  <si>
    <t>MS Flange 1" ASA 12MM</t>
  </si>
  <si>
    <t>MS Flange 3" ASA 14MM</t>
  </si>
  <si>
    <t>MS Flange 2" ASA 16MM</t>
  </si>
  <si>
    <t>Seamless Pipe 8" sec</t>
  </si>
  <si>
    <t>MS Pipe 3"</t>
  </si>
  <si>
    <t>MS Pipe 1-1/2"</t>
  </si>
  <si>
    <t>MS Pipe 2"</t>
  </si>
  <si>
    <t>MS Pipe 1"</t>
  </si>
  <si>
    <t>MS Pipe 3/4"</t>
  </si>
  <si>
    <t>wire</t>
  </si>
  <si>
    <t>PVC Bend</t>
  </si>
  <si>
    <t>MS Pipe</t>
  </si>
  <si>
    <t>Pendent Hodder</t>
  </si>
  <si>
    <t>PVC Cable Tiee</t>
  </si>
  <si>
    <t>Supply of High Pressure Homogeniser</t>
  </si>
  <si>
    <t>MS Flange 8" ASA 20 MM</t>
  </si>
  <si>
    <t>MS Blind Flange 8" ASA#150</t>
  </si>
  <si>
    <t>MCCB 100amp 10 K.A.</t>
  </si>
  <si>
    <t>200*2 PVC Strip with Overlapping &amp; MS Hangers</t>
  </si>
  <si>
    <t xml:space="preserve">MCB Enclosure FP </t>
  </si>
  <si>
    <t xml:space="preserve">MCCB 125 Amp </t>
  </si>
  <si>
    <t>MTR Alluminium Cable</t>
  </si>
  <si>
    <t>Cable Terminal End</t>
  </si>
  <si>
    <t>MCB MultiPole 32am T.P.</t>
  </si>
  <si>
    <t>Coil wire 1.00*2c, Copper Flexible</t>
  </si>
  <si>
    <t>125 KVA FGW DG SET</t>
  </si>
  <si>
    <t>SOLAR POWER GENERATION SYSTEM</t>
  </si>
  <si>
    <t>Design Installation &amp; Commissioning of 150kWp</t>
  </si>
  <si>
    <t>BITZER Make Refrigeration Machine</t>
  </si>
  <si>
    <t>Blue Star Make Refrigeration Machine RUAH04014</t>
  </si>
  <si>
    <t>Pulper</t>
  </si>
  <si>
    <t>Brine Sugar Syrup Filler</t>
  </si>
  <si>
    <t>SS Water Storage Tank</t>
  </si>
  <si>
    <t>Mushroom Hydrator</t>
  </si>
  <si>
    <t>SS Table</t>
  </si>
  <si>
    <t>SS Kettle with SS Frame 500 ltr</t>
  </si>
  <si>
    <t>SS Kettle with SS Frame 100 ltr</t>
  </si>
  <si>
    <t>Crusher</t>
  </si>
  <si>
    <t>Bubble Washer</t>
  </si>
  <si>
    <t>Mushroom Grader</t>
  </si>
  <si>
    <t>Turn Table</t>
  </si>
  <si>
    <t>25 VL Copper</t>
  </si>
  <si>
    <t>35 Wh</t>
  </si>
  <si>
    <t>PVC</t>
  </si>
  <si>
    <t xml:space="preserve">Copper </t>
  </si>
  <si>
    <t>MS PIPE 4"</t>
  </si>
  <si>
    <t>MS PIPE 1"</t>
  </si>
  <si>
    <t>MS PLENCH 4"</t>
  </si>
  <si>
    <t>MS PLENCH 3"</t>
  </si>
  <si>
    <t>MS PLENCH 1-1/2:</t>
  </si>
  <si>
    <t>MS PLENCH 3/4"</t>
  </si>
  <si>
    <t>MS PLENCH 1"</t>
  </si>
  <si>
    <t>Supply, Installation, testing &amp; Commissioning of FRP Cooling Towers_Model_MK-1010 200 TR Square Type</t>
  </si>
  <si>
    <t>Multi Function Vegetable Cutting Machine</t>
  </si>
  <si>
    <t>Potato/Onion Peeler &amp; Washer</t>
  </si>
  <si>
    <t>S S Trolley</t>
  </si>
  <si>
    <t>Trolly with Grader</t>
  </si>
  <si>
    <t>Earthing Rod</t>
  </si>
  <si>
    <t>PUMPS - Krompton Make 1.0 HP 3Phase</t>
  </si>
  <si>
    <t>Garlic Peeler</t>
  </si>
  <si>
    <t>Collection Tank</t>
  </si>
  <si>
    <t>Powder Mixing Ventury</t>
  </si>
  <si>
    <t>Magnetic Elevator</t>
  </si>
  <si>
    <t>Can Washer with pump</t>
  </si>
  <si>
    <t>S S Pump</t>
  </si>
  <si>
    <t>Commercial Grinder</t>
  </si>
  <si>
    <t>Inspection Conveyor</t>
  </si>
  <si>
    <t>Mushroom Parallel Slicer</t>
  </si>
  <si>
    <t>Dewatring Vibrator</t>
  </si>
  <si>
    <t>Exhauster</t>
  </si>
  <si>
    <t>Blancher Machine</t>
  </si>
  <si>
    <t>Metal Detector</t>
  </si>
  <si>
    <t>CIP System</t>
  </si>
  <si>
    <t>Electrical Machine-AMD-012 (Digital) only sensing Head</t>
  </si>
  <si>
    <t>Packing Charges Sale</t>
  </si>
  <si>
    <t>Boiler Parts - Aluminium Sheet 24 SWG</t>
  </si>
  <si>
    <t>SS Cooling Tank With SS trolly Track</t>
  </si>
  <si>
    <t>SS Slot Chain Conveyor 10' long</t>
  </si>
  <si>
    <t>SS Slot Chain Conveyor with weigh Scale</t>
  </si>
  <si>
    <t>Pipe Line, Valve &amp; Fittings</t>
  </si>
  <si>
    <t>KDI-335 (50*40) 3HP 3PH</t>
  </si>
  <si>
    <t>Automatic Sticker Labelling Machine</t>
  </si>
  <si>
    <t>Masaz Belt Assembly Set</t>
  </si>
  <si>
    <t>M.C.C PANEL</t>
  </si>
  <si>
    <t>Boiler Parts - Boiler Refractory Material</t>
  </si>
  <si>
    <t>Maintenance Charges</t>
  </si>
  <si>
    <t>Vegitable Slicing &amp; Cutting Machine</t>
  </si>
  <si>
    <t>Vegetable Cubing M/c</t>
  </si>
  <si>
    <t>Gravity Filler</t>
  </si>
  <si>
    <t>Mushroom Cooler</t>
  </si>
  <si>
    <t>SS Guide for Cans</t>
  </si>
  <si>
    <t>GP Pipe 1/2"</t>
  </si>
  <si>
    <t>GP Tee 1/2"</t>
  </si>
  <si>
    <t>GP Elbow 1/2"</t>
  </si>
  <si>
    <t>GP Nipple 1/2"*4"</t>
  </si>
  <si>
    <t>GP Ball Valve 1/2"</t>
  </si>
  <si>
    <t>MS Socket 1/2"</t>
  </si>
  <si>
    <t>Pipe Line &amp; Fitting</t>
  </si>
  <si>
    <t>Kirloskar Make Pump Set 3R1040 + KFP 80/260</t>
  </si>
  <si>
    <t>Fully Automatic SS Retort</t>
  </si>
  <si>
    <t>Electrical Pannel, Cable, Cable Tray</t>
  </si>
  <si>
    <t>GP Tee 2"</t>
  </si>
  <si>
    <t>GP Nipple 2"</t>
  </si>
  <si>
    <t>GP Uroon 2"</t>
  </si>
  <si>
    <t>Plastic Pilot</t>
  </si>
  <si>
    <t>Blue Star Invertor AC 1.5 Ton</t>
  </si>
  <si>
    <t>Blue star 1.5 ton Hot N Cold Inverter AC</t>
  </si>
  <si>
    <t>Kirloskar Make</t>
  </si>
  <si>
    <t>Hot Air Oven</t>
  </si>
  <si>
    <t>Hot Air Universal Oven 18"*18"*18" SS</t>
  </si>
  <si>
    <t>Control Panel Mushroom Grading Line</t>
  </si>
  <si>
    <t>Control Panel Mushroom Canning Line</t>
  </si>
  <si>
    <t>Control Panel Same line</t>
  </si>
  <si>
    <t>Insulation of Pipe Line &amp; Fitting</t>
  </si>
  <si>
    <t>Banana Crate</t>
  </si>
  <si>
    <t>Gland Packing Metallic 6MM Style 1916</t>
  </si>
  <si>
    <t>Gland Packing Style 1916 8MM</t>
  </si>
  <si>
    <t>Plastic Drum 80 ltr</t>
  </si>
  <si>
    <t>Avro Hand Dryer</t>
  </si>
  <si>
    <t>1.0mm</t>
  </si>
  <si>
    <t>1.5mm</t>
  </si>
  <si>
    <t>Pvc Inculated Cable 2.5mm</t>
  </si>
  <si>
    <t>Pvc Inculated Cable 10mm</t>
  </si>
  <si>
    <t>Flexible Wire (23/76)</t>
  </si>
  <si>
    <t>PVC Insulated Cable 6mm</t>
  </si>
  <si>
    <t>2.5mm Wire</t>
  </si>
  <si>
    <t>PVC Insulated Cable 10mm</t>
  </si>
  <si>
    <t>PVC Pipe 25mm Heavy (Poly)</t>
  </si>
  <si>
    <t>PVC Bend 25mm (Poly)</t>
  </si>
  <si>
    <t>Modular Ms Boxes</t>
  </si>
  <si>
    <t>Pipe Huke</t>
  </si>
  <si>
    <t>Co Box 3" Nakka (Ms. Metal Boxes)</t>
  </si>
  <si>
    <t>Octagonal Nakka Box (Ms. Metal Boxes)</t>
  </si>
  <si>
    <t>PVC Pallet</t>
  </si>
  <si>
    <t>Starter DOL 3PH 10HP C16A CGST101F(11-18)</t>
  </si>
  <si>
    <t>Starter DOL 3PH 5HP C16A CGST0516(6.0-10)</t>
  </si>
  <si>
    <t>SS Kettle with SS frame</t>
  </si>
  <si>
    <t>SS Table working table</t>
  </si>
  <si>
    <t>Insulation Of Pipe Line &amp; Fitting</t>
  </si>
  <si>
    <t>SPM Machine - Core Pushing Machine with Pneumatic Cylinder</t>
  </si>
  <si>
    <t>SPM Machine - Slice cutting Machine make SS-304</t>
  </si>
  <si>
    <t>Electronic Weighing Machine</t>
  </si>
  <si>
    <t>Steam line insulation work</t>
  </si>
  <si>
    <t>Labour License</t>
  </si>
  <si>
    <t>CAMERA WITH ACCESSORIES</t>
  </si>
  <si>
    <t>COMPUTER WITH ACCESSORIES</t>
  </si>
  <si>
    <t>Vapor Fee for inspection of boilers.</t>
  </si>
  <si>
    <t>Govt. Stamping Charges</t>
  </si>
  <si>
    <t>Laminar Air Flow (M.S.) Size 60*60*60cm</t>
  </si>
  <si>
    <t>TAI-905, 50 Liter Wing Nut Autoclave</t>
  </si>
  <si>
    <t>MS Sheet Bend 4"</t>
  </si>
  <si>
    <t>MS Sheet Bend 3"</t>
  </si>
  <si>
    <t>MS Long Bend 4"</t>
  </si>
  <si>
    <t xml:space="preserve">Basket </t>
  </si>
  <si>
    <t>Table</t>
  </si>
  <si>
    <t>Leafy Vegetable Cutting And Slicing M/C</t>
  </si>
  <si>
    <t>Vegetable Washing &amp; Peeling Machine</t>
  </si>
  <si>
    <t>Paste Filling Machine - Double Head</t>
  </si>
  <si>
    <t>SS Stand</t>
  </si>
  <si>
    <t>Union Tee OD 8 WP2300808</t>
  </si>
  <si>
    <t>Straight Union 6 WP2100606</t>
  </si>
  <si>
    <t>Straight Union 8 WP2100808</t>
  </si>
  <si>
    <t>Union Tee OD 6 WP2300606</t>
  </si>
  <si>
    <t>Straaight Union 10 WP2101010</t>
  </si>
  <si>
    <t>Male Connector OD 10 R1/2 WP2111053</t>
  </si>
  <si>
    <t>Male Connector OD 8 R1/2 WP2110853</t>
  </si>
  <si>
    <t>Male Connector OD 10 R1/4 WP2111051</t>
  </si>
  <si>
    <t>Male Connector OD 6 R1/4 WP2110651</t>
  </si>
  <si>
    <t>Male Elbow OD 6 R1/4 WP2210651</t>
  </si>
  <si>
    <t>Male Elbow OD 8 R1/4 WP2210851</t>
  </si>
  <si>
    <t>PU Tube 8 OD Blue  WH01B08 Make Janatics</t>
  </si>
  <si>
    <t>Brass Bush 1/2"*1/4"F</t>
  </si>
  <si>
    <t>no.</t>
  </si>
  <si>
    <t>mts</t>
  </si>
  <si>
    <t>kg</t>
  </si>
  <si>
    <t>MTS</t>
  </si>
  <si>
    <t>Lot</t>
  </si>
  <si>
    <t>lot</t>
  </si>
  <si>
    <t>set</t>
  </si>
  <si>
    <t>mtr</t>
  </si>
  <si>
    <t>sqm</t>
  </si>
  <si>
    <t>rmt</t>
  </si>
  <si>
    <t>pcs</t>
  </si>
  <si>
    <t>coil</t>
  </si>
  <si>
    <t>kgs</t>
  </si>
  <si>
    <t>metre</t>
  </si>
  <si>
    <t>Qty.</t>
  </si>
  <si>
    <t>Unit</t>
  </si>
  <si>
    <t>BOILER PARTS - Foundation Bolt with Double nut, Template for Chimney Foundation, Feed Water tank, CI Bar</t>
  </si>
  <si>
    <t>Inkjet Printer CCS 3000 D, Controller Desk, Print Head Stand, Proximity Sensor, CN55 B Marking Ink - 600 ML, CN55Y - Solvent 600 ML, Cleaning Solution - 3 L, Bench Grinder</t>
  </si>
  <si>
    <t>35 KLD ETP Plant (Virat 1025), Pump serial no. 10421H16245, Pump serial no. 10421H16244, Blower serial no. 211114697</t>
  </si>
  <si>
    <t>15HP Screw Air Compressor with 300L receiver, one filter &amp; refrigerated Air Dryer, Refrigeration Dryer with Auto Drains, Submiron Filter with Internal Auto Drain &amp; DPG</t>
  </si>
  <si>
    <t>JUBILANT CONSUMERS PVT LTD</t>
  </si>
  <si>
    <r>
      <t xml:space="preserve">CS Forged Gate/Globe Valve 1" </t>
    </r>
    <r>
      <rPr>
        <i/>
        <sz val="10"/>
        <rFont val="Arial"/>
        <family val="2"/>
      </rPr>
      <t>CLASS#800</t>
    </r>
  </si>
  <si>
    <t>Eco. Life</t>
  </si>
  <si>
    <t>Sal. Value</t>
  </si>
  <si>
    <t xml:space="preserve">Greater than 20 Lacs </t>
  </si>
  <si>
    <t xml:space="preserve">1 Lacs to 20 Lacs </t>
  </si>
  <si>
    <t xml:space="preserve">50 k to 1 Lacs </t>
  </si>
  <si>
    <t>Less Than 50 K</t>
  </si>
  <si>
    <t>GB</t>
  </si>
  <si>
    <t>Cat</t>
  </si>
  <si>
    <t>A</t>
  </si>
  <si>
    <t>B</t>
  </si>
  <si>
    <t>C</t>
  </si>
  <si>
    <t>D</t>
  </si>
  <si>
    <t>Row Labels</t>
  </si>
  <si>
    <t>(blank)</t>
  </si>
  <si>
    <t>Sum of Cost of Capitalization</t>
  </si>
  <si>
    <t>S.N.</t>
  </si>
  <si>
    <t>DATE</t>
  </si>
  <si>
    <t>INVOICE NO.</t>
  </si>
  <si>
    <t>COMPANY NAME</t>
  </si>
  <si>
    <t>ITEM PURCHASED</t>
  </si>
  <si>
    <t>QTY</t>
  </si>
  <si>
    <t>UNIT</t>
  </si>
  <si>
    <t>TAXABLE AMOUNT</t>
  </si>
  <si>
    <t>GST</t>
  </si>
  <si>
    <t>INCLUDING GST</t>
  </si>
  <si>
    <t>2020-21</t>
  </si>
  <si>
    <t>003/21-22</t>
  </si>
  <si>
    <t>EWS ENGINEERING WORKS</t>
  </si>
  <si>
    <t>SDM/DN/0752</t>
  </si>
  <si>
    <t>SHRI DURGA METALEX</t>
  </si>
  <si>
    <t>SANJAY TUBES</t>
  </si>
  <si>
    <t>SDM/DN/0782</t>
  </si>
  <si>
    <t>ANNU ELECTRICALS</t>
  </si>
  <si>
    <t>THERMO FAB ENGINEERS</t>
  </si>
  <si>
    <t>GANDHI TRADERS</t>
  </si>
  <si>
    <t>BOILER PARTS - Foundation Bolt with Double nut</t>
  </si>
  <si>
    <t>all in one</t>
  </si>
  <si>
    <t>Template for Chimney Foundation</t>
  </si>
  <si>
    <t>Feed Water tank</t>
  </si>
  <si>
    <t>CI Bar</t>
  </si>
  <si>
    <t>BHAMRAH MACHINE TOOLS</t>
  </si>
  <si>
    <t>VAPL/126</t>
  </si>
  <si>
    <t>VRINDA AUTOMATIONS PVT LTD</t>
  </si>
  <si>
    <t>CS/183/21-22</t>
  </si>
  <si>
    <t>CAN &amp; SEAM</t>
  </si>
  <si>
    <t>KGK/6332/21-22</t>
  </si>
  <si>
    <t>KGK JET INDIA PVT LTD</t>
  </si>
  <si>
    <t>Inkjet Printer CCS 3000 D</t>
  </si>
  <si>
    <t>Controller Desk</t>
  </si>
  <si>
    <t>Print Head Stand</t>
  </si>
  <si>
    <t>Proximity Sensor</t>
  </si>
  <si>
    <t>CN55 B Marking Ink - 600 ML</t>
  </si>
  <si>
    <t>CN55Y - Solvent 600 ML</t>
  </si>
  <si>
    <t>Cleaning Solution - 3 L</t>
  </si>
  <si>
    <t>FRIGHT</t>
  </si>
  <si>
    <t>S.K. INDUSTRIAL SERVICES</t>
  </si>
  <si>
    <t>VAPL/141</t>
  </si>
  <si>
    <t>VARDHMAN TRADERS</t>
  </si>
  <si>
    <r>
      <t>Fabrication of</t>
    </r>
    <r>
      <rPr>
        <b/>
        <sz val="11"/>
        <color theme="1"/>
        <rFont val="Calibri"/>
        <family val="2"/>
        <scheme val="minor"/>
      </rPr>
      <t xml:space="preserve"> GI sheet</t>
    </r>
    <r>
      <rPr>
        <sz val="10"/>
        <rFont val="Arial"/>
        <family val="2"/>
      </rPr>
      <t xml:space="preserve"> (Sheet Metal Bending)</t>
    </r>
  </si>
  <si>
    <t>VAPL/147</t>
  </si>
  <si>
    <t>21-22/1066</t>
  </si>
  <si>
    <t>HICON ENGINEERING CO. PVT. LTD</t>
  </si>
  <si>
    <t>Packing Charges</t>
  </si>
  <si>
    <t>fright</t>
  </si>
  <si>
    <t>MB/30/21-22</t>
  </si>
  <si>
    <t>BHARAT PUMPS INDUSTRIES</t>
  </si>
  <si>
    <t>SAKSHAM WATER SOLUTION</t>
  </si>
  <si>
    <t>35 KLD ETP Plant (Virat 1025)</t>
  </si>
  <si>
    <t>Pump serial no. 10421H16245</t>
  </si>
  <si>
    <t>Pump serial no. 10421H16244</t>
  </si>
  <si>
    <t>Blower serial no. 211114697</t>
  </si>
  <si>
    <t>PU/2002/DL</t>
  </si>
  <si>
    <t>ISOLLOYD ENGINEERING TECHNOLOGIES LTD</t>
  </si>
  <si>
    <t>U T ENVIRONTECH SYSTEMS</t>
  </si>
  <si>
    <t>VAPL/154</t>
  </si>
  <si>
    <t>CS/229/21-22</t>
  </si>
  <si>
    <t>SHAKUMBARI FIRE SAFETY</t>
  </si>
  <si>
    <t>HW-00519/21-22</t>
  </si>
  <si>
    <t>RELSOL</t>
  </si>
  <si>
    <t>BMM/21-22/3322</t>
  </si>
  <si>
    <t>BAGLA MACHINERY MART</t>
  </si>
  <si>
    <r>
      <t xml:space="preserve">CS Forged Gate/Globe Valve 1" </t>
    </r>
    <r>
      <rPr>
        <i/>
        <sz val="11"/>
        <color theme="1"/>
        <rFont val="Calibri"/>
        <family val="2"/>
        <scheme val="minor"/>
      </rPr>
      <t>CLASS#800</t>
    </r>
  </si>
  <si>
    <t>SDM/DN/1985</t>
  </si>
  <si>
    <t>RAJDHANI ENTERPRISES</t>
  </si>
  <si>
    <t>HARVEST HI-TECH EQUIPMENTS (INDIA) PVT LTD</t>
  </si>
  <si>
    <t>Installation Charges</t>
  </si>
  <si>
    <t>BMM/21-22/3345</t>
  </si>
  <si>
    <t>MULTIFELX PLASTICS</t>
  </si>
  <si>
    <t>RV0921014058</t>
  </si>
  <si>
    <t>GAINWELL COMMOSALES PRIVATE LIMITED</t>
  </si>
  <si>
    <t>VAPL/163</t>
  </si>
  <si>
    <t>VAPL/164</t>
  </si>
  <si>
    <t>CE/036</t>
  </si>
  <si>
    <t>CONCEPT ELECTRONICS</t>
  </si>
  <si>
    <t>CE/037</t>
  </si>
  <si>
    <t>NU TECH DAIRY ENGINEERS PVT LTD</t>
  </si>
  <si>
    <t>MK/21-22/634</t>
  </si>
  <si>
    <t>M.K. COOLING SYSTEMS PVT LTD</t>
  </si>
  <si>
    <t>VENUS ASSOCIATES</t>
  </si>
  <si>
    <t>TFE/22-23/03</t>
  </si>
  <si>
    <t>THERMOFAB ENGINEERS</t>
  </si>
  <si>
    <t>TFE/22-23/04</t>
  </si>
  <si>
    <t>TFE/22-23/08</t>
  </si>
  <si>
    <t>GST/037/22-23</t>
  </si>
  <si>
    <t>DAS ELECTRONICS WORK PVT LTD</t>
  </si>
  <si>
    <t>TFE/22-23/39</t>
  </si>
  <si>
    <t>TFE/22-23/45</t>
  </si>
  <si>
    <t>MMS/22-23/283</t>
  </si>
  <si>
    <t>MITTAL MACHINERY</t>
  </si>
  <si>
    <t>HI/22-23/019</t>
  </si>
  <si>
    <t>HINDUSTAN INDUSTRIES</t>
  </si>
  <si>
    <t>SIS/22-23/0120</t>
  </si>
  <si>
    <t>SYNDICATE INDUSTRIAL SERVICES</t>
  </si>
  <si>
    <t>15HP Screw Air Compressor with 300L receiver, one filter &amp; refrigerated Air Dryer</t>
  </si>
  <si>
    <t>Refrigeration Dryer with Auto Drains</t>
  </si>
  <si>
    <t>Submiron Filter with Internal Auto Drain &amp; DPG</t>
  </si>
  <si>
    <t>TFE/22-23/57</t>
  </si>
  <si>
    <t>TFE/22-23/59</t>
  </si>
  <si>
    <t>PEIPL/22-23/077</t>
  </si>
  <si>
    <t>PATENT ENGINEERS INDIA PVT LTD</t>
  </si>
  <si>
    <t>RT/22-23/0104</t>
  </si>
  <si>
    <t>RANGREZZ TRADERS</t>
  </si>
  <si>
    <t>CE/22-23/010</t>
  </si>
  <si>
    <t>MMS/22-23/584</t>
  </si>
  <si>
    <t>NU/22-23/136</t>
  </si>
  <si>
    <t>NAVYUG UDYOG</t>
  </si>
  <si>
    <t>SV INDUSTRIES</t>
  </si>
  <si>
    <t>ULTIMA MATERIAL HANDLING SOLUTIONS PVT LTD</t>
  </si>
  <si>
    <t>BMM/22-23/0678</t>
  </si>
  <si>
    <t>RT/22-23/0129</t>
  </si>
  <si>
    <t>RE/368/22-23</t>
  </si>
  <si>
    <t>RASHMI ELECTRICALS</t>
  </si>
  <si>
    <t>SIDDHARTH ELELCTRICALS</t>
  </si>
  <si>
    <t>RT/22-23/0137</t>
  </si>
  <si>
    <t>MMS/22-23/734</t>
  </si>
  <si>
    <t>SS ENTERPRISES</t>
  </si>
  <si>
    <t>ANAND PRAKASH GUPTA &amp; SONS</t>
  </si>
  <si>
    <t>INDU SHARMA MACHINE CONTRACTOR</t>
  </si>
  <si>
    <t>EXPERT INTEGRATORS</t>
  </si>
  <si>
    <t>02300622E0050313</t>
  </si>
  <si>
    <r>
      <t>INTEGRATED FINANCIAL MANAGEMENT SYSTEM</t>
    </r>
    <r>
      <rPr>
        <sz val="12"/>
        <color theme="1"/>
        <rFont val="Arial"/>
        <family val="2"/>
      </rPr>
      <t> </t>
    </r>
    <r>
      <rPr>
        <sz val="11"/>
        <color theme="1"/>
        <rFont val="Arial"/>
        <family val="2"/>
      </rPr>
      <t>(IFMS)</t>
    </r>
  </si>
  <si>
    <t>2022-23/24</t>
  </si>
  <si>
    <t>APG/22-23/00300</t>
  </si>
  <si>
    <t>APG/22-23/00301</t>
  </si>
  <si>
    <t>RESCHOLAR DEVICES</t>
  </si>
  <si>
    <t>THYMOL AUTOCLAVE INDIA</t>
  </si>
  <si>
    <t>ASHU ENGINEERING COMPANY</t>
  </si>
  <si>
    <t>APG/22-23/00308</t>
  </si>
  <si>
    <t>GLOBAL MARKETING EMPIRE</t>
  </si>
  <si>
    <t>BMM/22-23/0938</t>
  </si>
  <si>
    <t>2022-23/25</t>
  </si>
  <si>
    <t>Packaging, installation and freight charge</t>
  </si>
  <si>
    <t>Plant &amp; Machinery and Other Fixed Assets</t>
  </si>
  <si>
    <t>2. For evaluating useful life of assets, chart of Companies Act-2013 and generally accepted market standards are referred in this assessment to reach the final economical life of a particular asset.</t>
  </si>
  <si>
    <t>4. For the machinery and equipments, Rate of Inflation has been assessed with the help of price indices. Price indices have been referred from the Office of Economic Advisor (Government of India). Further Inflation in respective commodity has been evaluated and applied to the respective capitalization cost to reach its Gross current reproduction Cost.</t>
  </si>
  <si>
    <t>5. In provided FAR, soft cost incurred during the Project commissioning like Pre-operative expenses (insurance, taxes, freight), Finance Cost, Bank interest, charges etc. is also capitalized in the Gross Block.</t>
  </si>
  <si>
    <t>6. Final valuation includes Design, erection, procurement, installation &amp; commissioning charges as well.</t>
  </si>
  <si>
    <r>
      <t xml:space="preserve"> VALUATION SUMMARY | PLANT &amp; MACHINERY &amp; OTHER FIXED ASSETS
MB FOODS
(</t>
    </r>
    <r>
      <rPr>
        <sz val="10"/>
        <color theme="0"/>
        <rFont val="Arial"/>
        <family val="2"/>
      </rPr>
      <t>MAUZA NIKRA GRANT, PARGANA – BHAGWANPUR, UTTARAKHAND)</t>
    </r>
  </si>
  <si>
    <t xml:space="preserve">  ANNEXURE-C: VALUATION OF PLANT &amp; MACHINERY AND OTHER FIXED ASSETS | M/S. MB FOODS | MAUZA NIKRA GRANT, PARGANA – BHAGWANPUR, UTTARAKHAND</t>
  </si>
  <si>
    <t>RV</t>
  </si>
  <si>
    <t>DV</t>
  </si>
  <si>
    <t>V</t>
  </si>
  <si>
    <t>FMV</t>
  </si>
  <si>
    <t>1. Asset like Plant &amp; Machinery and other related tangible and intangible assets pertaining to M/s. MB Foods located at MAUZA NIKRA GRANT, PARGANA – BHAGWANPUR, Uttarakhand are considered in this section of valuation report.</t>
  </si>
  <si>
    <t>3. During the site visit conducted by our engineering team on 29/06/2022 M/s MB Foods was physically inspected by our team. Different sections set up inside the M/s. MB Foods were visually inspected. As per the information available in the public domain, we have taken the useful life as 20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</si>
</sst>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quot;₹&quot;\ * #,##0.00_ ;_ &quot;₹&quot;\ * \-#,##0.00_ ;_ &quot;₹&quot;\ * &quot;-&quot;??_ ;_ @_ "/>
    <numFmt numFmtId="43" formatCode="_ * #,##0.00_ ;_ * \-#,##0.00_ ;_ * &quot;-&quot;??_ ;_ @_ "/>
    <numFmt numFmtId="164" formatCode="_ &quot;₹&quot;\ * #,##0_ ;_ &quot;₹&quot;\ * \-#,##0_ ;_ &quot;₹&quot;\ * &quot;-&quot;??_ ;_ @_ "/>
    <numFmt numFmtId="165" formatCode="_(* #,##0.00_);_(* \(#,##0.00\);_(* &quot;-&quot;??_);_(@_)"/>
    <numFmt numFmtId="166" formatCode="_(* #,##0_);_(* \(#,##0\);_(* &quot;-&quot;??_);_(@_)"/>
    <numFmt numFmtId="167" formatCode="0.00000"/>
    <numFmt numFmtId="168" formatCode="0.0"/>
  </numFmts>
  <fonts count="32">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1"/>
      <color indexed="8"/>
      <name val="Calibri"/>
      <family val="2"/>
    </font>
    <font>
      <b/>
      <sz val="10"/>
      <color theme="1"/>
      <name val="Arial"/>
      <family val="2"/>
    </font>
    <font>
      <b/>
      <sz val="11"/>
      <color theme="1"/>
      <name val="Calibri"/>
      <family val="2"/>
      <scheme val="minor"/>
    </font>
    <font>
      <sz val="10"/>
      <name val="Arial"/>
      <family val="2"/>
    </font>
    <font>
      <b/>
      <sz val="14"/>
      <color theme="0"/>
      <name val="Calibri"/>
      <family val="2"/>
      <scheme val="minor"/>
    </font>
    <font>
      <sz val="14"/>
      <color theme="0"/>
      <name val="Calibri"/>
      <family val="2"/>
      <scheme val="minor"/>
    </font>
    <font>
      <i/>
      <sz val="10"/>
      <color theme="1"/>
      <name val="Calibri"/>
      <family val="2"/>
      <scheme val="minor"/>
    </font>
    <font>
      <b/>
      <sz val="11"/>
      <name val="Calibri"/>
      <family val="2"/>
      <scheme val="minor"/>
    </font>
    <font>
      <sz val="10"/>
      <color theme="0"/>
      <name val="Arial"/>
      <family val="2"/>
    </font>
    <font>
      <b/>
      <sz val="12"/>
      <color rgb="FFFF0000"/>
      <name val="Calibri"/>
      <family val="2"/>
      <scheme val="minor"/>
    </font>
    <font>
      <i/>
      <sz val="11"/>
      <color theme="1"/>
      <name val="Calibri"/>
      <family val="2"/>
      <scheme val="minor"/>
    </font>
    <font>
      <b/>
      <i/>
      <sz val="9"/>
      <color theme="1"/>
      <name val="Arial"/>
      <family val="2"/>
    </font>
    <font>
      <sz val="11"/>
      <color theme="1"/>
      <name val="Calibri"/>
      <family val="2"/>
    </font>
    <font>
      <sz val="11"/>
      <color theme="1"/>
      <name val="Calibri"/>
      <family val="2"/>
    </font>
    <font>
      <sz val="11"/>
      <color theme="0"/>
      <name val="Calibri"/>
      <family val="2"/>
      <scheme val="minor"/>
    </font>
    <font>
      <sz val="12"/>
      <color theme="1"/>
      <name val="Calibri"/>
      <family val="2"/>
      <scheme val="minor"/>
    </font>
    <font>
      <sz val="11"/>
      <color rgb="FFFF0000"/>
      <name val="Calibri"/>
      <family val="2"/>
      <scheme val="minor"/>
    </font>
    <font>
      <sz val="10"/>
      <color theme="1"/>
      <name val="Arial"/>
      <family val="2"/>
    </font>
    <font>
      <sz val="12"/>
      <color theme="1"/>
      <name val="Arial"/>
      <family val="2"/>
    </font>
    <font>
      <i/>
      <sz val="10"/>
      <name val="Arial"/>
      <family val="2"/>
    </font>
    <font>
      <sz val="10"/>
      <color theme="1"/>
      <name val="Swis721 Md BT"/>
      <family val="2"/>
    </font>
    <font>
      <b/>
      <sz val="11"/>
      <color theme="1"/>
      <name val="Calibri"/>
      <family val="2"/>
    </font>
    <font>
      <b/>
      <sz val="12"/>
      <color theme="1"/>
      <name val="Calibri"/>
      <family val="2"/>
      <scheme val="minor"/>
    </font>
    <font>
      <sz val="11"/>
      <color theme="1"/>
      <name val="Arial"/>
      <family val="2"/>
    </font>
  </fonts>
  <fills count="8">
    <fill>
      <patternFill patternType="none"/>
    </fill>
    <fill>
      <patternFill patternType="gray125"/>
    </fill>
    <fill>
      <patternFill patternType="solid">
        <fgColor theme="8" tint="-0.49998474074526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3" tint="0.59999389629810485"/>
        <bgColor theme="4" tint="0.79998168889431442"/>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bottom style="thin">
        <color theme="4" tint="0.399975585192419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22">
    <xf numFmtId="0" fontId="0" fillId="0" borderId="0"/>
    <xf numFmtId="165"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4" fillId="0" borderId="0"/>
    <xf numFmtId="9" fontId="8" fillId="0" borderId="0" applyFont="0" applyFill="0" applyBorder="0" applyAlignment="0" applyProtection="0"/>
    <xf numFmtId="0" fontId="5" fillId="0" borderId="0"/>
    <xf numFmtId="0" fontId="11" fillId="0" borderId="0"/>
    <xf numFmtId="0" fontId="3" fillId="0" borderId="0"/>
    <xf numFmtId="43" fontId="21" fillId="0" borderId="0" applyFont="0" applyFill="0" applyBorder="0" applyAlignment="0" applyProtection="0"/>
    <xf numFmtId="0" fontId="20" fillId="0" borderId="0"/>
    <xf numFmtId="9" fontId="21" fillId="0" borderId="0" applyFont="0" applyFill="0" applyBorder="0" applyAlignment="0" applyProtection="0"/>
    <xf numFmtId="0" fontId="5" fillId="0" borderId="0"/>
    <xf numFmtId="0" fontId="2" fillId="0" borderId="0"/>
    <xf numFmtId="43" fontId="21" fillId="0" borderId="0" applyFont="0" applyFill="0" applyBorder="0" applyAlignment="0" applyProtection="0"/>
    <xf numFmtId="165" fontId="28" fillId="0" borderId="0" applyFont="0" applyFill="0" applyBorder="0" applyAlignment="0" applyProtection="0"/>
    <xf numFmtId="0" fontId="20" fillId="0" borderId="0"/>
    <xf numFmtId="9" fontId="28" fillId="0" borderId="0" applyFont="0" applyFill="0" applyBorder="0" applyAlignment="0" applyProtection="0"/>
    <xf numFmtId="0" fontId="28"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215">
    <xf numFmtId="0" fontId="0" fillId="0" borderId="0" xfId="0"/>
    <xf numFmtId="14" fontId="7" fillId="0" borderId="0" xfId="4" applyNumberFormat="1" applyFont="1"/>
    <xf numFmtId="14" fontId="4" fillId="0" borderId="0" xfId="4" applyNumberFormat="1"/>
    <xf numFmtId="49" fontId="7" fillId="0" borderId="0" xfId="4" applyNumberFormat="1" applyFont="1"/>
    <xf numFmtId="167" fontId="7" fillId="0" borderId="0" xfId="4" applyNumberFormat="1" applyFont="1"/>
    <xf numFmtId="168" fontId="7" fillId="0" borderId="0" xfId="4" applyNumberFormat="1" applyFont="1"/>
    <xf numFmtId="0" fontId="4" fillId="0" borderId="0" xfId="4"/>
    <xf numFmtId="49" fontId="4" fillId="0" borderId="0" xfId="4" applyNumberFormat="1"/>
    <xf numFmtId="167" fontId="4" fillId="0" borderId="0" xfId="4" applyNumberFormat="1"/>
    <xf numFmtId="168" fontId="4" fillId="0" borderId="0" xfId="4" applyNumberFormat="1"/>
    <xf numFmtId="9" fontId="0" fillId="0" borderId="0" xfId="5" applyFont="1"/>
    <xf numFmtId="0" fontId="11" fillId="0" borderId="0" xfId="7" applyAlignment="1">
      <alignment vertical="top"/>
    </xf>
    <xf numFmtId="0" fontId="11" fillId="0" borderId="0" xfId="7" applyAlignment="1">
      <alignment horizontal="center" vertical="center"/>
    </xf>
    <xf numFmtId="0" fontId="11" fillId="0" borderId="0" xfId="7"/>
    <xf numFmtId="0" fontId="10" fillId="3" borderId="1" xfId="7" applyFont="1" applyFill="1" applyBorder="1" applyAlignment="1">
      <alignment horizontal="center" vertical="center" wrapText="1"/>
    </xf>
    <xf numFmtId="44" fontId="10" fillId="3" borderId="1" xfId="2" applyFont="1" applyFill="1" applyBorder="1" applyAlignment="1">
      <alignment horizontal="center" vertical="center" wrapText="1"/>
    </xf>
    <xf numFmtId="0" fontId="15" fillId="3" borderId="1" xfId="2" applyNumberFormat="1" applyFont="1" applyFill="1" applyBorder="1" applyAlignment="1">
      <alignment horizontal="center" vertical="center" wrapText="1"/>
    </xf>
    <xf numFmtId="0" fontId="10" fillId="3" borderId="1" xfId="2" applyNumberFormat="1" applyFont="1" applyFill="1" applyBorder="1" applyAlignment="1">
      <alignment horizontal="center" vertical="center" wrapText="1"/>
    </xf>
    <xf numFmtId="0" fontId="6" fillId="0" borderId="1" xfId="7" applyFont="1" applyBorder="1" applyAlignment="1">
      <alignment vertical="top"/>
    </xf>
    <xf numFmtId="0" fontId="11" fillId="0" borderId="0" xfId="7" applyAlignment="1">
      <alignment horizontal="left" vertical="center"/>
    </xf>
    <xf numFmtId="0" fontId="10" fillId="3" borderId="8" xfId="7" applyFont="1" applyFill="1" applyBorder="1" applyAlignment="1">
      <alignment horizontal="center" vertical="center" wrapText="1"/>
    </xf>
    <xf numFmtId="0" fontId="10" fillId="3" borderId="9" xfId="7" applyFont="1" applyFill="1" applyBorder="1" applyAlignment="1">
      <alignment horizontal="center" vertical="center" wrapText="1"/>
    </xf>
    <xf numFmtId="0" fontId="11" fillId="0" borderId="8" xfId="7" applyBorder="1" applyAlignment="1">
      <alignment horizontal="center" vertical="center"/>
    </xf>
    <xf numFmtId="0" fontId="12" fillId="2" borderId="1" xfId="7" applyFont="1" applyFill="1" applyBorder="1" applyAlignment="1">
      <alignment horizontal="center" vertical="center"/>
    </xf>
    <xf numFmtId="0" fontId="13" fillId="2" borderId="1" xfId="7" applyFont="1" applyFill="1" applyBorder="1" applyAlignment="1">
      <alignment horizontal="center" vertical="center"/>
    </xf>
    <xf numFmtId="9" fontId="9" fillId="5" borderId="1" xfId="3" applyFont="1" applyFill="1" applyBorder="1" applyAlignment="1">
      <alignment horizontal="center" vertical="center" wrapText="1"/>
    </xf>
    <xf numFmtId="165" fontId="9" fillId="5" borderId="1" xfId="1" applyFont="1" applyFill="1" applyBorder="1" applyAlignment="1">
      <alignment horizontal="center" vertical="center" wrapText="1"/>
    </xf>
    <xf numFmtId="43" fontId="13" fillId="2" borderId="6" xfId="7" applyNumberFormat="1" applyFont="1" applyFill="1" applyBorder="1" applyAlignment="1">
      <alignment vertical="center"/>
    </xf>
    <xf numFmtId="0" fontId="12" fillId="2" borderId="2" xfId="7" applyFont="1" applyFill="1" applyBorder="1" applyAlignment="1">
      <alignment vertical="center"/>
    </xf>
    <xf numFmtId="0" fontId="12" fillId="2" borderId="3" xfId="7" applyFont="1" applyFill="1" applyBorder="1" applyAlignment="1">
      <alignment vertical="center"/>
    </xf>
    <xf numFmtId="0" fontId="12" fillId="2" borderId="4" xfId="7" applyFont="1" applyFill="1" applyBorder="1" applyAlignment="1">
      <alignment vertical="center"/>
    </xf>
    <xf numFmtId="14" fontId="22" fillId="2" borderId="1" xfId="7" applyNumberFormat="1" applyFont="1" applyFill="1" applyBorder="1" applyAlignment="1">
      <alignment horizontal="center" vertical="center"/>
    </xf>
    <xf numFmtId="14" fontId="0" fillId="5" borderId="0" xfId="1" applyNumberFormat="1" applyFont="1" applyFill="1" applyAlignment="1">
      <alignment horizontal="center" vertical="center"/>
    </xf>
    <xf numFmtId="164" fontId="6" fillId="0" borderId="1" xfId="7" applyNumberFormat="1" applyFont="1" applyBorder="1" applyAlignment="1">
      <alignment vertical="top"/>
    </xf>
    <xf numFmtId="49" fontId="7" fillId="0" borderId="0" xfId="4" applyNumberFormat="1" applyFont="1" applyFill="1"/>
    <xf numFmtId="49" fontId="7" fillId="0" borderId="1" xfId="4" applyNumberFormat="1" applyFont="1" applyBorder="1"/>
    <xf numFmtId="164" fontId="12" fillId="2" borderId="3" xfId="7" applyNumberFormat="1" applyFont="1" applyFill="1" applyBorder="1" applyAlignment="1">
      <alignment vertical="center"/>
    </xf>
    <xf numFmtId="164" fontId="10" fillId="3" borderId="1" xfId="2" applyNumberFormat="1" applyFont="1" applyFill="1" applyBorder="1" applyAlignment="1">
      <alignment horizontal="center" vertical="center" wrapText="1"/>
    </xf>
    <xf numFmtId="164" fontId="11" fillId="0" borderId="0" xfId="7" applyNumberFormat="1" applyAlignment="1">
      <alignment vertical="top"/>
    </xf>
    <xf numFmtId="164" fontId="5" fillId="0" borderId="1" xfId="2" applyNumberFormat="1" applyFont="1" applyBorder="1" applyAlignment="1">
      <alignment vertical="top"/>
    </xf>
    <xf numFmtId="0" fontId="5" fillId="0" borderId="1" xfId="7" applyFont="1" applyBorder="1" applyAlignment="1">
      <alignment horizontal="center" vertical="center"/>
    </xf>
    <xf numFmtId="0" fontId="5" fillId="0" borderId="1" xfId="0" applyFont="1" applyBorder="1"/>
    <xf numFmtId="0" fontId="5" fillId="0" borderId="1" xfId="0" applyFont="1" applyBorder="1" applyAlignment="1">
      <alignment horizontal="center"/>
    </xf>
    <xf numFmtId="14" fontId="5" fillId="0" borderId="1" xfId="0" applyNumberFormat="1" applyFont="1" applyBorder="1" applyAlignment="1">
      <alignment horizontal="center"/>
    </xf>
    <xf numFmtId="14" fontId="5" fillId="0" borderId="1" xfId="7" applyNumberFormat="1" applyFont="1" applyBorder="1"/>
    <xf numFmtId="14" fontId="5" fillId="0" borderId="1" xfId="7" applyNumberFormat="1" applyFont="1" applyBorder="1" applyAlignment="1">
      <alignment horizontal="center" vertical="center"/>
    </xf>
    <xf numFmtId="2" fontId="5" fillId="0" borderId="1" xfId="7" applyNumberFormat="1" applyFont="1" applyBorder="1" applyAlignment="1">
      <alignment horizontal="center" vertical="center"/>
    </xf>
    <xf numFmtId="164" fontId="5" fillId="0" borderId="1" xfId="2" applyNumberFormat="1" applyFont="1" applyBorder="1"/>
    <xf numFmtId="0" fontId="5" fillId="0" borderId="1" xfId="0" applyFont="1" applyBorder="1" applyAlignment="1">
      <alignment horizontal="center" vertical="center"/>
    </xf>
    <xf numFmtId="1" fontId="5" fillId="0" borderId="1" xfId="0" applyNumberFormat="1" applyFont="1" applyBorder="1" applyAlignment="1">
      <alignment horizontal="center" vertical="center"/>
    </xf>
    <xf numFmtId="165" fontId="5" fillId="0" borderId="1" xfId="1" applyFont="1" applyBorder="1" applyAlignment="1">
      <alignment horizontal="center" vertical="center"/>
    </xf>
    <xf numFmtId="9" fontId="5" fillId="0" borderId="1" xfId="3" applyFont="1" applyFill="1" applyBorder="1" applyAlignment="1">
      <alignment horizontal="center" vertical="center"/>
    </xf>
    <xf numFmtId="164" fontId="5" fillId="0" borderId="1" xfId="7" applyNumberFormat="1" applyFont="1" applyBorder="1" applyAlignment="1">
      <alignment horizontal="right" vertical="top"/>
    </xf>
    <xf numFmtId="9" fontId="5" fillId="0" borderId="1" xfId="3" applyFont="1" applyBorder="1" applyAlignment="1">
      <alignment horizontal="right" vertical="top"/>
    </xf>
    <xf numFmtId="164" fontId="5" fillId="0" borderId="1" xfId="2" applyNumberFormat="1" applyFont="1" applyBorder="1" applyAlignment="1">
      <alignment horizontal="right" vertical="top"/>
    </xf>
    <xf numFmtId="164" fontId="5" fillId="0" borderId="1" xfId="7" applyNumberFormat="1" applyFont="1" applyBorder="1"/>
    <xf numFmtId="9" fontId="5" fillId="0" borderId="1" xfId="3" applyFont="1"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horizontal="center" wrapText="1"/>
    </xf>
    <xf numFmtId="0" fontId="5" fillId="0" borderId="1" xfId="7" applyFont="1" applyBorder="1" applyAlignment="1">
      <alignment vertical="top"/>
    </xf>
    <xf numFmtId="164" fontId="5" fillId="0" borderId="1" xfId="7" applyNumberFormat="1" applyFont="1" applyBorder="1" applyAlignment="1">
      <alignment vertical="top"/>
    </xf>
    <xf numFmtId="0" fontId="5" fillId="4" borderId="1" xfId="0" applyFont="1" applyFill="1" applyBorder="1"/>
    <xf numFmtId="0" fontId="5" fillId="0" borderId="1" xfId="0" applyFont="1" applyBorder="1" applyAlignment="1">
      <alignment wrapText="1"/>
    </xf>
    <xf numFmtId="0" fontId="5" fillId="4" borderId="1" xfId="0" applyFont="1" applyFill="1" applyBorder="1" applyAlignment="1">
      <alignment wrapText="1"/>
    </xf>
    <xf numFmtId="0" fontId="5" fillId="0" borderId="1" xfId="7" applyFont="1" applyBorder="1" applyAlignment="1">
      <alignment horizontal="left" vertical="center"/>
    </xf>
    <xf numFmtId="0" fontId="25" fillId="0" borderId="1" xfId="0" applyFont="1" applyBorder="1" applyAlignment="1">
      <alignment horizontal="center" vertical="center"/>
    </xf>
    <xf numFmtId="0" fontId="5" fillId="0" borderId="1" xfId="0" applyFont="1" applyBorder="1" applyAlignment="1">
      <alignment horizontal="left" vertical="center" wrapText="1"/>
    </xf>
    <xf numFmtId="0" fontId="13" fillId="2" borderId="6" xfId="7" applyFont="1" applyFill="1" applyBorder="1" applyAlignment="1">
      <alignment horizontal="center" vertical="center"/>
    </xf>
    <xf numFmtId="166" fontId="13" fillId="2" borderId="11" xfId="1" applyNumberFormat="1" applyFont="1" applyFill="1" applyBorder="1" applyAlignment="1">
      <alignment horizontal="center" vertical="center"/>
    </xf>
    <xf numFmtId="9" fontId="5" fillId="0" borderId="1" xfId="3" applyFont="1" applyBorder="1" applyAlignment="1">
      <alignment horizontal="center" vertical="top"/>
    </xf>
    <xf numFmtId="0" fontId="11" fillId="0" borderId="0" xfId="7" applyAlignment="1">
      <alignment horizontal="center" vertical="top"/>
    </xf>
    <xf numFmtId="0" fontId="12" fillId="2" borderId="3" xfId="7" applyFont="1" applyFill="1" applyBorder="1" applyAlignment="1">
      <alignment horizontal="center" vertical="center"/>
    </xf>
    <xf numFmtId="14" fontId="5" fillId="0" borderId="1" xfId="7" applyNumberFormat="1" applyFont="1" applyBorder="1" applyAlignment="1">
      <alignment horizontal="center"/>
    </xf>
    <xf numFmtId="166" fontId="20" fillId="0" borderId="0" xfId="15" applyNumberFormat="1" applyFont="1"/>
    <xf numFmtId="0" fontId="20" fillId="0" borderId="0" xfId="16"/>
    <xf numFmtId="0" fontId="10" fillId="6" borderId="1" xfId="16" applyFont="1" applyFill="1" applyBorder="1"/>
    <xf numFmtId="9" fontId="10" fillId="6" borderId="1" xfId="17" applyFont="1" applyFill="1" applyBorder="1"/>
    <xf numFmtId="9" fontId="0" fillId="0" borderId="0" xfId="17" applyFont="1"/>
    <xf numFmtId="0" fontId="28" fillId="0" borderId="0" xfId="18"/>
    <xf numFmtId="166" fontId="0" fillId="0" borderId="0" xfId="15" applyNumberFormat="1" applyFont="1"/>
    <xf numFmtId="166" fontId="29" fillId="6" borderId="0" xfId="15" applyNumberFormat="1" applyFont="1" applyFill="1" applyAlignment="1">
      <alignment horizontal="center" vertical="center"/>
    </xf>
    <xf numFmtId="0" fontId="29" fillId="7" borderId="13" xfId="16" applyFont="1" applyFill="1" applyBorder="1" applyAlignment="1">
      <alignment horizontal="center" vertical="center"/>
    </xf>
    <xf numFmtId="0" fontId="10" fillId="6" borderId="1" xfId="16" applyFont="1" applyFill="1" applyBorder="1" applyAlignment="1">
      <alignment horizontal="center" vertical="center"/>
    </xf>
    <xf numFmtId="9" fontId="10" fillId="6" borderId="1" xfId="17" applyFont="1" applyFill="1" applyBorder="1" applyAlignment="1">
      <alignment horizontal="center" vertical="center"/>
    </xf>
    <xf numFmtId="0" fontId="28" fillId="0" borderId="0" xfId="18" applyAlignment="1">
      <alignment horizontal="left"/>
    </xf>
    <xf numFmtId="9" fontId="0" fillId="0" borderId="0" xfId="17" applyFont="1" applyAlignment="1">
      <alignment horizontal="right"/>
    </xf>
    <xf numFmtId="0" fontId="6" fillId="0" borderId="0" xfId="0" applyFont="1"/>
    <xf numFmtId="166" fontId="6" fillId="0" borderId="0" xfId="1" applyNumberFormat="1" applyFont="1"/>
    <xf numFmtId="166" fontId="0" fillId="0" borderId="0" xfId="1" applyNumberFormat="1" applyFont="1"/>
    <xf numFmtId="0" fontId="30" fillId="0" borderId="0" xfId="19" applyFont="1" applyAlignment="1">
      <alignment horizontal="center" vertical="center"/>
    </xf>
    <xf numFmtId="0" fontId="30" fillId="0" borderId="0" xfId="19" applyFont="1" applyAlignment="1">
      <alignment horizontal="center" vertical="center" wrapText="1"/>
    </xf>
    <xf numFmtId="43" fontId="30" fillId="0" borderId="0" xfId="20" applyFont="1" applyAlignment="1">
      <alignment horizontal="center" vertical="center"/>
    </xf>
    <xf numFmtId="9" fontId="30" fillId="0" borderId="0" xfId="21" applyFont="1" applyAlignment="1">
      <alignment horizontal="center" vertical="center"/>
    </xf>
    <xf numFmtId="0" fontId="23" fillId="0" borderId="0" xfId="19" applyFont="1" applyAlignment="1">
      <alignment horizontal="center" vertical="center"/>
    </xf>
    <xf numFmtId="0" fontId="1" fillId="0" borderId="14" xfId="19" applyBorder="1" applyAlignment="1">
      <alignment horizontal="center"/>
    </xf>
    <xf numFmtId="14" fontId="1" fillId="0" borderId="15" xfId="19" applyNumberFormat="1" applyBorder="1" applyAlignment="1">
      <alignment horizontal="center"/>
    </xf>
    <xf numFmtId="0" fontId="1" fillId="0" borderId="15" xfId="19" applyBorder="1" applyAlignment="1">
      <alignment horizontal="center"/>
    </xf>
    <xf numFmtId="0" fontId="1" fillId="0" borderId="15" xfId="19" applyBorder="1" applyAlignment="1">
      <alignment wrapText="1"/>
    </xf>
    <xf numFmtId="0" fontId="1" fillId="0" borderId="15" xfId="19" applyBorder="1"/>
    <xf numFmtId="43" fontId="0" fillId="0" borderId="15" xfId="20" applyFont="1" applyBorder="1"/>
    <xf numFmtId="9" fontId="0" fillId="0" borderId="15" xfId="21" applyFont="1" applyBorder="1" applyAlignment="1">
      <alignment horizontal="center"/>
    </xf>
    <xf numFmtId="43" fontId="1" fillId="0" borderId="16" xfId="19" applyNumberFormat="1" applyBorder="1"/>
    <xf numFmtId="0" fontId="1" fillId="0" borderId="0" xfId="19"/>
    <xf numFmtId="0" fontId="1" fillId="0" borderId="17" xfId="19" applyBorder="1" applyAlignment="1">
      <alignment horizontal="center"/>
    </xf>
    <xf numFmtId="14" fontId="1" fillId="0" borderId="18" xfId="19" applyNumberFormat="1" applyBorder="1" applyAlignment="1">
      <alignment horizontal="center"/>
    </xf>
    <xf numFmtId="0" fontId="1" fillId="0" borderId="18" xfId="19" applyBorder="1" applyAlignment="1">
      <alignment horizontal="center"/>
    </xf>
    <xf numFmtId="0" fontId="1" fillId="0" borderId="18" xfId="19" applyBorder="1" applyAlignment="1">
      <alignment wrapText="1"/>
    </xf>
    <xf numFmtId="0" fontId="24" fillId="0" borderId="18" xfId="19" applyFont="1" applyBorder="1"/>
    <xf numFmtId="43" fontId="0" fillId="0" borderId="18" xfId="20" applyFont="1" applyBorder="1"/>
    <xf numFmtId="9" fontId="0" fillId="0" borderId="18" xfId="21" applyFont="1" applyBorder="1" applyAlignment="1">
      <alignment horizontal="center"/>
    </xf>
    <xf numFmtId="43" fontId="1" fillId="0" borderId="19" xfId="19" applyNumberFormat="1" applyBorder="1"/>
    <xf numFmtId="0" fontId="1" fillId="0" borderId="20" xfId="19" applyBorder="1" applyAlignment="1">
      <alignment horizontal="center"/>
    </xf>
    <xf numFmtId="14" fontId="1" fillId="0" borderId="0" xfId="19" applyNumberFormat="1" applyAlignment="1">
      <alignment horizontal="center"/>
    </xf>
    <xf numFmtId="0" fontId="1" fillId="0" borderId="0" xfId="19" applyAlignment="1">
      <alignment horizontal="center"/>
    </xf>
    <xf numFmtId="0" fontId="1" fillId="0" borderId="0" xfId="19" applyAlignment="1">
      <alignment wrapText="1"/>
    </xf>
    <xf numFmtId="0" fontId="24" fillId="0" borderId="0" xfId="19" applyFont="1"/>
    <xf numFmtId="43" fontId="0" fillId="0" borderId="0" xfId="20" applyFont="1" applyBorder="1"/>
    <xf numFmtId="9" fontId="0" fillId="0" borderId="0" xfId="21" applyFont="1" applyBorder="1" applyAlignment="1">
      <alignment horizontal="center"/>
    </xf>
    <xf numFmtId="43" fontId="1" fillId="0" borderId="21" xfId="19" applyNumberFormat="1" applyBorder="1"/>
    <xf numFmtId="0" fontId="1" fillId="0" borderId="22" xfId="19" applyBorder="1" applyAlignment="1">
      <alignment horizontal="center"/>
    </xf>
    <xf numFmtId="14" fontId="1" fillId="0" borderId="23" xfId="19" applyNumberFormat="1" applyBorder="1" applyAlignment="1">
      <alignment horizontal="center"/>
    </xf>
    <xf numFmtId="0" fontId="1" fillId="0" borderId="23" xfId="19" applyBorder="1" applyAlignment="1">
      <alignment horizontal="center"/>
    </xf>
    <xf numFmtId="0" fontId="1" fillId="0" borderId="23" xfId="19" applyBorder="1" applyAlignment="1">
      <alignment wrapText="1"/>
    </xf>
    <xf numFmtId="0" fontId="24" fillId="0" borderId="23" xfId="19" applyFont="1" applyBorder="1"/>
    <xf numFmtId="43" fontId="0" fillId="0" borderId="23" xfId="20" applyFont="1" applyBorder="1"/>
    <xf numFmtId="9" fontId="0" fillId="0" borderId="23" xfId="21" applyFont="1" applyBorder="1" applyAlignment="1">
      <alignment horizontal="center"/>
    </xf>
    <xf numFmtId="43" fontId="1" fillId="0" borderId="24" xfId="19" applyNumberFormat="1" applyBorder="1"/>
    <xf numFmtId="0" fontId="1" fillId="0" borderId="23" xfId="19" applyBorder="1"/>
    <xf numFmtId="0" fontId="1" fillId="0" borderId="23" xfId="19" applyBorder="1" applyAlignment="1">
      <alignment horizontal="center" wrapText="1"/>
    </xf>
    <xf numFmtId="0" fontId="1" fillId="0" borderId="18" xfId="19" applyBorder="1" applyAlignment="1">
      <alignment horizontal="center" wrapText="1"/>
    </xf>
    <xf numFmtId="0" fontId="1" fillId="0" borderId="0" xfId="19" applyAlignment="1">
      <alignment horizontal="center" wrapText="1"/>
    </xf>
    <xf numFmtId="0" fontId="1" fillId="0" borderId="18" xfId="19" applyBorder="1"/>
    <xf numFmtId="0" fontId="1" fillId="0" borderId="21" xfId="19" applyBorder="1"/>
    <xf numFmtId="0" fontId="18" fillId="0" borderId="23" xfId="19" applyFont="1" applyBorder="1" applyAlignment="1">
      <alignment horizontal="right"/>
    </xf>
    <xf numFmtId="0" fontId="18" fillId="0" borderId="23" xfId="19" applyFont="1" applyBorder="1" applyAlignment="1">
      <alignment horizontal="center"/>
    </xf>
    <xf numFmtId="0" fontId="18" fillId="0" borderId="0" xfId="19" applyFont="1" applyAlignment="1">
      <alignment horizontal="right"/>
    </xf>
    <xf numFmtId="0" fontId="1" fillId="0" borderId="0" xfId="19" applyAlignment="1">
      <alignment horizontal="left"/>
    </xf>
    <xf numFmtId="0" fontId="1" fillId="0" borderId="22" xfId="19" applyBorder="1"/>
    <xf numFmtId="0" fontId="1" fillId="0" borderId="19" xfId="19" applyBorder="1"/>
    <xf numFmtId="0" fontId="23" fillId="0" borderId="14" xfId="19" applyFont="1" applyBorder="1" applyAlignment="1">
      <alignment horizontal="center" vertical="center"/>
    </xf>
    <xf numFmtId="14" fontId="1" fillId="0" borderId="15" xfId="19" applyNumberFormat="1" applyBorder="1" applyAlignment="1">
      <alignment horizontal="center" vertical="center"/>
    </xf>
    <xf numFmtId="0" fontId="23" fillId="0" borderId="15" xfId="19" applyFont="1" applyBorder="1" applyAlignment="1">
      <alignment horizontal="center" vertical="center"/>
    </xf>
    <xf numFmtId="0" fontId="23" fillId="0" borderId="15" xfId="19" applyFont="1" applyBorder="1" applyAlignment="1">
      <alignment horizontal="left" vertical="center" wrapText="1"/>
    </xf>
    <xf numFmtId="43" fontId="23" fillId="0" borderId="15" xfId="20" applyFont="1" applyBorder="1" applyAlignment="1">
      <alignment horizontal="center" vertical="center"/>
    </xf>
    <xf numFmtId="9" fontId="23" fillId="0" borderId="15" xfId="21" applyFont="1" applyBorder="1" applyAlignment="1">
      <alignment horizontal="center" vertical="center"/>
    </xf>
    <xf numFmtId="43" fontId="23" fillId="0" borderId="16" xfId="19" applyNumberFormat="1" applyFont="1" applyBorder="1" applyAlignment="1">
      <alignment horizontal="center" vertical="center"/>
    </xf>
    <xf numFmtId="0" fontId="23" fillId="0" borderId="17" xfId="19" applyFont="1" applyBorder="1" applyAlignment="1">
      <alignment horizontal="center" vertical="center"/>
    </xf>
    <xf numFmtId="14" fontId="1" fillId="0" borderId="18" xfId="19" applyNumberFormat="1" applyBorder="1" applyAlignment="1">
      <alignment horizontal="center" vertical="center"/>
    </xf>
    <xf numFmtId="0" fontId="23" fillId="0" borderId="18" xfId="19" applyFont="1" applyBorder="1" applyAlignment="1">
      <alignment horizontal="left" vertical="center" wrapText="1"/>
    </xf>
    <xf numFmtId="0" fontId="23" fillId="0" borderId="18" xfId="19" applyFont="1" applyBorder="1" applyAlignment="1">
      <alignment horizontal="center" vertical="center"/>
    </xf>
    <xf numFmtId="43" fontId="23" fillId="0" borderId="18" xfId="20" applyFont="1" applyBorder="1" applyAlignment="1">
      <alignment horizontal="center" vertical="center"/>
    </xf>
    <xf numFmtId="9" fontId="23" fillId="0" borderId="18" xfId="21" applyFont="1" applyBorder="1" applyAlignment="1">
      <alignment horizontal="center" vertical="center"/>
    </xf>
    <xf numFmtId="43" fontId="23" fillId="0" borderId="19" xfId="19" applyNumberFormat="1" applyFont="1" applyBorder="1" applyAlignment="1">
      <alignment horizontal="center" vertical="center"/>
    </xf>
    <xf numFmtId="0" fontId="23" fillId="0" borderId="20" xfId="19" applyFont="1" applyBorder="1" applyAlignment="1">
      <alignment horizontal="center" vertical="center"/>
    </xf>
    <xf numFmtId="14" fontId="1" fillId="0" borderId="0" xfId="19" applyNumberFormat="1" applyAlignment="1">
      <alignment horizontal="center" vertical="center"/>
    </xf>
    <xf numFmtId="0" fontId="23" fillId="0" borderId="0" xfId="19" applyFont="1" applyAlignment="1">
      <alignment horizontal="left" vertical="center" wrapText="1"/>
    </xf>
    <xf numFmtId="43" fontId="23" fillId="0" borderId="0" xfId="20" applyFont="1" applyBorder="1" applyAlignment="1">
      <alignment horizontal="center" vertical="center"/>
    </xf>
    <xf numFmtId="9" fontId="23" fillId="0" borderId="0" xfId="21" applyFont="1" applyBorder="1" applyAlignment="1">
      <alignment horizontal="center" vertical="center"/>
    </xf>
    <xf numFmtId="43" fontId="23" fillId="0" borderId="21" xfId="19" applyNumberFormat="1" applyFont="1" applyBorder="1" applyAlignment="1">
      <alignment horizontal="center" vertical="center"/>
    </xf>
    <xf numFmtId="0" fontId="23" fillId="0" borderId="22" xfId="19" applyFont="1" applyBorder="1" applyAlignment="1">
      <alignment horizontal="center" vertical="center"/>
    </xf>
    <xf numFmtId="14" fontId="1" fillId="0" borderId="23" xfId="19" applyNumberFormat="1" applyBorder="1" applyAlignment="1">
      <alignment horizontal="center" vertical="center"/>
    </xf>
    <xf numFmtId="0" fontId="23" fillId="0" borderId="23" xfId="19" applyFont="1" applyBorder="1" applyAlignment="1">
      <alignment horizontal="center" vertical="center"/>
    </xf>
    <xf numFmtId="0" fontId="23" fillId="0" borderId="23" xfId="19" applyFont="1" applyBorder="1" applyAlignment="1">
      <alignment horizontal="left" vertical="center" wrapText="1"/>
    </xf>
    <xf numFmtId="43" fontId="23" fillId="0" borderId="23" xfId="20" applyFont="1" applyBorder="1" applyAlignment="1">
      <alignment horizontal="center" vertical="center"/>
    </xf>
    <xf numFmtId="9" fontId="23" fillId="0" borderId="23" xfId="21" applyFont="1" applyBorder="1" applyAlignment="1">
      <alignment horizontal="center" vertical="center"/>
    </xf>
    <xf numFmtId="43" fontId="23" fillId="0" borderId="24" xfId="19" applyNumberFormat="1" applyFont="1" applyBorder="1" applyAlignment="1">
      <alignment horizontal="center" vertical="center"/>
    </xf>
    <xf numFmtId="0" fontId="18" fillId="0" borderId="23" xfId="19" applyFont="1" applyBorder="1" applyAlignment="1">
      <alignment horizontal="right" wrapText="1"/>
    </xf>
    <xf numFmtId="0" fontId="1" fillId="0" borderId="23" xfId="19" applyBorder="1" applyAlignment="1">
      <alignment horizontal="left" wrapText="1"/>
    </xf>
    <xf numFmtId="0" fontId="1" fillId="0" borderId="25" xfId="19" applyBorder="1" applyAlignment="1">
      <alignment horizontal="center"/>
    </xf>
    <xf numFmtId="0" fontId="1" fillId="0" borderId="26" xfId="19" applyBorder="1" applyAlignment="1">
      <alignment horizontal="center"/>
    </xf>
    <xf numFmtId="0" fontId="1" fillId="0" borderId="26" xfId="19" applyBorder="1" applyAlignment="1">
      <alignment wrapText="1"/>
    </xf>
    <xf numFmtId="43" fontId="0" fillId="0" borderId="26" xfId="20" applyFont="1" applyBorder="1"/>
    <xf numFmtId="9" fontId="0" fillId="0" borderId="26" xfId="21" applyFont="1" applyBorder="1" applyAlignment="1">
      <alignment horizontal="center"/>
    </xf>
    <xf numFmtId="43" fontId="1" fillId="0" borderId="27" xfId="19" applyNumberFormat="1" applyBorder="1"/>
    <xf numFmtId="11" fontId="1" fillId="0" borderId="23" xfId="19" applyNumberFormat="1" applyBorder="1" applyAlignment="1">
      <alignment horizontal="center"/>
    </xf>
    <xf numFmtId="43" fontId="10" fillId="0" borderId="0" xfId="20" applyFont="1"/>
    <xf numFmtId="9" fontId="10" fillId="0" borderId="0" xfId="21" applyFont="1" applyAlignment="1">
      <alignment horizontal="center"/>
    </xf>
    <xf numFmtId="43" fontId="10" fillId="0" borderId="0" xfId="19" applyNumberFormat="1" applyFont="1"/>
    <xf numFmtId="43" fontId="0" fillId="0" borderId="0" xfId="20" applyFont="1"/>
    <xf numFmtId="9" fontId="0" fillId="0" borderId="0" xfId="21" applyFont="1" applyAlignment="1">
      <alignment horizontal="center"/>
    </xf>
    <xf numFmtId="166" fontId="30" fillId="0" borderId="0" xfId="1" applyNumberFormat="1" applyFont="1" applyAlignment="1">
      <alignment horizontal="center" vertical="center"/>
    </xf>
    <xf numFmtId="166" fontId="1" fillId="0" borderId="15" xfId="1" applyNumberFormat="1" applyFont="1" applyBorder="1"/>
    <xf numFmtId="166" fontId="1" fillId="0" borderId="18" xfId="1" applyNumberFormat="1" applyFont="1" applyBorder="1"/>
    <xf numFmtId="166" fontId="1" fillId="0" borderId="0" xfId="1" applyNumberFormat="1" applyFont="1"/>
    <xf numFmtId="166" fontId="1" fillId="0" borderId="23" xfId="1" applyNumberFormat="1" applyFont="1" applyBorder="1"/>
    <xf numFmtId="166" fontId="1" fillId="0" borderId="26" xfId="1" applyNumberFormat="1" applyFont="1" applyBorder="1"/>
    <xf numFmtId="166" fontId="10" fillId="0" borderId="0" xfId="1" applyNumberFormat="1" applyFont="1"/>
    <xf numFmtId="0" fontId="5" fillId="0" borderId="1" xfId="0" applyFont="1" applyFill="1" applyBorder="1" applyAlignment="1">
      <alignment wrapText="1"/>
    </xf>
    <xf numFmtId="0" fontId="5" fillId="0" borderId="1" xfId="0" applyFont="1" applyFill="1" applyBorder="1"/>
    <xf numFmtId="0" fontId="0" fillId="0" borderId="1" xfId="0" applyBorder="1"/>
    <xf numFmtId="166" fontId="13" fillId="2" borderId="1" xfId="1" applyNumberFormat="1" applyFont="1" applyFill="1" applyBorder="1" applyAlignment="1">
      <alignment horizontal="center" vertical="center"/>
    </xf>
    <xf numFmtId="164" fontId="6" fillId="0" borderId="1" xfId="7" applyNumberFormat="1" applyFont="1" applyBorder="1" applyAlignment="1">
      <alignment horizontal="center" vertical="center"/>
    </xf>
    <xf numFmtId="164" fontId="6" fillId="0" borderId="9" xfId="7" applyNumberFormat="1" applyFont="1" applyBorder="1" applyAlignment="1">
      <alignment horizontal="center" vertical="center"/>
    </xf>
    <xf numFmtId="0" fontId="18" fillId="0" borderId="1" xfId="7" applyFont="1" applyBorder="1" applyAlignment="1">
      <alignment horizontal="left" vertical="center" wrapText="1"/>
    </xf>
    <xf numFmtId="0" fontId="0" fillId="0" borderId="1" xfId="7" applyFont="1" applyBorder="1" applyAlignment="1">
      <alignment horizontal="center" vertical="center"/>
    </xf>
    <xf numFmtId="164" fontId="11" fillId="0" borderId="1" xfId="7" applyNumberFormat="1" applyBorder="1" applyAlignment="1">
      <alignment horizontal="center" vertical="center"/>
    </xf>
    <xf numFmtId="0" fontId="11" fillId="0" borderId="1" xfId="7" applyBorder="1" applyAlignment="1">
      <alignment horizontal="center" vertical="center"/>
    </xf>
    <xf numFmtId="0" fontId="14" fillId="0" borderId="8" xfId="7" applyFont="1" applyBorder="1" applyAlignment="1">
      <alignment horizontal="left" vertical="center" wrapText="1"/>
    </xf>
    <xf numFmtId="0" fontId="14" fillId="0" borderId="1" xfId="7" applyFont="1" applyBorder="1" applyAlignment="1">
      <alignment horizontal="left" vertical="center" wrapText="1"/>
    </xf>
    <xf numFmtId="0" fontId="14" fillId="0" borderId="9" xfId="7" applyFont="1" applyBorder="1" applyAlignment="1">
      <alignment horizontal="left" vertical="center" wrapText="1"/>
    </xf>
    <xf numFmtId="0" fontId="14" fillId="0" borderId="10" xfId="7" applyFont="1" applyBorder="1" applyAlignment="1">
      <alignment horizontal="left" vertical="center" wrapText="1"/>
    </xf>
    <xf numFmtId="0" fontId="14" fillId="0" borderId="3" xfId="7" applyFont="1" applyBorder="1" applyAlignment="1">
      <alignment horizontal="left" vertical="center" wrapText="1"/>
    </xf>
    <xf numFmtId="0" fontId="14" fillId="0" borderId="12" xfId="7" applyFont="1" applyBorder="1" applyAlignment="1">
      <alignment horizontal="left" vertical="center" wrapText="1"/>
    </xf>
    <xf numFmtId="0" fontId="12" fillId="2" borderId="5" xfId="7" applyFont="1" applyFill="1" applyBorder="1" applyAlignment="1">
      <alignment horizontal="center" vertical="center" wrapText="1"/>
    </xf>
    <xf numFmtId="0" fontId="12" fillId="2" borderId="6" xfId="7" applyFont="1" applyFill="1" applyBorder="1" applyAlignment="1">
      <alignment horizontal="center" vertical="center"/>
    </xf>
    <xf numFmtId="0" fontId="12" fillId="2" borderId="7" xfId="7" applyFont="1" applyFill="1" applyBorder="1" applyAlignment="1">
      <alignment horizontal="center" vertical="center"/>
    </xf>
    <xf numFmtId="0" fontId="10" fillId="0" borderId="8" xfId="7" applyFont="1" applyBorder="1" applyAlignment="1">
      <alignment horizontal="center" vertical="center"/>
    </xf>
    <xf numFmtId="0" fontId="10" fillId="0" borderId="1" xfId="7" applyFont="1" applyBorder="1" applyAlignment="1">
      <alignment horizontal="center" vertical="center"/>
    </xf>
    <xf numFmtId="0" fontId="10" fillId="0" borderId="9" xfId="7" applyFont="1" applyBorder="1" applyAlignment="1">
      <alignment horizontal="center" vertical="center"/>
    </xf>
    <xf numFmtId="0" fontId="19" fillId="0" borderId="8" xfId="7" applyFont="1" applyBorder="1" applyAlignment="1">
      <alignment horizontal="left" vertical="center"/>
    </xf>
    <xf numFmtId="0" fontId="19" fillId="0" borderId="1" xfId="7" applyFont="1" applyBorder="1" applyAlignment="1">
      <alignment horizontal="left" vertical="center"/>
    </xf>
    <xf numFmtId="0" fontId="19" fillId="0" borderId="9" xfId="7" applyFont="1" applyBorder="1" applyAlignment="1">
      <alignment horizontal="left" vertical="center"/>
    </xf>
    <xf numFmtId="0" fontId="14" fillId="0" borderId="8" xfId="7" applyFont="1" applyFill="1" applyBorder="1" applyAlignment="1">
      <alignment horizontal="left" vertical="center" wrapText="1"/>
    </xf>
    <xf numFmtId="0" fontId="14" fillId="0" borderId="1" xfId="7" applyFont="1" applyFill="1" applyBorder="1" applyAlignment="1">
      <alignment horizontal="left" vertical="center" wrapText="1"/>
    </xf>
    <xf numFmtId="0" fontId="14" fillId="0" borderId="9" xfId="7" applyFont="1" applyFill="1" applyBorder="1" applyAlignment="1">
      <alignment horizontal="left" vertical="center" wrapText="1"/>
    </xf>
  </cellXfs>
  <cellStyles count="22">
    <cellStyle name="Comma" xfId="1" builtinId="3"/>
    <cellStyle name="Comma 2" xfId="9"/>
    <cellStyle name="Comma 2 2" xfId="14"/>
    <cellStyle name="Comma 3" xfId="15"/>
    <cellStyle name="Comma 4" xfId="20"/>
    <cellStyle name="Currency" xfId="2" builtinId="4"/>
    <cellStyle name="Normal" xfId="0" builtinId="0"/>
    <cellStyle name="Normal 2" xfId="4"/>
    <cellStyle name="Normal 2 2" xfId="6"/>
    <cellStyle name="Normal 2 3" xfId="10"/>
    <cellStyle name="Normal 23" xfId="16"/>
    <cellStyle name="Normal 3" xfId="7"/>
    <cellStyle name="Normal 4" xfId="13"/>
    <cellStyle name="Normal 4 2" xfId="12"/>
    <cellStyle name="Normal 5" xfId="18"/>
    <cellStyle name="Normal 6" xfId="19"/>
    <cellStyle name="Normal 8" xfId="8"/>
    <cellStyle name="Percent" xfId="3" builtinId="5"/>
    <cellStyle name="Percent 2" xfId="5"/>
    <cellStyle name="Percent 2 2" xfId="11"/>
    <cellStyle name="Percent 3" xfId="17"/>
    <cellStyle name="Percent 4"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theme" Target="theme/theme1.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calcChain" Target="calcChain.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Users\research\abhijeetn\Metals\Tisco\Models\Blank.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WINDOWS\Temporary%20Internet%20Files\Content.IE5\CY364C88\PROJECTIONS%20GR%20-%20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mashankar\rtilauditfiles\Documents%20and%20Settings\xyz\My%20Documents\Projections\My%20Documents\Term%20Loans\final%20interest%20provision%20300920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TA022-N2\Construction\prevcost\6812\FromSpecialist\Equipment\PBPreliminary.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Users\SKNL\AppData\Local\Microsoft\Windows\Temporary%20Internet%20Files\Content.IE5\7WBRYPCZ\New%20Folder\Pharma%20EMs\blan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eauty\jfm2125\INTEL\06%20C%20Price_Compensation%20Pla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MGT-DRT\MGT-IMPR\MGT-SC@\DA0463\QTN-INSN\WILLICH\INSU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71039\sipc-meoh-bd\My%20Documents\&#50629;&#47924;\nama\&#44256;&#51116;&#50689;\cost%20breakdown%20templat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71039\sipc-meoh-bd\My%20Documents\&#50629;&#47924;\nama\&#44256;&#51116;&#50689;\NGL4%20COST%20BREAKDOWN%20TMP%20REV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t_com002\pyro\Edgar%202002\DAELIM%20OSBL\Costing%20Files\Costing_Direct_Daelim_Offsite&amp;OSBL_Rev.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_com002\pyro\Edgar%202001\LG%20Eng'g\Methanol%20Plant\Costing%20Files\&#50629;&#47924;\nama\&#44256;&#51116;&#50689;\cost%20breakdown%20templat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7B076D5\dkbw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I:\Users\SKNL\AppData\Local\Microsoft\Windows\Temporary%20Internet%20Files\Content.IE5\7WBRYPCZ\AsiaLink\DD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rkg02\LOCALS~1\Temp\notes6030C8\SE6380\TOP1\MISS_&#49688;\ORIGINAL\&#49688;_0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iresko01d\PROJECTS\Mazzaferro\My%20Data%20Sheets\Data%20I.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Rag-05\mikee\Eng'g%20Files\MIKE\SMART\eng'gfile\cone\Base%20metals%20mining%20resources\Civils%20Cost%20Estimate%2010,000mTpd%20No%20Figure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Remaining(BQ).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WINDOWS\TEMP\6810CWRDO_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Umashankar\rtilauditfiles\Users\SKNL\AppData\Local\Microsoft\Windows\Temporary%20Internet%20Files\Content.IE5\SG3OVIC5\RTIL%20GIC%20Monthly%20MIS-Qtrly%20Budge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nds\.g4_india_vol1.group4_ind\USERS\ACCOUNTS\PATNAIK\TBS989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Nt_com002\pyro\Edgar%202001\LG%20Eng'g\Methanol%20Plant\Costing%20Files\&#50629;&#47924;\nama\&#44256;&#51116;&#50689;\CODE509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_com002\pyro\Edgar%202001\LG%20Eng'g\Methanol%20Plant\Costing%20Files\&#50629;&#47924;\nama\&#44256;&#51116;&#50689;\NGL4%20COST%20BREAKDOWN%20TMP%20REV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E%20Drive\Brahma\GBrahma\ACCOUNTS\Acct_202122\ACCOUNTS\ACCOUNTS\INDAS_ACC_2122_Feb_22.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Documents%20and%20Settings\xyz\My%20Documents\Projections\My%20Documents\Term%20Loans\final%20interest%20provision%203009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Nt_com002\pyro\Edgar%202002\DAELIM%20OSBL\Costing%20Files\Costing_Direct_Daelim_Offsite&amp;OSBL_Rev.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mashankar\rtilauditfiles\WINDOWS\Temporary%20Internet%20Files\Content.IE5\CY364C88\PROJECTIONS%20GR%20-%20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Documents%20and%20Settings\umashankar\Desktop\WINDOWS\Temporary%20Internet%20Files\Content.IE5\CY364C88\PROJECTIONS%20GR%20-%20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Users\Pallavi\AppData\Local\Microsoft\Windows\Temporary%20Internet%20Files\Content.Outlook\W0PJIVHI\WINDOWS\Temporary%20Internet%20Files\Content.IE5\CY364C88\PROJECTIONS%20GR%20-%20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1\rkg02\LOCALS~1\Temp\notes6030C8\Dubai\OGD_III\Composite%20Constr\Estimate\Process\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DOCUME~1\rkg02\LOCALS~1\Temp\notes6030C8\Dubai\OGD_III\Composite%20Constr\Estimate\Process\U.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_com002\pyro\Edgar\TECHNIP%20GAS%20COMPRESSION\Package%201\Aboveground%20pip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nk"/>
      <sheetName val="Calculation (2)"/>
      <sheetName val="Macro1"/>
      <sheetName val="EVA1"/>
      <sheetName val="#REF"/>
      <sheetName val="bajaj_copeland"/>
      <sheetName val="InQuart"/>
      <sheetName val="Financials"/>
      <sheetName val="Mico"/>
      <sheetName val="Chart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_POWER_"/>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april sep 04"/>
      <sheetName val="Diff cdr and actual"/>
      <sheetName val="UTI Claim"/>
      <sheetName val="document rate"/>
      <sheetName val="document rate difference"/>
      <sheetName val="balance sheet 300903"/>
      <sheetName val="Rs in lacs"/>
      <sheetName val="OLD SHEET"/>
      <sheetName val="loanwise FITL 300904"/>
      <sheetName val="WCF"/>
      <sheetName val="final institution wise0904"/>
      <sheetName val="monthly int from 01.04.05"/>
      <sheetName val="WCF FITL"/>
      <sheetName val="draft pref shares"/>
      <sheetName val="final pref shares"/>
      <sheetName val="in lacs"/>
      <sheetName val="Sheet4"/>
      <sheetName val="FITL 31032005"/>
      <sheetName val="secured loans summary"/>
      <sheetName val="secured loans"/>
      <sheetName val="guarentee"/>
      <sheetName val="Sheet1"/>
      <sheetName val="Ray &amp; Ray"/>
      <sheetName val="increase in fitl 300903"/>
      <sheetName val="working of outside cdr 30092003"/>
      <sheetName val="working of outside cdr 31032003"/>
      <sheetName val="changes made inyellow"/>
      <sheetName val="Sheet3"/>
      <sheetName val="JSS"/>
      <sheetName val="cdr rate provision oct mar 03"/>
      <sheetName val="final compo penal0303 "/>
      <sheetName val="duedateoct-mar03cdrrate"/>
      <sheetName val="document rate provisi oct ma 03"/>
      <sheetName val="Sheet2"/>
      <sheetName val="overdueint prov10to03 inmar03"/>
      <sheetName val="restructuring"/>
      <sheetName val="institutions confirmation 0902"/>
      <sheetName val="origcompowithout overdue15 crs "/>
      <sheetName val="summary without over due300902"/>
      <sheetName val="NCD income tax"/>
      <sheetName val="IDBI"/>
      <sheetName val="IIBI 208"/>
      <sheetName val="due dates oct mar03 cdr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nk"/>
      <sheetName val="Note"/>
      <sheetName val="Dbase"/>
      <sheetName val="Page 2"/>
      <sheetName val="Mtls"/>
      <sheetName val="Cost Source"/>
      <sheetName val="Curves"/>
      <sheetName val="Tables"/>
      <sheetName val="Heads"/>
      <sheetName val="Ex-Rate"/>
      <sheetName val="CAT_5"/>
      <sheetName val="Summary Sheets"/>
      <sheetName val="ITB COST"/>
      <sheetName val="EQFRM2"/>
      <sheetName val="A1 Thru A11- LUMP SUM CONSTR"/>
      <sheetName val="Page_21"/>
      <sheetName val="Cost_Source1"/>
      <sheetName val="Summary_Sheets1"/>
      <sheetName val="ITB_COST1"/>
      <sheetName val="Page_2"/>
      <sheetName val="Cost_Source"/>
      <sheetName val="Summary_Sheets"/>
      <sheetName val="ITB_COST"/>
      <sheetName val="alamat"/>
      <sheetName val="XZLC004_PART2"/>
      <sheetName val="DB"/>
      <sheetName val="PBPreliminary"/>
      <sheetName val="9-1차이내역"/>
      <sheetName val="3,000"/>
      <sheetName val="97"/>
      <sheetName val="Raw Data"/>
      <sheetName val="steel-gr"/>
      <sheetName val="IO"/>
    </sheetNames>
    <sheetDataSet>
      <sheetData sheetId="0">
        <row r="1">
          <cell r="A1" t="str">
            <v>18</v>
          </cell>
        </row>
      </sheetData>
      <sheetData sheetId="1" refreshError="1">
        <row r="1">
          <cell r="A1" t="str">
            <v>18</v>
          </cell>
        </row>
        <row r="5">
          <cell r="C5" t="str">
            <v>Berri Gas Plant - Quatif</v>
          </cell>
        </row>
        <row r="7">
          <cell r="C7" t="str">
            <v xml:space="preserve">Saudi Aramco </v>
          </cell>
        </row>
        <row r="9">
          <cell r="C9" t="str">
            <v>6812</v>
          </cell>
        </row>
        <row r="13">
          <cell r="F13">
            <v>1</v>
          </cell>
        </row>
        <row r="15">
          <cell r="C15">
            <v>1000</v>
          </cell>
        </row>
        <row r="46">
          <cell r="H46">
            <v>0.96813499999999997</v>
          </cell>
        </row>
        <row r="48">
          <cell r="E48" t="str">
            <v>CU1</v>
          </cell>
        </row>
        <row r="50">
          <cell r="E50" t="str">
            <v>CU2</v>
          </cell>
          <cell r="H50">
            <v>0</v>
          </cell>
        </row>
        <row r="75">
          <cell r="C75">
            <v>1</v>
          </cell>
          <cell r="D75" t="str">
            <v>EUR</v>
          </cell>
          <cell r="E75">
            <v>1</v>
          </cell>
        </row>
        <row r="76">
          <cell r="C76">
            <v>2</v>
          </cell>
          <cell r="D76" t="str">
            <v>USD</v>
          </cell>
          <cell r="E76">
            <v>0.96813499999999997</v>
          </cell>
        </row>
        <row r="77">
          <cell r="C77">
            <v>3</v>
          </cell>
          <cell r="D77" t="str">
            <v>ITL</v>
          </cell>
          <cell r="E77">
            <v>1936.27</v>
          </cell>
        </row>
        <row r="79">
          <cell r="C79">
            <v>1</v>
          </cell>
        </row>
        <row r="81">
          <cell r="C81">
            <v>1</v>
          </cell>
        </row>
        <row r="84">
          <cell r="C84" t="str">
            <v>Cost in Euro</v>
          </cell>
        </row>
        <row r="85">
          <cell r="C85" t="str">
            <v>Cost in US Dollar</v>
          </cell>
        </row>
        <row r="86">
          <cell r="C86" t="str">
            <v>Cost in IT Lira</v>
          </cell>
        </row>
      </sheetData>
      <sheetData sheetId="2" refreshError="1">
        <row r="1">
          <cell r="A1" t="str">
            <v>18</v>
          </cell>
        </row>
        <row r="3">
          <cell r="BB3">
            <v>0</v>
          </cell>
        </row>
        <row r="4">
          <cell r="AY4">
            <v>1</v>
          </cell>
          <cell r="AZ4" t="str">
            <v>EUR</v>
          </cell>
        </row>
        <row r="5">
          <cell r="AF5" t="str">
            <v>$B$14</v>
          </cell>
          <cell r="AG5" t="str">
            <v>$AZ$474</v>
          </cell>
          <cell r="AI5">
            <v>14</v>
          </cell>
          <cell r="AJ5">
            <v>14</v>
          </cell>
          <cell r="AK5" t="str">
            <v>$N$14</v>
          </cell>
          <cell r="AN5" t="str">
            <v>PB670008.XLS</v>
          </cell>
          <cell r="AY5">
            <v>2</v>
          </cell>
          <cell r="AZ5" t="str">
            <v>USD</v>
          </cell>
        </row>
        <row r="6">
          <cell r="AI6">
            <v>52</v>
          </cell>
          <cell r="AY6">
            <v>3</v>
          </cell>
          <cell r="AZ6" t="str">
            <v>CU1</v>
          </cell>
        </row>
        <row r="7">
          <cell r="AY7">
            <v>4</v>
          </cell>
          <cell r="AZ7" t="str">
            <v>CU2</v>
          </cell>
        </row>
        <row r="10">
          <cell r="A10">
            <v>14</v>
          </cell>
          <cell r="B10" t="str">
            <v>EQP.</v>
          </cell>
        </row>
        <row r="11">
          <cell r="A11">
            <v>474</v>
          </cell>
        </row>
        <row r="12">
          <cell r="A12">
            <v>461</v>
          </cell>
        </row>
        <row r="13">
          <cell r="C13" t="str">
            <v>EUR</v>
          </cell>
          <cell r="F13">
            <v>1</v>
          </cell>
        </row>
        <row r="14">
          <cell r="B14" t="str">
            <v>AI</v>
          </cell>
          <cell r="C14" t="str">
            <v>CS</v>
          </cell>
          <cell r="E14" t="str">
            <v>10</v>
          </cell>
          <cell r="G14" t="str">
            <v>470-E-1D</v>
          </cell>
          <cell r="H14" t="str">
            <v>Feed Gas Compressor Aftercooler</v>
          </cell>
          <cell r="I14">
            <v>18.93</v>
          </cell>
          <cell r="J14">
            <v>1915</v>
          </cell>
          <cell r="K14">
            <v>12</v>
          </cell>
          <cell r="L14">
            <v>188</v>
          </cell>
          <cell r="M14">
            <v>39</v>
          </cell>
          <cell r="N14">
            <v>50</v>
          </cell>
          <cell r="O14">
            <v>8</v>
          </cell>
          <cell r="P14">
            <v>50</v>
          </cell>
          <cell r="Q14" t="str">
            <v>X</v>
          </cell>
          <cell r="T14" t="str">
            <v>EUR</v>
          </cell>
          <cell r="U14">
            <v>0</v>
          </cell>
          <cell r="V14">
            <v>198790</v>
          </cell>
          <cell r="W14">
            <v>0</v>
          </cell>
          <cell r="X14" t="str">
            <v>.</v>
          </cell>
          <cell r="AB14" t="str">
            <v>AIRC</v>
          </cell>
        </row>
        <row r="15">
          <cell r="B15" t="str">
            <v>AI</v>
          </cell>
          <cell r="C15" t="str">
            <v>CS</v>
          </cell>
          <cell r="E15" t="str">
            <v>10</v>
          </cell>
          <cell r="G15" t="str">
            <v>470-E-61A</v>
          </cell>
          <cell r="H15" t="str">
            <v>Refrigerant Condenser</v>
          </cell>
          <cell r="I15">
            <v>23.23</v>
          </cell>
          <cell r="J15">
            <v>7840</v>
          </cell>
          <cell r="K15">
            <v>12</v>
          </cell>
          <cell r="L15">
            <v>104</v>
          </cell>
          <cell r="M15">
            <v>28</v>
          </cell>
          <cell r="N15">
            <v>50</v>
          </cell>
          <cell r="O15">
            <v>24</v>
          </cell>
          <cell r="P15">
            <v>50</v>
          </cell>
          <cell r="Q15" t="str">
            <v>X</v>
          </cell>
          <cell r="T15" t="str">
            <v>EUR</v>
          </cell>
          <cell r="U15">
            <v>0</v>
          </cell>
          <cell r="V15">
            <v>326150</v>
          </cell>
          <cell r="W15">
            <v>0</v>
          </cell>
          <cell r="X15" t="str">
            <v>.</v>
          </cell>
          <cell r="AB15" t="str">
            <v>AIRC</v>
          </cell>
        </row>
        <row r="16">
          <cell r="B16" t="str">
            <v>AI</v>
          </cell>
          <cell r="C16" t="str">
            <v>CS</v>
          </cell>
          <cell r="E16" t="str">
            <v>10</v>
          </cell>
          <cell r="G16" t="str">
            <v>470-E-61B</v>
          </cell>
          <cell r="I16">
            <v>23.23</v>
          </cell>
          <cell r="J16">
            <v>7840</v>
          </cell>
          <cell r="K16">
            <v>12</v>
          </cell>
          <cell r="L16">
            <v>104</v>
          </cell>
          <cell r="M16">
            <v>28</v>
          </cell>
          <cell r="N16">
            <v>50</v>
          </cell>
          <cell r="O16">
            <v>24</v>
          </cell>
          <cell r="P16">
            <v>50</v>
          </cell>
          <cell r="Q16" t="str">
            <v>X</v>
          </cell>
          <cell r="T16" t="str">
            <v>EUR</v>
          </cell>
          <cell r="U16">
            <v>0</v>
          </cell>
          <cell r="V16">
            <v>326150</v>
          </cell>
          <cell r="W16">
            <v>0</v>
          </cell>
          <cell r="X16" t="str">
            <v>.</v>
          </cell>
          <cell r="AB16" t="str">
            <v>AIRC</v>
          </cell>
        </row>
        <row r="17">
          <cell r="B17" t="str">
            <v>CC</v>
          </cell>
          <cell r="C17" t="str">
            <v>CS</v>
          </cell>
          <cell r="E17" t="str">
            <v>10</v>
          </cell>
          <cell r="G17" t="str">
            <v>470-K-1D</v>
          </cell>
          <cell r="H17" t="str">
            <v xml:space="preserve">Feed Gas Compressor </v>
          </cell>
          <cell r="I17">
            <v>27375</v>
          </cell>
          <cell r="J17">
            <v>28.27</v>
          </cell>
          <cell r="K17">
            <v>53</v>
          </cell>
          <cell r="L17">
            <v>10.9</v>
          </cell>
          <cell r="M17">
            <v>320</v>
          </cell>
          <cell r="N17">
            <v>33.799999999999997</v>
          </cell>
          <cell r="P17">
            <v>15926</v>
          </cell>
          <cell r="R17" t="str">
            <v>CS</v>
          </cell>
          <cell r="T17" t="str">
            <v>EUR</v>
          </cell>
          <cell r="U17">
            <v>0</v>
          </cell>
          <cell r="V17">
            <v>120000</v>
          </cell>
          <cell r="W17">
            <v>0</v>
          </cell>
          <cell r="X17" t="str">
            <v>Incl.470-D-44D/D-47D/E-21D/G-14G/G-14H</v>
          </cell>
          <cell r="AB17" t="str">
            <v>CCOM</v>
          </cell>
        </row>
        <row r="18">
          <cell r="B18" t="str">
            <v>CC</v>
          </cell>
          <cell r="C18" t="str">
            <v>CS</v>
          </cell>
          <cell r="E18" t="str">
            <v>10</v>
          </cell>
          <cell r="G18" t="str">
            <v>470-K-3A</v>
          </cell>
          <cell r="H18" t="str">
            <v>Propane Compressor</v>
          </cell>
          <cell r="I18">
            <v>160291</v>
          </cell>
          <cell r="J18">
            <v>44.1</v>
          </cell>
          <cell r="K18">
            <v>15.5</v>
          </cell>
          <cell r="L18">
            <v>7.5</v>
          </cell>
          <cell r="M18">
            <v>76</v>
          </cell>
          <cell r="N18">
            <v>23</v>
          </cell>
          <cell r="R18" t="str">
            <v>CS</v>
          </cell>
          <cell r="T18" t="str">
            <v>EUR</v>
          </cell>
          <cell r="U18">
            <v>0</v>
          </cell>
          <cell r="V18">
            <v>50000</v>
          </cell>
          <cell r="W18">
            <v>0</v>
          </cell>
          <cell r="X18" t="str">
            <v>By Client -Incl.470-D-64A/D-65A/E-62A/G-60A/G-60C</v>
          </cell>
          <cell r="AB18" t="str">
            <v>CCOM</v>
          </cell>
        </row>
        <row r="19">
          <cell r="B19" t="str">
            <v>CC</v>
          </cell>
          <cell r="C19" t="str">
            <v>CS</v>
          </cell>
          <cell r="E19" t="str">
            <v>10</v>
          </cell>
          <cell r="G19" t="str">
            <v>470-K-3B</v>
          </cell>
          <cell r="I19">
            <v>160291</v>
          </cell>
          <cell r="J19">
            <v>44.1</v>
          </cell>
          <cell r="K19">
            <v>15.5</v>
          </cell>
          <cell r="L19">
            <v>7.5</v>
          </cell>
          <cell r="M19">
            <v>76</v>
          </cell>
          <cell r="N19">
            <v>23</v>
          </cell>
          <cell r="R19" t="str">
            <v>CS</v>
          </cell>
          <cell r="T19" t="str">
            <v>EUR</v>
          </cell>
          <cell r="U19">
            <v>0</v>
          </cell>
          <cell r="V19">
            <v>50000</v>
          </cell>
          <cell r="W19">
            <v>0</v>
          </cell>
          <cell r="X19" t="str">
            <v>By Client - Incl.470-D-64B/D-65B/E-62B/G-60B/G-60D</v>
          </cell>
          <cell r="AB19" t="str">
            <v>CCOM</v>
          </cell>
        </row>
        <row r="20">
          <cell r="B20" t="str">
            <v>CP01</v>
          </cell>
          <cell r="C20" t="str">
            <v>TR</v>
          </cell>
          <cell r="E20" t="str">
            <v>10</v>
          </cell>
          <cell r="G20" t="str">
            <v>470-G-14G</v>
          </cell>
          <cell r="H20" t="str">
            <v>Main Oil Pump</v>
          </cell>
          <cell r="T20" t="str">
            <v>EUR</v>
          </cell>
          <cell r="U20">
            <v>0</v>
          </cell>
          <cell r="V20">
            <v>0</v>
          </cell>
          <cell r="W20">
            <v>0</v>
          </cell>
          <cell r="X20" t="str">
            <v>Incl.in Compressor 470-K-1D</v>
          </cell>
          <cell r="AB20" t="str">
            <v>CPUM</v>
          </cell>
        </row>
        <row r="21">
          <cell r="B21" t="str">
            <v>CP01</v>
          </cell>
          <cell r="C21" t="str">
            <v>EX01</v>
          </cell>
          <cell r="E21" t="str">
            <v>10</v>
          </cell>
          <cell r="G21" t="str">
            <v>470-G-14H</v>
          </cell>
          <cell r="H21" t="str">
            <v>Auxiliary Oil Pump</v>
          </cell>
          <cell r="T21" t="str">
            <v>EUR</v>
          </cell>
          <cell r="U21">
            <v>0</v>
          </cell>
          <cell r="V21">
            <v>0</v>
          </cell>
          <cell r="W21">
            <v>0</v>
          </cell>
          <cell r="X21" t="str">
            <v>Incl.in Compressor 470-K-1D</v>
          </cell>
          <cell r="AB21" t="str">
            <v>CPUM</v>
          </cell>
        </row>
        <row r="22">
          <cell r="B22" t="str">
            <v>CP01</v>
          </cell>
          <cell r="C22" t="str">
            <v>AI</v>
          </cell>
          <cell r="E22" t="str">
            <v>10</v>
          </cell>
          <cell r="G22" t="str">
            <v>470-G-60A</v>
          </cell>
          <cell r="H22" t="str">
            <v>Auxiliary Oil Pump</v>
          </cell>
          <cell r="T22" t="str">
            <v>EUR</v>
          </cell>
          <cell r="U22">
            <v>0</v>
          </cell>
          <cell r="V22">
            <v>0</v>
          </cell>
          <cell r="W22">
            <v>0</v>
          </cell>
          <cell r="X22" t="str">
            <v>Incl.in Compressor 470-K-3A</v>
          </cell>
          <cell r="AB22" t="str">
            <v>CPUM</v>
          </cell>
        </row>
        <row r="23">
          <cell r="B23" t="str">
            <v>CP01</v>
          </cell>
          <cell r="C23" t="str">
            <v>VE01</v>
          </cell>
          <cell r="E23" t="str">
            <v>10</v>
          </cell>
          <cell r="G23" t="str">
            <v>470-G-60B</v>
          </cell>
          <cell r="T23" t="str">
            <v>EUR</v>
          </cell>
          <cell r="U23">
            <v>0</v>
          </cell>
          <cell r="V23">
            <v>0</v>
          </cell>
          <cell r="W23">
            <v>0</v>
          </cell>
          <cell r="X23" t="str">
            <v>Incl.in Compressor 470-K-3A</v>
          </cell>
          <cell r="AB23" t="str">
            <v>CPUM</v>
          </cell>
        </row>
        <row r="24">
          <cell r="B24" t="str">
            <v>CP01</v>
          </cell>
          <cell r="C24" t="str">
            <v>CP01</v>
          </cell>
          <cell r="E24" t="str">
            <v>10</v>
          </cell>
          <cell r="G24" t="str">
            <v>470-G-60C</v>
          </cell>
          <cell r="H24" t="str">
            <v>Main Oil Pump</v>
          </cell>
          <cell r="T24" t="str">
            <v>EUR</v>
          </cell>
          <cell r="U24">
            <v>0</v>
          </cell>
          <cell r="V24">
            <v>0</v>
          </cell>
          <cell r="W24">
            <v>0</v>
          </cell>
          <cell r="X24" t="str">
            <v>Incl.in Compressor 470-K-3B</v>
          </cell>
          <cell r="AB24" t="str">
            <v>CPUM</v>
          </cell>
        </row>
        <row r="25">
          <cell r="B25" t="str">
            <v>CP01</v>
          </cell>
          <cell r="C25" t="str">
            <v>RP</v>
          </cell>
          <cell r="E25" t="str">
            <v>10</v>
          </cell>
          <cell r="G25" t="str">
            <v>470-G-60D</v>
          </cell>
          <cell r="T25" t="str">
            <v>EUR</v>
          </cell>
          <cell r="U25">
            <v>0</v>
          </cell>
          <cell r="V25">
            <v>0</v>
          </cell>
          <cell r="W25">
            <v>0</v>
          </cell>
          <cell r="X25" t="str">
            <v>Incl.in Compressor 470-K-3B</v>
          </cell>
          <cell r="AB25" t="str">
            <v>CPUM</v>
          </cell>
        </row>
        <row r="26">
          <cell r="B26" t="str">
            <v>DR</v>
          </cell>
          <cell r="C26" t="str">
            <v>CC</v>
          </cell>
          <cell r="E26" t="str">
            <v>10</v>
          </cell>
          <cell r="G26" t="str">
            <v>470-KM-1D</v>
          </cell>
          <cell r="H26" t="str">
            <v>Feed Gas Compressor Motor</v>
          </cell>
          <cell r="I26">
            <v>17000</v>
          </cell>
          <cell r="J26" t="str">
            <v>???</v>
          </cell>
          <cell r="T26" t="str">
            <v>EUR</v>
          </cell>
          <cell r="U26">
            <v>0</v>
          </cell>
          <cell r="V26">
            <v>55440</v>
          </cell>
          <cell r="W26">
            <v>0</v>
          </cell>
          <cell r="X26" t="str">
            <v>.</v>
          </cell>
          <cell r="AB26" t="str">
            <v>DRIV</v>
          </cell>
        </row>
        <row r="27">
          <cell r="B27" t="str">
            <v>DR</v>
          </cell>
          <cell r="C27" t="str">
            <v>.</v>
          </cell>
          <cell r="E27" t="str">
            <v>10</v>
          </cell>
          <cell r="G27" t="str">
            <v>470-KM-3A</v>
          </cell>
          <cell r="H27" t="str">
            <v>Propane Compressor Motor</v>
          </cell>
          <cell r="I27">
            <v>7500</v>
          </cell>
          <cell r="J27" t="str">
            <v>???</v>
          </cell>
          <cell r="T27" t="str">
            <v>EUR</v>
          </cell>
          <cell r="U27">
            <v>0</v>
          </cell>
          <cell r="V27">
            <v>27840</v>
          </cell>
          <cell r="W27">
            <v>0</v>
          </cell>
          <cell r="X27" t="str">
            <v>Supply by Client</v>
          </cell>
          <cell r="AB27" t="str">
            <v>DRIV</v>
          </cell>
        </row>
        <row r="28">
          <cell r="B28" t="str">
            <v>DR</v>
          </cell>
          <cell r="C28" t="str">
            <v>DR</v>
          </cell>
          <cell r="E28" t="str">
            <v>10</v>
          </cell>
          <cell r="G28" t="str">
            <v>470-KM-3B</v>
          </cell>
          <cell r="I28">
            <v>7500</v>
          </cell>
          <cell r="J28" t="str">
            <v>???</v>
          </cell>
          <cell r="T28" t="str">
            <v>EUR</v>
          </cell>
          <cell r="U28">
            <v>0</v>
          </cell>
          <cell r="V28">
            <v>27840</v>
          </cell>
          <cell r="W28">
            <v>0</v>
          </cell>
          <cell r="X28" t="str">
            <v>Supply by Client</v>
          </cell>
          <cell r="AB28" t="str">
            <v>DRIV</v>
          </cell>
        </row>
        <row r="29">
          <cell r="B29" t="str">
            <v>EX01</v>
          </cell>
          <cell r="C29" t="str">
            <v>.</v>
          </cell>
          <cell r="E29" t="str">
            <v>10</v>
          </cell>
          <cell r="G29" t="str">
            <v>470-E-21D</v>
          </cell>
          <cell r="H29" t="str">
            <v>Lube Oil Cooler</v>
          </cell>
          <cell r="T29" t="str">
            <v>EUR</v>
          </cell>
          <cell r="U29">
            <v>0</v>
          </cell>
          <cell r="V29">
            <v>0</v>
          </cell>
          <cell r="W29">
            <v>0</v>
          </cell>
          <cell r="X29" t="str">
            <v>§</v>
          </cell>
          <cell r="Y29" t="str">
            <v>Incl.in Compressor 470-K-1D</v>
          </cell>
          <cell r="AB29" t="str">
            <v>EXCH</v>
          </cell>
        </row>
        <row r="30">
          <cell r="B30" t="str">
            <v>EX01</v>
          </cell>
          <cell r="C30" t="str">
            <v>.</v>
          </cell>
          <cell r="E30" t="str">
            <v>10</v>
          </cell>
          <cell r="G30" t="str">
            <v>470-E-62A</v>
          </cell>
          <cell r="H30" t="str">
            <v>Lube Oil Cooler</v>
          </cell>
          <cell r="T30" t="str">
            <v>EUR</v>
          </cell>
          <cell r="U30">
            <v>0</v>
          </cell>
          <cell r="V30">
            <v>0</v>
          </cell>
          <cell r="W30">
            <v>0</v>
          </cell>
          <cell r="X30" t="str">
            <v>§</v>
          </cell>
          <cell r="Y30" t="str">
            <v>Incl.in Compressor 470-K-3A</v>
          </cell>
          <cell r="AB30" t="str">
            <v>EXCH</v>
          </cell>
        </row>
        <row r="31">
          <cell r="B31" t="str">
            <v>EX01</v>
          </cell>
          <cell r="C31" t="str">
            <v>.</v>
          </cell>
          <cell r="E31" t="str">
            <v>10</v>
          </cell>
          <cell r="G31" t="str">
            <v>470-E-62B</v>
          </cell>
          <cell r="T31" t="str">
            <v>EUR</v>
          </cell>
          <cell r="U31">
            <v>0</v>
          </cell>
          <cell r="V31">
            <v>0</v>
          </cell>
          <cell r="W31">
            <v>0</v>
          </cell>
          <cell r="X31" t="str">
            <v>§</v>
          </cell>
          <cell r="Y31" t="str">
            <v>Incl.in Compressor 470-K-3B</v>
          </cell>
          <cell r="AB31" t="str">
            <v>EXCH</v>
          </cell>
        </row>
        <row r="32">
          <cell r="B32" t="str">
            <v>EX01</v>
          </cell>
          <cell r="C32" t="str">
            <v>01.01</v>
          </cell>
          <cell r="E32" t="str">
            <v>10</v>
          </cell>
          <cell r="G32" t="str">
            <v>470-E-60A</v>
          </cell>
          <cell r="H32" t="str">
            <v>Feed Chiller</v>
          </cell>
          <cell r="I32" t="str">
            <v>BKM</v>
          </cell>
          <cell r="J32">
            <v>8.73</v>
          </cell>
          <cell r="K32">
            <v>3515</v>
          </cell>
          <cell r="L32">
            <v>93</v>
          </cell>
          <cell r="M32">
            <v>29.9</v>
          </cell>
          <cell r="N32">
            <v>66</v>
          </cell>
          <cell r="O32">
            <v>38.700000000000003</v>
          </cell>
          <cell r="P32">
            <v>13411</v>
          </cell>
          <cell r="Q32" t="str">
            <v>Q</v>
          </cell>
          <cell r="R32" t="str">
            <v>01</v>
          </cell>
          <cell r="S32" t="str">
            <v>01</v>
          </cell>
          <cell r="T32" t="str">
            <v>EUR</v>
          </cell>
          <cell r="U32">
            <v>0</v>
          </cell>
          <cell r="V32">
            <v>187460</v>
          </cell>
          <cell r="W32">
            <v>0</v>
          </cell>
          <cell r="X32" t="str">
            <v>§</v>
          </cell>
          <cell r="Y32" t="str">
            <v xml:space="preserve"> (Kg./m²) = 53,33 -Shell dia (mm) = 2.170</v>
          </cell>
          <cell r="AB32" t="str">
            <v>EXCH</v>
          </cell>
        </row>
        <row r="33">
          <cell r="B33" t="str">
            <v>EX01</v>
          </cell>
          <cell r="C33" t="str">
            <v>01.01</v>
          </cell>
          <cell r="E33" t="str">
            <v>10</v>
          </cell>
          <cell r="G33" t="str">
            <v>470-E-60B</v>
          </cell>
          <cell r="I33" t="str">
            <v>BKM</v>
          </cell>
          <cell r="J33">
            <v>8.73</v>
          </cell>
          <cell r="K33">
            <v>3515</v>
          </cell>
          <cell r="L33">
            <v>93</v>
          </cell>
          <cell r="M33">
            <v>29.9</v>
          </cell>
          <cell r="N33">
            <v>66</v>
          </cell>
          <cell r="O33">
            <v>38.700000000000003</v>
          </cell>
          <cell r="P33">
            <v>13411</v>
          </cell>
          <cell r="Q33" t="str">
            <v>Q</v>
          </cell>
          <cell r="R33" t="str">
            <v>01</v>
          </cell>
          <cell r="S33" t="str">
            <v>01</v>
          </cell>
          <cell r="T33" t="str">
            <v>EUR</v>
          </cell>
          <cell r="U33">
            <v>0</v>
          </cell>
          <cell r="V33">
            <v>187460</v>
          </cell>
          <cell r="W33">
            <v>0</v>
          </cell>
          <cell r="X33" t="str">
            <v>§</v>
          </cell>
          <cell r="Y33" t="str">
            <v xml:space="preserve"> (Kg./m²) = 53,33 -Shell dia (mm) = 2.170</v>
          </cell>
          <cell r="AB33" t="str">
            <v>EXCH</v>
          </cell>
        </row>
        <row r="34">
          <cell r="B34" t="str">
            <v>EX01</v>
          </cell>
          <cell r="C34" t="str">
            <v>01.01</v>
          </cell>
          <cell r="E34" t="str">
            <v>10</v>
          </cell>
          <cell r="G34" t="str">
            <v>470-E-63</v>
          </cell>
          <cell r="H34" t="str">
            <v>Condensate Heater</v>
          </cell>
          <cell r="I34" t="str">
            <v>BEU</v>
          </cell>
          <cell r="J34">
            <v>2.4500000000000002</v>
          </cell>
          <cell r="K34">
            <v>20</v>
          </cell>
          <cell r="L34">
            <v>198</v>
          </cell>
          <cell r="M34">
            <v>39</v>
          </cell>
          <cell r="N34">
            <v>198</v>
          </cell>
          <cell r="O34">
            <v>39</v>
          </cell>
          <cell r="P34">
            <v>2438</v>
          </cell>
          <cell r="Q34" t="str">
            <v>T</v>
          </cell>
          <cell r="R34" t="str">
            <v>01</v>
          </cell>
          <cell r="S34" t="str">
            <v>01</v>
          </cell>
          <cell r="T34" t="str">
            <v>EUR</v>
          </cell>
          <cell r="U34">
            <v>0</v>
          </cell>
          <cell r="V34">
            <v>1750</v>
          </cell>
          <cell r="W34">
            <v>0</v>
          </cell>
          <cell r="X34" t="str">
            <v>?</v>
          </cell>
          <cell r="Y34" t="str">
            <v xml:space="preserve"> (Kg./m²) = 87,50 -Shell dia (mm) = 380</v>
          </cell>
          <cell r="AB34" t="str">
            <v>EXCH</v>
          </cell>
        </row>
        <row r="35">
          <cell r="B35" t="str">
            <v>FI</v>
          </cell>
          <cell r="C35" t="str">
            <v>CS</v>
          </cell>
          <cell r="E35" t="str">
            <v>10</v>
          </cell>
          <cell r="G35" t="str">
            <v>470-D-69</v>
          </cell>
          <cell r="H35" t="str">
            <v>HC Condensate Filter</v>
          </cell>
          <cell r="I35" t="str">
            <v>Total Fluid Inlet m3/hr 603 - 0,5 micron - Matl CS - CA mm 3,2 - Des.Condit: Press 75.5 Kg/cm2  Temp. 60 °C</v>
          </cell>
          <cell r="T35" t="str">
            <v>EUR</v>
          </cell>
          <cell r="U35">
            <v>0</v>
          </cell>
          <cell r="V35">
            <v>10000</v>
          </cell>
          <cell r="W35">
            <v>0</v>
          </cell>
          <cell r="X35" t="str">
            <v>Cartridge Type</v>
          </cell>
          <cell r="AB35" t="str">
            <v>MISC</v>
          </cell>
        </row>
        <row r="36">
          <cell r="B36" t="str">
            <v>FI</v>
          </cell>
          <cell r="C36" t="str">
            <v>CS</v>
          </cell>
          <cell r="E36" t="str">
            <v>10</v>
          </cell>
          <cell r="G36" t="str">
            <v>470-D-619D</v>
          </cell>
          <cell r="H36" t="str">
            <v>Sour Gas Filter Separator</v>
          </cell>
          <cell r="I36" t="str">
            <v>Total Fluid Inlet Nm3/hr 383,500 - 0,5 micron - Matl CS - CA mm 3,2 - Des.Condit: Press 17.5 Kg/cm2  Temp. 57 °C dia mt 1,7 L 5,9</v>
          </cell>
          <cell r="T36" t="str">
            <v>EUR</v>
          </cell>
          <cell r="U36">
            <v>0</v>
          </cell>
          <cell r="V36">
            <v>10000</v>
          </cell>
          <cell r="W36">
            <v>0</v>
          </cell>
          <cell r="X36" t="str">
            <v>.</v>
          </cell>
          <cell r="AB36" t="str">
            <v>MISC</v>
          </cell>
        </row>
        <row r="37">
          <cell r="B37" t="str">
            <v>VE01</v>
          </cell>
          <cell r="C37" t="str">
            <v>01</v>
          </cell>
          <cell r="E37" t="str">
            <v>10</v>
          </cell>
          <cell r="G37" t="str">
            <v>470-D-1D</v>
          </cell>
          <cell r="H37" t="str">
            <v>Feed Gas Suction K.O. Drum</v>
          </cell>
          <cell r="I37" t="str">
            <v>VS</v>
          </cell>
          <cell r="J37">
            <v>188</v>
          </cell>
          <cell r="K37">
            <v>15.5</v>
          </cell>
          <cell r="L37">
            <v>4300</v>
          </cell>
          <cell r="M37">
            <v>8230</v>
          </cell>
          <cell r="N37">
            <v>26</v>
          </cell>
          <cell r="O37">
            <v>1.6</v>
          </cell>
          <cell r="P37" t="str">
            <v>Y</v>
          </cell>
          <cell r="Q37" t="str">
            <v>H</v>
          </cell>
          <cell r="S37" t="str">
            <v>Yes</v>
          </cell>
          <cell r="T37" t="str">
            <v>EUR</v>
          </cell>
          <cell r="U37">
            <v>0</v>
          </cell>
          <cell r="V37">
            <v>45000</v>
          </cell>
          <cell r="W37">
            <v>0</v>
          </cell>
          <cell r="X37" t="str">
            <v>?</v>
          </cell>
          <cell r="AB37" t="str">
            <v>VESS</v>
          </cell>
        </row>
        <row r="38">
          <cell r="B38" t="str">
            <v>VE01</v>
          </cell>
          <cell r="C38" t="str">
            <v>01</v>
          </cell>
          <cell r="E38" t="str">
            <v>10</v>
          </cell>
          <cell r="G38" t="str">
            <v>470-D-60</v>
          </cell>
          <cell r="H38" t="str">
            <v>Refrigerant Surge Drum</v>
          </cell>
          <cell r="I38" t="str">
            <v>H</v>
          </cell>
          <cell r="J38">
            <v>93</v>
          </cell>
          <cell r="K38">
            <v>28.5</v>
          </cell>
          <cell r="L38">
            <v>3048</v>
          </cell>
          <cell r="M38">
            <v>22860</v>
          </cell>
          <cell r="N38">
            <v>33</v>
          </cell>
          <cell r="O38">
            <v>1.6</v>
          </cell>
          <cell r="S38" t="str">
            <v>Yes</v>
          </cell>
          <cell r="T38" t="str">
            <v>EUR</v>
          </cell>
          <cell r="U38">
            <v>0</v>
          </cell>
          <cell r="V38">
            <v>77000</v>
          </cell>
          <cell r="W38">
            <v>0</v>
          </cell>
          <cell r="X38" t="str">
            <v>?</v>
          </cell>
          <cell r="Y38" t="str">
            <v>.</v>
          </cell>
          <cell r="AB38" t="str">
            <v>VESS</v>
          </cell>
        </row>
        <row r="39">
          <cell r="B39" t="str">
            <v>VE01</v>
          </cell>
          <cell r="C39" t="str">
            <v>01</v>
          </cell>
          <cell r="E39" t="str">
            <v>10</v>
          </cell>
          <cell r="G39" t="str">
            <v>470-D-61A</v>
          </cell>
          <cell r="H39" t="str">
            <v>Refrigerant Compressor K.O.Drum</v>
          </cell>
          <cell r="I39" t="str">
            <v>VS</v>
          </cell>
          <cell r="J39">
            <v>93</v>
          </cell>
          <cell r="K39">
            <v>28.5</v>
          </cell>
          <cell r="L39">
            <v>3660</v>
          </cell>
          <cell r="M39">
            <v>7320</v>
          </cell>
          <cell r="N39">
            <v>40</v>
          </cell>
          <cell r="O39">
            <v>1.6</v>
          </cell>
          <cell r="P39" t="str">
            <v>Y</v>
          </cell>
          <cell r="S39" t="str">
            <v>Yes</v>
          </cell>
          <cell r="T39" t="str">
            <v>EUR</v>
          </cell>
          <cell r="U39">
            <v>0</v>
          </cell>
          <cell r="V39">
            <v>48850</v>
          </cell>
          <cell r="W39">
            <v>0</v>
          </cell>
          <cell r="X39" t="str">
            <v>§</v>
          </cell>
          <cell r="Y39" t="str">
            <v>.</v>
          </cell>
          <cell r="AB39" t="str">
            <v>VESS</v>
          </cell>
        </row>
        <row r="40">
          <cell r="B40" t="str">
            <v>VE01</v>
          </cell>
          <cell r="C40" t="str">
            <v>01</v>
          </cell>
          <cell r="E40" t="str">
            <v>10</v>
          </cell>
          <cell r="G40" t="str">
            <v>470-D-61B</v>
          </cell>
          <cell r="I40" t="str">
            <v>VS</v>
          </cell>
          <cell r="J40">
            <v>93</v>
          </cell>
          <cell r="K40">
            <v>28.5</v>
          </cell>
          <cell r="L40">
            <v>3660</v>
          </cell>
          <cell r="M40">
            <v>7320</v>
          </cell>
          <cell r="N40">
            <v>40</v>
          </cell>
          <cell r="O40">
            <v>1.6</v>
          </cell>
          <cell r="P40" t="str">
            <v>Y</v>
          </cell>
          <cell r="S40" t="str">
            <v>Yes</v>
          </cell>
          <cell r="T40" t="str">
            <v>EUR</v>
          </cell>
          <cell r="U40">
            <v>0</v>
          </cell>
          <cell r="V40">
            <v>48850</v>
          </cell>
          <cell r="W40">
            <v>0</v>
          </cell>
          <cell r="X40" t="str">
            <v>§</v>
          </cell>
          <cell r="Y40" t="str">
            <v>.</v>
          </cell>
          <cell r="AB40" t="str">
            <v>VESS</v>
          </cell>
        </row>
        <row r="41">
          <cell r="B41" t="str">
            <v>VE01</v>
          </cell>
          <cell r="C41" t="str">
            <v>01</v>
          </cell>
          <cell r="E41" t="str">
            <v>10</v>
          </cell>
          <cell r="G41" t="str">
            <v>470-D-67</v>
          </cell>
          <cell r="H41" t="str">
            <v>Knock Out Drum</v>
          </cell>
          <cell r="I41" t="str">
            <v>H</v>
          </cell>
          <cell r="J41">
            <v>66</v>
          </cell>
          <cell r="K41">
            <v>39</v>
          </cell>
          <cell r="L41">
            <v>4880</v>
          </cell>
          <cell r="M41">
            <v>10970</v>
          </cell>
          <cell r="N41">
            <v>71</v>
          </cell>
          <cell r="O41">
            <v>1.6</v>
          </cell>
          <cell r="S41" t="str">
            <v>Yes</v>
          </cell>
          <cell r="T41" t="str">
            <v>EUR</v>
          </cell>
          <cell r="U41">
            <v>0</v>
          </cell>
          <cell r="V41">
            <v>149450</v>
          </cell>
          <cell r="W41">
            <v>0</v>
          </cell>
          <cell r="X41" t="str">
            <v>§</v>
          </cell>
          <cell r="Y41" t="str">
            <v>.</v>
          </cell>
          <cell r="AB41" t="str">
            <v>VESS</v>
          </cell>
        </row>
        <row r="42">
          <cell r="B42" t="str">
            <v>VE01</v>
          </cell>
          <cell r="C42" t="str">
            <v>01</v>
          </cell>
          <cell r="E42" t="str">
            <v>10</v>
          </cell>
          <cell r="G42" t="str">
            <v>470-D-71</v>
          </cell>
          <cell r="H42" t="str">
            <v>Heater Condensate Drum</v>
          </cell>
          <cell r="I42" t="str">
            <v>VL</v>
          </cell>
          <cell r="J42">
            <v>170</v>
          </cell>
          <cell r="K42">
            <v>39</v>
          </cell>
          <cell r="L42">
            <v>510</v>
          </cell>
          <cell r="M42">
            <v>1000</v>
          </cell>
          <cell r="N42">
            <v>11</v>
          </cell>
          <cell r="O42">
            <v>3.2</v>
          </cell>
          <cell r="Q42" t="str">
            <v>H</v>
          </cell>
          <cell r="S42" t="str">
            <v>Yes</v>
          </cell>
          <cell r="T42" t="str">
            <v>EUR</v>
          </cell>
          <cell r="U42">
            <v>0</v>
          </cell>
          <cell r="V42">
            <v>550</v>
          </cell>
          <cell r="W42">
            <v>0</v>
          </cell>
          <cell r="X42" t="str">
            <v>?</v>
          </cell>
          <cell r="Y42" t="str">
            <v>.</v>
          </cell>
          <cell r="AB42" t="str">
            <v>VESS</v>
          </cell>
        </row>
        <row r="43">
          <cell r="B43" t="str">
            <v>VE01</v>
          </cell>
          <cell r="C43" t="str">
            <v>01</v>
          </cell>
          <cell r="E43" t="str">
            <v>10</v>
          </cell>
          <cell r="G43" t="str">
            <v>470-D-700</v>
          </cell>
          <cell r="H43" t="str">
            <v>Slug Catcher</v>
          </cell>
          <cell r="I43" t="str">
            <v>H</v>
          </cell>
          <cell r="J43">
            <v>77</v>
          </cell>
          <cell r="K43">
            <v>35</v>
          </cell>
          <cell r="L43">
            <v>5200</v>
          </cell>
          <cell r="M43">
            <v>15240</v>
          </cell>
          <cell r="N43">
            <v>69</v>
          </cell>
          <cell r="O43">
            <v>3.2</v>
          </cell>
          <cell r="P43" t="str">
            <v>Y</v>
          </cell>
          <cell r="S43" t="str">
            <v>Yes</v>
          </cell>
          <cell r="T43" t="str">
            <v>EUR</v>
          </cell>
          <cell r="U43">
            <v>0</v>
          </cell>
          <cell r="V43">
            <v>203000</v>
          </cell>
          <cell r="W43">
            <v>0</v>
          </cell>
          <cell r="X43" t="str">
            <v>?</v>
          </cell>
          <cell r="Y43" t="str">
            <v>.</v>
          </cell>
          <cell r="AB43" t="str">
            <v>VESS</v>
          </cell>
        </row>
        <row r="44">
          <cell r="B44" t="str">
            <v>VE01</v>
          </cell>
          <cell r="C44" t="str">
            <v>.</v>
          </cell>
          <cell r="E44" t="str">
            <v>10</v>
          </cell>
          <cell r="G44" t="str">
            <v>470-D-44D</v>
          </cell>
          <cell r="H44" t="str">
            <v>Overhead Lube Oil Tank</v>
          </cell>
          <cell r="N44">
            <v>0</v>
          </cell>
          <cell r="S44" t="str">
            <v>-</v>
          </cell>
          <cell r="T44" t="str">
            <v>EUR</v>
          </cell>
          <cell r="U44">
            <v>0</v>
          </cell>
          <cell r="V44">
            <v>0</v>
          </cell>
          <cell r="W44">
            <v>0</v>
          </cell>
          <cell r="X44" t="str">
            <v>§</v>
          </cell>
          <cell r="Y44" t="str">
            <v>Incl. In Compressor 470-K-1D</v>
          </cell>
          <cell r="AB44" t="str">
            <v>VESS</v>
          </cell>
        </row>
        <row r="45">
          <cell r="B45" t="str">
            <v>VE01</v>
          </cell>
          <cell r="C45" t="str">
            <v>.</v>
          </cell>
          <cell r="E45" t="str">
            <v>10</v>
          </cell>
          <cell r="G45" t="str">
            <v>470-D-47D</v>
          </cell>
          <cell r="H45" t="str">
            <v>Lube Oil Reservoir</v>
          </cell>
          <cell r="N45">
            <v>0</v>
          </cell>
          <cell r="S45" t="str">
            <v>-</v>
          </cell>
          <cell r="T45" t="str">
            <v>EUR</v>
          </cell>
          <cell r="U45">
            <v>0</v>
          </cell>
          <cell r="V45">
            <v>0</v>
          </cell>
          <cell r="W45">
            <v>0</v>
          </cell>
          <cell r="X45" t="str">
            <v>§</v>
          </cell>
          <cell r="Y45" t="str">
            <v>Incl. In Compressor 470-K-1D</v>
          </cell>
          <cell r="AB45" t="str">
            <v>VESS</v>
          </cell>
        </row>
        <row r="46">
          <cell r="B46" t="str">
            <v>VE01</v>
          </cell>
          <cell r="C46" t="str">
            <v>.</v>
          </cell>
          <cell r="E46" t="str">
            <v>10</v>
          </cell>
          <cell r="G46" t="str">
            <v>470-D-64A</v>
          </cell>
          <cell r="H46" t="str">
            <v>Overhead Lube Oil Tank</v>
          </cell>
          <cell r="N46">
            <v>0</v>
          </cell>
          <cell r="S46" t="str">
            <v>-</v>
          </cell>
          <cell r="T46" t="str">
            <v>EUR</v>
          </cell>
          <cell r="U46">
            <v>0</v>
          </cell>
          <cell r="V46">
            <v>0</v>
          </cell>
          <cell r="W46">
            <v>0</v>
          </cell>
          <cell r="X46" t="str">
            <v>§</v>
          </cell>
          <cell r="Y46" t="str">
            <v>Incl. In Compressor 470-K-3A</v>
          </cell>
          <cell r="AB46" t="str">
            <v>VESS</v>
          </cell>
        </row>
        <row r="47">
          <cell r="B47" t="str">
            <v>VE01</v>
          </cell>
          <cell r="C47" t="str">
            <v>.</v>
          </cell>
          <cell r="E47" t="str">
            <v>10</v>
          </cell>
          <cell r="G47" t="str">
            <v>470-D-64B</v>
          </cell>
          <cell r="N47">
            <v>0</v>
          </cell>
          <cell r="S47" t="str">
            <v>-</v>
          </cell>
          <cell r="T47" t="str">
            <v>EUR</v>
          </cell>
          <cell r="U47">
            <v>0</v>
          </cell>
          <cell r="V47">
            <v>0</v>
          </cell>
          <cell r="W47">
            <v>0</v>
          </cell>
          <cell r="X47" t="str">
            <v>§</v>
          </cell>
          <cell r="Y47" t="str">
            <v>Incl. In Compressor 470-K-3B</v>
          </cell>
          <cell r="AB47" t="str">
            <v>VESS</v>
          </cell>
        </row>
        <row r="48">
          <cell r="B48" t="str">
            <v>VE01</v>
          </cell>
          <cell r="C48" t="str">
            <v>.</v>
          </cell>
          <cell r="E48" t="str">
            <v>10</v>
          </cell>
          <cell r="G48" t="str">
            <v>470-D-65A</v>
          </cell>
          <cell r="H48" t="str">
            <v>Lube Oil Reservoir</v>
          </cell>
          <cell r="N48">
            <v>0</v>
          </cell>
          <cell r="S48" t="str">
            <v>-</v>
          </cell>
          <cell r="T48" t="str">
            <v>EUR</v>
          </cell>
          <cell r="U48">
            <v>0</v>
          </cell>
          <cell r="V48">
            <v>0</v>
          </cell>
          <cell r="W48">
            <v>0</v>
          </cell>
          <cell r="X48" t="str">
            <v>§</v>
          </cell>
          <cell r="Y48" t="str">
            <v>Incl. In Compressor 470-K-3A</v>
          </cell>
          <cell r="AB48" t="str">
            <v>VESS</v>
          </cell>
        </row>
        <row r="49">
          <cell r="B49" t="str">
            <v>VE01</v>
          </cell>
          <cell r="C49" t="str">
            <v>.</v>
          </cell>
          <cell r="E49" t="str">
            <v>10</v>
          </cell>
          <cell r="G49" t="str">
            <v>470-D-65B</v>
          </cell>
          <cell r="N49">
            <v>0</v>
          </cell>
          <cell r="S49" t="str">
            <v>-</v>
          </cell>
          <cell r="T49" t="str">
            <v>EUR</v>
          </cell>
          <cell r="U49">
            <v>0</v>
          </cell>
          <cell r="V49">
            <v>0</v>
          </cell>
          <cell r="W49">
            <v>0</v>
          </cell>
          <cell r="X49" t="str">
            <v>§</v>
          </cell>
          <cell r="Y49" t="str">
            <v>Incl. In Compressor 470-K-3B</v>
          </cell>
          <cell r="AB49" t="str">
            <v>VESS</v>
          </cell>
        </row>
        <row r="50">
          <cell r="B50" t="str">
            <v>AI</v>
          </cell>
          <cell r="C50" t="str">
            <v>CS</v>
          </cell>
          <cell r="E50" t="str">
            <v>20</v>
          </cell>
          <cell r="G50" t="str">
            <v>474-E-601</v>
          </cell>
          <cell r="H50" t="str">
            <v>Lean Amine Cooler</v>
          </cell>
          <cell r="I50">
            <v>78.95</v>
          </cell>
          <cell r="J50">
            <v>11060</v>
          </cell>
          <cell r="K50">
            <v>12</v>
          </cell>
          <cell r="L50">
            <v>138</v>
          </cell>
          <cell r="M50">
            <v>27.4</v>
          </cell>
          <cell r="N50">
            <v>50</v>
          </cell>
          <cell r="O50">
            <v>32</v>
          </cell>
          <cell r="P50">
            <v>50</v>
          </cell>
          <cell r="Q50" t="str">
            <v>X</v>
          </cell>
          <cell r="T50" t="str">
            <v>EUR</v>
          </cell>
          <cell r="U50">
            <v>0</v>
          </cell>
          <cell r="V50">
            <v>790180</v>
          </cell>
          <cell r="W50">
            <v>0</v>
          </cell>
          <cell r="X50" t="str">
            <v>.</v>
          </cell>
          <cell r="AB50" t="str">
            <v>AIRC</v>
          </cell>
        </row>
        <row r="51">
          <cell r="B51" t="str">
            <v>AI</v>
          </cell>
          <cell r="C51" t="str">
            <v>CS</v>
          </cell>
          <cell r="E51" t="str">
            <v>20</v>
          </cell>
          <cell r="G51" t="str">
            <v>474-E-613</v>
          </cell>
          <cell r="H51" t="str">
            <v>Steam Condenser</v>
          </cell>
          <cell r="I51">
            <v>1.48</v>
          </cell>
          <cell r="J51">
            <v>1011</v>
          </cell>
          <cell r="K51">
            <v>12</v>
          </cell>
          <cell r="L51">
            <v>185</v>
          </cell>
          <cell r="M51">
            <v>10</v>
          </cell>
          <cell r="N51">
            <v>50</v>
          </cell>
          <cell r="O51">
            <v>4</v>
          </cell>
          <cell r="P51">
            <v>50</v>
          </cell>
          <cell r="R51" t="str">
            <v>X</v>
          </cell>
          <cell r="T51" t="str">
            <v>EUR</v>
          </cell>
          <cell r="U51">
            <v>0</v>
          </cell>
          <cell r="V51">
            <v>100330</v>
          </cell>
          <cell r="W51">
            <v>0</v>
          </cell>
          <cell r="X51" t="str">
            <v>.</v>
          </cell>
          <cell r="AB51" t="str">
            <v>AIRC</v>
          </cell>
        </row>
        <row r="52">
          <cell r="B52" t="str">
            <v>AI</v>
          </cell>
          <cell r="C52" t="str">
            <v>CS</v>
          </cell>
          <cell r="E52" t="str">
            <v>20</v>
          </cell>
          <cell r="G52" t="str">
            <v>474-E-614</v>
          </cell>
          <cell r="H52" t="str">
            <v>Steam Condensate Cooler</v>
          </cell>
          <cell r="I52">
            <v>5.7</v>
          </cell>
          <cell r="J52">
            <v>239</v>
          </cell>
          <cell r="K52">
            <v>12</v>
          </cell>
          <cell r="L52">
            <v>185</v>
          </cell>
          <cell r="M52">
            <v>14</v>
          </cell>
          <cell r="N52">
            <v>50</v>
          </cell>
          <cell r="O52">
            <v>2</v>
          </cell>
          <cell r="P52">
            <v>50</v>
          </cell>
          <cell r="Q52" t="str">
            <v>X</v>
          </cell>
          <cell r="T52" t="str">
            <v>EUR</v>
          </cell>
          <cell r="U52">
            <v>0</v>
          </cell>
          <cell r="V52">
            <v>36030</v>
          </cell>
          <cell r="W52">
            <v>0</v>
          </cell>
          <cell r="X52" t="str">
            <v>.</v>
          </cell>
          <cell r="AB52" t="str">
            <v>AIRC</v>
          </cell>
        </row>
        <row r="53">
          <cell r="B53" t="str">
            <v>AI</v>
          </cell>
          <cell r="C53" t="str">
            <v>SS 316L</v>
          </cell>
          <cell r="E53" t="str">
            <v>20</v>
          </cell>
          <cell r="G53" t="str">
            <v>474-E-602</v>
          </cell>
          <cell r="H53" t="str">
            <v>Regenerator Overhead Condenser</v>
          </cell>
          <cell r="I53">
            <v>14</v>
          </cell>
          <cell r="J53">
            <v>4854</v>
          </cell>
          <cell r="K53">
            <v>12</v>
          </cell>
          <cell r="L53">
            <v>143</v>
          </cell>
          <cell r="M53">
            <v>10</v>
          </cell>
          <cell r="N53">
            <v>50</v>
          </cell>
          <cell r="O53">
            <v>16</v>
          </cell>
          <cell r="P53">
            <v>50</v>
          </cell>
          <cell r="Q53" t="str">
            <v>X</v>
          </cell>
          <cell r="T53" t="str">
            <v>EUR</v>
          </cell>
          <cell r="U53">
            <v>0</v>
          </cell>
          <cell r="V53">
            <v>336000</v>
          </cell>
          <cell r="W53">
            <v>0</v>
          </cell>
          <cell r="X53" t="str">
            <v>.</v>
          </cell>
          <cell r="AB53" t="str">
            <v>AIRC</v>
          </cell>
        </row>
        <row r="54">
          <cell r="B54" t="str">
            <v>BA</v>
          </cell>
          <cell r="C54" t="str">
            <v>.</v>
          </cell>
          <cell r="E54" t="str">
            <v>20</v>
          </cell>
          <cell r="G54" t="str">
            <v>474-T-601</v>
          </cell>
          <cell r="H54" t="str">
            <v>Amine Sump</v>
          </cell>
          <cell r="I54" t="str">
            <v>CONCRETE Internal Lined - Capacity = 190 m3 - Dimensions:mt ( L = 9,15 W = 6,1 H = 6,0 ) + Cover and Accessories</v>
          </cell>
          <cell r="T54" t="str">
            <v>EUR</v>
          </cell>
          <cell r="U54">
            <v>0</v>
          </cell>
          <cell r="V54">
            <v>0</v>
          </cell>
          <cell r="W54">
            <v>0</v>
          </cell>
          <cell r="X54" t="str">
            <v>.</v>
          </cell>
          <cell r="AB54" t="str">
            <v>MISC</v>
          </cell>
        </row>
        <row r="55">
          <cell r="B55" t="str">
            <v>BA</v>
          </cell>
          <cell r="C55" t="str">
            <v>.</v>
          </cell>
          <cell r="E55" t="str">
            <v>20</v>
          </cell>
          <cell r="G55" t="str">
            <v>474-T-602</v>
          </cell>
          <cell r="H55" t="str">
            <v>Reclaimer/Precoat Sump</v>
          </cell>
          <cell r="I55" t="str">
            <v>CONCRETE Internal Lined - Capacity = 21 m3 - Dimensions:mt ( L = 3,35 W = 1,55 H = 1,55 ) + Cover and Accessories</v>
          </cell>
          <cell r="T55" t="str">
            <v>EUR</v>
          </cell>
          <cell r="U55">
            <v>0</v>
          </cell>
          <cell r="V55">
            <v>0</v>
          </cell>
          <cell r="W55">
            <v>0</v>
          </cell>
          <cell r="X55" t="str">
            <v>.</v>
          </cell>
          <cell r="AB55" t="str">
            <v>MISC</v>
          </cell>
        </row>
        <row r="56">
          <cell r="B56" t="str">
            <v>CP01</v>
          </cell>
          <cell r="C56" t="str">
            <v>316 SS</v>
          </cell>
          <cell r="E56" t="str">
            <v>20</v>
          </cell>
          <cell r="G56" t="str">
            <v>474-G-601A</v>
          </cell>
          <cell r="H56" t="str">
            <v>Lean DGA Pump</v>
          </cell>
          <cell r="I56">
            <v>1006</v>
          </cell>
          <cell r="J56">
            <v>133</v>
          </cell>
          <cell r="K56">
            <v>20</v>
          </cell>
          <cell r="L56">
            <v>157</v>
          </cell>
          <cell r="M56">
            <v>5.2</v>
          </cell>
          <cell r="N56">
            <v>900</v>
          </cell>
          <cell r="O56" t="str">
            <v>316 SS</v>
          </cell>
          <cell r="Q56" t="str">
            <v>E</v>
          </cell>
          <cell r="S56" t="str">
            <v>H</v>
          </cell>
          <cell r="T56" t="str">
            <v>EUR</v>
          </cell>
          <cell r="U56">
            <v>0</v>
          </cell>
          <cell r="V56">
            <v>4000</v>
          </cell>
          <cell r="W56">
            <v>0</v>
          </cell>
          <cell r="X56" t="str">
            <v>.</v>
          </cell>
          <cell r="AB56" t="str">
            <v>CPUM</v>
          </cell>
        </row>
        <row r="57">
          <cell r="B57" t="str">
            <v>CP01</v>
          </cell>
          <cell r="C57" t="str">
            <v>316 SS</v>
          </cell>
          <cell r="E57" t="str">
            <v>20</v>
          </cell>
          <cell r="G57" t="str">
            <v>474-G-601B</v>
          </cell>
          <cell r="I57">
            <v>1006</v>
          </cell>
          <cell r="J57">
            <v>133</v>
          </cell>
          <cell r="K57">
            <v>20</v>
          </cell>
          <cell r="L57">
            <v>157</v>
          </cell>
          <cell r="M57">
            <v>5.2</v>
          </cell>
          <cell r="N57">
            <v>900</v>
          </cell>
          <cell r="O57" t="str">
            <v>316 SS</v>
          </cell>
          <cell r="Q57" t="str">
            <v>E</v>
          </cell>
          <cell r="S57" t="str">
            <v>H</v>
          </cell>
          <cell r="T57" t="str">
            <v>EUR</v>
          </cell>
          <cell r="U57">
            <v>0</v>
          </cell>
          <cell r="V57">
            <v>4000</v>
          </cell>
          <cell r="W57">
            <v>0</v>
          </cell>
          <cell r="X57" t="str">
            <v>.</v>
          </cell>
          <cell r="AB57" t="str">
            <v>CPUM</v>
          </cell>
        </row>
        <row r="58">
          <cell r="B58" t="str">
            <v>CP01</v>
          </cell>
          <cell r="C58" t="str">
            <v>316 SS</v>
          </cell>
          <cell r="E58" t="str">
            <v>20</v>
          </cell>
          <cell r="G58" t="str">
            <v>474-G-601C</v>
          </cell>
          <cell r="I58">
            <v>1006</v>
          </cell>
          <cell r="J58">
            <v>133</v>
          </cell>
          <cell r="K58">
            <v>20</v>
          </cell>
          <cell r="L58">
            <v>157</v>
          </cell>
          <cell r="M58">
            <v>5.2</v>
          </cell>
          <cell r="N58">
            <v>900</v>
          </cell>
          <cell r="O58" t="str">
            <v>316 SS</v>
          </cell>
          <cell r="Q58" t="str">
            <v>T</v>
          </cell>
          <cell r="S58" t="str">
            <v>H</v>
          </cell>
          <cell r="T58" t="str">
            <v>EUR</v>
          </cell>
          <cell r="U58">
            <v>0</v>
          </cell>
          <cell r="V58">
            <v>4000</v>
          </cell>
          <cell r="W58">
            <v>0</v>
          </cell>
          <cell r="X58" t="str">
            <v>.</v>
          </cell>
          <cell r="AB58" t="str">
            <v>CPUM</v>
          </cell>
        </row>
        <row r="59">
          <cell r="B59" t="str">
            <v>CP01</v>
          </cell>
          <cell r="C59" t="str">
            <v>316 SS</v>
          </cell>
          <cell r="E59" t="str">
            <v>20</v>
          </cell>
          <cell r="G59" t="str">
            <v>474-G-602A</v>
          </cell>
          <cell r="H59" t="str">
            <v>Regenerator Reflex Pump</v>
          </cell>
          <cell r="I59">
            <v>70</v>
          </cell>
          <cell r="J59">
            <v>66</v>
          </cell>
          <cell r="K59">
            <v>8.5</v>
          </cell>
          <cell r="L59">
            <v>42.7</v>
          </cell>
          <cell r="M59">
            <v>3.1</v>
          </cell>
          <cell r="N59">
            <v>20</v>
          </cell>
          <cell r="O59" t="str">
            <v>316 SS</v>
          </cell>
          <cell r="Q59" t="str">
            <v>E</v>
          </cell>
          <cell r="S59" t="str">
            <v>H</v>
          </cell>
          <cell r="T59" t="str">
            <v>EUR</v>
          </cell>
          <cell r="U59">
            <v>0</v>
          </cell>
          <cell r="V59">
            <v>400</v>
          </cell>
          <cell r="W59">
            <v>0</v>
          </cell>
          <cell r="X59" t="str">
            <v>.</v>
          </cell>
          <cell r="AB59" t="str">
            <v>CPUM</v>
          </cell>
        </row>
        <row r="60">
          <cell r="B60" t="str">
            <v>CP01</v>
          </cell>
          <cell r="C60" t="str">
            <v>316 SS</v>
          </cell>
          <cell r="E60" t="str">
            <v>20</v>
          </cell>
          <cell r="G60" t="str">
            <v>474-G-602B</v>
          </cell>
          <cell r="I60">
            <v>70</v>
          </cell>
          <cell r="J60">
            <v>66</v>
          </cell>
          <cell r="K60">
            <v>8.5</v>
          </cell>
          <cell r="L60">
            <v>42.7</v>
          </cell>
          <cell r="M60">
            <v>3.1</v>
          </cell>
          <cell r="N60">
            <v>20</v>
          </cell>
          <cell r="O60" t="str">
            <v>316 SS</v>
          </cell>
          <cell r="Q60" t="str">
            <v>E</v>
          </cell>
          <cell r="S60" t="str">
            <v>H</v>
          </cell>
          <cell r="T60" t="str">
            <v>EUR</v>
          </cell>
          <cell r="U60">
            <v>0</v>
          </cell>
          <cell r="V60">
            <v>400</v>
          </cell>
          <cell r="W60">
            <v>0</v>
          </cell>
          <cell r="X60" t="str">
            <v>.</v>
          </cell>
          <cell r="AB60" t="str">
            <v>CPUM</v>
          </cell>
        </row>
        <row r="61">
          <cell r="B61" t="str">
            <v>CP01</v>
          </cell>
          <cell r="C61" t="str">
            <v>316 SS</v>
          </cell>
          <cell r="E61" t="str">
            <v>20</v>
          </cell>
          <cell r="G61" t="str">
            <v>474-G-603A</v>
          </cell>
          <cell r="H61" t="str">
            <v>Amine Sump Pump</v>
          </cell>
          <cell r="I61">
            <v>25</v>
          </cell>
          <cell r="J61">
            <v>27</v>
          </cell>
          <cell r="K61">
            <v>6.1</v>
          </cell>
          <cell r="L61">
            <v>54.5</v>
          </cell>
          <cell r="M61">
            <v>1.1000000000000001</v>
          </cell>
          <cell r="N61">
            <v>10</v>
          </cell>
          <cell r="O61" t="str">
            <v>316 SS</v>
          </cell>
          <cell r="Q61" t="str">
            <v>E</v>
          </cell>
          <cell r="S61" t="str">
            <v>V</v>
          </cell>
          <cell r="T61" t="str">
            <v>EUR</v>
          </cell>
          <cell r="U61">
            <v>0</v>
          </cell>
          <cell r="V61">
            <v>1100</v>
          </cell>
          <cell r="W61">
            <v>0</v>
          </cell>
          <cell r="AB61" t="str">
            <v>CPUM</v>
          </cell>
        </row>
        <row r="62">
          <cell r="B62" t="str">
            <v>CP01</v>
          </cell>
          <cell r="C62" t="str">
            <v>316 SS</v>
          </cell>
          <cell r="E62" t="str">
            <v>20</v>
          </cell>
          <cell r="G62" t="str">
            <v>474-G-603B</v>
          </cell>
          <cell r="I62">
            <v>25</v>
          </cell>
          <cell r="J62">
            <v>27</v>
          </cell>
          <cell r="K62">
            <v>6.1</v>
          </cell>
          <cell r="L62">
            <v>54.5</v>
          </cell>
          <cell r="M62">
            <v>1.1000000000000001</v>
          </cell>
          <cell r="N62">
            <v>10</v>
          </cell>
          <cell r="O62" t="str">
            <v>316 SS</v>
          </cell>
          <cell r="Q62" t="str">
            <v>E</v>
          </cell>
          <cell r="S62" t="str">
            <v>V</v>
          </cell>
          <cell r="T62" t="str">
            <v>EUR</v>
          </cell>
          <cell r="U62">
            <v>0</v>
          </cell>
          <cell r="V62">
            <v>1100</v>
          </cell>
          <cell r="W62">
            <v>0</v>
          </cell>
          <cell r="AB62" t="str">
            <v>CPUM</v>
          </cell>
        </row>
        <row r="63">
          <cell r="B63" t="str">
            <v>CP01</v>
          </cell>
          <cell r="C63" t="str">
            <v>CS</v>
          </cell>
          <cell r="E63" t="str">
            <v>20</v>
          </cell>
          <cell r="G63" t="str">
            <v>474-G-604A</v>
          </cell>
          <cell r="H63" t="str">
            <v>Wash Water Circulation Pump</v>
          </cell>
          <cell r="I63">
            <v>66</v>
          </cell>
          <cell r="J63">
            <v>57</v>
          </cell>
          <cell r="K63">
            <v>17.100000000000001</v>
          </cell>
          <cell r="L63">
            <v>20</v>
          </cell>
          <cell r="M63">
            <v>138.80000000000001</v>
          </cell>
          <cell r="N63">
            <v>10</v>
          </cell>
          <cell r="O63" t="str">
            <v>CS</v>
          </cell>
          <cell r="Q63" t="str">
            <v>E</v>
          </cell>
          <cell r="S63" t="str">
            <v>H</v>
          </cell>
          <cell r="T63" t="str">
            <v>EUR</v>
          </cell>
          <cell r="U63">
            <v>0</v>
          </cell>
          <cell r="V63">
            <v>220</v>
          </cell>
          <cell r="W63">
            <v>0</v>
          </cell>
          <cell r="X63" t="str">
            <v>.</v>
          </cell>
          <cell r="AB63" t="str">
            <v>CPUM</v>
          </cell>
        </row>
        <row r="64">
          <cell r="B64" t="str">
            <v>CP01</v>
          </cell>
          <cell r="C64" t="str">
            <v>CS</v>
          </cell>
          <cell r="E64" t="str">
            <v>20</v>
          </cell>
          <cell r="G64" t="str">
            <v>474-G-604B</v>
          </cell>
          <cell r="I64">
            <v>66</v>
          </cell>
          <cell r="J64">
            <v>57</v>
          </cell>
          <cell r="K64">
            <v>17.100000000000001</v>
          </cell>
          <cell r="L64">
            <v>20</v>
          </cell>
          <cell r="M64">
            <v>138.80000000000001</v>
          </cell>
          <cell r="N64">
            <v>10</v>
          </cell>
          <cell r="O64" t="str">
            <v>CS</v>
          </cell>
          <cell r="Q64" t="str">
            <v>E</v>
          </cell>
          <cell r="S64" t="str">
            <v>H</v>
          </cell>
          <cell r="T64" t="str">
            <v>EUR</v>
          </cell>
          <cell r="U64">
            <v>0</v>
          </cell>
          <cell r="V64">
            <v>220</v>
          </cell>
          <cell r="W64">
            <v>0</v>
          </cell>
          <cell r="X64" t="str">
            <v>.</v>
          </cell>
          <cell r="AB64" t="str">
            <v>CPUM</v>
          </cell>
        </row>
        <row r="65">
          <cell r="B65" t="str">
            <v>CP01</v>
          </cell>
          <cell r="C65" t="str">
            <v>CS</v>
          </cell>
          <cell r="E65" t="str">
            <v>20</v>
          </cell>
          <cell r="G65" t="str">
            <v>474-G-616A</v>
          </cell>
          <cell r="H65" t="str">
            <v>Steam Condensate Pump</v>
          </cell>
          <cell r="I65">
            <v>285</v>
          </cell>
          <cell r="J65">
            <v>148</v>
          </cell>
          <cell r="K65">
            <v>10.5</v>
          </cell>
          <cell r="L65">
            <v>65</v>
          </cell>
          <cell r="M65">
            <v>3.7</v>
          </cell>
          <cell r="N65">
            <v>125</v>
          </cell>
          <cell r="O65" t="str">
            <v>CS</v>
          </cell>
          <cell r="Q65" t="str">
            <v>E</v>
          </cell>
          <cell r="S65" t="str">
            <v>H</v>
          </cell>
          <cell r="T65" t="str">
            <v>EUR</v>
          </cell>
          <cell r="U65">
            <v>0</v>
          </cell>
          <cell r="V65">
            <v>1740</v>
          </cell>
          <cell r="W65">
            <v>0</v>
          </cell>
          <cell r="X65" t="str">
            <v>.</v>
          </cell>
          <cell r="AB65" t="str">
            <v>CPUM</v>
          </cell>
        </row>
        <row r="66">
          <cell r="B66" t="str">
            <v>CP01</v>
          </cell>
          <cell r="C66" t="str">
            <v>CS</v>
          </cell>
          <cell r="E66" t="str">
            <v>20</v>
          </cell>
          <cell r="G66" t="str">
            <v>474-G-616B</v>
          </cell>
          <cell r="I66">
            <v>285</v>
          </cell>
          <cell r="J66">
            <v>148</v>
          </cell>
          <cell r="K66">
            <v>10.5</v>
          </cell>
          <cell r="L66">
            <v>65</v>
          </cell>
          <cell r="M66">
            <v>3.7</v>
          </cell>
          <cell r="N66">
            <v>125</v>
          </cell>
          <cell r="O66" t="str">
            <v>CS</v>
          </cell>
          <cell r="Q66" t="str">
            <v>E</v>
          </cell>
          <cell r="S66" t="str">
            <v>H</v>
          </cell>
          <cell r="T66" t="str">
            <v>EUR</v>
          </cell>
          <cell r="U66">
            <v>0</v>
          </cell>
          <cell r="V66">
            <v>1740</v>
          </cell>
          <cell r="W66">
            <v>0</v>
          </cell>
          <cell r="X66" t="str">
            <v>.</v>
          </cell>
          <cell r="AB66" t="str">
            <v>CPUM</v>
          </cell>
        </row>
        <row r="67">
          <cell r="B67" t="str">
            <v>DR</v>
          </cell>
          <cell r="C67">
            <v>1</v>
          </cell>
          <cell r="E67" t="str">
            <v>20</v>
          </cell>
          <cell r="G67" t="str">
            <v>474-GM-601A</v>
          </cell>
          <cell r="H67" t="str">
            <v>Lean DGA Pump Motor</v>
          </cell>
          <cell r="I67">
            <v>900</v>
          </cell>
          <cell r="J67" t="str">
            <v>Eexn</v>
          </cell>
          <cell r="T67" t="str">
            <v>EUR</v>
          </cell>
          <cell r="U67">
            <v>0</v>
          </cell>
          <cell r="V67">
            <v>4680</v>
          </cell>
          <cell r="W67">
            <v>0</v>
          </cell>
          <cell r="X67" t="str">
            <v>.</v>
          </cell>
          <cell r="AB67" t="str">
            <v>DRIV</v>
          </cell>
        </row>
        <row r="68">
          <cell r="B68" t="str">
            <v>DR</v>
          </cell>
          <cell r="C68">
            <v>1</v>
          </cell>
          <cell r="E68" t="str">
            <v>20</v>
          </cell>
          <cell r="G68" t="str">
            <v>474-GM-601B</v>
          </cell>
          <cell r="I68">
            <v>900</v>
          </cell>
          <cell r="J68" t="str">
            <v>Eexn</v>
          </cell>
          <cell r="T68" t="str">
            <v>EUR</v>
          </cell>
          <cell r="U68">
            <v>0</v>
          </cell>
          <cell r="V68">
            <v>4680</v>
          </cell>
          <cell r="W68">
            <v>0</v>
          </cell>
          <cell r="X68" t="str">
            <v>.</v>
          </cell>
          <cell r="AB68" t="str">
            <v>DRIV</v>
          </cell>
        </row>
        <row r="69">
          <cell r="B69" t="str">
            <v>DR</v>
          </cell>
          <cell r="C69" t="str">
            <v>TK</v>
          </cell>
          <cell r="E69" t="str">
            <v>20</v>
          </cell>
          <cell r="G69" t="str">
            <v>474-GM-601C</v>
          </cell>
          <cell r="H69" t="str">
            <v>Lean DGA Pump Steam Turbine</v>
          </cell>
          <cell r="M69">
            <v>28</v>
          </cell>
          <cell r="N69">
            <v>4.2</v>
          </cell>
          <cell r="Q69">
            <v>650</v>
          </cell>
          <cell r="T69" t="str">
            <v>EUR</v>
          </cell>
          <cell r="U69">
            <v>0</v>
          </cell>
          <cell r="V69">
            <v>3000</v>
          </cell>
          <cell r="W69">
            <v>0</v>
          </cell>
          <cell r="X69" t="str">
            <v>.</v>
          </cell>
          <cell r="AB69" t="str">
            <v>DRIV</v>
          </cell>
        </row>
        <row r="70">
          <cell r="B70" t="str">
            <v>EX01</v>
          </cell>
          <cell r="C70" t="str">
            <v>01.33</v>
          </cell>
          <cell r="E70" t="str">
            <v>20</v>
          </cell>
          <cell r="G70" t="str">
            <v>474-E-603A</v>
          </cell>
          <cell r="H70" t="str">
            <v>Regenerator Boiler ( VERTICAL )</v>
          </cell>
          <cell r="I70" t="str">
            <v>AEL</v>
          </cell>
          <cell r="J70">
            <v>30.73</v>
          </cell>
          <cell r="K70">
            <v>3488</v>
          </cell>
          <cell r="L70">
            <v>198</v>
          </cell>
          <cell r="M70">
            <v>10</v>
          </cell>
          <cell r="N70">
            <v>166</v>
          </cell>
          <cell r="O70">
            <v>10</v>
          </cell>
          <cell r="P70">
            <v>7315</v>
          </cell>
          <cell r="Q70" t="str">
            <v>T</v>
          </cell>
          <cell r="R70" t="str">
            <v>01</v>
          </cell>
          <cell r="S70" t="str">
            <v>33</v>
          </cell>
          <cell r="T70" t="str">
            <v>EUR</v>
          </cell>
          <cell r="U70">
            <v>0</v>
          </cell>
          <cell r="V70">
            <v>132250</v>
          </cell>
          <cell r="W70">
            <v>0</v>
          </cell>
          <cell r="X70" t="str">
            <v>§</v>
          </cell>
          <cell r="Y70" t="str">
            <v xml:space="preserve"> (Kg./m²) = 37,92 -Shell dia (mm) = 2.380</v>
          </cell>
          <cell r="AB70" t="str">
            <v>EXCH</v>
          </cell>
        </row>
        <row r="71">
          <cell r="B71" t="str">
            <v>EX01</v>
          </cell>
          <cell r="C71" t="str">
            <v>01.33</v>
          </cell>
          <cell r="E71" t="str">
            <v>20</v>
          </cell>
          <cell r="G71" t="str">
            <v>474-E-603B</v>
          </cell>
          <cell r="I71" t="str">
            <v>AEL</v>
          </cell>
          <cell r="J71">
            <v>30.73</v>
          </cell>
          <cell r="K71">
            <v>3488</v>
          </cell>
          <cell r="L71">
            <v>198</v>
          </cell>
          <cell r="M71">
            <v>10</v>
          </cell>
          <cell r="N71">
            <v>166</v>
          </cell>
          <cell r="O71">
            <v>10</v>
          </cell>
          <cell r="P71">
            <v>7315</v>
          </cell>
          <cell r="Q71" t="str">
            <v>T</v>
          </cell>
          <cell r="R71" t="str">
            <v>01</v>
          </cell>
          <cell r="S71" t="str">
            <v>33</v>
          </cell>
          <cell r="T71" t="str">
            <v>EUR</v>
          </cell>
          <cell r="U71">
            <v>0</v>
          </cell>
          <cell r="V71">
            <v>132250</v>
          </cell>
          <cell r="W71">
            <v>0</v>
          </cell>
          <cell r="X71" t="str">
            <v>§</v>
          </cell>
          <cell r="Y71" t="str">
            <v xml:space="preserve"> (Kg./m²) = 37,92 -Shell dia (mm) = 2.380</v>
          </cell>
          <cell r="AB71" t="str">
            <v>EXCH</v>
          </cell>
        </row>
        <row r="72">
          <cell r="B72" t="str">
            <v>EX01</v>
          </cell>
          <cell r="C72" t="str">
            <v>01.33</v>
          </cell>
          <cell r="E72" t="str">
            <v>20</v>
          </cell>
          <cell r="G72" t="str">
            <v>474-E-603C</v>
          </cell>
          <cell r="I72" t="str">
            <v>AEL</v>
          </cell>
          <cell r="J72">
            <v>30.73</v>
          </cell>
          <cell r="K72">
            <v>3488</v>
          </cell>
          <cell r="L72">
            <v>198</v>
          </cell>
          <cell r="M72">
            <v>10</v>
          </cell>
          <cell r="N72">
            <v>166</v>
          </cell>
          <cell r="O72">
            <v>10</v>
          </cell>
          <cell r="P72">
            <v>7315</v>
          </cell>
          <cell r="Q72" t="str">
            <v>T</v>
          </cell>
          <cell r="R72" t="str">
            <v>01</v>
          </cell>
          <cell r="S72" t="str">
            <v>33</v>
          </cell>
          <cell r="T72" t="str">
            <v>EUR</v>
          </cell>
          <cell r="U72">
            <v>0</v>
          </cell>
          <cell r="V72">
            <v>132250</v>
          </cell>
          <cell r="W72">
            <v>0</v>
          </cell>
          <cell r="X72" t="str">
            <v>§</v>
          </cell>
          <cell r="Y72" t="str">
            <v xml:space="preserve"> (Kg./m²) = 37,92 -Shell dia (mm) = 2.380</v>
          </cell>
          <cell r="AB72" t="str">
            <v>EXCH</v>
          </cell>
        </row>
        <row r="73">
          <cell r="B73" t="str">
            <v>EX01</v>
          </cell>
          <cell r="C73" t="str">
            <v>01.33</v>
          </cell>
          <cell r="E73" t="str">
            <v>20</v>
          </cell>
          <cell r="G73" t="str">
            <v>474-E-603D</v>
          </cell>
          <cell r="I73" t="str">
            <v>AEL</v>
          </cell>
          <cell r="J73">
            <v>30.73</v>
          </cell>
          <cell r="K73">
            <v>3488</v>
          </cell>
          <cell r="L73">
            <v>198</v>
          </cell>
          <cell r="M73">
            <v>10</v>
          </cell>
          <cell r="N73">
            <v>166</v>
          </cell>
          <cell r="O73">
            <v>10</v>
          </cell>
          <cell r="P73">
            <v>7315</v>
          </cell>
          <cell r="Q73" t="str">
            <v>T</v>
          </cell>
          <cell r="R73" t="str">
            <v>01</v>
          </cell>
          <cell r="S73" t="str">
            <v>33</v>
          </cell>
          <cell r="T73" t="str">
            <v>EUR</v>
          </cell>
          <cell r="U73">
            <v>0</v>
          </cell>
          <cell r="V73">
            <v>132250</v>
          </cell>
          <cell r="W73">
            <v>0</v>
          </cell>
          <cell r="X73" t="str">
            <v>§</v>
          </cell>
          <cell r="Y73" t="str">
            <v xml:space="preserve"> (Kg./m²) = 37,92 -Shell dia (mm) = 2.380</v>
          </cell>
          <cell r="AB73" t="str">
            <v>EXCH</v>
          </cell>
        </row>
        <row r="74">
          <cell r="B74" t="str">
            <v>EX01</v>
          </cell>
          <cell r="C74" t="str">
            <v>01.33</v>
          </cell>
          <cell r="E74" t="str">
            <v>20</v>
          </cell>
          <cell r="G74" t="str">
            <v>474-E-605A</v>
          </cell>
          <cell r="H74" t="str">
            <v>Lean/Rich Amine Heat Exchanger</v>
          </cell>
          <cell r="I74" t="str">
            <v>AET</v>
          </cell>
          <cell r="J74">
            <v>3.54</v>
          </cell>
          <cell r="K74">
            <v>219</v>
          </cell>
          <cell r="L74">
            <v>160</v>
          </cell>
          <cell r="M74">
            <v>27.4</v>
          </cell>
          <cell r="N74">
            <v>124</v>
          </cell>
          <cell r="O74">
            <v>21.1</v>
          </cell>
          <cell r="P74">
            <v>3658</v>
          </cell>
          <cell r="Q74" t="str">
            <v>Q</v>
          </cell>
          <cell r="R74" t="str">
            <v>01</v>
          </cell>
          <cell r="S74" t="str">
            <v>33</v>
          </cell>
          <cell r="T74" t="str">
            <v>EUR</v>
          </cell>
          <cell r="U74">
            <v>0</v>
          </cell>
          <cell r="V74">
            <v>10060</v>
          </cell>
          <cell r="W74">
            <v>0</v>
          </cell>
          <cell r="X74" t="str">
            <v>§</v>
          </cell>
          <cell r="Y74" t="str">
            <v xml:space="preserve"> (Kg./m²) = 45,94 -Shell dia (mm) = 930</v>
          </cell>
          <cell r="AB74" t="str">
            <v>EXCH</v>
          </cell>
        </row>
        <row r="75">
          <cell r="B75" t="str">
            <v>EX01</v>
          </cell>
          <cell r="C75" t="str">
            <v>01.33</v>
          </cell>
          <cell r="D75" t="str">
            <v>EUR</v>
          </cell>
          <cell r="E75" t="str">
            <v>20</v>
          </cell>
          <cell r="G75" t="str">
            <v>474-E-605B</v>
          </cell>
          <cell r="I75" t="str">
            <v>AET</v>
          </cell>
          <cell r="J75">
            <v>3.54</v>
          </cell>
          <cell r="K75">
            <v>219</v>
          </cell>
          <cell r="L75">
            <v>160</v>
          </cell>
          <cell r="M75">
            <v>27.4</v>
          </cell>
          <cell r="N75">
            <v>124</v>
          </cell>
          <cell r="O75">
            <v>21.1</v>
          </cell>
          <cell r="P75">
            <v>3658</v>
          </cell>
          <cell r="Q75" t="str">
            <v>Q</v>
          </cell>
          <cell r="R75" t="str">
            <v>01</v>
          </cell>
          <cell r="S75" t="str">
            <v>33</v>
          </cell>
          <cell r="T75" t="str">
            <v>EUR</v>
          </cell>
          <cell r="U75">
            <v>0</v>
          </cell>
          <cell r="V75">
            <v>10060</v>
          </cell>
          <cell r="W75">
            <v>0</v>
          </cell>
          <cell r="X75" t="str">
            <v>§</v>
          </cell>
          <cell r="Y75" t="str">
            <v xml:space="preserve"> (Kg./m²) = 45,94 -Shell dia (mm) = 930</v>
          </cell>
          <cell r="AB75" t="str">
            <v>EXCH</v>
          </cell>
        </row>
        <row r="76">
          <cell r="B76" t="str">
            <v>EX01</v>
          </cell>
          <cell r="C76" t="str">
            <v>01.33</v>
          </cell>
          <cell r="D76" t="str">
            <v>USD</v>
          </cell>
          <cell r="E76" t="str">
            <v>20</v>
          </cell>
          <cell r="G76" t="str">
            <v>474-E-605C</v>
          </cell>
          <cell r="I76" t="str">
            <v>AET</v>
          </cell>
          <cell r="J76">
            <v>3.54</v>
          </cell>
          <cell r="K76">
            <v>219</v>
          </cell>
          <cell r="L76">
            <v>160</v>
          </cell>
          <cell r="M76">
            <v>27.4</v>
          </cell>
          <cell r="N76">
            <v>124</v>
          </cell>
          <cell r="O76">
            <v>21.1</v>
          </cell>
          <cell r="P76">
            <v>3658</v>
          </cell>
          <cell r="Q76" t="str">
            <v>Q</v>
          </cell>
          <cell r="R76" t="str">
            <v>01</v>
          </cell>
          <cell r="S76" t="str">
            <v>33</v>
          </cell>
          <cell r="T76" t="str">
            <v>EUR</v>
          </cell>
          <cell r="U76">
            <v>0</v>
          </cell>
          <cell r="V76">
            <v>10060</v>
          </cell>
          <cell r="W76">
            <v>0</v>
          </cell>
          <cell r="X76" t="str">
            <v>§</v>
          </cell>
          <cell r="Y76" t="str">
            <v xml:space="preserve"> (Kg./m²) = 45,94 -Shell dia (mm) = 930</v>
          </cell>
          <cell r="AB76" t="str">
            <v>EXCH</v>
          </cell>
        </row>
        <row r="77">
          <cell r="B77" t="str">
            <v>EX01</v>
          </cell>
          <cell r="C77" t="str">
            <v>01.33</v>
          </cell>
          <cell r="D77" t="str">
            <v>ITL</v>
          </cell>
          <cell r="E77" t="str">
            <v>20</v>
          </cell>
          <cell r="G77" t="str">
            <v>474-E-605D</v>
          </cell>
          <cell r="I77" t="str">
            <v>AET</v>
          </cell>
          <cell r="J77">
            <v>3.54</v>
          </cell>
          <cell r="K77">
            <v>219</v>
          </cell>
          <cell r="L77">
            <v>160</v>
          </cell>
          <cell r="M77">
            <v>27.4</v>
          </cell>
          <cell r="N77">
            <v>124</v>
          </cell>
          <cell r="O77">
            <v>21.1</v>
          </cell>
          <cell r="P77">
            <v>3658</v>
          </cell>
          <cell r="Q77" t="str">
            <v>Q</v>
          </cell>
          <cell r="R77" t="str">
            <v>01</v>
          </cell>
          <cell r="S77" t="str">
            <v>33</v>
          </cell>
          <cell r="T77" t="str">
            <v>EUR</v>
          </cell>
          <cell r="U77">
            <v>0</v>
          </cell>
          <cell r="V77">
            <v>10060</v>
          </cell>
          <cell r="W77">
            <v>0</v>
          </cell>
          <cell r="X77" t="str">
            <v>§</v>
          </cell>
          <cell r="Y77" t="str">
            <v xml:space="preserve"> (Kg./m²) = 45,94 -Shell dia (mm) = 930</v>
          </cell>
          <cell r="AB77" t="str">
            <v>EXCH</v>
          </cell>
        </row>
        <row r="78">
          <cell r="B78" t="str">
            <v>EX01</v>
          </cell>
          <cell r="C78" t="str">
            <v>01.33</v>
          </cell>
          <cell r="E78" t="str">
            <v>20</v>
          </cell>
          <cell r="G78" t="str">
            <v>474-E-605E</v>
          </cell>
          <cell r="I78" t="str">
            <v>AET</v>
          </cell>
          <cell r="J78">
            <v>3.54</v>
          </cell>
          <cell r="K78">
            <v>219</v>
          </cell>
          <cell r="L78">
            <v>160</v>
          </cell>
          <cell r="M78">
            <v>27.4</v>
          </cell>
          <cell r="N78">
            <v>124</v>
          </cell>
          <cell r="O78">
            <v>21.1</v>
          </cell>
          <cell r="P78">
            <v>3658</v>
          </cell>
          <cell r="Q78" t="str">
            <v>Q</v>
          </cell>
          <cell r="R78" t="str">
            <v>01</v>
          </cell>
          <cell r="S78" t="str">
            <v>33</v>
          </cell>
          <cell r="T78" t="str">
            <v>EUR</v>
          </cell>
          <cell r="U78">
            <v>0</v>
          </cell>
          <cell r="V78">
            <v>10060</v>
          </cell>
          <cell r="W78">
            <v>0</v>
          </cell>
          <cell r="X78" t="str">
            <v>§</v>
          </cell>
          <cell r="Y78" t="str">
            <v xml:space="preserve"> (Kg./m²) = 45,94 -Shell dia (mm) = 930</v>
          </cell>
          <cell r="AB78" t="str">
            <v>EXCH</v>
          </cell>
        </row>
        <row r="79">
          <cell r="B79" t="str">
            <v>EX01</v>
          </cell>
          <cell r="C79" t="str">
            <v>01.33</v>
          </cell>
          <cell r="E79" t="str">
            <v>20</v>
          </cell>
          <cell r="G79" t="str">
            <v>474-E-605F</v>
          </cell>
          <cell r="I79" t="str">
            <v>AET</v>
          </cell>
          <cell r="J79">
            <v>3.54</v>
          </cell>
          <cell r="K79">
            <v>219</v>
          </cell>
          <cell r="L79">
            <v>160</v>
          </cell>
          <cell r="M79">
            <v>27.4</v>
          </cell>
          <cell r="N79">
            <v>124</v>
          </cell>
          <cell r="O79">
            <v>21.1</v>
          </cell>
          <cell r="P79">
            <v>3658</v>
          </cell>
          <cell r="Q79" t="str">
            <v>Q</v>
          </cell>
          <cell r="R79" t="str">
            <v>01</v>
          </cell>
          <cell r="S79" t="str">
            <v>33</v>
          </cell>
          <cell r="T79" t="str">
            <v>EUR</v>
          </cell>
          <cell r="U79">
            <v>0</v>
          </cell>
          <cell r="V79">
            <v>10060</v>
          </cell>
          <cell r="W79">
            <v>0</v>
          </cell>
          <cell r="X79" t="str">
            <v>§</v>
          </cell>
          <cell r="Y79" t="str">
            <v xml:space="preserve"> (Kg./m²) = 45,94 -Shell dia (mm) = 930</v>
          </cell>
          <cell r="AB79" t="str">
            <v>EXCH</v>
          </cell>
        </row>
        <row r="80">
          <cell r="B80" t="str">
            <v>EX01</v>
          </cell>
          <cell r="C80" t="str">
            <v>12.33</v>
          </cell>
          <cell r="E80" t="str">
            <v>20</v>
          </cell>
          <cell r="G80" t="str">
            <v>474-E-604</v>
          </cell>
          <cell r="H80" t="str">
            <v xml:space="preserve">Amine Reclaimer </v>
          </cell>
          <cell r="I80" t="str">
            <v>BKM</v>
          </cell>
          <cell r="J80">
            <v>10.6</v>
          </cell>
          <cell r="K80">
            <v>582</v>
          </cell>
          <cell r="L80">
            <v>232</v>
          </cell>
          <cell r="M80">
            <v>10</v>
          </cell>
          <cell r="N80">
            <v>274</v>
          </cell>
          <cell r="O80">
            <v>32.299999999999997</v>
          </cell>
          <cell r="P80">
            <v>7315</v>
          </cell>
          <cell r="Q80" t="str">
            <v>Q</v>
          </cell>
          <cell r="R80" t="str">
            <v>12</v>
          </cell>
          <cell r="S80" t="str">
            <v>33</v>
          </cell>
          <cell r="T80" t="str">
            <v>EUR</v>
          </cell>
          <cell r="U80">
            <v>0</v>
          </cell>
          <cell r="V80">
            <v>22490</v>
          </cell>
          <cell r="W80">
            <v>0</v>
          </cell>
          <cell r="X80" t="str">
            <v>§</v>
          </cell>
          <cell r="Y80" t="str">
            <v xml:space="preserve"> (Kg./m²) = 38,64 -Shell dia (mm) = 1.440</v>
          </cell>
          <cell r="AB80" t="str">
            <v>EXCH</v>
          </cell>
        </row>
        <row r="81">
          <cell r="B81" t="str">
            <v>FI</v>
          </cell>
          <cell r="C81" t="str">
            <v>CS</v>
          </cell>
          <cell r="E81" t="str">
            <v>20</v>
          </cell>
          <cell r="G81" t="str">
            <v>474-D-603A</v>
          </cell>
          <cell r="H81" t="str">
            <v>1st Amine DGA Guard Filter</v>
          </cell>
          <cell r="I81" t="str">
            <v>Total Fluid Inlet m3/hr 119 - 5 micron - Matl CS - CA mm 3,2 - Des.Condit: Press 27.4 Kg/cm2  Temp. 93 °C</v>
          </cell>
          <cell r="T81" t="str">
            <v>EUR</v>
          </cell>
          <cell r="U81">
            <v>0</v>
          </cell>
          <cell r="V81">
            <v>3000</v>
          </cell>
          <cell r="W81">
            <v>0</v>
          </cell>
          <cell r="X81" t="str">
            <v>Bag Type</v>
          </cell>
          <cell r="AB81" t="str">
            <v>MISC</v>
          </cell>
        </row>
        <row r="82">
          <cell r="B82" t="str">
            <v>FI</v>
          </cell>
          <cell r="C82" t="str">
            <v>CS</v>
          </cell>
          <cell r="E82" t="str">
            <v>20</v>
          </cell>
          <cell r="G82" t="str">
            <v>474-D-603B</v>
          </cell>
          <cell r="T82" t="str">
            <v>EUR</v>
          </cell>
          <cell r="U82">
            <v>0</v>
          </cell>
          <cell r="V82">
            <v>3000</v>
          </cell>
          <cell r="W82">
            <v>0</v>
          </cell>
          <cell r="X82" t="str">
            <v>.</v>
          </cell>
          <cell r="AB82" t="str">
            <v>MISC</v>
          </cell>
        </row>
        <row r="83">
          <cell r="B83" t="str">
            <v>FI</v>
          </cell>
          <cell r="C83" t="str">
            <v>CS</v>
          </cell>
          <cell r="E83" t="str">
            <v>20</v>
          </cell>
          <cell r="G83" t="str">
            <v>474-D-604A</v>
          </cell>
          <cell r="H83" t="str">
            <v>2nd Amine DGA Guard Filter</v>
          </cell>
          <cell r="I83" t="str">
            <v>Total Fluid Inlet m3/hr 119 - 5 micron - Matl CS - CA mm 3,2 - Des.Condit: Press 27.4 Kg/cm2  Temp. 93 °C</v>
          </cell>
          <cell r="T83" t="str">
            <v>EUR</v>
          </cell>
          <cell r="U83">
            <v>0</v>
          </cell>
          <cell r="V83">
            <v>3000</v>
          </cell>
          <cell r="W83">
            <v>0</v>
          </cell>
          <cell r="X83" t="str">
            <v>Bag Type</v>
          </cell>
          <cell r="AB83" t="str">
            <v>MISC</v>
          </cell>
        </row>
        <row r="84">
          <cell r="B84" t="str">
            <v>FI</v>
          </cell>
          <cell r="C84" t="str">
            <v>CS</v>
          </cell>
          <cell r="E84" t="str">
            <v>20</v>
          </cell>
          <cell r="G84" t="str">
            <v>474-D-604B</v>
          </cell>
          <cell r="T84" t="str">
            <v>EUR</v>
          </cell>
          <cell r="U84">
            <v>0</v>
          </cell>
          <cell r="V84">
            <v>3000</v>
          </cell>
          <cell r="W84">
            <v>0</v>
          </cell>
          <cell r="X84" t="str">
            <v>.</v>
          </cell>
          <cell r="AB84" t="str">
            <v>MISC</v>
          </cell>
        </row>
        <row r="85">
          <cell r="B85" t="str">
            <v>FI</v>
          </cell>
          <cell r="C85" t="str">
            <v>CS</v>
          </cell>
          <cell r="E85" t="str">
            <v>20</v>
          </cell>
          <cell r="G85" t="str">
            <v>474-D-608</v>
          </cell>
          <cell r="H85" t="str">
            <v>DGA Sump Filter</v>
          </cell>
          <cell r="I85" t="str">
            <v>Total Fluid Inlet m3/hr 25 - 5 micron - Matl CS - CA mm 3,2 - Des.Condit: Press 10.5 Kg/cm2  Temp. 93 °C</v>
          </cell>
          <cell r="T85" t="str">
            <v>EUR</v>
          </cell>
          <cell r="U85">
            <v>0</v>
          </cell>
          <cell r="V85">
            <v>1000</v>
          </cell>
          <cell r="W85">
            <v>0</v>
          </cell>
          <cell r="X85" t="str">
            <v>Bag Type</v>
          </cell>
          <cell r="AB85" t="str">
            <v>MISC</v>
          </cell>
        </row>
        <row r="86">
          <cell r="B86" t="str">
            <v>MI</v>
          </cell>
          <cell r="C86" t="str">
            <v>316 SS</v>
          </cell>
          <cell r="E86" t="str">
            <v>20</v>
          </cell>
          <cell r="G86" t="str">
            <v>474-S-650</v>
          </cell>
          <cell r="H86" t="str">
            <v>Antifoam Dosing Package</v>
          </cell>
          <cell r="I86" t="str">
            <v xml:space="preserve">Incl. Pumps 474-G-630A/B; Tanks 474-D-623A/B m3/each  = 0,4; Mixers 474-G-623A/B; Accessories.  </v>
          </cell>
          <cell r="T86" t="str">
            <v>EUR</v>
          </cell>
          <cell r="U86">
            <v>0</v>
          </cell>
          <cell r="V86">
            <v>2000</v>
          </cell>
          <cell r="W86">
            <v>0</v>
          </cell>
          <cell r="X86" t="str">
            <v>Skid Mounted</v>
          </cell>
          <cell r="AB86" t="str">
            <v>MISC</v>
          </cell>
        </row>
        <row r="87">
          <cell r="B87" t="str">
            <v>MX</v>
          </cell>
          <cell r="E87" t="str">
            <v>20</v>
          </cell>
          <cell r="G87" t="str">
            <v>474-G-623A</v>
          </cell>
          <cell r="H87" t="str">
            <v>Antifoam Tank Mixer</v>
          </cell>
          <cell r="T87" t="str">
            <v>EUR</v>
          </cell>
          <cell r="U87">
            <v>0</v>
          </cell>
          <cell r="V87">
            <v>0</v>
          </cell>
          <cell r="W87">
            <v>0</v>
          </cell>
          <cell r="X87" t="str">
            <v>Incl.in Antifoam Inject.Pack.474-S-650</v>
          </cell>
          <cell r="AB87" t="str">
            <v>MIXE</v>
          </cell>
        </row>
        <row r="88">
          <cell r="B88" t="str">
            <v>MX</v>
          </cell>
          <cell r="E88" t="str">
            <v>20</v>
          </cell>
          <cell r="G88" t="str">
            <v>474-G-623B</v>
          </cell>
          <cell r="T88" t="str">
            <v>EUR</v>
          </cell>
          <cell r="U88">
            <v>0</v>
          </cell>
          <cell r="V88">
            <v>0</v>
          </cell>
          <cell r="W88">
            <v>0</v>
          </cell>
          <cell r="X88" t="str">
            <v>Incl.in Antifoam Inject.Pack.474-S-650</v>
          </cell>
          <cell r="AB88" t="str">
            <v>MIXE</v>
          </cell>
        </row>
        <row r="89">
          <cell r="B89" t="str">
            <v>PA</v>
          </cell>
          <cell r="C89" t="str">
            <v>33</v>
          </cell>
          <cell r="E89" t="str">
            <v>20</v>
          </cell>
          <cell r="H89" t="str">
            <v>Packing for 474-C-603</v>
          </cell>
          <cell r="L89" t="str">
            <v>AISI 316</v>
          </cell>
          <cell r="M89" t="str">
            <v>Flexiring dia.2" Koch Type - 2 m3</v>
          </cell>
          <cell r="T89" t="str">
            <v>EUR</v>
          </cell>
          <cell r="U89">
            <v>0</v>
          </cell>
          <cell r="V89">
            <v>1500</v>
          </cell>
          <cell r="W89">
            <v>0</v>
          </cell>
          <cell r="X89" t="str">
            <v>.</v>
          </cell>
          <cell r="AB89" t="str">
            <v>TRAY</v>
          </cell>
        </row>
        <row r="90">
          <cell r="B90" t="str">
            <v>RP</v>
          </cell>
          <cell r="E90" t="str">
            <v>20</v>
          </cell>
          <cell r="G90" t="str">
            <v>474-G-630A</v>
          </cell>
          <cell r="H90" t="str">
            <v>Antifoam Dosing Pump</v>
          </cell>
          <cell r="Q90" t="str">
            <v>E</v>
          </cell>
          <cell r="T90" t="str">
            <v>EUR</v>
          </cell>
          <cell r="U90">
            <v>0</v>
          </cell>
          <cell r="V90">
            <v>0</v>
          </cell>
          <cell r="W90">
            <v>0</v>
          </cell>
          <cell r="X90" t="str">
            <v>Incl.in Package 474-S-650</v>
          </cell>
          <cell r="AB90" t="str">
            <v>RPUM</v>
          </cell>
        </row>
        <row r="91">
          <cell r="B91" t="str">
            <v>RP</v>
          </cell>
          <cell r="E91" t="str">
            <v>20</v>
          </cell>
          <cell r="G91" t="str">
            <v>474-G-630B</v>
          </cell>
          <cell r="T91" t="str">
            <v>EUR</v>
          </cell>
          <cell r="U91">
            <v>0</v>
          </cell>
          <cell r="V91">
            <v>0</v>
          </cell>
          <cell r="W91">
            <v>0</v>
          </cell>
          <cell r="X91" t="str">
            <v>Incl.in Package 474-S-650</v>
          </cell>
          <cell r="AB91" t="str">
            <v>RPUM</v>
          </cell>
        </row>
        <row r="92">
          <cell r="B92" t="str">
            <v>TO</v>
          </cell>
          <cell r="C92" t="str">
            <v>01</v>
          </cell>
          <cell r="E92" t="str">
            <v>20</v>
          </cell>
          <cell r="G92" t="str">
            <v>474-C-601</v>
          </cell>
          <cell r="H92" t="str">
            <v>Amine Contactor</v>
          </cell>
          <cell r="J92">
            <v>127</v>
          </cell>
          <cell r="K92">
            <v>15.5</v>
          </cell>
          <cell r="L92">
            <v>5335</v>
          </cell>
          <cell r="M92">
            <v>26925</v>
          </cell>
          <cell r="N92">
            <v>37</v>
          </cell>
          <cell r="O92">
            <v>6.4</v>
          </cell>
          <cell r="P92">
            <v>23</v>
          </cell>
          <cell r="Q92" t="str">
            <v>V</v>
          </cell>
          <cell r="R92" t="str">
            <v>H</v>
          </cell>
          <cell r="S92" t="str">
            <v>Yes</v>
          </cell>
          <cell r="T92" t="str">
            <v>EUR</v>
          </cell>
          <cell r="U92">
            <v>0</v>
          </cell>
          <cell r="V92">
            <v>197700</v>
          </cell>
          <cell r="W92">
            <v>0</v>
          </cell>
          <cell r="X92" t="str">
            <v>?</v>
          </cell>
          <cell r="Y92" t="str">
            <v>N°1 Demister</v>
          </cell>
          <cell r="AB92" t="str">
            <v>TOWE</v>
          </cell>
        </row>
        <row r="93">
          <cell r="B93" t="str">
            <v>TO</v>
          </cell>
          <cell r="C93" t="str">
            <v>01</v>
          </cell>
          <cell r="E93" t="str">
            <v>20</v>
          </cell>
          <cell r="G93" t="str">
            <v>474-C-602</v>
          </cell>
          <cell r="H93" t="str">
            <v>Amine Regenerator</v>
          </cell>
          <cell r="J93">
            <v>166</v>
          </cell>
          <cell r="K93">
            <v>3.5</v>
          </cell>
          <cell r="L93">
            <v>7215</v>
          </cell>
          <cell r="M93">
            <v>29750</v>
          </cell>
          <cell r="N93">
            <v>18</v>
          </cell>
          <cell r="O93">
            <v>6.4</v>
          </cell>
          <cell r="P93">
            <v>23</v>
          </cell>
          <cell r="Q93" t="str">
            <v>V</v>
          </cell>
          <cell r="R93" t="str">
            <v>H</v>
          </cell>
          <cell r="S93" t="str">
            <v>Not</v>
          </cell>
          <cell r="T93" t="str">
            <v>EUR</v>
          </cell>
          <cell r="U93">
            <v>0</v>
          </cell>
          <cell r="V93">
            <v>222000</v>
          </cell>
          <cell r="W93">
            <v>0</v>
          </cell>
          <cell r="X93" t="str">
            <v>?</v>
          </cell>
          <cell r="Y93" t="str">
            <v>AISI 316L cladded = 215 m2</v>
          </cell>
          <cell r="AB93" t="str">
            <v>TOWE</v>
          </cell>
        </row>
        <row r="94">
          <cell r="B94" t="str">
            <v>TO</v>
          </cell>
          <cell r="C94" t="str">
            <v>01</v>
          </cell>
          <cell r="E94" t="str">
            <v>20</v>
          </cell>
          <cell r="G94" t="str">
            <v>474-C-603</v>
          </cell>
          <cell r="H94" t="str">
            <v>Flash Gas Amine Contactor</v>
          </cell>
          <cell r="J94">
            <v>127</v>
          </cell>
          <cell r="K94">
            <v>7.7</v>
          </cell>
          <cell r="L94">
            <v>610</v>
          </cell>
          <cell r="M94">
            <v>9750</v>
          </cell>
          <cell r="N94">
            <v>6</v>
          </cell>
          <cell r="O94">
            <v>3.2</v>
          </cell>
          <cell r="R94" t="str">
            <v>H</v>
          </cell>
          <cell r="S94" t="str">
            <v>Not</v>
          </cell>
          <cell r="T94" t="str">
            <v>EUR</v>
          </cell>
          <cell r="U94">
            <v>0</v>
          </cell>
          <cell r="V94">
            <v>3000</v>
          </cell>
          <cell r="W94">
            <v>0</v>
          </cell>
          <cell r="X94" t="str">
            <v>?</v>
          </cell>
          <cell r="Y94" t="str">
            <v xml:space="preserve">Demister+Packing Koch 2" Flexiring 2 m3 </v>
          </cell>
          <cell r="AB94" t="str">
            <v>TOWE</v>
          </cell>
        </row>
        <row r="95">
          <cell r="B95" t="str">
            <v>TR</v>
          </cell>
          <cell r="C95" t="str">
            <v>33</v>
          </cell>
          <cell r="E95" t="str">
            <v>20</v>
          </cell>
          <cell r="H95" t="str">
            <v>Trays for 474-C-601</v>
          </cell>
          <cell r="I95" t="str">
            <v>V</v>
          </cell>
          <cell r="J95">
            <v>5335</v>
          </cell>
          <cell r="K95">
            <v>23</v>
          </cell>
          <cell r="L95" t="str">
            <v>AISI 316</v>
          </cell>
          <cell r="T95" t="str">
            <v>EUR</v>
          </cell>
          <cell r="U95">
            <v>0</v>
          </cell>
          <cell r="V95">
            <v>20000</v>
          </cell>
          <cell r="W95">
            <v>0</v>
          </cell>
          <cell r="X95" t="str">
            <v>.</v>
          </cell>
          <cell r="AB95" t="str">
            <v>TRAY</v>
          </cell>
        </row>
        <row r="96">
          <cell r="B96" t="str">
            <v>TR</v>
          </cell>
          <cell r="C96" t="str">
            <v>33</v>
          </cell>
          <cell r="E96" t="str">
            <v>20</v>
          </cell>
          <cell r="H96" t="str">
            <v>Trays for 474-C-602</v>
          </cell>
          <cell r="I96" t="str">
            <v>V</v>
          </cell>
          <cell r="J96">
            <v>7215</v>
          </cell>
          <cell r="K96">
            <v>23</v>
          </cell>
          <cell r="L96" t="str">
            <v>AISI 316</v>
          </cell>
          <cell r="T96" t="str">
            <v>EUR</v>
          </cell>
          <cell r="U96">
            <v>0</v>
          </cell>
          <cell r="V96">
            <v>29000</v>
          </cell>
          <cell r="W96">
            <v>0</v>
          </cell>
          <cell r="X96" t="str">
            <v>.</v>
          </cell>
          <cell r="AB96" t="str">
            <v>TRAY</v>
          </cell>
        </row>
        <row r="97">
          <cell r="B97" t="str">
            <v>VE01</v>
          </cell>
          <cell r="C97" t="str">
            <v>01</v>
          </cell>
          <cell r="E97" t="str">
            <v>20</v>
          </cell>
          <cell r="G97" t="str">
            <v>474-D-602</v>
          </cell>
          <cell r="H97" t="str">
            <v>Hydrocarbon Flash Drum</v>
          </cell>
          <cell r="I97" t="str">
            <v>H</v>
          </cell>
          <cell r="J97">
            <v>149</v>
          </cell>
          <cell r="K97">
            <v>7.75</v>
          </cell>
          <cell r="L97">
            <v>5640</v>
          </cell>
          <cell r="M97">
            <v>20320</v>
          </cell>
          <cell r="N97">
            <v>22</v>
          </cell>
          <cell r="O97">
            <v>3.2</v>
          </cell>
          <cell r="Q97" t="str">
            <v>H</v>
          </cell>
          <cell r="S97" t="str">
            <v>Not</v>
          </cell>
          <cell r="T97" t="str">
            <v>EUR</v>
          </cell>
          <cell r="U97">
            <v>0</v>
          </cell>
          <cell r="V97">
            <v>121000</v>
          </cell>
          <cell r="W97">
            <v>0</v>
          </cell>
          <cell r="X97" t="str">
            <v>?</v>
          </cell>
          <cell r="Y97" t="str">
            <v>.</v>
          </cell>
          <cell r="AB97" t="str">
            <v>VESS</v>
          </cell>
        </row>
        <row r="98">
          <cell r="B98" t="str">
            <v>VE01</v>
          </cell>
          <cell r="C98" t="str">
            <v>01</v>
          </cell>
          <cell r="E98" t="str">
            <v>20</v>
          </cell>
          <cell r="G98" t="str">
            <v>474-D-605A</v>
          </cell>
          <cell r="H98" t="str">
            <v>Reboiler Condensate Drum</v>
          </cell>
          <cell r="I98" t="str">
            <v>VS</v>
          </cell>
          <cell r="J98">
            <v>198</v>
          </cell>
          <cell r="K98">
            <v>7</v>
          </cell>
          <cell r="L98">
            <v>1300</v>
          </cell>
          <cell r="M98">
            <v>2600</v>
          </cell>
          <cell r="N98">
            <v>8</v>
          </cell>
          <cell r="O98">
            <v>3.2</v>
          </cell>
          <cell r="Q98" t="str">
            <v>H</v>
          </cell>
          <cell r="S98" t="str">
            <v>Not</v>
          </cell>
          <cell r="T98" t="str">
            <v>EUR</v>
          </cell>
          <cell r="U98">
            <v>0</v>
          </cell>
          <cell r="V98">
            <v>2430</v>
          </cell>
          <cell r="W98">
            <v>0</v>
          </cell>
          <cell r="X98" t="str">
            <v>?</v>
          </cell>
          <cell r="Y98" t="str">
            <v>.</v>
          </cell>
          <cell r="AB98" t="str">
            <v>VESS</v>
          </cell>
        </row>
        <row r="99">
          <cell r="B99" t="str">
            <v>VE01</v>
          </cell>
          <cell r="C99" t="str">
            <v>01</v>
          </cell>
          <cell r="E99" t="str">
            <v>20</v>
          </cell>
          <cell r="G99" t="str">
            <v>474-D-605B</v>
          </cell>
          <cell r="I99" t="str">
            <v>VS</v>
          </cell>
          <cell r="J99">
            <v>198</v>
          </cell>
          <cell r="K99">
            <v>7</v>
          </cell>
          <cell r="L99">
            <v>1300</v>
          </cell>
          <cell r="M99">
            <v>2600</v>
          </cell>
          <cell r="N99">
            <v>8</v>
          </cell>
          <cell r="O99">
            <v>3.2</v>
          </cell>
          <cell r="Q99" t="str">
            <v>H</v>
          </cell>
          <cell r="S99" t="str">
            <v>Not</v>
          </cell>
          <cell r="T99" t="str">
            <v>EUR</v>
          </cell>
          <cell r="U99">
            <v>0</v>
          </cell>
          <cell r="V99">
            <v>2430</v>
          </cell>
          <cell r="W99">
            <v>0</v>
          </cell>
          <cell r="X99" t="str">
            <v>?</v>
          </cell>
          <cell r="Y99" t="str">
            <v>.</v>
          </cell>
          <cell r="AB99" t="str">
            <v>VESS</v>
          </cell>
        </row>
        <row r="100">
          <cell r="B100" t="str">
            <v>VE01</v>
          </cell>
          <cell r="C100" t="str">
            <v>01</v>
          </cell>
          <cell r="E100" t="str">
            <v>20</v>
          </cell>
          <cell r="G100" t="str">
            <v>474-D-606</v>
          </cell>
          <cell r="H100" t="str">
            <v>Reclaimer Steam Condensate Drum</v>
          </cell>
          <cell r="I100" t="str">
            <v>VS</v>
          </cell>
          <cell r="J100">
            <v>274</v>
          </cell>
          <cell r="K100">
            <v>32.299999999999997</v>
          </cell>
          <cell r="L100">
            <v>1400</v>
          </cell>
          <cell r="M100">
            <v>3400</v>
          </cell>
          <cell r="N100">
            <v>20</v>
          </cell>
          <cell r="O100">
            <v>3.2</v>
          </cell>
          <cell r="Q100" t="str">
            <v>H</v>
          </cell>
          <cell r="S100" t="str">
            <v>Yes</v>
          </cell>
          <cell r="T100" t="str">
            <v>EUR</v>
          </cell>
          <cell r="U100">
            <v>0</v>
          </cell>
          <cell r="V100">
            <v>7680</v>
          </cell>
          <cell r="W100">
            <v>0</v>
          </cell>
          <cell r="X100" t="str">
            <v>?</v>
          </cell>
          <cell r="Y100" t="str">
            <v>.</v>
          </cell>
          <cell r="AB100" t="str">
            <v>VESS</v>
          </cell>
        </row>
        <row r="101">
          <cell r="B101" t="str">
            <v>VE01</v>
          </cell>
          <cell r="C101" t="str">
            <v>01</v>
          </cell>
          <cell r="E101" t="str">
            <v>20</v>
          </cell>
          <cell r="G101" t="str">
            <v>474-D-609</v>
          </cell>
          <cell r="H101" t="str">
            <v>Exhaust Steam Separator</v>
          </cell>
          <cell r="I101" t="str">
            <v>VS</v>
          </cell>
          <cell r="J101">
            <v>198</v>
          </cell>
          <cell r="K101">
            <v>7</v>
          </cell>
          <cell r="L101">
            <v>2300</v>
          </cell>
          <cell r="M101">
            <v>4000</v>
          </cell>
          <cell r="N101">
            <v>10</v>
          </cell>
          <cell r="O101">
            <v>3.2</v>
          </cell>
          <cell r="Q101" t="str">
            <v>H</v>
          </cell>
          <cell r="S101" t="str">
            <v>Not</v>
          </cell>
          <cell r="T101" t="str">
            <v>EUR</v>
          </cell>
          <cell r="U101">
            <v>0</v>
          </cell>
          <cell r="V101">
            <v>7300</v>
          </cell>
          <cell r="W101">
            <v>0</v>
          </cell>
          <cell r="X101" t="str">
            <v>?</v>
          </cell>
          <cell r="Y101" t="str">
            <v>.</v>
          </cell>
          <cell r="AB101" t="str">
            <v>VESS</v>
          </cell>
        </row>
        <row r="102">
          <cell r="B102" t="str">
            <v>VE01</v>
          </cell>
          <cell r="C102" t="str">
            <v>01</v>
          </cell>
          <cell r="E102" t="str">
            <v>20</v>
          </cell>
          <cell r="G102" t="str">
            <v>474-D-610</v>
          </cell>
          <cell r="H102" t="str">
            <v>Inlet Steam Separator</v>
          </cell>
          <cell r="I102" t="str">
            <v>VS</v>
          </cell>
          <cell r="J102">
            <v>274</v>
          </cell>
          <cell r="K102">
            <v>32.299999999999997</v>
          </cell>
          <cell r="L102">
            <v>1525</v>
          </cell>
          <cell r="M102">
            <v>2300</v>
          </cell>
          <cell r="N102">
            <v>21</v>
          </cell>
          <cell r="O102">
            <v>3.2</v>
          </cell>
          <cell r="Q102" t="str">
            <v>H</v>
          </cell>
          <cell r="S102" t="str">
            <v>Yes</v>
          </cell>
          <cell r="T102" t="str">
            <v>EUR</v>
          </cell>
          <cell r="U102">
            <v>0</v>
          </cell>
          <cell r="V102">
            <v>7030</v>
          </cell>
          <cell r="W102">
            <v>0</v>
          </cell>
          <cell r="X102" t="str">
            <v>?</v>
          </cell>
          <cell r="Y102" t="str">
            <v>.</v>
          </cell>
          <cell r="AB102" t="str">
            <v>VESS</v>
          </cell>
        </row>
        <row r="103">
          <cell r="B103" t="str">
            <v>VE01</v>
          </cell>
          <cell r="C103" t="str">
            <v>01</v>
          </cell>
          <cell r="E103" t="str">
            <v>20</v>
          </cell>
          <cell r="G103" t="str">
            <v>474-D-614</v>
          </cell>
          <cell r="H103" t="str">
            <v>HP Condensate Flash Drum</v>
          </cell>
          <cell r="I103" t="str">
            <v>VL</v>
          </cell>
          <cell r="J103">
            <v>198</v>
          </cell>
          <cell r="K103">
            <v>7</v>
          </cell>
          <cell r="L103">
            <v>1219</v>
          </cell>
          <cell r="M103">
            <v>2440</v>
          </cell>
          <cell r="N103">
            <v>7</v>
          </cell>
          <cell r="O103">
            <v>3.2</v>
          </cell>
          <cell r="Q103" t="str">
            <v>H</v>
          </cell>
          <cell r="S103" t="str">
            <v>Not</v>
          </cell>
          <cell r="T103" t="str">
            <v>EUR</v>
          </cell>
          <cell r="U103">
            <v>0</v>
          </cell>
          <cell r="V103">
            <v>2050</v>
          </cell>
          <cell r="W103">
            <v>0</v>
          </cell>
          <cell r="X103" t="str">
            <v>?</v>
          </cell>
          <cell r="Y103" t="str">
            <v>.</v>
          </cell>
          <cell r="AB103" t="str">
            <v>VESS</v>
          </cell>
        </row>
        <row r="104">
          <cell r="B104" t="str">
            <v>VE01</v>
          </cell>
          <cell r="C104" t="str">
            <v>01</v>
          </cell>
          <cell r="E104" t="str">
            <v>20</v>
          </cell>
          <cell r="G104" t="str">
            <v>474-D-620</v>
          </cell>
          <cell r="H104" t="str">
            <v>LP Condensate Flash Drum</v>
          </cell>
          <cell r="I104" t="str">
            <v>VS</v>
          </cell>
          <cell r="J104">
            <v>185</v>
          </cell>
          <cell r="K104">
            <v>3.5</v>
          </cell>
          <cell r="L104">
            <v>3048</v>
          </cell>
          <cell r="M104">
            <v>7315</v>
          </cell>
          <cell r="N104">
            <v>8</v>
          </cell>
          <cell r="O104">
            <v>3.2</v>
          </cell>
          <cell r="Q104" t="str">
            <v>H</v>
          </cell>
          <cell r="S104" t="str">
            <v>Not</v>
          </cell>
          <cell r="T104" t="str">
            <v>EUR</v>
          </cell>
          <cell r="U104">
            <v>0</v>
          </cell>
          <cell r="V104">
            <v>19340</v>
          </cell>
          <cell r="W104">
            <v>0</v>
          </cell>
          <cell r="X104" t="str">
            <v>?</v>
          </cell>
          <cell r="Y104" t="str">
            <v>.</v>
          </cell>
          <cell r="AB104" t="str">
            <v>VESS</v>
          </cell>
        </row>
        <row r="105">
          <cell r="B105" t="str">
            <v>VE01</v>
          </cell>
          <cell r="C105" t="str">
            <v>12</v>
          </cell>
          <cell r="E105" t="str">
            <v>20</v>
          </cell>
          <cell r="G105" t="str">
            <v>474-D-601</v>
          </cell>
          <cell r="H105" t="str">
            <v>Regenerator Reflex Drum</v>
          </cell>
          <cell r="I105" t="str">
            <v>H</v>
          </cell>
          <cell r="J105">
            <v>110</v>
          </cell>
          <cell r="K105">
            <v>3.5</v>
          </cell>
          <cell r="L105">
            <v>3070</v>
          </cell>
          <cell r="M105">
            <v>6150</v>
          </cell>
          <cell r="N105">
            <v>7</v>
          </cell>
          <cell r="O105">
            <v>3</v>
          </cell>
          <cell r="P105" t="str">
            <v>Y</v>
          </cell>
          <cell r="S105" t="str">
            <v>Yes</v>
          </cell>
          <cell r="T105" t="str">
            <v>EUR</v>
          </cell>
          <cell r="U105">
            <v>0</v>
          </cell>
          <cell r="V105">
            <v>13750</v>
          </cell>
          <cell r="W105">
            <v>0</v>
          </cell>
          <cell r="X105" t="str">
            <v>?</v>
          </cell>
          <cell r="Y105" t="str">
            <v>Lethal service</v>
          </cell>
          <cell r="AB105" t="str">
            <v>VESS</v>
          </cell>
        </row>
        <row r="106">
          <cell r="B106" t="str">
            <v>VE01</v>
          </cell>
          <cell r="E106" t="str">
            <v>20</v>
          </cell>
          <cell r="G106" t="str">
            <v>474-D-623A</v>
          </cell>
          <cell r="H106" t="str">
            <v>Antifoam Mix Tank</v>
          </cell>
          <cell r="N106">
            <v>0</v>
          </cell>
          <cell r="S106" t="str">
            <v>-</v>
          </cell>
          <cell r="T106" t="str">
            <v>EUR</v>
          </cell>
          <cell r="U106">
            <v>0</v>
          </cell>
          <cell r="V106">
            <v>0</v>
          </cell>
          <cell r="W106">
            <v>0</v>
          </cell>
          <cell r="X106" t="str">
            <v>§</v>
          </cell>
          <cell r="Y106" t="str">
            <v>Incl. In Antifoam Inject.Package 474-S-650</v>
          </cell>
          <cell r="AB106" t="str">
            <v>VESS</v>
          </cell>
        </row>
        <row r="107">
          <cell r="B107" t="str">
            <v>VE01</v>
          </cell>
          <cell r="E107" t="str">
            <v>20</v>
          </cell>
          <cell r="G107" t="str">
            <v>474-D-623B</v>
          </cell>
          <cell r="N107">
            <v>0</v>
          </cell>
          <cell r="S107" t="str">
            <v>-</v>
          </cell>
          <cell r="T107" t="str">
            <v>EUR</v>
          </cell>
          <cell r="U107">
            <v>0</v>
          </cell>
          <cell r="V107">
            <v>0</v>
          </cell>
          <cell r="W107">
            <v>0</v>
          </cell>
          <cell r="X107" t="str">
            <v>§</v>
          </cell>
          <cell r="Y107" t="str">
            <v>Incl. In Antifoam Inject.Package 474-S-650</v>
          </cell>
          <cell r="AB107" t="str">
            <v>VESS</v>
          </cell>
        </row>
        <row r="108">
          <cell r="B108" t="str">
            <v>AI</v>
          </cell>
          <cell r="C108" t="str">
            <v>CS</v>
          </cell>
          <cell r="E108" t="str">
            <v>31</v>
          </cell>
          <cell r="G108" t="str">
            <v>475-E-115</v>
          </cell>
          <cell r="H108" t="str">
            <v>LP Steam Condenser</v>
          </cell>
          <cell r="I108">
            <v>0.76</v>
          </cell>
          <cell r="J108">
            <v>207</v>
          </cell>
          <cell r="L108">
            <v>190</v>
          </cell>
          <cell r="M108">
            <v>10</v>
          </cell>
          <cell r="N108">
            <v>50</v>
          </cell>
          <cell r="O108">
            <v>2</v>
          </cell>
          <cell r="P108">
            <v>50</v>
          </cell>
          <cell r="Q108" t="str">
            <v>X</v>
          </cell>
          <cell r="T108" t="str">
            <v>EUR</v>
          </cell>
          <cell r="U108">
            <v>0</v>
          </cell>
          <cell r="V108">
            <v>17660</v>
          </cell>
          <cell r="W108">
            <v>0</v>
          </cell>
          <cell r="X108" t="str">
            <v>.</v>
          </cell>
          <cell r="AB108" t="str">
            <v>AIRC</v>
          </cell>
        </row>
        <row r="109">
          <cell r="B109" t="str">
            <v>CA</v>
          </cell>
          <cell r="E109" t="str">
            <v>31</v>
          </cell>
          <cell r="H109" t="str">
            <v>Catalyst for Sulfur Unit 100</v>
          </cell>
          <cell r="M109" t="str">
            <v>Procatalyse CRS-31 = 140 m3 - 3-4 mm Extrudates - Kg/m3 = 1,100</v>
          </cell>
          <cell r="T109" t="str">
            <v>EUR</v>
          </cell>
          <cell r="U109">
            <v>0</v>
          </cell>
          <cell r="V109">
            <v>154000</v>
          </cell>
          <cell r="W109">
            <v>0</v>
          </cell>
          <cell r="X109" t="str">
            <v>.</v>
          </cell>
          <cell r="AB109" t="str">
            <v>TRAY</v>
          </cell>
        </row>
        <row r="110">
          <cell r="B110" t="str">
            <v>CA</v>
          </cell>
          <cell r="E110" t="str">
            <v>31</v>
          </cell>
          <cell r="H110" t="str">
            <v>Catalyst for Sulfur Unit 100</v>
          </cell>
          <cell r="M110" t="str">
            <v>Procatalyse CR-3S = 41,5 m3 - 3-6 mm Balls - Kg/m3 = 720</v>
          </cell>
          <cell r="T110" t="str">
            <v>EUR</v>
          </cell>
          <cell r="U110">
            <v>0</v>
          </cell>
          <cell r="V110">
            <v>30000</v>
          </cell>
          <cell r="W110">
            <v>0</v>
          </cell>
          <cell r="X110" t="str">
            <v>.</v>
          </cell>
          <cell r="AB110" t="str">
            <v>TRAY</v>
          </cell>
        </row>
        <row r="111">
          <cell r="B111" t="str">
            <v>CA</v>
          </cell>
          <cell r="E111" t="str">
            <v>31</v>
          </cell>
          <cell r="H111" t="str">
            <v>Catalyst for Sulfur Unit 100</v>
          </cell>
          <cell r="M111" t="str">
            <v>Silica Type Superclaus = 62,5 m3 - 1,8 mm Extrudates - Kg/m3 = 500</v>
          </cell>
          <cell r="T111" t="str">
            <v>EUR</v>
          </cell>
          <cell r="U111">
            <v>0</v>
          </cell>
          <cell r="V111">
            <v>31000</v>
          </cell>
          <cell r="W111">
            <v>0</v>
          </cell>
          <cell r="X111" t="str">
            <v>.</v>
          </cell>
          <cell r="AB111" t="str">
            <v>TRAY</v>
          </cell>
        </row>
        <row r="112">
          <cell r="B112" t="str">
            <v>CA</v>
          </cell>
          <cell r="E112" t="str">
            <v>31</v>
          </cell>
          <cell r="H112" t="str">
            <v>Catalyst for Sulfur Unit 100</v>
          </cell>
          <cell r="M112" t="str">
            <v>Alpha-Alumina Type Superclaus = 21 m3 - 1,82 mm Extrudates - Kg/m3 = 900</v>
          </cell>
          <cell r="T112" t="str">
            <v>EUR</v>
          </cell>
          <cell r="U112">
            <v>0</v>
          </cell>
          <cell r="V112">
            <v>19000</v>
          </cell>
          <cell r="W112">
            <v>0</v>
          </cell>
          <cell r="X112" t="str">
            <v>.</v>
          </cell>
          <cell r="AB112" t="str">
            <v>TRAY</v>
          </cell>
        </row>
        <row r="113">
          <cell r="B113" t="str">
            <v>CP01</v>
          </cell>
          <cell r="C113" t="str">
            <v>CS</v>
          </cell>
          <cell r="E113" t="str">
            <v>31</v>
          </cell>
          <cell r="G113" t="str">
            <v>475-G-128A</v>
          </cell>
          <cell r="H113" t="str">
            <v>HPCondensate Pump</v>
          </cell>
          <cell r="I113">
            <v>13</v>
          </cell>
          <cell r="J113">
            <v>170</v>
          </cell>
          <cell r="K113">
            <v>9.1999999999999993</v>
          </cell>
          <cell r="L113">
            <v>47</v>
          </cell>
          <cell r="M113">
            <v>1.9</v>
          </cell>
          <cell r="N113">
            <v>5.5</v>
          </cell>
          <cell r="O113" t="str">
            <v>CS</v>
          </cell>
          <cell r="Q113" t="str">
            <v>E</v>
          </cell>
          <cell r="S113" t="str">
            <v>H</v>
          </cell>
          <cell r="T113" t="str">
            <v>EUR</v>
          </cell>
          <cell r="U113">
            <v>0</v>
          </cell>
          <cell r="V113">
            <v>140</v>
          </cell>
          <cell r="W113">
            <v>0</v>
          </cell>
          <cell r="X113" t="str">
            <v>.</v>
          </cell>
          <cell r="AB113" t="str">
            <v>CPUM</v>
          </cell>
        </row>
        <row r="114">
          <cell r="B114" t="str">
            <v>CP01</v>
          </cell>
          <cell r="C114" t="str">
            <v>CS</v>
          </cell>
          <cell r="E114" t="str">
            <v>31</v>
          </cell>
          <cell r="G114" t="str">
            <v>475-G-128B</v>
          </cell>
          <cell r="I114">
            <v>13</v>
          </cell>
          <cell r="J114">
            <v>170</v>
          </cell>
          <cell r="K114">
            <v>9.1999999999999993</v>
          </cell>
          <cell r="L114">
            <v>47</v>
          </cell>
          <cell r="M114">
            <v>1.9</v>
          </cell>
          <cell r="N114">
            <v>5.5</v>
          </cell>
          <cell r="O114" t="str">
            <v>CS</v>
          </cell>
          <cell r="Q114" t="str">
            <v>E</v>
          </cell>
          <cell r="S114" t="str">
            <v>H</v>
          </cell>
          <cell r="T114" t="str">
            <v>EUR</v>
          </cell>
          <cell r="U114">
            <v>0</v>
          </cell>
          <cell r="V114">
            <v>140</v>
          </cell>
          <cell r="W114">
            <v>0</v>
          </cell>
          <cell r="X114" t="str">
            <v>.</v>
          </cell>
          <cell r="AB114" t="str">
            <v>CPUM</v>
          </cell>
        </row>
        <row r="115">
          <cell r="B115" t="str">
            <v>EX01</v>
          </cell>
          <cell r="C115" t="str">
            <v>01.01</v>
          </cell>
          <cell r="E115" t="str">
            <v>31</v>
          </cell>
          <cell r="G115" t="str">
            <v>475-E-114</v>
          </cell>
          <cell r="H115" t="str">
            <v>4th Condenser</v>
          </cell>
          <cell r="I115" t="str">
            <v>BEM</v>
          </cell>
          <cell r="J115">
            <v>4.91</v>
          </cell>
          <cell r="K115">
            <v>1895</v>
          </cell>
          <cell r="L115">
            <v>190</v>
          </cell>
          <cell r="M115">
            <v>10</v>
          </cell>
          <cell r="N115">
            <v>204</v>
          </cell>
          <cell r="O115">
            <v>1.1000000000000001</v>
          </cell>
          <cell r="P115">
            <v>7925</v>
          </cell>
          <cell r="Q115" t="str">
            <v>T</v>
          </cell>
          <cell r="R115" t="str">
            <v>01</v>
          </cell>
          <cell r="S115" t="str">
            <v>01</v>
          </cell>
          <cell r="T115" t="str">
            <v>EUR</v>
          </cell>
          <cell r="U115">
            <v>0</v>
          </cell>
          <cell r="V115">
            <v>100580</v>
          </cell>
          <cell r="W115">
            <v>0</v>
          </cell>
          <cell r="X115" t="str">
            <v>?</v>
          </cell>
          <cell r="Y115" t="str">
            <v xml:space="preserve"> (Kg./m²) = 53,08 -Shell dia (mm) = 1.720</v>
          </cell>
          <cell r="AB115" t="str">
            <v>EXCH</v>
          </cell>
        </row>
        <row r="116">
          <cell r="B116" t="str">
            <v>EX01</v>
          </cell>
          <cell r="C116" t="str">
            <v>01.01</v>
          </cell>
          <cell r="E116" t="str">
            <v>31</v>
          </cell>
          <cell r="G116" t="str">
            <v>475-E-118</v>
          </cell>
          <cell r="H116" t="str">
            <v>2nd Stage Steam Reheater</v>
          </cell>
          <cell r="I116" t="str">
            <v>BEU</v>
          </cell>
          <cell r="J116">
            <v>1.65</v>
          </cell>
          <cell r="K116">
            <v>683.75</v>
          </cell>
          <cell r="L116">
            <v>279</v>
          </cell>
          <cell r="M116">
            <v>1.1000000000000001</v>
          </cell>
          <cell r="N116">
            <v>279</v>
          </cell>
          <cell r="O116">
            <v>48.9</v>
          </cell>
          <cell r="P116">
            <v>4880</v>
          </cell>
          <cell r="Q116" t="str">
            <v>Q</v>
          </cell>
          <cell r="R116" t="str">
            <v>01</v>
          </cell>
          <cell r="S116" t="str">
            <v>01</v>
          </cell>
          <cell r="T116" t="str">
            <v>EUR</v>
          </cell>
          <cell r="U116">
            <v>0</v>
          </cell>
          <cell r="V116">
            <v>27870</v>
          </cell>
          <cell r="W116">
            <v>0</v>
          </cell>
          <cell r="X116" t="str">
            <v>?</v>
          </cell>
          <cell r="Y116" t="str">
            <v xml:space="preserve"> (Kg./m²) = 40,76 -Shell dia (mm) = 1.370</v>
          </cell>
          <cell r="AB116" t="str">
            <v>EXCH</v>
          </cell>
        </row>
        <row r="117">
          <cell r="B117" t="str">
            <v>EX01</v>
          </cell>
          <cell r="C117" t="str">
            <v>01.01</v>
          </cell>
          <cell r="E117" t="str">
            <v>31</v>
          </cell>
          <cell r="G117" t="str">
            <v>475-E-119</v>
          </cell>
          <cell r="H117" t="str">
            <v>3rd Stage Steam Reheater</v>
          </cell>
          <cell r="I117" t="str">
            <v>BEU</v>
          </cell>
          <cell r="J117">
            <v>1.52</v>
          </cell>
          <cell r="K117">
            <v>417</v>
          </cell>
          <cell r="L117">
            <v>279</v>
          </cell>
          <cell r="M117">
            <v>1.1000000000000001</v>
          </cell>
          <cell r="N117">
            <v>279</v>
          </cell>
          <cell r="O117">
            <v>48.9</v>
          </cell>
          <cell r="P117">
            <v>4880</v>
          </cell>
          <cell r="Q117" t="str">
            <v>Q</v>
          </cell>
          <cell r="R117" t="str">
            <v>01</v>
          </cell>
          <cell r="S117" t="str">
            <v>01</v>
          </cell>
          <cell r="T117" t="str">
            <v>EUR</v>
          </cell>
          <cell r="U117">
            <v>0</v>
          </cell>
          <cell r="V117">
            <v>21390</v>
          </cell>
          <cell r="W117">
            <v>0</v>
          </cell>
          <cell r="X117" t="str">
            <v>?</v>
          </cell>
          <cell r="Y117" t="str">
            <v xml:space="preserve"> (Kg./m²) = 51,29 -Shell dia (mm) = 1.090</v>
          </cell>
          <cell r="AB117" t="str">
            <v>EXCH</v>
          </cell>
        </row>
        <row r="118">
          <cell r="B118" t="str">
            <v>FU</v>
          </cell>
          <cell r="C118" t="str">
            <v>CS</v>
          </cell>
          <cell r="E118" t="str">
            <v>31</v>
          </cell>
          <cell r="G118" t="str">
            <v>475-F-103</v>
          </cell>
          <cell r="H118" t="str">
            <v>Reaction Furnace Combustion Chamber</v>
          </cell>
          <cell r="I118">
            <v>14.4</v>
          </cell>
          <cell r="L118">
            <v>1.8</v>
          </cell>
          <cell r="M118" t="str">
            <v>Dia = mt 4,7 - L = mt 12,2</v>
          </cell>
          <cell r="T118" t="str">
            <v>EUR</v>
          </cell>
          <cell r="U118">
            <v>0</v>
          </cell>
          <cell r="V118">
            <v>93000</v>
          </cell>
          <cell r="W118">
            <v>0</v>
          </cell>
          <cell r="X118" t="str">
            <v>T.°C Shell=340 Tons 21-Refract.Brick=°C 1,593 Tons 72</v>
          </cell>
          <cell r="AB118" t="str">
            <v>FURN</v>
          </cell>
        </row>
        <row r="119">
          <cell r="B119" t="str">
            <v>FU</v>
          </cell>
          <cell r="C119" t="str">
            <v>CS</v>
          </cell>
          <cell r="E119" t="str">
            <v>31</v>
          </cell>
          <cell r="G119" t="str">
            <v>475-F-104</v>
          </cell>
          <cell r="H119" t="str">
            <v xml:space="preserve">Reaction Furnace </v>
          </cell>
          <cell r="I119">
            <v>141.4</v>
          </cell>
          <cell r="J119">
            <v>36.799999999999997</v>
          </cell>
          <cell r="L119">
            <v>21</v>
          </cell>
          <cell r="O119" t="str">
            <v>C</v>
          </cell>
          <cell r="T119" t="str">
            <v>EUR</v>
          </cell>
          <cell r="U119">
            <v>0</v>
          </cell>
          <cell r="V119">
            <v>112000</v>
          </cell>
          <cell r="W119">
            <v>0</v>
          </cell>
          <cell r="X119" t="str">
            <v>T.Des.°C Tube =370 - Surface = 1,300 m2</v>
          </cell>
          <cell r="AB119" t="str">
            <v>FURN</v>
          </cell>
        </row>
        <row r="120">
          <cell r="B120" t="str">
            <v>FU</v>
          </cell>
          <cell r="C120" t="str">
            <v>CS</v>
          </cell>
          <cell r="E120" t="str">
            <v>31</v>
          </cell>
          <cell r="G120" t="str">
            <v>475-F-105</v>
          </cell>
          <cell r="H120" t="str">
            <v>Reaction Furnace Burner</v>
          </cell>
          <cell r="T120" t="str">
            <v>EUR</v>
          </cell>
          <cell r="U120">
            <v>0</v>
          </cell>
          <cell r="V120">
            <v>30000</v>
          </cell>
          <cell r="W120">
            <v>0</v>
          </cell>
          <cell r="X120" t="str">
            <v>N°1 - LD Duiker B.V. Supplier incl. Refractory</v>
          </cell>
          <cell r="AB120" t="str">
            <v>FURN</v>
          </cell>
        </row>
        <row r="121">
          <cell r="B121" t="str">
            <v>MI</v>
          </cell>
          <cell r="C121" t="str">
            <v>33</v>
          </cell>
          <cell r="E121" t="str">
            <v>31</v>
          </cell>
          <cell r="G121" t="str">
            <v>475-1XX</v>
          </cell>
          <cell r="H121" t="str">
            <v>Sample Baskets for 3rd Converter</v>
          </cell>
          <cell r="I121" t="str">
            <v>N° 3 - L = 1,150 mm Dia 4" - SS wire 16 Mesh 26 GA</v>
          </cell>
          <cell r="T121" t="str">
            <v>EUR</v>
          </cell>
          <cell r="U121">
            <v>0</v>
          </cell>
          <cell r="V121">
            <v>30</v>
          </cell>
          <cell r="W121">
            <v>0</v>
          </cell>
          <cell r="X121" t="str">
            <v>.</v>
          </cell>
          <cell r="AB121" t="str">
            <v>MISC</v>
          </cell>
        </row>
        <row r="122">
          <cell r="B122" t="str">
            <v>PA</v>
          </cell>
          <cell r="E122" t="str">
            <v>31</v>
          </cell>
          <cell r="H122" t="str">
            <v>Packing for Sulfur Unit 100</v>
          </cell>
          <cell r="M122" t="str">
            <v>Ceramic Balls = 21 m3 - 6 mm - Kg/m3 = 1,500</v>
          </cell>
          <cell r="T122" t="str">
            <v>EUR</v>
          </cell>
          <cell r="U122">
            <v>0</v>
          </cell>
          <cell r="V122">
            <v>31500</v>
          </cell>
          <cell r="W122">
            <v>0</v>
          </cell>
          <cell r="X122" t="str">
            <v>.</v>
          </cell>
          <cell r="AB122" t="str">
            <v>TRAY</v>
          </cell>
        </row>
        <row r="123">
          <cell r="B123" t="str">
            <v>PA</v>
          </cell>
          <cell r="E123" t="str">
            <v>31</v>
          </cell>
          <cell r="H123" t="str">
            <v>Packing for Sulfur Unit 100</v>
          </cell>
          <cell r="M123" t="str">
            <v>Ceramic Balls = 16 m3 - 3-6 mm - Kg/m3 = 1,500</v>
          </cell>
          <cell r="T123" t="str">
            <v>EUR</v>
          </cell>
          <cell r="U123">
            <v>0</v>
          </cell>
          <cell r="V123">
            <v>24000</v>
          </cell>
          <cell r="W123">
            <v>0</v>
          </cell>
          <cell r="X123" t="str">
            <v>Denstone 57 or Duranit</v>
          </cell>
          <cell r="AB123" t="str">
            <v>TRAY</v>
          </cell>
        </row>
        <row r="124">
          <cell r="B124" t="str">
            <v>SL</v>
          </cell>
          <cell r="C124" t="str">
            <v>CS</v>
          </cell>
          <cell r="E124" t="str">
            <v>31</v>
          </cell>
          <cell r="G124" t="str">
            <v>475-D-114D</v>
          </cell>
          <cell r="H124" t="str">
            <v>Sulfur Locks</v>
          </cell>
          <cell r="I124" t="str">
            <v>Flowrate Kg/hr 1,659 - Matl CS - Des.Condit: Press 10 Kg/cm2  Temp. 200 °C - Dia 16" L = 5,335 mm - LP Steam Jacket - Insulated</v>
          </cell>
          <cell r="T124" t="str">
            <v>EUR</v>
          </cell>
          <cell r="U124">
            <v>0</v>
          </cell>
          <cell r="V124">
            <v>1500</v>
          </cell>
          <cell r="W124">
            <v>0</v>
          </cell>
          <cell r="X124" t="str">
            <v>Size Lock = 3" x 4"</v>
          </cell>
          <cell r="AB124" t="str">
            <v>MISC</v>
          </cell>
        </row>
        <row r="125">
          <cell r="B125" t="str">
            <v>SL</v>
          </cell>
          <cell r="C125" t="str">
            <v>CS</v>
          </cell>
          <cell r="E125" t="str">
            <v>31</v>
          </cell>
          <cell r="G125" t="str">
            <v>475-D-114E</v>
          </cell>
          <cell r="T125" t="str">
            <v>EUR</v>
          </cell>
          <cell r="U125">
            <v>0</v>
          </cell>
          <cell r="V125">
            <v>1500</v>
          </cell>
          <cell r="W125">
            <v>0</v>
          </cell>
          <cell r="X125" t="str">
            <v>Size Lock = 2" x 3"</v>
          </cell>
          <cell r="AB125" t="str">
            <v>MISC</v>
          </cell>
        </row>
        <row r="126">
          <cell r="B126" t="str">
            <v>VE01</v>
          </cell>
          <cell r="C126" t="str">
            <v>01</v>
          </cell>
          <cell r="E126" t="str">
            <v>31</v>
          </cell>
          <cell r="G126" t="str">
            <v>475-D-115</v>
          </cell>
          <cell r="H126" t="str">
            <v>Coalescer</v>
          </cell>
          <cell r="I126" t="str">
            <v>VL</v>
          </cell>
          <cell r="J126">
            <v>204</v>
          </cell>
          <cell r="K126">
            <v>1.1000000000000001</v>
          </cell>
          <cell r="L126">
            <v>3810</v>
          </cell>
          <cell r="M126">
            <v>4295</v>
          </cell>
          <cell r="N126">
            <v>5</v>
          </cell>
          <cell r="O126">
            <v>3.2</v>
          </cell>
          <cell r="P126" t="str">
            <v>Y</v>
          </cell>
          <cell r="Q126" t="str">
            <v>H</v>
          </cell>
          <cell r="S126" t="str">
            <v>Not</v>
          </cell>
          <cell r="T126" t="str">
            <v>EUR</v>
          </cell>
          <cell r="U126">
            <v>0</v>
          </cell>
          <cell r="V126">
            <v>14520</v>
          </cell>
          <cell r="W126">
            <v>0</v>
          </cell>
          <cell r="X126" t="str">
            <v>?</v>
          </cell>
          <cell r="Y126" t="str">
            <v>Steam Jacket</v>
          </cell>
          <cell r="AB126" t="str">
            <v>VESS</v>
          </cell>
        </row>
        <row r="127">
          <cell r="B127" t="str">
            <v>VE01</v>
          </cell>
          <cell r="C127" t="str">
            <v>01</v>
          </cell>
          <cell r="E127" t="str">
            <v>31</v>
          </cell>
          <cell r="G127" t="str">
            <v>475-D-116</v>
          </cell>
          <cell r="H127" t="str">
            <v>HP Condensate Flash Drum</v>
          </cell>
          <cell r="I127" t="str">
            <v>VL</v>
          </cell>
          <cell r="J127">
            <v>254</v>
          </cell>
          <cell r="K127">
            <v>7</v>
          </cell>
          <cell r="L127">
            <v>965</v>
          </cell>
          <cell r="M127">
            <v>2900</v>
          </cell>
          <cell r="N127">
            <v>7</v>
          </cell>
          <cell r="O127">
            <v>3.2</v>
          </cell>
          <cell r="Q127" t="str">
            <v>H</v>
          </cell>
          <cell r="S127" t="str">
            <v>Not</v>
          </cell>
          <cell r="T127" t="str">
            <v>EUR</v>
          </cell>
          <cell r="U127">
            <v>0</v>
          </cell>
          <cell r="V127">
            <v>900</v>
          </cell>
          <cell r="W127">
            <v>0</v>
          </cell>
          <cell r="X127" t="str">
            <v>?</v>
          </cell>
          <cell r="Y127" t="str">
            <v>.</v>
          </cell>
          <cell r="AB127" t="str">
            <v>VESS</v>
          </cell>
        </row>
        <row r="128">
          <cell r="B128" t="str">
            <v>VE01</v>
          </cell>
          <cell r="C128" t="str">
            <v>01</v>
          </cell>
          <cell r="E128" t="str">
            <v>31</v>
          </cell>
          <cell r="G128" t="str">
            <v>475-D-125</v>
          </cell>
          <cell r="H128" t="str">
            <v>2nd Stage Condensate Drum</v>
          </cell>
          <cell r="I128" t="str">
            <v>VL</v>
          </cell>
          <cell r="J128">
            <v>279</v>
          </cell>
          <cell r="K128">
            <v>48.9</v>
          </cell>
          <cell r="L128">
            <v>710</v>
          </cell>
          <cell r="M128">
            <v>2895</v>
          </cell>
          <cell r="N128">
            <v>16</v>
          </cell>
          <cell r="O128">
            <v>3.2</v>
          </cell>
          <cell r="Q128" t="str">
            <v>H</v>
          </cell>
          <cell r="S128" t="str">
            <v>Yes</v>
          </cell>
          <cell r="T128" t="str">
            <v>EUR</v>
          </cell>
          <cell r="U128">
            <v>0</v>
          </cell>
          <cell r="V128">
            <v>2750</v>
          </cell>
          <cell r="W128">
            <v>0</v>
          </cell>
          <cell r="X128" t="str">
            <v>?</v>
          </cell>
          <cell r="Y128" t="str">
            <v>.</v>
          </cell>
          <cell r="AB128" t="str">
            <v>VESS</v>
          </cell>
        </row>
        <row r="129">
          <cell r="B129" t="str">
            <v>VE01</v>
          </cell>
          <cell r="C129" t="str">
            <v>01</v>
          </cell>
          <cell r="E129" t="str">
            <v>31</v>
          </cell>
          <cell r="G129" t="str">
            <v>475-D-126</v>
          </cell>
          <cell r="H129" t="str">
            <v>3rd Stage Condensate Drum</v>
          </cell>
          <cell r="I129" t="str">
            <v>VL</v>
          </cell>
          <cell r="J129">
            <v>279</v>
          </cell>
          <cell r="K129">
            <v>48.9</v>
          </cell>
          <cell r="L129">
            <v>710</v>
          </cell>
          <cell r="M129">
            <v>2895</v>
          </cell>
          <cell r="N129">
            <v>16</v>
          </cell>
          <cell r="O129">
            <v>3.2</v>
          </cell>
          <cell r="Q129" t="str">
            <v>H</v>
          </cell>
          <cell r="S129" t="str">
            <v>Yes</v>
          </cell>
          <cell r="T129" t="str">
            <v>EUR</v>
          </cell>
          <cell r="U129">
            <v>0</v>
          </cell>
          <cell r="V129">
            <v>2750</v>
          </cell>
          <cell r="W129">
            <v>0</v>
          </cell>
          <cell r="X129" t="str">
            <v>?</v>
          </cell>
          <cell r="Y129" t="str">
            <v>.</v>
          </cell>
          <cell r="AB129" t="str">
            <v>VESS</v>
          </cell>
        </row>
        <row r="130">
          <cell r="B130" t="str">
            <v>AI</v>
          </cell>
          <cell r="C130" t="str">
            <v>CS</v>
          </cell>
          <cell r="E130" t="str">
            <v>32</v>
          </cell>
          <cell r="G130" t="str">
            <v>475-E-215</v>
          </cell>
          <cell r="H130" t="str">
            <v>LP Steam Condenser</v>
          </cell>
          <cell r="I130">
            <v>0.76</v>
          </cell>
          <cell r="J130">
            <v>207</v>
          </cell>
          <cell r="L130">
            <v>190</v>
          </cell>
          <cell r="M130">
            <v>10</v>
          </cell>
          <cell r="N130">
            <v>50</v>
          </cell>
          <cell r="O130">
            <v>2</v>
          </cell>
          <cell r="P130">
            <v>50</v>
          </cell>
          <cell r="Q130" t="str">
            <v>X</v>
          </cell>
          <cell r="T130" t="str">
            <v>EUR</v>
          </cell>
          <cell r="U130">
            <v>0</v>
          </cell>
          <cell r="V130">
            <v>17660</v>
          </cell>
          <cell r="W130">
            <v>0</v>
          </cell>
          <cell r="X130" t="str">
            <v>.</v>
          </cell>
          <cell r="AB130" t="str">
            <v>AIRC</v>
          </cell>
        </row>
        <row r="131">
          <cell r="B131" t="str">
            <v>CA</v>
          </cell>
          <cell r="E131" t="str">
            <v>32</v>
          </cell>
          <cell r="H131" t="str">
            <v>Catalyst for Sulfur Unit 200</v>
          </cell>
          <cell r="M131" t="str">
            <v>Procatalyse CRS-31 = 140 m3 - 3-4 mm Extrudates - Kg/m3 = 1,100</v>
          </cell>
          <cell r="T131" t="str">
            <v>EUR</v>
          </cell>
          <cell r="U131">
            <v>0</v>
          </cell>
          <cell r="V131">
            <v>154000</v>
          </cell>
          <cell r="W131">
            <v>0</v>
          </cell>
          <cell r="X131" t="str">
            <v>.</v>
          </cell>
          <cell r="AB131" t="str">
            <v>TRAY</v>
          </cell>
        </row>
        <row r="132">
          <cell r="B132" t="str">
            <v>CA</v>
          </cell>
          <cell r="E132" t="str">
            <v>32</v>
          </cell>
          <cell r="H132" t="str">
            <v>Catalyst for Sulfur Unit 200</v>
          </cell>
          <cell r="M132" t="str">
            <v>Procatalyse CR-3S = 41,5 m3 - 3-6 mm Balls - Kg/m3 = 720</v>
          </cell>
          <cell r="T132" t="str">
            <v>EUR</v>
          </cell>
          <cell r="U132">
            <v>0</v>
          </cell>
          <cell r="V132">
            <v>30000</v>
          </cell>
          <cell r="W132">
            <v>0</v>
          </cell>
          <cell r="X132" t="str">
            <v>.</v>
          </cell>
          <cell r="AB132" t="str">
            <v>TRAY</v>
          </cell>
        </row>
        <row r="133">
          <cell r="B133" t="str">
            <v>CA</v>
          </cell>
          <cell r="E133" t="str">
            <v>32</v>
          </cell>
          <cell r="H133" t="str">
            <v>Catalyst for Sulfur Unit 200</v>
          </cell>
          <cell r="M133" t="str">
            <v>Silica Type Superclaus = 62,5 m3 - 1,8 mm Extrudates - Kg/m3 = 500</v>
          </cell>
          <cell r="T133" t="str">
            <v>EUR</v>
          </cell>
          <cell r="U133">
            <v>0</v>
          </cell>
          <cell r="V133">
            <v>31000</v>
          </cell>
          <cell r="W133">
            <v>0</v>
          </cell>
          <cell r="X133" t="str">
            <v>.</v>
          </cell>
          <cell r="AB133" t="str">
            <v>TRAY</v>
          </cell>
        </row>
        <row r="134">
          <cell r="B134" t="str">
            <v>CA</v>
          </cell>
          <cell r="E134" t="str">
            <v>32</v>
          </cell>
          <cell r="H134" t="str">
            <v>Catalyst for Sulfur Unit 200</v>
          </cell>
          <cell r="M134" t="str">
            <v>Alpha-Alumina Type Superclaus = 21 m3 - 1,82 mm Extrudates - Kg/m3 = 900</v>
          </cell>
          <cell r="T134" t="str">
            <v>EUR</v>
          </cell>
          <cell r="U134">
            <v>0</v>
          </cell>
          <cell r="V134">
            <v>19000</v>
          </cell>
          <cell r="W134">
            <v>0</v>
          </cell>
          <cell r="X134" t="str">
            <v>.</v>
          </cell>
          <cell r="AB134" t="str">
            <v>TRAY</v>
          </cell>
        </row>
        <row r="135">
          <cell r="B135" t="str">
            <v>CP01</v>
          </cell>
          <cell r="C135" t="str">
            <v>CS</v>
          </cell>
          <cell r="E135" t="str">
            <v>32</v>
          </cell>
          <cell r="G135" t="str">
            <v>475-G-228A</v>
          </cell>
          <cell r="H135" t="str">
            <v>HPCondensate Pump</v>
          </cell>
          <cell r="I135">
            <v>13</v>
          </cell>
          <cell r="J135">
            <v>170</v>
          </cell>
          <cell r="K135">
            <v>9.1999999999999993</v>
          </cell>
          <cell r="L135">
            <v>47</v>
          </cell>
          <cell r="M135">
            <v>1.9</v>
          </cell>
          <cell r="N135">
            <v>5.5</v>
          </cell>
          <cell r="O135" t="str">
            <v>CS</v>
          </cell>
          <cell r="Q135" t="str">
            <v>E</v>
          </cell>
          <cell r="S135" t="str">
            <v>H</v>
          </cell>
          <cell r="T135" t="str">
            <v>EUR</v>
          </cell>
          <cell r="U135">
            <v>0</v>
          </cell>
          <cell r="V135">
            <v>140</v>
          </cell>
          <cell r="W135">
            <v>0</v>
          </cell>
          <cell r="X135" t="str">
            <v>.</v>
          </cell>
          <cell r="AB135" t="str">
            <v>CPUM</v>
          </cell>
        </row>
        <row r="136">
          <cell r="B136" t="str">
            <v>CP01</v>
          </cell>
          <cell r="C136" t="str">
            <v>CS</v>
          </cell>
          <cell r="E136" t="str">
            <v>32</v>
          </cell>
          <cell r="G136" t="str">
            <v>475-G-228B</v>
          </cell>
          <cell r="I136">
            <v>13</v>
          </cell>
          <cell r="J136">
            <v>170</v>
          </cell>
          <cell r="K136">
            <v>9.1999999999999993</v>
          </cell>
          <cell r="L136">
            <v>47</v>
          </cell>
          <cell r="M136">
            <v>1.9</v>
          </cell>
          <cell r="N136">
            <v>5.5</v>
          </cell>
          <cell r="O136" t="str">
            <v>CS</v>
          </cell>
          <cell r="Q136" t="str">
            <v>E</v>
          </cell>
          <cell r="S136" t="str">
            <v>H</v>
          </cell>
          <cell r="T136" t="str">
            <v>EUR</v>
          </cell>
          <cell r="U136">
            <v>0</v>
          </cell>
          <cell r="V136">
            <v>140</v>
          </cell>
          <cell r="W136">
            <v>0</v>
          </cell>
          <cell r="X136" t="str">
            <v>.</v>
          </cell>
          <cell r="AB136" t="str">
            <v>CPUM</v>
          </cell>
        </row>
        <row r="137">
          <cell r="B137" t="str">
            <v>EX01</v>
          </cell>
          <cell r="C137" t="str">
            <v>01.01</v>
          </cell>
          <cell r="E137" t="str">
            <v>32</v>
          </cell>
          <cell r="G137" t="str">
            <v>475-E-214</v>
          </cell>
          <cell r="H137" t="str">
            <v>4th Condenser</v>
          </cell>
          <cell r="I137" t="str">
            <v>BEM</v>
          </cell>
          <cell r="J137">
            <v>4.91</v>
          </cell>
          <cell r="K137">
            <v>1895</v>
          </cell>
          <cell r="L137">
            <v>190</v>
          </cell>
          <cell r="M137">
            <v>10</v>
          </cell>
          <cell r="N137">
            <v>204</v>
          </cell>
          <cell r="O137">
            <v>1.1000000000000001</v>
          </cell>
          <cell r="P137">
            <v>7925</v>
          </cell>
          <cell r="Q137" t="str">
            <v>T</v>
          </cell>
          <cell r="R137" t="str">
            <v>01</v>
          </cell>
          <cell r="S137" t="str">
            <v>01</v>
          </cell>
          <cell r="T137" t="str">
            <v>EUR</v>
          </cell>
          <cell r="U137">
            <v>0</v>
          </cell>
          <cell r="V137">
            <v>100580</v>
          </cell>
          <cell r="W137">
            <v>0</v>
          </cell>
          <cell r="X137" t="str">
            <v>?</v>
          </cell>
          <cell r="Y137" t="str">
            <v xml:space="preserve"> (Kg./m²) = 53,08 -Shell dia (mm) = 1.720</v>
          </cell>
          <cell r="AB137" t="str">
            <v>EXCH</v>
          </cell>
        </row>
        <row r="138">
          <cell r="B138" t="str">
            <v>EX01</v>
          </cell>
          <cell r="C138" t="str">
            <v>01.01</v>
          </cell>
          <cell r="E138" t="str">
            <v>32</v>
          </cell>
          <cell r="G138" t="str">
            <v>475-E-218</v>
          </cell>
          <cell r="H138" t="str">
            <v>2nd Stage Steam Reheater</v>
          </cell>
          <cell r="I138" t="str">
            <v>BEU</v>
          </cell>
          <cell r="J138">
            <v>1.65</v>
          </cell>
          <cell r="K138">
            <v>683.75</v>
          </cell>
          <cell r="L138">
            <v>279</v>
          </cell>
          <cell r="M138">
            <v>1.1000000000000001</v>
          </cell>
          <cell r="N138">
            <v>279</v>
          </cell>
          <cell r="O138">
            <v>48.9</v>
          </cell>
          <cell r="P138">
            <v>4880</v>
          </cell>
          <cell r="Q138" t="str">
            <v>Q</v>
          </cell>
          <cell r="R138" t="str">
            <v>01</v>
          </cell>
          <cell r="S138" t="str">
            <v>01</v>
          </cell>
          <cell r="T138" t="str">
            <v>EUR</v>
          </cell>
          <cell r="U138">
            <v>0</v>
          </cell>
          <cell r="V138">
            <v>27870</v>
          </cell>
          <cell r="W138">
            <v>0</v>
          </cell>
          <cell r="X138" t="str">
            <v>?</v>
          </cell>
          <cell r="Y138" t="str">
            <v xml:space="preserve"> (Kg./m²) = 40,76 -Shell dia (mm) = 1.370</v>
          </cell>
          <cell r="AB138" t="str">
            <v>EXCH</v>
          </cell>
        </row>
        <row r="139">
          <cell r="B139" t="str">
            <v>EX01</v>
          </cell>
          <cell r="C139" t="str">
            <v>01.01</v>
          </cell>
          <cell r="E139" t="str">
            <v>32</v>
          </cell>
          <cell r="G139" t="str">
            <v>475-E-219</v>
          </cell>
          <cell r="H139" t="str">
            <v>3rd Stage Steam Reheater</v>
          </cell>
          <cell r="I139" t="str">
            <v>BEU</v>
          </cell>
          <cell r="J139">
            <v>1.52</v>
          </cell>
          <cell r="K139">
            <v>417</v>
          </cell>
          <cell r="L139">
            <v>279</v>
          </cell>
          <cell r="M139">
            <v>1.1000000000000001</v>
          </cell>
          <cell r="N139">
            <v>279</v>
          </cell>
          <cell r="O139">
            <v>48.9</v>
          </cell>
          <cell r="P139">
            <v>4880</v>
          </cell>
          <cell r="Q139" t="str">
            <v>Q</v>
          </cell>
          <cell r="R139" t="str">
            <v>01</v>
          </cell>
          <cell r="S139" t="str">
            <v>01</v>
          </cell>
          <cell r="T139" t="str">
            <v>EUR</v>
          </cell>
          <cell r="U139">
            <v>0</v>
          </cell>
          <cell r="V139">
            <v>21390</v>
          </cell>
          <cell r="W139">
            <v>0</v>
          </cell>
          <cell r="X139" t="str">
            <v>?</v>
          </cell>
          <cell r="Y139" t="str">
            <v xml:space="preserve"> (Kg./m²) = 51,29 -Shell dia (mm) = 1.090</v>
          </cell>
          <cell r="AB139" t="str">
            <v>EXCH</v>
          </cell>
        </row>
        <row r="140">
          <cell r="B140" t="str">
            <v>FU</v>
          </cell>
          <cell r="C140" t="str">
            <v>CS</v>
          </cell>
          <cell r="E140" t="str">
            <v>32</v>
          </cell>
          <cell r="G140" t="str">
            <v>475-F-203</v>
          </cell>
          <cell r="H140" t="str">
            <v>Reaction Furnace Combustion Chamber</v>
          </cell>
          <cell r="I140">
            <v>14.4</v>
          </cell>
          <cell r="L140">
            <v>1.8</v>
          </cell>
          <cell r="M140" t="str">
            <v>Dia = mt 4,7 - L = mt 12,2</v>
          </cell>
          <cell r="T140" t="str">
            <v>EUR</v>
          </cell>
          <cell r="U140">
            <v>0</v>
          </cell>
          <cell r="V140">
            <v>93000</v>
          </cell>
          <cell r="W140">
            <v>0</v>
          </cell>
          <cell r="X140" t="str">
            <v>T.°C Shell=340 Tons 21-Refract.Brick=°C 1,593 Tons 72</v>
          </cell>
          <cell r="AB140" t="str">
            <v>FURN</v>
          </cell>
        </row>
        <row r="141">
          <cell r="B141" t="str">
            <v>FU</v>
          </cell>
          <cell r="E141" t="str">
            <v>32</v>
          </cell>
          <cell r="G141" t="str">
            <v>475-F-204</v>
          </cell>
          <cell r="H141" t="str">
            <v xml:space="preserve">Reaction Furnace </v>
          </cell>
          <cell r="I141">
            <v>141.4</v>
          </cell>
          <cell r="J141">
            <v>36.799999999999997</v>
          </cell>
          <cell r="L141">
            <v>21</v>
          </cell>
          <cell r="O141" t="str">
            <v>C</v>
          </cell>
          <cell r="T141" t="str">
            <v>EUR</v>
          </cell>
          <cell r="U141">
            <v>0</v>
          </cell>
          <cell r="V141">
            <v>112000</v>
          </cell>
          <cell r="W141">
            <v>0</v>
          </cell>
          <cell r="X141" t="str">
            <v>T.Des.°C Tube =370 - Surface = 1,300 m2</v>
          </cell>
          <cell r="AB141" t="str">
            <v>FURN</v>
          </cell>
        </row>
        <row r="142">
          <cell r="B142" t="str">
            <v>FU</v>
          </cell>
          <cell r="E142" t="str">
            <v>32</v>
          </cell>
          <cell r="G142" t="str">
            <v>475-F-205</v>
          </cell>
          <cell r="H142" t="str">
            <v>Reaction Furnace Burner</v>
          </cell>
          <cell r="T142" t="str">
            <v>EUR</v>
          </cell>
          <cell r="U142">
            <v>0</v>
          </cell>
          <cell r="V142">
            <v>30000</v>
          </cell>
          <cell r="W142">
            <v>0</v>
          </cell>
          <cell r="X142" t="str">
            <v>N°1 - LD Duiker B.V. Supplier incl. Refractory</v>
          </cell>
          <cell r="AB142" t="str">
            <v>FURN</v>
          </cell>
        </row>
        <row r="143">
          <cell r="B143" t="str">
            <v>MI</v>
          </cell>
          <cell r="C143" t="str">
            <v>33</v>
          </cell>
          <cell r="E143" t="str">
            <v>32</v>
          </cell>
          <cell r="G143" t="str">
            <v>475-2XX</v>
          </cell>
          <cell r="H143" t="str">
            <v>Sample Baskets for 3rd Converter</v>
          </cell>
          <cell r="I143" t="str">
            <v>N° 3 - L = 1,150 mm Dia 4" - SS wire 16 Mesh 26 GA</v>
          </cell>
          <cell r="T143" t="str">
            <v>EUR</v>
          </cell>
          <cell r="U143">
            <v>0</v>
          </cell>
          <cell r="V143">
            <v>30</v>
          </cell>
          <cell r="W143">
            <v>0</v>
          </cell>
          <cell r="X143" t="str">
            <v>.</v>
          </cell>
          <cell r="AB143" t="str">
            <v>MISC</v>
          </cell>
        </row>
        <row r="144">
          <cell r="B144" t="str">
            <v>PA</v>
          </cell>
          <cell r="E144" t="str">
            <v>32</v>
          </cell>
          <cell r="H144" t="str">
            <v>Packing for Sulfur Unit 200</v>
          </cell>
          <cell r="M144" t="str">
            <v>Ceramic Balls = 21 m3 - 6 mm - Kg/m3 = 1,500</v>
          </cell>
          <cell r="T144" t="str">
            <v>EUR</v>
          </cell>
          <cell r="U144">
            <v>0</v>
          </cell>
          <cell r="V144">
            <v>31500</v>
          </cell>
          <cell r="W144">
            <v>0</v>
          </cell>
          <cell r="X144" t="str">
            <v>.</v>
          </cell>
          <cell r="AB144" t="str">
            <v>TRAY</v>
          </cell>
        </row>
        <row r="145">
          <cell r="B145" t="str">
            <v>PA</v>
          </cell>
          <cell r="E145" t="str">
            <v>32</v>
          </cell>
          <cell r="H145" t="str">
            <v>Packing for Sulfur Unit 200</v>
          </cell>
          <cell r="M145" t="str">
            <v>Ceramic Balls = 16 m3 - 3-6 mm - Kg/m3 = 1,500</v>
          </cell>
          <cell r="T145" t="str">
            <v>EUR</v>
          </cell>
          <cell r="U145">
            <v>0</v>
          </cell>
          <cell r="V145">
            <v>24000</v>
          </cell>
          <cell r="W145">
            <v>0</v>
          </cell>
          <cell r="X145" t="str">
            <v>Denstone 57 or Duranit</v>
          </cell>
          <cell r="AB145" t="str">
            <v>TRAY</v>
          </cell>
        </row>
        <row r="146">
          <cell r="B146" t="str">
            <v>SL</v>
          </cell>
          <cell r="C146" t="str">
            <v>CS</v>
          </cell>
          <cell r="E146" t="str">
            <v>32</v>
          </cell>
          <cell r="G146" t="str">
            <v>475-D-214D</v>
          </cell>
          <cell r="H146" t="str">
            <v>Sulfur Locks</v>
          </cell>
          <cell r="I146" t="str">
            <v>Flowrate Kg/hr 1,659 - Matl CS - Des.Condit: Press 10 Kg/cm2  Temp. 200 °C - Dia 16" L = 5,335 mm - LP Steam Jacket - Insulated</v>
          </cell>
          <cell r="T146" t="str">
            <v>EUR</v>
          </cell>
          <cell r="U146">
            <v>0</v>
          </cell>
          <cell r="V146">
            <v>1500</v>
          </cell>
          <cell r="W146">
            <v>0</v>
          </cell>
          <cell r="X146" t="str">
            <v>Size Lock = 3" x 4"</v>
          </cell>
          <cell r="AB146" t="str">
            <v>MISC</v>
          </cell>
        </row>
        <row r="147">
          <cell r="B147" t="str">
            <v>SL</v>
          </cell>
          <cell r="C147" t="str">
            <v>CS</v>
          </cell>
          <cell r="E147" t="str">
            <v>32</v>
          </cell>
          <cell r="G147" t="str">
            <v>475-D-214E</v>
          </cell>
          <cell r="T147" t="str">
            <v>EUR</v>
          </cell>
          <cell r="U147">
            <v>0</v>
          </cell>
          <cell r="V147">
            <v>1500</v>
          </cell>
          <cell r="W147">
            <v>0</v>
          </cell>
          <cell r="X147" t="str">
            <v>Size Lock = 2" x 3"</v>
          </cell>
          <cell r="AB147" t="str">
            <v>MISC</v>
          </cell>
        </row>
        <row r="148">
          <cell r="B148" t="str">
            <v>VE01</v>
          </cell>
          <cell r="C148" t="str">
            <v>01</v>
          </cell>
          <cell r="E148" t="str">
            <v>32</v>
          </cell>
          <cell r="G148" t="str">
            <v>475-D-215</v>
          </cell>
          <cell r="H148" t="str">
            <v>Coalescer</v>
          </cell>
          <cell r="I148" t="str">
            <v>VL</v>
          </cell>
          <cell r="J148">
            <v>204</v>
          </cell>
          <cell r="K148">
            <v>1.1000000000000001</v>
          </cell>
          <cell r="L148">
            <v>3810</v>
          </cell>
          <cell r="M148">
            <v>4295</v>
          </cell>
          <cell r="N148">
            <v>7</v>
          </cell>
          <cell r="O148">
            <v>3.2</v>
          </cell>
          <cell r="P148" t="str">
            <v>Y</v>
          </cell>
          <cell r="Q148" t="str">
            <v>H</v>
          </cell>
          <cell r="S148" t="str">
            <v>Not</v>
          </cell>
          <cell r="T148" t="str">
            <v>EUR</v>
          </cell>
          <cell r="U148">
            <v>0</v>
          </cell>
          <cell r="V148">
            <v>16250</v>
          </cell>
          <cell r="W148">
            <v>0</v>
          </cell>
          <cell r="X148" t="str">
            <v>?</v>
          </cell>
          <cell r="Y148" t="str">
            <v>Steam Jacket</v>
          </cell>
          <cell r="AB148" t="str">
            <v>VESS</v>
          </cell>
        </row>
        <row r="149">
          <cell r="B149" t="str">
            <v>VE01</v>
          </cell>
          <cell r="C149" t="str">
            <v>01</v>
          </cell>
          <cell r="E149" t="str">
            <v>32</v>
          </cell>
          <cell r="G149" t="str">
            <v>475-D-216</v>
          </cell>
          <cell r="H149" t="str">
            <v>HP Condensate Flash Drum</v>
          </cell>
          <cell r="I149" t="str">
            <v>VL</v>
          </cell>
          <cell r="J149">
            <v>254</v>
          </cell>
          <cell r="K149">
            <v>7</v>
          </cell>
          <cell r="L149">
            <v>965</v>
          </cell>
          <cell r="M149">
            <v>2900</v>
          </cell>
          <cell r="N149">
            <v>7</v>
          </cell>
          <cell r="O149">
            <v>3.2</v>
          </cell>
          <cell r="Q149" t="str">
            <v>H</v>
          </cell>
          <cell r="S149" t="str">
            <v>Not</v>
          </cell>
          <cell r="T149" t="str">
            <v>EUR</v>
          </cell>
          <cell r="U149">
            <v>0</v>
          </cell>
          <cell r="V149">
            <v>900</v>
          </cell>
          <cell r="W149">
            <v>0</v>
          </cell>
          <cell r="X149" t="str">
            <v>?</v>
          </cell>
          <cell r="Y149" t="str">
            <v>.</v>
          </cell>
          <cell r="AB149" t="str">
            <v>VESS</v>
          </cell>
        </row>
        <row r="150">
          <cell r="B150" t="str">
            <v>VE01</v>
          </cell>
          <cell r="C150" t="str">
            <v>01</v>
          </cell>
          <cell r="E150" t="str">
            <v>32</v>
          </cell>
          <cell r="G150" t="str">
            <v>475-D-225</v>
          </cell>
          <cell r="H150" t="str">
            <v>2nd Stage Condensate Drum</v>
          </cell>
          <cell r="I150" t="str">
            <v>VL</v>
          </cell>
          <cell r="J150">
            <v>279</v>
          </cell>
          <cell r="K150">
            <v>48.9</v>
          </cell>
          <cell r="L150">
            <v>710</v>
          </cell>
          <cell r="M150">
            <v>2895</v>
          </cell>
          <cell r="N150">
            <v>16</v>
          </cell>
          <cell r="O150">
            <v>3.2</v>
          </cell>
          <cell r="Q150" t="str">
            <v>H</v>
          </cell>
          <cell r="S150" t="str">
            <v>Yes</v>
          </cell>
          <cell r="T150" t="str">
            <v>EUR</v>
          </cell>
          <cell r="U150">
            <v>0</v>
          </cell>
          <cell r="V150">
            <v>2750</v>
          </cell>
          <cell r="W150">
            <v>0</v>
          </cell>
          <cell r="X150" t="str">
            <v>?</v>
          </cell>
          <cell r="Y150" t="str">
            <v>.</v>
          </cell>
          <cell r="AB150" t="str">
            <v>VESS</v>
          </cell>
        </row>
        <row r="151">
          <cell r="B151" t="str">
            <v>VE01</v>
          </cell>
          <cell r="C151" t="str">
            <v>01</v>
          </cell>
          <cell r="E151" t="str">
            <v>32</v>
          </cell>
          <cell r="G151" t="str">
            <v>475-D-226</v>
          </cell>
          <cell r="H151" t="str">
            <v>3rd Stage Condensate Drum</v>
          </cell>
          <cell r="I151" t="str">
            <v>VL</v>
          </cell>
          <cell r="J151">
            <v>279</v>
          </cell>
          <cell r="K151">
            <v>48.9</v>
          </cell>
          <cell r="L151">
            <v>710</v>
          </cell>
          <cell r="M151">
            <v>2895</v>
          </cell>
          <cell r="N151">
            <v>16</v>
          </cell>
          <cell r="O151">
            <v>3.2</v>
          </cell>
          <cell r="Q151" t="str">
            <v>H</v>
          </cell>
          <cell r="S151" t="str">
            <v>Yes</v>
          </cell>
          <cell r="T151" t="str">
            <v>EUR</v>
          </cell>
          <cell r="U151">
            <v>0</v>
          </cell>
          <cell r="V151">
            <v>2750</v>
          </cell>
          <cell r="W151">
            <v>0</v>
          </cell>
          <cell r="X151" t="str">
            <v>?</v>
          </cell>
          <cell r="Y151" t="str">
            <v>.</v>
          </cell>
          <cell r="AB151" t="str">
            <v>VESS</v>
          </cell>
        </row>
        <row r="152">
          <cell r="B152" t="str">
            <v>AI</v>
          </cell>
          <cell r="C152" t="str">
            <v>CS</v>
          </cell>
          <cell r="E152" t="str">
            <v>33</v>
          </cell>
          <cell r="G152" t="str">
            <v>475-E-315</v>
          </cell>
          <cell r="H152" t="str">
            <v>LP Steam Condenser</v>
          </cell>
          <cell r="I152">
            <v>5.37</v>
          </cell>
          <cell r="J152">
            <v>186</v>
          </cell>
          <cell r="L152">
            <v>190</v>
          </cell>
          <cell r="M152">
            <v>10</v>
          </cell>
          <cell r="N152">
            <v>50</v>
          </cell>
          <cell r="O152">
            <v>2</v>
          </cell>
          <cell r="P152">
            <v>50</v>
          </cell>
          <cell r="Q152" t="str">
            <v>X</v>
          </cell>
          <cell r="T152" t="str">
            <v>EUR</v>
          </cell>
          <cell r="U152">
            <v>0</v>
          </cell>
          <cell r="V152">
            <v>16470</v>
          </cell>
          <cell r="W152">
            <v>0</v>
          </cell>
          <cell r="X152" t="str">
            <v>Supply by Client</v>
          </cell>
          <cell r="AB152" t="str">
            <v>AIRC</v>
          </cell>
        </row>
        <row r="153">
          <cell r="B153" t="str">
            <v>CA</v>
          </cell>
          <cell r="E153" t="str">
            <v>33</v>
          </cell>
          <cell r="H153" t="str">
            <v>Catalyst for Sulfur Unit 300</v>
          </cell>
          <cell r="M153" t="str">
            <v>Procatalyse CRS-31 = 154 m3 - 3-4 mm Extrudates - Kg/m3 = 1,100</v>
          </cell>
          <cell r="T153" t="str">
            <v>EUR</v>
          </cell>
          <cell r="U153">
            <v>0</v>
          </cell>
          <cell r="V153">
            <v>170000</v>
          </cell>
          <cell r="W153">
            <v>0</v>
          </cell>
          <cell r="X153" t="str">
            <v>.</v>
          </cell>
          <cell r="AB153" t="str">
            <v>TRAY</v>
          </cell>
        </row>
        <row r="154">
          <cell r="B154" t="str">
            <v>CA</v>
          </cell>
          <cell r="E154" t="str">
            <v>33</v>
          </cell>
          <cell r="H154" t="str">
            <v>Catalyst for Sulfur Unit 300</v>
          </cell>
          <cell r="M154" t="str">
            <v>Procatalyse CR-3S = 45,5 m3 - 3-6 mm Balls - Kg/m3 = 720</v>
          </cell>
          <cell r="T154" t="str">
            <v>EUR</v>
          </cell>
          <cell r="U154">
            <v>0</v>
          </cell>
          <cell r="V154">
            <v>33000</v>
          </cell>
          <cell r="W154">
            <v>0</v>
          </cell>
          <cell r="X154" t="str">
            <v>.</v>
          </cell>
          <cell r="AB154" t="str">
            <v>TRAY</v>
          </cell>
        </row>
        <row r="155">
          <cell r="B155" t="str">
            <v>CA</v>
          </cell>
          <cell r="E155" t="str">
            <v>33</v>
          </cell>
          <cell r="H155" t="str">
            <v>Catalyst for Sulfur Unit 300</v>
          </cell>
          <cell r="M155" t="str">
            <v>Silica Type Superclaus = 69 m3 - 1,8 mm Extrudates - Kg/m3 = 500</v>
          </cell>
          <cell r="T155" t="str">
            <v>EUR</v>
          </cell>
          <cell r="U155">
            <v>0</v>
          </cell>
          <cell r="V155">
            <v>34500</v>
          </cell>
          <cell r="W155">
            <v>0</v>
          </cell>
          <cell r="X155" t="str">
            <v>.</v>
          </cell>
          <cell r="AB155" t="str">
            <v>TRAY</v>
          </cell>
        </row>
        <row r="156">
          <cell r="B156" t="str">
            <v>CA</v>
          </cell>
          <cell r="E156" t="str">
            <v>33</v>
          </cell>
          <cell r="H156" t="str">
            <v>Catalyst for Sulfur Unit 300</v>
          </cell>
          <cell r="M156" t="str">
            <v>Alpha-Alumina Type Superclaus = 23 m3 - 1,82 mm Extrudates - Kg/m3 = 900</v>
          </cell>
          <cell r="T156" t="str">
            <v>EUR</v>
          </cell>
          <cell r="U156">
            <v>0</v>
          </cell>
          <cell r="V156">
            <v>21000</v>
          </cell>
          <cell r="W156">
            <v>0</v>
          </cell>
          <cell r="X156" t="str">
            <v>.</v>
          </cell>
          <cell r="AB156" t="str">
            <v>TRAY</v>
          </cell>
        </row>
        <row r="157">
          <cell r="B157" t="str">
            <v>CP01</v>
          </cell>
          <cell r="C157" t="str">
            <v>CS</v>
          </cell>
          <cell r="E157" t="str">
            <v>33</v>
          </cell>
          <cell r="G157" t="str">
            <v>475-G-328A</v>
          </cell>
          <cell r="H157" t="str">
            <v>HPCondensate Pump</v>
          </cell>
          <cell r="I157">
            <v>39</v>
          </cell>
          <cell r="J157">
            <v>170</v>
          </cell>
          <cell r="K157">
            <v>9.1999999999999993</v>
          </cell>
          <cell r="L157">
            <v>47</v>
          </cell>
          <cell r="M157">
            <v>1.5</v>
          </cell>
          <cell r="N157">
            <v>15</v>
          </cell>
          <cell r="O157" t="str">
            <v>CS</v>
          </cell>
          <cell r="Q157" t="str">
            <v>E</v>
          </cell>
          <cell r="S157" t="str">
            <v>H</v>
          </cell>
          <cell r="T157" t="str">
            <v>EUR</v>
          </cell>
          <cell r="U157">
            <v>0</v>
          </cell>
          <cell r="V157">
            <v>310</v>
          </cell>
          <cell r="W157">
            <v>0</v>
          </cell>
          <cell r="X157" t="str">
            <v>Supply by Client</v>
          </cell>
          <cell r="AB157" t="str">
            <v>CPUM</v>
          </cell>
        </row>
        <row r="158">
          <cell r="B158" t="str">
            <v>CP01</v>
          </cell>
          <cell r="C158" t="str">
            <v>CS</v>
          </cell>
          <cell r="E158" t="str">
            <v>33</v>
          </cell>
          <cell r="G158" t="str">
            <v>475-G-328B</v>
          </cell>
          <cell r="I158">
            <v>39</v>
          </cell>
          <cell r="J158">
            <v>170</v>
          </cell>
          <cell r="K158">
            <v>9.1999999999999993</v>
          </cell>
          <cell r="L158">
            <v>47</v>
          </cell>
          <cell r="M158">
            <v>1.5</v>
          </cell>
          <cell r="N158">
            <v>15</v>
          </cell>
          <cell r="O158" t="str">
            <v>CS</v>
          </cell>
          <cell r="Q158" t="str">
            <v>E</v>
          </cell>
          <cell r="S158" t="str">
            <v>H</v>
          </cell>
          <cell r="T158" t="str">
            <v>EUR</v>
          </cell>
          <cell r="U158">
            <v>0</v>
          </cell>
          <cell r="V158">
            <v>310</v>
          </cell>
          <cell r="W158">
            <v>0</v>
          </cell>
          <cell r="X158" t="str">
            <v>Supply by Client</v>
          </cell>
          <cell r="AB158" t="str">
            <v>CPUM</v>
          </cell>
        </row>
        <row r="159">
          <cell r="B159" t="str">
            <v>EX01</v>
          </cell>
          <cell r="C159" t="str">
            <v>01.01</v>
          </cell>
          <cell r="E159" t="str">
            <v>33</v>
          </cell>
          <cell r="G159" t="str">
            <v>475-E-301</v>
          </cell>
          <cell r="H159" t="str">
            <v xml:space="preserve">Air Preheater </v>
          </cell>
          <cell r="I159" t="str">
            <v>BEU</v>
          </cell>
          <cell r="J159">
            <v>2.27</v>
          </cell>
          <cell r="K159">
            <v>228</v>
          </cell>
          <cell r="L159">
            <v>279</v>
          </cell>
          <cell r="M159">
            <v>1.8</v>
          </cell>
          <cell r="N159">
            <v>279</v>
          </cell>
          <cell r="O159">
            <v>48.9</v>
          </cell>
          <cell r="P159">
            <v>6405</v>
          </cell>
          <cell r="Q159" t="str">
            <v>Q</v>
          </cell>
          <cell r="R159" t="str">
            <v>01</v>
          </cell>
          <cell r="S159" t="str">
            <v>01</v>
          </cell>
          <cell r="T159" t="str">
            <v>EUR</v>
          </cell>
          <cell r="U159">
            <v>0</v>
          </cell>
          <cell r="V159">
            <v>11640</v>
          </cell>
          <cell r="W159">
            <v>0</v>
          </cell>
          <cell r="X159" t="str">
            <v>?</v>
          </cell>
          <cell r="Y159" t="str">
            <v xml:space="preserve"> (Kg./m²) = 51,05 -Shell dia (mm) = 720</v>
          </cell>
          <cell r="AB159" t="str">
            <v>EXCH</v>
          </cell>
        </row>
        <row r="160">
          <cell r="B160" t="str">
            <v>EX01</v>
          </cell>
          <cell r="C160" t="str">
            <v>01.01</v>
          </cell>
          <cell r="E160" t="str">
            <v>33</v>
          </cell>
          <cell r="G160" t="str">
            <v>475-E-302</v>
          </cell>
          <cell r="H160" t="str">
            <v xml:space="preserve">Acid Gas Preheater </v>
          </cell>
          <cell r="I160" t="str">
            <v>BEU</v>
          </cell>
          <cell r="J160">
            <v>4.26</v>
          </cell>
          <cell r="K160">
            <v>384</v>
          </cell>
          <cell r="L160">
            <v>279</v>
          </cell>
          <cell r="M160">
            <v>1.8</v>
          </cell>
          <cell r="N160">
            <v>279</v>
          </cell>
          <cell r="O160">
            <v>48.9</v>
          </cell>
          <cell r="P160">
            <v>3660</v>
          </cell>
          <cell r="Q160" t="str">
            <v>Q</v>
          </cell>
          <cell r="R160" t="str">
            <v>01</v>
          </cell>
          <cell r="S160" t="str">
            <v>01</v>
          </cell>
          <cell r="T160" t="str">
            <v>EUR</v>
          </cell>
          <cell r="U160">
            <v>0</v>
          </cell>
          <cell r="V160">
            <v>17460</v>
          </cell>
          <cell r="W160">
            <v>0</v>
          </cell>
          <cell r="X160" t="str">
            <v>?</v>
          </cell>
          <cell r="Y160" t="str">
            <v>Supply by Client</v>
          </cell>
          <cell r="AB160" t="str">
            <v>EXCH</v>
          </cell>
        </row>
        <row r="161">
          <cell r="B161" t="str">
            <v>EX01</v>
          </cell>
          <cell r="C161" t="str">
            <v>01.01</v>
          </cell>
          <cell r="E161" t="str">
            <v>33</v>
          </cell>
          <cell r="G161" t="str">
            <v>475-E-314</v>
          </cell>
          <cell r="H161" t="str">
            <v>4th Condenser</v>
          </cell>
          <cell r="I161" t="str">
            <v>BEM</v>
          </cell>
          <cell r="J161">
            <v>5.37</v>
          </cell>
          <cell r="K161">
            <v>2053</v>
          </cell>
          <cell r="L161">
            <v>190</v>
          </cell>
          <cell r="M161">
            <v>10</v>
          </cell>
          <cell r="N161">
            <v>204</v>
          </cell>
          <cell r="O161">
            <v>1.8</v>
          </cell>
          <cell r="P161">
            <v>7925</v>
          </cell>
          <cell r="Q161" t="str">
            <v>T</v>
          </cell>
          <cell r="R161" t="str">
            <v>01</v>
          </cell>
          <cell r="S161" t="str">
            <v>01</v>
          </cell>
          <cell r="T161" t="str">
            <v>EUR</v>
          </cell>
          <cell r="U161">
            <v>0</v>
          </cell>
          <cell r="V161">
            <v>105500</v>
          </cell>
          <cell r="W161">
            <v>0</v>
          </cell>
          <cell r="X161" t="str">
            <v>?</v>
          </cell>
          <cell r="Y161" t="str">
            <v>Supply by Client</v>
          </cell>
          <cell r="AB161" t="str">
            <v>EXCH</v>
          </cell>
        </row>
        <row r="162">
          <cell r="B162" t="str">
            <v>EX01</v>
          </cell>
          <cell r="C162" t="str">
            <v>01.01</v>
          </cell>
          <cell r="E162" t="str">
            <v>33</v>
          </cell>
          <cell r="G162" t="str">
            <v>475-E-318</v>
          </cell>
          <cell r="H162" t="str">
            <v>2nd Stage Steam Reheater</v>
          </cell>
          <cell r="I162" t="str">
            <v>BEU</v>
          </cell>
          <cell r="J162">
            <v>1.81</v>
          </cell>
          <cell r="K162">
            <v>595</v>
          </cell>
          <cell r="L162">
            <v>279</v>
          </cell>
          <cell r="M162">
            <v>1.8</v>
          </cell>
          <cell r="N162">
            <v>279</v>
          </cell>
          <cell r="O162">
            <v>48.9</v>
          </cell>
          <cell r="P162">
            <v>4880</v>
          </cell>
          <cell r="Q162" t="str">
            <v>Q</v>
          </cell>
          <cell r="R162" t="str">
            <v>01</v>
          </cell>
          <cell r="S162" t="str">
            <v>01</v>
          </cell>
          <cell r="T162" t="str">
            <v>EUR</v>
          </cell>
          <cell r="U162">
            <v>0</v>
          </cell>
          <cell r="V162">
            <v>29830</v>
          </cell>
          <cell r="W162">
            <v>0</v>
          </cell>
          <cell r="X162" t="str">
            <v>?</v>
          </cell>
          <cell r="Y162" t="str">
            <v>Supply by Client</v>
          </cell>
          <cell r="AB162" t="str">
            <v>EXCH</v>
          </cell>
        </row>
        <row r="163">
          <cell r="B163" t="str">
            <v>EX01</v>
          </cell>
          <cell r="C163" t="str">
            <v>01.01</v>
          </cell>
          <cell r="E163" t="str">
            <v>33</v>
          </cell>
          <cell r="G163" t="str">
            <v>475-E-319</v>
          </cell>
          <cell r="H163" t="str">
            <v>3rd Stage Steam Reheater</v>
          </cell>
          <cell r="I163" t="str">
            <v>BEU</v>
          </cell>
          <cell r="J163">
            <v>2.14</v>
          </cell>
          <cell r="K163">
            <v>428</v>
          </cell>
          <cell r="L163">
            <v>279</v>
          </cell>
          <cell r="M163">
            <v>1.8</v>
          </cell>
          <cell r="N163">
            <v>279</v>
          </cell>
          <cell r="O163">
            <v>48.9</v>
          </cell>
          <cell r="P163">
            <v>4880</v>
          </cell>
          <cell r="Q163" t="str">
            <v>Q</v>
          </cell>
          <cell r="R163" t="str">
            <v>01</v>
          </cell>
          <cell r="S163" t="str">
            <v>01</v>
          </cell>
          <cell r="T163" t="str">
            <v>EUR</v>
          </cell>
          <cell r="U163">
            <v>0</v>
          </cell>
          <cell r="V163">
            <v>25330</v>
          </cell>
          <cell r="W163">
            <v>0</v>
          </cell>
          <cell r="X163" t="str">
            <v>?</v>
          </cell>
          <cell r="Y163" t="str">
            <v>Supply by Client</v>
          </cell>
          <cell r="AB163" t="str">
            <v>EXCH</v>
          </cell>
        </row>
        <row r="164">
          <cell r="B164" t="str">
            <v>FU</v>
          </cell>
          <cell r="E164" t="str">
            <v>33</v>
          </cell>
          <cell r="G164" t="str">
            <v>475-F-301</v>
          </cell>
          <cell r="H164" t="str">
            <v>Air Preheater Furnace</v>
          </cell>
          <cell r="I164">
            <v>70.7</v>
          </cell>
          <cell r="J164">
            <v>4.7</v>
          </cell>
          <cell r="L164">
            <v>3.6</v>
          </cell>
          <cell r="O164" t="str">
            <v>B</v>
          </cell>
          <cell r="T164" t="str">
            <v>EUR</v>
          </cell>
          <cell r="U164">
            <v>0</v>
          </cell>
          <cell r="V164">
            <v>150000</v>
          </cell>
          <cell r="W164">
            <v>0</v>
          </cell>
          <cell r="X164" t="str">
            <v>T.Des.°C Coil = 399  -  Supply by Client</v>
          </cell>
          <cell r="AB164" t="str">
            <v>FURN</v>
          </cell>
        </row>
        <row r="165">
          <cell r="B165" t="str">
            <v>FU</v>
          </cell>
          <cell r="E165" t="str">
            <v>33</v>
          </cell>
          <cell r="G165" t="str">
            <v>475-F-305</v>
          </cell>
          <cell r="H165" t="str">
            <v>Reaction Furnace Burner</v>
          </cell>
          <cell r="T165" t="str">
            <v>EUR</v>
          </cell>
          <cell r="U165">
            <v>0</v>
          </cell>
          <cell r="V165">
            <v>30000</v>
          </cell>
          <cell r="W165">
            <v>0</v>
          </cell>
          <cell r="X165" t="str">
            <v>N°1-LD Duiker B.V. Supplier incl.Refract- Supply by Client</v>
          </cell>
          <cell r="AB165" t="str">
            <v>FURN</v>
          </cell>
        </row>
        <row r="166">
          <cell r="B166" t="str">
            <v>MI</v>
          </cell>
          <cell r="C166" t="str">
            <v>33</v>
          </cell>
          <cell r="E166" t="str">
            <v>33</v>
          </cell>
          <cell r="G166" t="str">
            <v>475-3XX</v>
          </cell>
          <cell r="H166" t="str">
            <v>Sample Baskets for 3rd Converter</v>
          </cell>
          <cell r="I166" t="str">
            <v>N° 3 - L = 1,150 mm Dia 4" - SS wire 16 Mesh 26 GA</v>
          </cell>
          <cell r="T166" t="str">
            <v>EUR</v>
          </cell>
          <cell r="U166">
            <v>0</v>
          </cell>
          <cell r="V166">
            <v>30</v>
          </cell>
          <cell r="W166">
            <v>0</v>
          </cell>
          <cell r="X166" t="str">
            <v>.</v>
          </cell>
          <cell r="AB166" t="str">
            <v>MISC</v>
          </cell>
        </row>
        <row r="167">
          <cell r="B167" t="str">
            <v>PA</v>
          </cell>
          <cell r="E167" t="str">
            <v>33</v>
          </cell>
          <cell r="H167" t="str">
            <v>Packing for Sulfur Unit 300</v>
          </cell>
          <cell r="M167" t="str">
            <v>Ceramic Balls = 21 m3 - 6 mm - Kg/m3 = 1,500</v>
          </cell>
          <cell r="T167" t="str">
            <v>EUR</v>
          </cell>
          <cell r="U167">
            <v>0</v>
          </cell>
          <cell r="V167">
            <v>31500</v>
          </cell>
          <cell r="W167">
            <v>0</v>
          </cell>
          <cell r="X167" t="str">
            <v>.</v>
          </cell>
          <cell r="AB167" t="str">
            <v>TRAY</v>
          </cell>
        </row>
        <row r="168">
          <cell r="B168" t="str">
            <v>PA</v>
          </cell>
          <cell r="E168" t="str">
            <v>33</v>
          </cell>
          <cell r="H168" t="str">
            <v>Packing for Sulfur Unit 300</v>
          </cell>
          <cell r="M168" t="str">
            <v>Ceramic Balls = 16 m3 - 3-6 mm - Kg/m3 = 1,500</v>
          </cell>
          <cell r="T168" t="str">
            <v>EUR</v>
          </cell>
          <cell r="U168">
            <v>0</v>
          </cell>
          <cell r="V168">
            <v>24000</v>
          </cell>
          <cell r="W168">
            <v>0</v>
          </cell>
          <cell r="X168" t="str">
            <v>Denstone 57 or Duranit</v>
          </cell>
          <cell r="AB168" t="str">
            <v>TRAY</v>
          </cell>
        </row>
        <row r="169">
          <cell r="B169" t="str">
            <v>SL</v>
          </cell>
          <cell r="C169" t="str">
            <v>CS</v>
          </cell>
          <cell r="E169" t="str">
            <v>33</v>
          </cell>
          <cell r="G169" t="str">
            <v>475-D-314D</v>
          </cell>
          <cell r="H169" t="str">
            <v>Sulfur Locks</v>
          </cell>
          <cell r="I169" t="str">
            <v>Flowrate Kg/hr 1,544 - Matl CS - Des.Condit: Press 10 Kg/cm2  Temp. 200 °C - Dia 16" L = 5,335 mm - LP Steam Jacket - Insulated</v>
          </cell>
          <cell r="T169" t="str">
            <v>EUR</v>
          </cell>
          <cell r="U169">
            <v>0</v>
          </cell>
          <cell r="V169">
            <v>1500</v>
          </cell>
          <cell r="W169">
            <v>0</v>
          </cell>
          <cell r="X169" t="str">
            <v>Size Lock = 3" x 4"</v>
          </cell>
          <cell r="AB169" t="str">
            <v>MISC</v>
          </cell>
        </row>
        <row r="170">
          <cell r="B170" t="str">
            <v>SL</v>
          </cell>
          <cell r="C170" t="str">
            <v>CS</v>
          </cell>
          <cell r="E170" t="str">
            <v>33</v>
          </cell>
          <cell r="G170" t="str">
            <v>475-D-314E</v>
          </cell>
          <cell r="T170" t="str">
            <v>EUR</v>
          </cell>
          <cell r="U170">
            <v>0</v>
          </cell>
          <cell r="V170">
            <v>1500</v>
          </cell>
          <cell r="W170">
            <v>0</v>
          </cell>
          <cell r="X170" t="str">
            <v>Size Lock = 2" x 3"</v>
          </cell>
          <cell r="AB170" t="str">
            <v>MISC</v>
          </cell>
        </row>
        <row r="171">
          <cell r="B171" t="str">
            <v>VE01</v>
          </cell>
          <cell r="C171" t="str">
            <v>01</v>
          </cell>
          <cell r="E171" t="str">
            <v>33</v>
          </cell>
          <cell r="G171" t="str">
            <v>475-D-303</v>
          </cell>
          <cell r="H171" t="str">
            <v>Acid Gas Preheater Condensate Drum</v>
          </cell>
          <cell r="I171" t="str">
            <v>VL</v>
          </cell>
          <cell r="J171">
            <v>279</v>
          </cell>
          <cell r="K171">
            <v>48.9</v>
          </cell>
          <cell r="L171">
            <v>915</v>
          </cell>
          <cell r="M171">
            <v>3000</v>
          </cell>
          <cell r="N171">
            <v>20</v>
          </cell>
          <cell r="O171">
            <v>3.2</v>
          </cell>
          <cell r="Q171" t="str">
            <v>H</v>
          </cell>
          <cell r="S171" t="str">
            <v>Yes</v>
          </cell>
          <cell r="T171" t="str">
            <v>EUR</v>
          </cell>
          <cell r="U171">
            <v>0</v>
          </cell>
          <cell r="V171">
            <v>3020</v>
          </cell>
          <cell r="W171">
            <v>0</v>
          </cell>
          <cell r="X171" t="str">
            <v>?</v>
          </cell>
          <cell r="Y171" t="str">
            <v>Supply by Client</v>
          </cell>
          <cell r="AB171" t="str">
            <v>VESS</v>
          </cell>
        </row>
        <row r="172">
          <cell r="B172" t="str">
            <v>VE01</v>
          </cell>
          <cell r="C172" t="str">
            <v>01</v>
          </cell>
          <cell r="E172" t="str">
            <v>33</v>
          </cell>
          <cell r="G172" t="str">
            <v>475-D-315</v>
          </cell>
          <cell r="H172" t="str">
            <v>Coalescer</v>
          </cell>
          <cell r="I172" t="str">
            <v>VL</v>
          </cell>
          <cell r="J172">
            <v>204</v>
          </cell>
          <cell r="K172">
            <v>1.8</v>
          </cell>
          <cell r="L172">
            <v>3965</v>
          </cell>
          <cell r="M172">
            <v>4575</v>
          </cell>
          <cell r="N172">
            <v>7</v>
          </cell>
          <cell r="O172">
            <v>3.2</v>
          </cell>
          <cell r="P172" t="str">
            <v>Y</v>
          </cell>
          <cell r="Q172" t="str">
            <v>H</v>
          </cell>
          <cell r="S172" t="str">
            <v>Not</v>
          </cell>
          <cell r="T172" t="str">
            <v>EUR</v>
          </cell>
          <cell r="U172">
            <v>0</v>
          </cell>
          <cell r="V172">
            <v>18050</v>
          </cell>
          <cell r="W172">
            <v>0</v>
          </cell>
          <cell r="X172" t="str">
            <v>?</v>
          </cell>
          <cell r="Y172" t="str">
            <v>Supply by Client - Steam Jacket</v>
          </cell>
          <cell r="AB172" t="str">
            <v>VESS</v>
          </cell>
        </row>
        <row r="173">
          <cell r="B173" t="str">
            <v>VE01</v>
          </cell>
          <cell r="C173" t="str">
            <v>01</v>
          </cell>
          <cell r="E173" t="str">
            <v>33</v>
          </cell>
          <cell r="G173" t="str">
            <v>475-D-321</v>
          </cell>
          <cell r="H173" t="str">
            <v>2nd Stage Condensate Drum</v>
          </cell>
          <cell r="I173" t="str">
            <v>VL</v>
          </cell>
          <cell r="J173">
            <v>279</v>
          </cell>
          <cell r="K173">
            <v>48.9</v>
          </cell>
          <cell r="L173">
            <v>710</v>
          </cell>
          <cell r="M173">
            <v>2895</v>
          </cell>
          <cell r="N173">
            <v>16</v>
          </cell>
          <cell r="O173">
            <v>3.2</v>
          </cell>
          <cell r="Q173" t="str">
            <v>H</v>
          </cell>
          <cell r="S173" t="str">
            <v>Yes</v>
          </cell>
          <cell r="T173" t="str">
            <v>EUR</v>
          </cell>
          <cell r="U173">
            <v>0</v>
          </cell>
          <cell r="V173">
            <v>2750</v>
          </cell>
          <cell r="W173">
            <v>0</v>
          </cell>
          <cell r="X173" t="str">
            <v>?</v>
          </cell>
          <cell r="Y173" t="str">
            <v>Supply by Client</v>
          </cell>
          <cell r="AB173" t="str">
            <v>VESS</v>
          </cell>
        </row>
        <row r="174">
          <cell r="B174" t="str">
            <v>VE01</v>
          </cell>
          <cell r="C174" t="str">
            <v>01</v>
          </cell>
          <cell r="E174" t="str">
            <v>33</v>
          </cell>
          <cell r="G174" t="str">
            <v>475-D-322</v>
          </cell>
          <cell r="H174" t="str">
            <v>3rd Stage Condensate Drum</v>
          </cell>
          <cell r="I174" t="str">
            <v>VL</v>
          </cell>
          <cell r="J174">
            <v>279</v>
          </cell>
          <cell r="K174">
            <v>48.9</v>
          </cell>
          <cell r="L174">
            <v>710</v>
          </cell>
          <cell r="M174">
            <v>2895</v>
          </cell>
          <cell r="N174">
            <v>16</v>
          </cell>
          <cell r="O174">
            <v>3.2</v>
          </cell>
          <cell r="Q174" t="str">
            <v>H</v>
          </cell>
          <cell r="S174" t="str">
            <v>Yes</v>
          </cell>
          <cell r="T174" t="str">
            <v>EUR</v>
          </cell>
          <cell r="U174">
            <v>0</v>
          </cell>
          <cell r="V174">
            <v>2750</v>
          </cell>
          <cell r="W174">
            <v>0</v>
          </cell>
          <cell r="X174" t="str">
            <v>?</v>
          </cell>
          <cell r="Y174" t="str">
            <v>Supply by Client</v>
          </cell>
          <cell r="AB174" t="str">
            <v>VESS</v>
          </cell>
        </row>
        <row r="175">
          <cell r="B175" t="str">
            <v>VE01</v>
          </cell>
          <cell r="C175" t="str">
            <v>01</v>
          </cell>
          <cell r="E175" t="str">
            <v>33</v>
          </cell>
          <cell r="G175" t="str">
            <v>475-D-323</v>
          </cell>
          <cell r="H175" t="str">
            <v>Air Preheater Condensate Drum</v>
          </cell>
          <cell r="I175" t="str">
            <v>VL</v>
          </cell>
          <cell r="J175">
            <v>279</v>
          </cell>
          <cell r="K175">
            <v>48.9</v>
          </cell>
          <cell r="L175">
            <v>915</v>
          </cell>
          <cell r="M175">
            <v>3000</v>
          </cell>
          <cell r="N175">
            <v>20</v>
          </cell>
          <cell r="O175">
            <v>3.2</v>
          </cell>
          <cell r="Q175" t="str">
            <v>H</v>
          </cell>
          <cell r="S175" t="str">
            <v>Yes</v>
          </cell>
          <cell r="T175" t="str">
            <v>EUR</v>
          </cell>
          <cell r="U175">
            <v>0</v>
          </cell>
          <cell r="V175">
            <v>3020</v>
          </cell>
          <cell r="W175">
            <v>0</v>
          </cell>
          <cell r="X175" t="str">
            <v>?</v>
          </cell>
          <cell r="Y175" t="str">
            <v>Supply by Client</v>
          </cell>
          <cell r="AB175" t="str">
            <v>VESS</v>
          </cell>
        </row>
        <row r="176">
          <cell r="B176" t="str">
            <v>VE01</v>
          </cell>
          <cell r="C176" t="str">
            <v>01</v>
          </cell>
          <cell r="E176" t="str">
            <v>33</v>
          </cell>
          <cell r="G176" t="str">
            <v>475-D-324</v>
          </cell>
          <cell r="H176" t="str">
            <v>HP Condensate Flash Drum</v>
          </cell>
          <cell r="I176" t="str">
            <v>VL</v>
          </cell>
          <cell r="J176">
            <v>254</v>
          </cell>
          <cell r="K176">
            <v>10</v>
          </cell>
          <cell r="L176">
            <v>1525</v>
          </cell>
          <cell r="M176">
            <v>4575</v>
          </cell>
          <cell r="N176">
            <v>10</v>
          </cell>
          <cell r="O176">
            <v>3.2</v>
          </cell>
          <cell r="Q176" t="str">
            <v>H</v>
          </cell>
          <cell r="S176" t="str">
            <v>Not</v>
          </cell>
          <cell r="T176" t="str">
            <v>EUR</v>
          </cell>
          <cell r="U176">
            <v>0</v>
          </cell>
          <cell r="V176">
            <v>3130</v>
          </cell>
          <cell r="W176">
            <v>0</v>
          </cell>
          <cell r="X176" t="str">
            <v>?</v>
          </cell>
          <cell r="Y176" t="str">
            <v>Supply by Client</v>
          </cell>
          <cell r="AB176" t="str">
            <v>VESS</v>
          </cell>
        </row>
        <row r="177">
          <cell r="B177" t="str">
            <v>AI</v>
          </cell>
          <cell r="C177" t="str">
            <v>CS</v>
          </cell>
          <cell r="E177" t="str">
            <v>41</v>
          </cell>
          <cell r="G177" t="str">
            <v>475-E-406</v>
          </cell>
          <cell r="H177" t="str">
            <v>Condensate Vent Cooler</v>
          </cell>
          <cell r="I177">
            <v>0.25</v>
          </cell>
          <cell r="J177">
            <v>12</v>
          </cell>
          <cell r="L177">
            <v>171</v>
          </cell>
          <cell r="M177">
            <v>1.8</v>
          </cell>
          <cell r="N177">
            <v>50</v>
          </cell>
          <cell r="O177">
            <v>1</v>
          </cell>
          <cell r="P177">
            <v>25</v>
          </cell>
          <cell r="Q177" t="str">
            <v>X</v>
          </cell>
          <cell r="T177" t="str">
            <v>EUR</v>
          </cell>
          <cell r="U177">
            <v>0</v>
          </cell>
          <cell r="V177">
            <v>3780</v>
          </cell>
          <cell r="W177">
            <v>0</v>
          </cell>
          <cell r="X177" t="str">
            <v>.</v>
          </cell>
          <cell r="AB177" t="str">
            <v>AIRC</v>
          </cell>
        </row>
        <row r="178">
          <cell r="B178" t="str">
            <v>AI</v>
          </cell>
          <cell r="C178" t="str">
            <v>CS</v>
          </cell>
          <cell r="E178" t="str">
            <v>41</v>
          </cell>
          <cell r="G178" t="str">
            <v>475-E-415</v>
          </cell>
          <cell r="H178" t="str">
            <v>LP Steam Condenser</v>
          </cell>
          <cell r="I178">
            <v>5.68</v>
          </cell>
          <cell r="J178">
            <v>197</v>
          </cell>
          <cell r="L178">
            <v>190</v>
          </cell>
          <cell r="M178">
            <v>10</v>
          </cell>
          <cell r="N178">
            <v>50</v>
          </cell>
          <cell r="O178">
            <v>2</v>
          </cell>
          <cell r="P178">
            <v>50</v>
          </cell>
          <cell r="Q178" t="str">
            <v>X</v>
          </cell>
          <cell r="T178" t="str">
            <v>EUR</v>
          </cell>
          <cell r="U178">
            <v>0</v>
          </cell>
          <cell r="V178">
            <v>17100</v>
          </cell>
          <cell r="W178">
            <v>0</v>
          </cell>
          <cell r="X178" t="str">
            <v>.</v>
          </cell>
          <cell r="AB178" t="str">
            <v>AIRC</v>
          </cell>
        </row>
        <row r="179">
          <cell r="B179" t="str">
            <v>AI</v>
          </cell>
          <cell r="C179" t="str">
            <v>CS</v>
          </cell>
          <cell r="E179" t="str">
            <v>41</v>
          </cell>
          <cell r="G179" t="str">
            <v>475-E-422</v>
          </cell>
          <cell r="H179" t="str">
            <v>HP Condensate Cooler</v>
          </cell>
          <cell r="I179">
            <v>8.85</v>
          </cell>
          <cell r="J179">
            <v>460</v>
          </cell>
          <cell r="L179">
            <v>170</v>
          </cell>
          <cell r="M179">
            <v>7</v>
          </cell>
          <cell r="N179">
            <v>50</v>
          </cell>
          <cell r="O179">
            <v>2</v>
          </cell>
          <cell r="P179">
            <v>50</v>
          </cell>
          <cell r="Q179" t="str">
            <v>X</v>
          </cell>
          <cell r="T179" t="str">
            <v>EUR</v>
          </cell>
          <cell r="U179">
            <v>0</v>
          </cell>
          <cell r="V179">
            <v>30600</v>
          </cell>
          <cell r="W179">
            <v>0</v>
          </cell>
          <cell r="X179" t="str">
            <v>.</v>
          </cell>
          <cell r="AB179" t="str">
            <v>AIRC</v>
          </cell>
        </row>
        <row r="180">
          <cell r="B180" t="str">
            <v>BA</v>
          </cell>
          <cell r="E180" t="str">
            <v>41</v>
          </cell>
          <cell r="G180" t="str">
            <v>475-D-405</v>
          </cell>
          <cell r="H180" t="str">
            <v>Sulfur Pitr</v>
          </cell>
          <cell r="I180" t="str">
            <v>CONCRETE Internal Acid Resist.Lined - Capacity = 190 m3 - Dimens: mt ( L = 58 W = 12 H = min.3-max.4,5 )+Cover and Accessories</v>
          </cell>
          <cell r="T180" t="str">
            <v>EUR</v>
          </cell>
          <cell r="U180">
            <v>0</v>
          </cell>
          <cell r="V180">
            <v>0</v>
          </cell>
          <cell r="W180">
            <v>0</v>
          </cell>
          <cell r="X180" t="str">
            <v>.</v>
          </cell>
          <cell r="AB180" t="str">
            <v>MISC</v>
          </cell>
        </row>
        <row r="181">
          <cell r="B181" t="str">
            <v>CA</v>
          </cell>
          <cell r="E181" t="str">
            <v>41</v>
          </cell>
          <cell r="H181" t="str">
            <v>Catalyst for Sulfur Unit 400</v>
          </cell>
          <cell r="M181" t="str">
            <v>Procatalyse CRS-31 = 160 m3 - 3-4 mm Extrudates - Kg/m3 = 1,100</v>
          </cell>
          <cell r="T181" t="str">
            <v>EUR</v>
          </cell>
          <cell r="U181">
            <v>0</v>
          </cell>
          <cell r="V181">
            <v>176000</v>
          </cell>
          <cell r="W181">
            <v>0</v>
          </cell>
          <cell r="X181" t="str">
            <v>.</v>
          </cell>
          <cell r="AB181" t="str">
            <v>TRAY</v>
          </cell>
        </row>
        <row r="182">
          <cell r="B182" t="str">
            <v>CA</v>
          </cell>
          <cell r="E182" t="str">
            <v>41</v>
          </cell>
          <cell r="H182" t="str">
            <v>Catalyst for Sulfur Unit 400</v>
          </cell>
          <cell r="M182" t="str">
            <v>Procatalyse CR-3S = 49 m3 - 3-6 mm Balls - Kg/m3 = 720</v>
          </cell>
          <cell r="T182" t="str">
            <v>EUR</v>
          </cell>
          <cell r="U182">
            <v>0</v>
          </cell>
          <cell r="V182">
            <v>35500</v>
          </cell>
          <cell r="W182">
            <v>0</v>
          </cell>
          <cell r="X182" t="str">
            <v>.</v>
          </cell>
          <cell r="AB182" t="str">
            <v>TRAY</v>
          </cell>
        </row>
        <row r="183">
          <cell r="B183" t="str">
            <v>CA</v>
          </cell>
          <cell r="E183" t="str">
            <v>41</v>
          </cell>
          <cell r="H183" t="str">
            <v>Catalyst for Sulfur Unit 400</v>
          </cell>
          <cell r="M183" t="str">
            <v>Silica Type Superclaus = 74 m3 - 1,8 mm Extrudates - Kg/m3 = 500</v>
          </cell>
          <cell r="T183" t="str">
            <v>EUR</v>
          </cell>
          <cell r="U183">
            <v>0</v>
          </cell>
          <cell r="V183">
            <v>37000</v>
          </cell>
          <cell r="W183">
            <v>0</v>
          </cell>
          <cell r="X183" t="str">
            <v>.</v>
          </cell>
          <cell r="AB183" t="str">
            <v>TRAY</v>
          </cell>
        </row>
        <row r="184">
          <cell r="B184" t="str">
            <v>CA</v>
          </cell>
          <cell r="E184" t="str">
            <v>41</v>
          </cell>
          <cell r="H184" t="str">
            <v>Catalyst for Sulfur Unit 400</v>
          </cell>
          <cell r="M184" t="str">
            <v>Alpha-Alumina Type Superclaus = 25 m3 - 1,82 mm Extrudates - Kg/m3 = 900</v>
          </cell>
          <cell r="T184" t="str">
            <v>EUR</v>
          </cell>
          <cell r="U184">
            <v>0</v>
          </cell>
          <cell r="V184">
            <v>22500</v>
          </cell>
          <cell r="W184">
            <v>0</v>
          </cell>
          <cell r="X184" t="str">
            <v>.</v>
          </cell>
          <cell r="AB184" t="str">
            <v>TRAY</v>
          </cell>
        </row>
        <row r="185">
          <cell r="B185" t="str">
            <v>CC</v>
          </cell>
          <cell r="C185" t="str">
            <v>CS</v>
          </cell>
          <cell r="E185" t="str">
            <v>41</v>
          </cell>
          <cell r="G185" t="str">
            <v>475-K-401A</v>
          </cell>
          <cell r="H185" t="str">
            <v>Combustion Air Blower</v>
          </cell>
          <cell r="I185">
            <v>30000</v>
          </cell>
          <cell r="J185">
            <v>28.8</v>
          </cell>
          <cell r="K185">
            <v>48</v>
          </cell>
          <cell r="L185">
            <v>1</v>
          </cell>
          <cell r="M185">
            <v>48</v>
          </cell>
          <cell r="N185">
            <v>1.9</v>
          </cell>
          <cell r="P185">
            <v>1200</v>
          </cell>
          <cell r="R185" t="str">
            <v>CS</v>
          </cell>
          <cell r="T185" t="str">
            <v>EUR</v>
          </cell>
          <cell r="U185">
            <v>0</v>
          </cell>
          <cell r="V185">
            <v>15000</v>
          </cell>
          <cell r="W185">
            <v>0</v>
          </cell>
          <cell r="X185" t="str">
            <v>Steam Turbine-Incl.N°1 Filter + N°2 Silencers</v>
          </cell>
          <cell r="AB185" t="str">
            <v>CCOM</v>
          </cell>
        </row>
        <row r="186">
          <cell r="B186" t="str">
            <v>CC</v>
          </cell>
          <cell r="C186" t="str">
            <v>CS</v>
          </cell>
          <cell r="E186" t="str">
            <v>41</v>
          </cell>
          <cell r="G186" t="str">
            <v>475-K-401B</v>
          </cell>
          <cell r="I186">
            <v>30000</v>
          </cell>
          <cell r="J186">
            <v>28.8</v>
          </cell>
          <cell r="K186">
            <v>48</v>
          </cell>
          <cell r="L186">
            <v>1</v>
          </cell>
          <cell r="M186">
            <v>48</v>
          </cell>
          <cell r="N186">
            <v>1.9</v>
          </cell>
          <cell r="P186">
            <v>1200</v>
          </cell>
          <cell r="R186" t="str">
            <v>CS</v>
          </cell>
          <cell r="T186" t="str">
            <v>EUR</v>
          </cell>
          <cell r="U186">
            <v>0</v>
          </cell>
          <cell r="V186">
            <v>15000</v>
          </cell>
          <cell r="W186">
            <v>0</v>
          </cell>
          <cell r="X186" t="str">
            <v>Steam Turbine-Incl.N°1 Filter + N°2 Silencers</v>
          </cell>
          <cell r="AB186" t="str">
            <v>CCOM</v>
          </cell>
        </row>
        <row r="187">
          <cell r="B187" t="str">
            <v>CC</v>
          </cell>
          <cell r="C187" t="str">
            <v>CS</v>
          </cell>
          <cell r="E187" t="str">
            <v>41</v>
          </cell>
          <cell r="G187" t="str">
            <v>475-K-401C</v>
          </cell>
          <cell r="I187">
            <v>30000</v>
          </cell>
          <cell r="J187">
            <v>28.8</v>
          </cell>
          <cell r="K187">
            <v>48</v>
          </cell>
          <cell r="L187">
            <v>1</v>
          </cell>
          <cell r="M187">
            <v>48</v>
          </cell>
          <cell r="N187">
            <v>1.9</v>
          </cell>
          <cell r="P187">
            <v>1200</v>
          </cell>
          <cell r="R187" t="str">
            <v>CS</v>
          </cell>
          <cell r="T187" t="str">
            <v>EUR</v>
          </cell>
          <cell r="U187">
            <v>0</v>
          </cell>
          <cell r="V187">
            <v>15000</v>
          </cell>
          <cell r="W187">
            <v>0</v>
          </cell>
          <cell r="X187" t="str">
            <v>Electric Motor - Incl.N°1 Filter + N°2 Silencers</v>
          </cell>
          <cell r="AB187" t="str">
            <v>CCOM</v>
          </cell>
        </row>
        <row r="188">
          <cell r="B188" t="str">
            <v>CC</v>
          </cell>
          <cell r="C188" t="str">
            <v>CS</v>
          </cell>
          <cell r="E188" t="str">
            <v>41</v>
          </cell>
          <cell r="G188" t="str">
            <v>475-K-401D</v>
          </cell>
          <cell r="I188">
            <v>30000</v>
          </cell>
          <cell r="J188">
            <v>28.8</v>
          </cell>
          <cell r="K188">
            <v>48</v>
          </cell>
          <cell r="L188">
            <v>1</v>
          </cell>
          <cell r="M188">
            <v>48</v>
          </cell>
          <cell r="N188">
            <v>1.9</v>
          </cell>
          <cell r="P188">
            <v>1200</v>
          </cell>
          <cell r="R188" t="str">
            <v>CS</v>
          </cell>
          <cell r="T188" t="str">
            <v>EUR</v>
          </cell>
          <cell r="U188">
            <v>0</v>
          </cell>
          <cell r="V188">
            <v>15000</v>
          </cell>
          <cell r="W188">
            <v>0</v>
          </cell>
          <cell r="X188" t="str">
            <v>Electric Motor - Incl.N°1 Filter + N°2 Silencers</v>
          </cell>
          <cell r="AB188" t="str">
            <v>CCOM</v>
          </cell>
        </row>
        <row r="189">
          <cell r="B189" t="str">
            <v>CO</v>
          </cell>
          <cell r="E189" t="str">
            <v>41</v>
          </cell>
          <cell r="G189" t="str">
            <v>475-E-425A</v>
          </cell>
          <cell r="H189" t="str">
            <v>SRU Cooling Tower</v>
          </cell>
          <cell r="I189">
            <v>507</v>
          </cell>
          <cell r="J189">
            <v>48</v>
          </cell>
          <cell r="K189">
            <v>39</v>
          </cell>
          <cell r="L189">
            <v>33</v>
          </cell>
          <cell r="O189" t="str">
            <v>GCS</v>
          </cell>
          <cell r="P189" t="str">
            <v>GCS</v>
          </cell>
          <cell r="T189" t="str">
            <v>EUR</v>
          </cell>
          <cell r="U189">
            <v>0</v>
          </cell>
          <cell r="V189">
            <v>250000</v>
          </cell>
          <cell r="W189">
            <v>0</v>
          </cell>
          <cell r="X189" t="str">
            <v>Mkcal/hr 4,45</v>
          </cell>
          <cell r="AB189" t="str">
            <v>COOL</v>
          </cell>
        </row>
        <row r="190">
          <cell r="B190" t="str">
            <v>CO</v>
          </cell>
          <cell r="E190" t="str">
            <v>41</v>
          </cell>
          <cell r="G190" t="str">
            <v>475-E-425B</v>
          </cell>
          <cell r="I190">
            <v>507</v>
          </cell>
          <cell r="J190">
            <v>48</v>
          </cell>
          <cell r="K190">
            <v>39</v>
          </cell>
          <cell r="L190">
            <v>33</v>
          </cell>
          <cell r="O190" t="str">
            <v>GCS</v>
          </cell>
          <cell r="P190" t="str">
            <v>GCS</v>
          </cell>
          <cell r="T190" t="str">
            <v>EUR</v>
          </cell>
          <cell r="U190">
            <v>0</v>
          </cell>
          <cell r="V190">
            <v>250000</v>
          </cell>
          <cell r="W190">
            <v>0</v>
          </cell>
          <cell r="X190" t="str">
            <v>Mkcal/hr 4,45</v>
          </cell>
          <cell r="AB190" t="str">
            <v>COOL</v>
          </cell>
        </row>
        <row r="191">
          <cell r="B191" t="str">
            <v>CO</v>
          </cell>
          <cell r="E191" t="str">
            <v>41</v>
          </cell>
          <cell r="G191" t="str">
            <v>420-E-420</v>
          </cell>
          <cell r="H191" t="str">
            <v>SRU Cooling Tower</v>
          </cell>
          <cell r="I191">
            <v>642</v>
          </cell>
          <cell r="J191">
            <v>48</v>
          </cell>
          <cell r="K191">
            <v>39</v>
          </cell>
          <cell r="L191">
            <v>33</v>
          </cell>
          <cell r="O191" t="str">
            <v>GCS</v>
          </cell>
          <cell r="P191" t="str">
            <v>GCS</v>
          </cell>
          <cell r="T191" t="str">
            <v>EUR</v>
          </cell>
          <cell r="U191">
            <v>0</v>
          </cell>
          <cell r="V191">
            <v>300000</v>
          </cell>
          <cell r="W191">
            <v>0</v>
          </cell>
          <cell r="X191" t="str">
            <v>Mkcal/hr 5,65</v>
          </cell>
          <cell r="AB191" t="str">
            <v>COOL</v>
          </cell>
        </row>
        <row r="192">
          <cell r="B192" t="str">
            <v>CP02</v>
          </cell>
          <cell r="C192" t="str">
            <v>CS</v>
          </cell>
          <cell r="E192" t="str">
            <v>41</v>
          </cell>
          <cell r="G192" t="str">
            <v>475-G-406A</v>
          </cell>
          <cell r="H192" t="str">
            <v>LP Condensate Drum Pump</v>
          </cell>
          <cell r="I192">
            <v>8</v>
          </cell>
          <cell r="J192">
            <v>105</v>
          </cell>
          <cell r="K192">
            <v>5.8</v>
          </cell>
          <cell r="L192">
            <v>55</v>
          </cell>
          <cell r="M192">
            <v>2.75</v>
          </cell>
          <cell r="N192">
            <v>4</v>
          </cell>
          <cell r="O192" t="str">
            <v>CS</v>
          </cell>
          <cell r="Q192" t="str">
            <v>E</v>
          </cell>
          <cell r="S192" t="str">
            <v>H</v>
          </cell>
          <cell r="T192" t="str">
            <v>EUR</v>
          </cell>
          <cell r="U192">
            <v>0</v>
          </cell>
          <cell r="V192">
            <v>110</v>
          </cell>
          <cell r="W192">
            <v>0</v>
          </cell>
          <cell r="X192" t="str">
            <v>.</v>
          </cell>
          <cell r="AB192" t="str">
            <v>CPUM</v>
          </cell>
        </row>
        <row r="193">
          <cell r="B193" t="str">
            <v>CP02</v>
          </cell>
          <cell r="C193" t="str">
            <v>CS</v>
          </cell>
          <cell r="E193" t="str">
            <v>41</v>
          </cell>
          <cell r="G193" t="str">
            <v>475-G-406B</v>
          </cell>
          <cell r="I193">
            <v>8</v>
          </cell>
          <cell r="J193">
            <v>105</v>
          </cell>
          <cell r="K193">
            <v>5.8</v>
          </cell>
          <cell r="L193">
            <v>55</v>
          </cell>
          <cell r="M193">
            <v>2.75</v>
          </cell>
          <cell r="N193">
            <v>4</v>
          </cell>
          <cell r="O193" t="str">
            <v>CS</v>
          </cell>
          <cell r="Q193" t="str">
            <v>E</v>
          </cell>
          <cell r="S193" t="str">
            <v>H</v>
          </cell>
          <cell r="T193" t="str">
            <v>EUR</v>
          </cell>
          <cell r="U193">
            <v>0</v>
          </cell>
          <cell r="V193">
            <v>110</v>
          </cell>
          <cell r="W193">
            <v>0</v>
          </cell>
          <cell r="X193" t="str">
            <v>.</v>
          </cell>
          <cell r="AB193" t="str">
            <v>CPUM</v>
          </cell>
        </row>
        <row r="194">
          <cell r="B194" t="str">
            <v>CP02</v>
          </cell>
          <cell r="C194" t="str">
            <v>CS</v>
          </cell>
          <cell r="E194" t="str">
            <v>41</v>
          </cell>
          <cell r="G194" t="str">
            <v>475-G-428A</v>
          </cell>
          <cell r="H194" t="str">
            <v>HP Condensate Pump</v>
          </cell>
          <cell r="I194">
            <v>52</v>
          </cell>
          <cell r="J194">
            <v>170</v>
          </cell>
          <cell r="K194">
            <v>8.9</v>
          </cell>
          <cell r="L194">
            <v>44</v>
          </cell>
          <cell r="M194">
            <v>2</v>
          </cell>
          <cell r="N194">
            <v>15</v>
          </cell>
          <cell r="O194" t="str">
            <v>CS</v>
          </cell>
          <cell r="Q194" t="str">
            <v>E</v>
          </cell>
          <cell r="S194" t="str">
            <v>H</v>
          </cell>
          <cell r="T194" t="str">
            <v>EUR</v>
          </cell>
          <cell r="U194">
            <v>0</v>
          </cell>
          <cell r="V194">
            <v>310</v>
          </cell>
          <cell r="W194">
            <v>0</v>
          </cell>
          <cell r="X194" t="str">
            <v>.</v>
          </cell>
          <cell r="AB194" t="str">
            <v>CPUM</v>
          </cell>
        </row>
        <row r="195">
          <cell r="B195" t="str">
            <v>CP02</v>
          </cell>
          <cell r="C195" t="str">
            <v>CS</v>
          </cell>
          <cell r="E195" t="str">
            <v>41</v>
          </cell>
          <cell r="G195" t="str">
            <v>475-G-428B</v>
          </cell>
          <cell r="I195">
            <v>52</v>
          </cell>
          <cell r="J195">
            <v>170</v>
          </cell>
          <cell r="K195">
            <v>8.9</v>
          </cell>
          <cell r="L195">
            <v>44</v>
          </cell>
          <cell r="M195">
            <v>2</v>
          </cell>
          <cell r="N195">
            <v>15</v>
          </cell>
          <cell r="O195" t="str">
            <v>CS</v>
          </cell>
          <cell r="Q195" t="str">
            <v>E</v>
          </cell>
          <cell r="S195" t="str">
            <v>H</v>
          </cell>
          <cell r="T195" t="str">
            <v>EUR</v>
          </cell>
          <cell r="U195">
            <v>0</v>
          </cell>
          <cell r="V195">
            <v>310</v>
          </cell>
          <cell r="W195">
            <v>0</v>
          </cell>
          <cell r="X195" t="str">
            <v>.</v>
          </cell>
          <cell r="AB195" t="str">
            <v>CPUM</v>
          </cell>
        </row>
        <row r="196">
          <cell r="B196" t="str">
            <v>CP02</v>
          </cell>
          <cell r="C196" t="str">
            <v>CS</v>
          </cell>
          <cell r="E196" t="str">
            <v>41</v>
          </cell>
          <cell r="G196" t="str">
            <v>475-G-405A</v>
          </cell>
          <cell r="H196" t="str">
            <v>Sulfur Product Pump</v>
          </cell>
          <cell r="I196">
            <v>65</v>
          </cell>
          <cell r="J196">
            <v>150</v>
          </cell>
          <cell r="K196">
            <v>12.3</v>
          </cell>
          <cell r="L196">
            <v>45</v>
          </cell>
          <cell r="M196">
            <v>5.8</v>
          </cell>
          <cell r="N196">
            <v>40</v>
          </cell>
          <cell r="O196" t="str">
            <v>CS</v>
          </cell>
          <cell r="Q196" t="str">
            <v>E</v>
          </cell>
          <cell r="S196" t="str">
            <v>V</v>
          </cell>
          <cell r="T196" t="str">
            <v>EUR</v>
          </cell>
          <cell r="U196">
            <v>0</v>
          </cell>
          <cell r="V196">
            <v>1150</v>
          </cell>
          <cell r="W196">
            <v>0</v>
          </cell>
          <cell r="AB196" t="str">
            <v>CPUM</v>
          </cell>
        </row>
        <row r="197">
          <cell r="B197" t="str">
            <v>CP02</v>
          </cell>
          <cell r="C197" t="str">
            <v>CS</v>
          </cell>
          <cell r="E197" t="str">
            <v>41</v>
          </cell>
          <cell r="G197" t="str">
            <v>475-G-405B</v>
          </cell>
          <cell r="I197">
            <v>65</v>
          </cell>
          <cell r="J197">
            <v>150</v>
          </cell>
          <cell r="K197">
            <v>12.3</v>
          </cell>
          <cell r="L197">
            <v>45</v>
          </cell>
          <cell r="M197">
            <v>5.8</v>
          </cell>
          <cell r="N197">
            <v>40</v>
          </cell>
          <cell r="O197" t="str">
            <v>CS</v>
          </cell>
          <cell r="Q197" t="str">
            <v>E</v>
          </cell>
          <cell r="S197" t="str">
            <v>V</v>
          </cell>
          <cell r="T197" t="str">
            <v>EUR</v>
          </cell>
          <cell r="U197">
            <v>0</v>
          </cell>
          <cell r="V197">
            <v>1150</v>
          </cell>
          <cell r="W197">
            <v>0</v>
          </cell>
          <cell r="AB197" t="str">
            <v>CPUM</v>
          </cell>
        </row>
        <row r="198">
          <cell r="B198" t="str">
            <v>CP02</v>
          </cell>
          <cell r="E198" t="str">
            <v>41</v>
          </cell>
          <cell r="G198" t="str">
            <v>475-G-401A</v>
          </cell>
          <cell r="H198" t="str">
            <v>Sour Water Pump ( Scrubber )</v>
          </cell>
          <cell r="I198">
            <v>232</v>
          </cell>
          <cell r="J198">
            <v>48</v>
          </cell>
          <cell r="K198">
            <v>10.199999999999999</v>
          </cell>
          <cell r="L198">
            <v>63</v>
          </cell>
          <cell r="M198">
            <v>17.5</v>
          </cell>
          <cell r="N198">
            <v>100</v>
          </cell>
          <cell r="Q198" t="str">
            <v>E</v>
          </cell>
          <cell r="S198" t="str">
            <v>H</v>
          </cell>
          <cell r="T198" t="str">
            <v>EUR</v>
          </cell>
          <cell r="U198">
            <v>0</v>
          </cell>
          <cell r="V198">
            <v>1450</v>
          </cell>
          <cell r="W198">
            <v>0</v>
          </cell>
          <cell r="X198" t="str">
            <v>.</v>
          </cell>
          <cell r="AB198" t="str">
            <v>CPUM</v>
          </cell>
        </row>
        <row r="199">
          <cell r="B199" t="str">
            <v>CP02</v>
          </cell>
          <cell r="E199" t="str">
            <v>41</v>
          </cell>
          <cell r="G199" t="str">
            <v>475-G-401B</v>
          </cell>
          <cell r="I199">
            <v>232</v>
          </cell>
          <cell r="J199">
            <v>48</v>
          </cell>
          <cell r="K199">
            <v>10.199999999999999</v>
          </cell>
          <cell r="L199">
            <v>63</v>
          </cell>
          <cell r="M199">
            <v>17.5</v>
          </cell>
          <cell r="N199">
            <v>100</v>
          </cell>
          <cell r="Q199" t="str">
            <v>E</v>
          </cell>
          <cell r="S199" t="str">
            <v>H</v>
          </cell>
          <cell r="T199" t="str">
            <v>EUR</v>
          </cell>
          <cell r="U199">
            <v>0</v>
          </cell>
          <cell r="V199">
            <v>1450</v>
          </cell>
          <cell r="W199">
            <v>0</v>
          </cell>
          <cell r="X199" t="str">
            <v>.</v>
          </cell>
          <cell r="AB199" t="str">
            <v>CPUM</v>
          </cell>
        </row>
        <row r="200">
          <cell r="B200" t="str">
            <v>CP02</v>
          </cell>
          <cell r="E200" t="str">
            <v>41</v>
          </cell>
          <cell r="G200" t="str">
            <v>475-G-402A</v>
          </cell>
          <cell r="H200" t="str">
            <v>Sour Water Pump ( KO Drum )</v>
          </cell>
          <cell r="I200">
            <v>6.5</v>
          </cell>
          <cell r="J200">
            <v>42</v>
          </cell>
          <cell r="K200">
            <v>10.3</v>
          </cell>
          <cell r="L200">
            <v>65</v>
          </cell>
          <cell r="M200">
            <v>18.5</v>
          </cell>
          <cell r="N200">
            <v>4</v>
          </cell>
          <cell r="Q200" t="str">
            <v>E</v>
          </cell>
          <cell r="S200" t="str">
            <v>H</v>
          </cell>
          <cell r="T200" t="str">
            <v>EUR</v>
          </cell>
          <cell r="U200">
            <v>0</v>
          </cell>
          <cell r="V200">
            <v>110</v>
          </cell>
          <cell r="W200">
            <v>0</v>
          </cell>
          <cell r="X200" t="str">
            <v>.</v>
          </cell>
          <cell r="AB200" t="str">
            <v>CPUM</v>
          </cell>
        </row>
        <row r="201">
          <cell r="B201" t="str">
            <v>CP02</v>
          </cell>
          <cell r="E201" t="str">
            <v>41</v>
          </cell>
          <cell r="G201" t="str">
            <v>475-G-402B</v>
          </cell>
          <cell r="I201">
            <v>6.5</v>
          </cell>
          <cell r="J201">
            <v>42</v>
          </cell>
          <cell r="K201">
            <v>10.3</v>
          </cell>
          <cell r="L201">
            <v>65</v>
          </cell>
          <cell r="M201">
            <v>18.5</v>
          </cell>
          <cell r="N201">
            <v>4</v>
          </cell>
          <cell r="Q201" t="str">
            <v>E</v>
          </cell>
          <cell r="S201" t="str">
            <v>H</v>
          </cell>
          <cell r="T201" t="str">
            <v>EUR</v>
          </cell>
          <cell r="U201">
            <v>0</v>
          </cell>
          <cell r="V201">
            <v>110</v>
          </cell>
          <cell r="W201">
            <v>0</v>
          </cell>
          <cell r="X201" t="str">
            <v>.</v>
          </cell>
          <cell r="AB201" t="str">
            <v>CPUM</v>
          </cell>
        </row>
        <row r="202">
          <cell r="B202" t="str">
            <v>CP02</v>
          </cell>
          <cell r="E202" t="str">
            <v>41</v>
          </cell>
          <cell r="G202" t="str">
            <v>475-G-418A</v>
          </cell>
          <cell r="H202" t="str">
            <v>Oil Skim Pump</v>
          </cell>
          <cell r="I202">
            <v>11.5</v>
          </cell>
          <cell r="J202">
            <v>48</v>
          </cell>
          <cell r="K202">
            <v>8.9</v>
          </cell>
          <cell r="L202">
            <v>88</v>
          </cell>
          <cell r="M202">
            <v>0.5</v>
          </cell>
          <cell r="N202">
            <v>5.5</v>
          </cell>
          <cell r="Q202" t="str">
            <v>E</v>
          </cell>
          <cell r="S202" t="str">
            <v>H</v>
          </cell>
          <cell r="T202" t="str">
            <v>EUR</v>
          </cell>
          <cell r="U202">
            <v>0</v>
          </cell>
          <cell r="V202">
            <v>140</v>
          </cell>
          <cell r="W202">
            <v>0</v>
          </cell>
          <cell r="X202" t="str">
            <v>.</v>
          </cell>
          <cell r="AB202" t="str">
            <v>CPUM</v>
          </cell>
        </row>
        <row r="203">
          <cell r="B203" t="str">
            <v>CP02</v>
          </cell>
          <cell r="E203" t="str">
            <v>41</v>
          </cell>
          <cell r="G203" t="str">
            <v>475-G-418B</v>
          </cell>
          <cell r="I203">
            <v>11.5</v>
          </cell>
          <cell r="J203">
            <v>48</v>
          </cell>
          <cell r="K203">
            <v>8.9</v>
          </cell>
          <cell r="L203">
            <v>88</v>
          </cell>
          <cell r="M203">
            <v>0.5</v>
          </cell>
          <cell r="N203">
            <v>5.5</v>
          </cell>
          <cell r="Q203" t="str">
            <v>E</v>
          </cell>
          <cell r="S203" t="str">
            <v>H</v>
          </cell>
          <cell r="T203" t="str">
            <v>EUR</v>
          </cell>
          <cell r="U203">
            <v>0</v>
          </cell>
          <cell r="V203">
            <v>140</v>
          </cell>
          <cell r="W203">
            <v>0</v>
          </cell>
          <cell r="X203" t="str">
            <v>.</v>
          </cell>
          <cell r="AB203" t="str">
            <v>CPUM</v>
          </cell>
        </row>
        <row r="204">
          <cell r="B204" t="str">
            <v>CP02</v>
          </cell>
          <cell r="E204" t="str">
            <v>41</v>
          </cell>
          <cell r="G204" t="str">
            <v>475-G-427A</v>
          </cell>
          <cell r="H204" t="str">
            <v>Blow-Down Pump</v>
          </cell>
          <cell r="I204">
            <v>9</v>
          </cell>
          <cell r="J204">
            <v>171</v>
          </cell>
          <cell r="K204">
            <v>7.1</v>
          </cell>
          <cell r="L204">
            <v>46</v>
          </cell>
          <cell r="M204">
            <v>2.4500000000000002</v>
          </cell>
          <cell r="N204">
            <v>4</v>
          </cell>
          <cell r="Q204" t="str">
            <v>E</v>
          </cell>
          <cell r="S204" t="str">
            <v>H</v>
          </cell>
          <cell r="T204" t="str">
            <v>EUR</v>
          </cell>
          <cell r="U204">
            <v>0</v>
          </cell>
          <cell r="V204">
            <v>110</v>
          </cell>
          <cell r="W204">
            <v>0</v>
          </cell>
          <cell r="X204" t="str">
            <v>.</v>
          </cell>
          <cell r="AB204" t="str">
            <v>CPUM</v>
          </cell>
        </row>
        <row r="205">
          <cell r="B205" t="str">
            <v>CP02</v>
          </cell>
          <cell r="E205" t="str">
            <v>41</v>
          </cell>
          <cell r="G205" t="str">
            <v>475-G-427B</v>
          </cell>
          <cell r="I205">
            <v>9</v>
          </cell>
          <cell r="J205">
            <v>171</v>
          </cell>
          <cell r="K205">
            <v>7.1</v>
          </cell>
          <cell r="L205">
            <v>46</v>
          </cell>
          <cell r="M205">
            <v>2.4500000000000002</v>
          </cell>
          <cell r="N205">
            <v>4</v>
          </cell>
          <cell r="Q205" t="str">
            <v>E</v>
          </cell>
          <cell r="S205" t="str">
            <v>H</v>
          </cell>
          <cell r="T205" t="str">
            <v>EUR</v>
          </cell>
          <cell r="U205">
            <v>0</v>
          </cell>
          <cell r="V205">
            <v>110</v>
          </cell>
          <cell r="W205">
            <v>0</v>
          </cell>
          <cell r="X205" t="str">
            <v>.</v>
          </cell>
          <cell r="AB205" t="str">
            <v>CPUM</v>
          </cell>
        </row>
        <row r="206">
          <cell r="B206" t="str">
            <v>DR</v>
          </cell>
          <cell r="E206" t="str">
            <v>41</v>
          </cell>
          <cell r="G206" t="str">
            <v>475-KT-401A</v>
          </cell>
          <cell r="H206" t="str">
            <v>Steam Turbine for Blower</v>
          </cell>
          <cell r="Q206">
            <v>900</v>
          </cell>
          <cell r="T206" t="str">
            <v>EUR</v>
          </cell>
          <cell r="U206">
            <v>0</v>
          </cell>
          <cell r="V206">
            <v>4000</v>
          </cell>
          <cell r="W206">
            <v>0</v>
          </cell>
          <cell r="X206" t="str">
            <v>.</v>
          </cell>
          <cell r="AB206" t="str">
            <v>DRIV</v>
          </cell>
        </row>
        <row r="207">
          <cell r="B207" t="str">
            <v>DR</v>
          </cell>
          <cell r="E207" t="str">
            <v>41</v>
          </cell>
          <cell r="G207" t="str">
            <v>475-KT-401B</v>
          </cell>
          <cell r="Q207">
            <v>900</v>
          </cell>
          <cell r="T207" t="str">
            <v>EUR</v>
          </cell>
          <cell r="U207">
            <v>0</v>
          </cell>
          <cell r="V207">
            <v>4000</v>
          </cell>
          <cell r="W207">
            <v>0</v>
          </cell>
          <cell r="X207" t="str">
            <v>.</v>
          </cell>
          <cell r="AB207" t="str">
            <v>DRIV</v>
          </cell>
        </row>
        <row r="208">
          <cell r="B208" t="str">
            <v>DR</v>
          </cell>
          <cell r="E208" t="str">
            <v>41</v>
          </cell>
          <cell r="G208" t="str">
            <v>475-KT-401C</v>
          </cell>
          <cell r="H208" t="str">
            <v>Electric Motor for Blower</v>
          </cell>
          <cell r="I208">
            <v>1200</v>
          </cell>
          <cell r="J208" t="str">
            <v>Eexn</v>
          </cell>
          <cell r="T208" t="str">
            <v>EUR</v>
          </cell>
          <cell r="U208">
            <v>0</v>
          </cell>
          <cell r="V208">
            <v>5950</v>
          </cell>
          <cell r="W208">
            <v>0</v>
          </cell>
          <cell r="X208" t="str">
            <v>.</v>
          </cell>
          <cell r="AB208" t="str">
            <v>DRIV</v>
          </cell>
        </row>
        <row r="209">
          <cell r="B209" t="str">
            <v>DR</v>
          </cell>
          <cell r="E209" t="str">
            <v>41</v>
          </cell>
          <cell r="G209" t="str">
            <v>475-KT-401D</v>
          </cell>
          <cell r="I209">
            <v>1200</v>
          </cell>
          <cell r="J209" t="str">
            <v>Eexn</v>
          </cell>
          <cell r="T209" t="str">
            <v>EUR</v>
          </cell>
          <cell r="U209">
            <v>0</v>
          </cell>
          <cell r="V209">
            <v>5950</v>
          </cell>
          <cell r="W209">
            <v>0</v>
          </cell>
          <cell r="X209" t="str">
            <v>.</v>
          </cell>
          <cell r="AB209" t="str">
            <v>DRIV</v>
          </cell>
        </row>
        <row r="210">
          <cell r="B210" t="str">
            <v>EX02</v>
          </cell>
          <cell r="C210" t="str">
            <v>01.01</v>
          </cell>
          <cell r="E210" t="str">
            <v>41</v>
          </cell>
          <cell r="G210" t="str">
            <v>475-E-401</v>
          </cell>
          <cell r="H210" t="str">
            <v xml:space="preserve">Air Preheater </v>
          </cell>
          <cell r="I210" t="str">
            <v>BEU</v>
          </cell>
          <cell r="J210">
            <v>2.27</v>
          </cell>
          <cell r="K210">
            <v>228</v>
          </cell>
          <cell r="L210">
            <v>279</v>
          </cell>
          <cell r="M210">
            <v>1.8</v>
          </cell>
          <cell r="N210">
            <v>279</v>
          </cell>
          <cell r="O210">
            <v>48.9</v>
          </cell>
          <cell r="P210">
            <v>3660</v>
          </cell>
          <cell r="Q210" t="str">
            <v>Q</v>
          </cell>
          <cell r="R210" t="str">
            <v>01</v>
          </cell>
          <cell r="S210" t="str">
            <v>01</v>
          </cell>
          <cell r="T210" t="str">
            <v>EUR</v>
          </cell>
          <cell r="U210">
            <v>0</v>
          </cell>
          <cell r="V210">
            <v>13000</v>
          </cell>
          <cell r="W210">
            <v>0</v>
          </cell>
          <cell r="X210" t="str">
            <v>?</v>
          </cell>
          <cell r="Y210" t="str">
            <v xml:space="preserve"> (Kg./m²) = 57,02 -Shell dia (mm) = 950</v>
          </cell>
          <cell r="AB210" t="str">
            <v>EXCH</v>
          </cell>
        </row>
        <row r="211">
          <cell r="B211" t="str">
            <v>EX02</v>
          </cell>
          <cell r="C211" t="str">
            <v>01.01</v>
          </cell>
          <cell r="E211" t="str">
            <v>41</v>
          </cell>
          <cell r="G211" t="str">
            <v>475-E-402</v>
          </cell>
          <cell r="H211" t="str">
            <v xml:space="preserve">Acid Gas Preheater </v>
          </cell>
          <cell r="I211" t="str">
            <v>BEU</v>
          </cell>
          <cell r="J211">
            <v>5.9</v>
          </cell>
          <cell r="K211">
            <v>530</v>
          </cell>
          <cell r="L211">
            <v>279</v>
          </cell>
          <cell r="M211">
            <v>3.6</v>
          </cell>
          <cell r="N211">
            <v>279</v>
          </cell>
          <cell r="O211">
            <v>48.9</v>
          </cell>
          <cell r="P211">
            <v>3660</v>
          </cell>
          <cell r="Q211" t="str">
            <v>Q</v>
          </cell>
          <cell r="R211" t="str">
            <v>01</v>
          </cell>
          <cell r="S211" t="str">
            <v>01</v>
          </cell>
          <cell r="T211" t="str">
            <v>EUR</v>
          </cell>
          <cell r="U211">
            <v>0</v>
          </cell>
          <cell r="V211">
            <v>30440</v>
          </cell>
          <cell r="W211">
            <v>0</v>
          </cell>
          <cell r="X211" t="str">
            <v>?</v>
          </cell>
          <cell r="Y211" t="str">
            <v xml:space="preserve"> (Kg./m²) = 57,43 -Shell dia (mm) = 1.400</v>
          </cell>
          <cell r="AB211" t="str">
            <v>EXCH</v>
          </cell>
        </row>
        <row r="212">
          <cell r="B212" t="str">
            <v>EX02</v>
          </cell>
          <cell r="C212" t="str">
            <v>01.01</v>
          </cell>
          <cell r="E212" t="str">
            <v>41</v>
          </cell>
          <cell r="G212" t="str">
            <v>475-E-405</v>
          </cell>
          <cell r="H212" t="str">
            <v>Sulfur Cooler</v>
          </cell>
          <cell r="I212" t="str">
            <v>BET</v>
          </cell>
          <cell r="J212">
            <v>0.08</v>
          </cell>
          <cell r="K212">
            <v>14</v>
          </cell>
          <cell r="L212">
            <v>190</v>
          </cell>
          <cell r="M212">
            <v>1</v>
          </cell>
          <cell r="N212">
            <v>190</v>
          </cell>
          <cell r="O212">
            <v>10</v>
          </cell>
          <cell r="P212">
            <v>2500</v>
          </cell>
          <cell r="Q212" t="str">
            <v>Q</v>
          </cell>
          <cell r="R212" t="str">
            <v>01</v>
          </cell>
          <cell r="S212" t="str">
            <v>01</v>
          </cell>
          <cell r="T212" t="str">
            <v>EUR</v>
          </cell>
          <cell r="U212">
            <v>0</v>
          </cell>
          <cell r="V212">
            <v>1290</v>
          </cell>
          <cell r="W212">
            <v>0</v>
          </cell>
          <cell r="X212" t="str">
            <v>§</v>
          </cell>
          <cell r="Y212" t="str">
            <v xml:space="preserve"> (Kg./m²) = 92,14 -Shell dia (mm) = 320</v>
          </cell>
          <cell r="AB212" t="str">
            <v>EXCH</v>
          </cell>
        </row>
        <row r="213">
          <cell r="B213" t="str">
            <v>EX02</v>
          </cell>
          <cell r="C213" t="str">
            <v>01.01</v>
          </cell>
          <cell r="E213" t="str">
            <v>41</v>
          </cell>
          <cell r="G213" t="str">
            <v>475-E-411</v>
          </cell>
          <cell r="H213" t="str">
            <v>1st Condenser</v>
          </cell>
          <cell r="I213" t="str">
            <v>BEM</v>
          </cell>
          <cell r="J213">
            <v>8.67</v>
          </cell>
          <cell r="K213">
            <v>1645</v>
          </cell>
          <cell r="L213">
            <v>190</v>
          </cell>
          <cell r="M213">
            <v>10</v>
          </cell>
          <cell r="N213">
            <v>204</v>
          </cell>
          <cell r="O213">
            <v>3.6</v>
          </cell>
          <cell r="P213">
            <v>6096</v>
          </cell>
          <cell r="Q213" t="str">
            <v>T</v>
          </cell>
          <cell r="R213" t="str">
            <v>01</v>
          </cell>
          <cell r="S213" t="str">
            <v>01</v>
          </cell>
          <cell r="T213" t="str">
            <v>EUR</v>
          </cell>
          <cell r="U213">
            <v>0</v>
          </cell>
          <cell r="V213">
            <v>104690</v>
          </cell>
          <cell r="W213">
            <v>0</v>
          </cell>
          <cell r="X213" t="str">
            <v>?</v>
          </cell>
          <cell r="Y213" t="str">
            <v xml:space="preserve"> (Kg./m²) = 63,64 -Shell dia (mm) = 1.840</v>
          </cell>
          <cell r="AB213" t="str">
            <v>EXCH</v>
          </cell>
        </row>
        <row r="214">
          <cell r="B214" t="str">
            <v>EX02</v>
          </cell>
          <cell r="C214" t="str">
            <v>01.01</v>
          </cell>
          <cell r="E214" t="str">
            <v>41</v>
          </cell>
          <cell r="G214" t="str">
            <v>475-E-412</v>
          </cell>
          <cell r="H214" t="str">
            <v>2nd Condenser</v>
          </cell>
          <cell r="I214" t="str">
            <v>BEM</v>
          </cell>
          <cell r="J214">
            <v>7.43</v>
          </cell>
          <cell r="K214">
            <v>1645</v>
          </cell>
          <cell r="L214">
            <v>190</v>
          </cell>
          <cell r="M214">
            <v>10</v>
          </cell>
          <cell r="N214">
            <v>204</v>
          </cell>
          <cell r="O214">
            <v>3.6</v>
          </cell>
          <cell r="P214">
            <v>6096</v>
          </cell>
          <cell r="Q214" t="str">
            <v>T</v>
          </cell>
          <cell r="R214" t="str">
            <v>01</v>
          </cell>
          <cell r="S214" t="str">
            <v>01</v>
          </cell>
          <cell r="T214" t="str">
            <v>EUR</v>
          </cell>
          <cell r="U214">
            <v>0</v>
          </cell>
          <cell r="V214">
            <v>104690</v>
          </cell>
          <cell r="W214">
            <v>0</v>
          </cell>
          <cell r="X214" t="str">
            <v>?</v>
          </cell>
          <cell r="Y214" t="str">
            <v xml:space="preserve"> (Kg./m²) = 63,64 -Shell dia (mm) = 1.840</v>
          </cell>
          <cell r="AB214" t="str">
            <v>EXCH</v>
          </cell>
        </row>
        <row r="215">
          <cell r="B215" t="str">
            <v>EX02</v>
          </cell>
          <cell r="C215" t="str">
            <v>01.01</v>
          </cell>
          <cell r="E215" t="str">
            <v>41</v>
          </cell>
          <cell r="G215" t="str">
            <v>475-E-413</v>
          </cell>
          <cell r="H215" t="str">
            <v>3rd Condenser</v>
          </cell>
          <cell r="I215" t="str">
            <v>BEM</v>
          </cell>
          <cell r="J215">
            <v>2.87</v>
          </cell>
          <cell r="K215">
            <v>1645</v>
          </cell>
          <cell r="L215">
            <v>190</v>
          </cell>
          <cell r="M215">
            <v>10</v>
          </cell>
          <cell r="N215">
            <v>204</v>
          </cell>
          <cell r="O215">
            <v>3.6</v>
          </cell>
          <cell r="P215">
            <v>6096</v>
          </cell>
          <cell r="Q215" t="str">
            <v>T</v>
          </cell>
          <cell r="R215" t="str">
            <v>01</v>
          </cell>
          <cell r="S215" t="str">
            <v>01</v>
          </cell>
          <cell r="T215" t="str">
            <v>EUR</v>
          </cell>
          <cell r="U215">
            <v>0</v>
          </cell>
          <cell r="V215">
            <v>104690</v>
          </cell>
          <cell r="W215">
            <v>0</v>
          </cell>
          <cell r="X215" t="str">
            <v>?</v>
          </cell>
          <cell r="Y215" t="str">
            <v xml:space="preserve"> (Kg./m²) = 63,64 -Shell dia (mm) = 1.840</v>
          </cell>
          <cell r="AB215" t="str">
            <v>EXCH</v>
          </cell>
        </row>
        <row r="216">
          <cell r="B216" t="str">
            <v>EX02</v>
          </cell>
          <cell r="C216" t="str">
            <v>01.01</v>
          </cell>
          <cell r="E216" t="str">
            <v>41</v>
          </cell>
          <cell r="G216" t="str">
            <v>475-E-414</v>
          </cell>
          <cell r="H216" t="str">
            <v>4th Condenser</v>
          </cell>
          <cell r="I216" t="str">
            <v>BEM</v>
          </cell>
          <cell r="J216">
            <v>5.67</v>
          </cell>
          <cell r="K216">
            <v>2242</v>
          </cell>
          <cell r="L216">
            <v>190</v>
          </cell>
          <cell r="M216">
            <v>10</v>
          </cell>
          <cell r="N216">
            <v>204</v>
          </cell>
          <cell r="O216">
            <v>3.8</v>
          </cell>
          <cell r="P216">
            <v>7925</v>
          </cell>
          <cell r="Q216" t="str">
            <v>T</v>
          </cell>
          <cell r="R216" t="str">
            <v>01</v>
          </cell>
          <cell r="S216" t="str">
            <v>01</v>
          </cell>
          <cell r="T216" t="str">
            <v>EUR</v>
          </cell>
          <cell r="U216">
            <v>0</v>
          </cell>
          <cell r="V216">
            <v>115520</v>
          </cell>
          <cell r="W216">
            <v>0</v>
          </cell>
          <cell r="X216" t="str">
            <v>?</v>
          </cell>
          <cell r="Y216" t="str">
            <v xml:space="preserve"> (Kg./m²) = 51,53 -Shell dia (mm) = 1.860</v>
          </cell>
          <cell r="AB216" t="str">
            <v>EXCH</v>
          </cell>
        </row>
        <row r="217">
          <cell r="B217" t="str">
            <v>EX02</v>
          </cell>
          <cell r="C217" t="str">
            <v>01.01</v>
          </cell>
          <cell r="E217" t="str">
            <v>41</v>
          </cell>
          <cell r="G217" t="str">
            <v>475-E-417</v>
          </cell>
          <cell r="H217" t="str">
            <v>1st Stage Steam Reheater</v>
          </cell>
          <cell r="I217" t="str">
            <v>BEU</v>
          </cell>
          <cell r="J217">
            <v>3.8</v>
          </cell>
          <cell r="K217">
            <v>1100</v>
          </cell>
          <cell r="L217">
            <v>279</v>
          </cell>
          <cell r="M217">
            <v>3.8</v>
          </cell>
          <cell r="N217">
            <v>279</v>
          </cell>
          <cell r="O217">
            <v>48.9</v>
          </cell>
          <cell r="P217">
            <v>6100</v>
          </cell>
          <cell r="Q217" t="str">
            <v>Q</v>
          </cell>
          <cell r="R217" t="str">
            <v>01</v>
          </cell>
          <cell r="S217" t="str">
            <v>01</v>
          </cell>
          <cell r="T217" t="str">
            <v>EUR</v>
          </cell>
          <cell r="U217">
            <v>0</v>
          </cell>
          <cell r="V217">
            <v>43300</v>
          </cell>
          <cell r="W217">
            <v>0</v>
          </cell>
          <cell r="X217" t="str">
            <v>§</v>
          </cell>
          <cell r="Y217" t="str">
            <v xml:space="preserve"> (Kg./m²) = 39,36 -Shell dia (mm) = 1.520</v>
          </cell>
          <cell r="AB217" t="str">
            <v>EXCH</v>
          </cell>
        </row>
        <row r="218">
          <cell r="B218" t="str">
            <v>EX02</v>
          </cell>
          <cell r="C218" t="str">
            <v>01.01</v>
          </cell>
          <cell r="E218" t="str">
            <v>41</v>
          </cell>
          <cell r="G218" t="str">
            <v>475-E-418</v>
          </cell>
          <cell r="H218" t="str">
            <v>2nd Stage Steam Reheater</v>
          </cell>
          <cell r="I218" t="str">
            <v>BEU</v>
          </cell>
          <cell r="J218">
            <v>3.25</v>
          </cell>
          <cell r="K218">
            <v>887.5</v>
          </cell>
          <cell r="L218">
            <v>279</v>
          </cell>
          <cell r="M218">
            <v>3.8</v>
          </cell>
          <cell r="N218">
            <v>279</v>
          </cell>
          <cell r="O218">
            <v>48.9</v>
          </cell>
          <cell r="P218">
            <v>6100</v>
          </cell>
          <cell r="Q218" t="str">
            <v>Q</v>
          </cell>
          <cell r="R218" t="str">
            <v>01</v>
          </cell>
          <cell r="S218" t="str">
            <v>01</v>
          </cell>
          <cell r="T218" t="str">
            <v>EUR</v>
          </cell>
          <cell r="U218">
            <v>0</v>
          </cell>
          <cell r="V218">
            <v>34120</v>
          </cell>
          <cell r="W218">
            <v>0</v>
          </cell>
          <cell r="X218" t="str">
            <v>§</v>
          </cell>
          <cell r="Y218" t="str">
            <v xml:space="preserve"> (Kg./m²) = 38,45 -Shell dia (mm) = 1.380</v>
          </cell>
          <cell r="AB218" t="str">
            <v>EXCH</v>
          </cell>
        </row>
        <row r="219">
          <cell r="B219" t="str">
            <v>EX02</v>
          </cell>
          <cell r="C219" t="str">
            <v>01.01</v>
          </cell>
          <cell r="E219" t="str">
            <v>41</v>
          </cell>
          <cell r="G219" t="str">
            <v>475-E-419</v>
          </cell>
          <cell r="H219" t="str">
            <v>3rd Stage Steam Reheater</v>
          </cell>
          <cell r="I219" t="str">
            <v>BEU</v>
          </cell>
          <cell r="J219">
            <v>2.93</v>
          </cell>
          <cell r="K219">
            <v>522.5</v>
          </cell>
          <cell r="L219">
            <v>279</v>
          </cell>
          <cell r="M219">
            <v>3.8</v>
          </cell>
          <cell r="N219">
            <v>279</v>
          </cell>
          <cell r="O219">
            <v>48.9</v>
          </cell>
          <cell r="P219">
            <v>4880</v>
          </cell>
          <cell r="Q219" t="str">
            <v>Q</v>
          </cell>
          <cell r="R219" t="str">
            <v>01</v>
          </cell>
          <cell r="S219" t="str">
            <v>01</v>
          </cell>
          <cell r="T219" t="str">
            <v>EUR</v>
          </cell>
          <cell r="U219">
            <v>0</v>
          </cell>
          <cell r="V219">
            <v>26160</v>
          </cell>
          <cell r="W219">
            <v>0</v>
          </cell>
          <cell r="X219" t="str">
            <v>?</v>
          </cell>
          <cell r="Y219" t="str">
            <v xml:space="preserve"> (Kg./m²) = 50,07 -Shell dia (mm) = 1.210</v>
          </cell>
          <cell r="AB219" t="str">
            <v>EXCH</v>
          </cell>
        </row>
        <row r="220">
          <cell r="B220" t="str">
            <v>FI</v>
          </cell>
          <cell r="E220" t="str">
            <v>41</v>
          </cell>
          <cell r="G220" t="str">
            <v>475-K-405A</v>
          </cell>
          <cell r="H220" t="str">
            <v>Air Blower Filter</v>
          </cell>
          <cell r="T220" t="str">
            <v>EUR</v>
          </cell>
          <cell r="U220">
            <v>0</v>
          </cell>
          <cell r="V220">
            <v>0</v>
          </cell>
          <cell r="W220">
            <v>0</v>
          </cell>
          <cell r="X220" t="str">
            <v>Incl.in Air Blower K-401A</v>
          </cell>
          <cell r="AB220" t="str">
            <v>MISC</v>
          </cell>
        </row>
        <row r="221">
          <cell r="B221" t="str">
            <v>FI</v>
          </cell>
          <cell r="E221" t="str">
            <v>41</v>
          </cell>
          <cell r="G221" t="str">
            <v>475-K-405B</v>
          </cell>
          <cell r="T221" t="str">
            <v>EUR</v>
          </cell>
          <cell r="U221">
            <v>0</v>
          </cell>
          <cell r="V221">
            <v>0</v>
          </cell>
          <cell r="W221">
            <v>0</v>
          </cell>
          <cell r="X221" t="str">
            <v>Incl.in Air Blower K-401B</v>
          </cell>
          <cell r="AB221" t="str">
            <v>MISC</v>
          </cell>
        </row>
        <row r="222">
          <cell r="B222" t="str">
            <v>FI</v>
          </cell>
          <cell r="E222" t="str">
            <v>41</v>
          </cell>
          <cell r="G222" t="str">
            <v>475-K-405C</v>
          </cell>
          <cell r="T222" t="str">
            <v>EUR</v>
          </cell>
          <cell r="U222">
            <v>0</v>
          </cell>
          <cell r="V222">
            <v>0</v>
          </cell>
          <cell r="W222">
            <v>0</v>
          </cell>
          <cell r="X222" t="str">
            <v>Incl.in Air Blower K-401C</v>
          </cell>
          <cell r="AB222" t="str">
            <v>MISC</v>
          </cell>
        </row>
        <row r="223">
          <cell r="B223" t="str">
            <v>FI</v>
          </cell>
          <cell r="E223" t="str">
            <v>41</v>
          </cell>
          <cell r="G223" t="str">
            <v>475-K-405D</v>
          </cell>
          <cell r="T223" t="str">
            <v>EUR</v>
          </cell>
          <cell r="U223">
            <v>0</v>
          </cell>
          <cell r="V223">
            <v>0</v>
          </cell>
          <cell r="W223">
            <v>0</v>
          </cell>
          <cell r="X223" t="str">
            <v>Incl.in Air Blower K-401D</v>
          </cell>
          <cell r="AB223" t="str">
            <v>MISC</v>
          </cell>
        </row>
        <row r="224">
          <cell r="B224" t="str">
            <v>FU</v>
          </cell>
          <cell r="C224" t="str">
            <v>CS</v>
          </cell>
          <cell r="E224" t="str">
            <v>41</v>
          </cell>
          <cell r="G224" t="str">
            <v>475-F-401</v>
          </cell>
          <cell r="H224" t="str">
            <v>Air Preheater Furnace</v>
          </cell>
          <cell r="I224">
            <v>76.2</v>
          </cell>
          <cell r="J224">
            <v>5.0999999999999996</v>
          </cell>
          <cell r="L224">
            <v>3.6</v>
          </cell>
          <cell r="O224" t="str">
            <v>B</v>
          </cell>
          <cell r="T224" t="str">
            <v>EUR</v>
          </cell>
          <cell r="U224">
            <v>0</v>
          </cell>
          <cell r="V224">
            <v>150000</v>
          </cell>
          <cell r="W224">
            <v>0</v>
          </cell>
          <cell r="X224" t="str">
            <v>.</v>
          </cell>
          <cell r="AB224" t="str">
            <v>FURN</v>
          </cell>
        </row>
        <row r="225">
          <cell r="B225" t="str">
            <v>FU</v>
          </cell>
          <cell r="C225" t="str">
            <v>CS</v>
          </cell>
          <cell r="E225" t="str">
            <v>41</v>
          </cell>
          <cell r="G225" t="str">
            <v>475-F-403</v>
          </cell>
          <cell r="H225" t="str">
            <v>Reaction Furnace Combustion Chamber</v>
          </cell>
          <cell r="I225">
            <v>173.9</v>
          </cell>
          <cell r="L225">
            <v>5.6</v>
          </cell>
          <cell r="M225" t="str">
            <v>Dia = mt 4,6 - L = mt 13,7</v>
          </cell>
          <cell r="T225" t="str">
            <v>EUR</v>
          </cell>
          <cell r="U225">
            <v>0</v>
          </cell>
          <cell r="V225">
            <v>80000</v>
          </cell>
          <cell r="W225">
            <v>0</v>
          </cell>
          <cell r="X225" t="str">
            <v>T.°C Shell=340 Tons 20.-Refract.Brick = °C 1,593 Tons 60</v>
          </cell>
          <cell r="AB225" t="str">
            <v>FURN</v>
          </cell>
        </row>
        <row r="226">
          <cell r="B226" t="str">
            <v>FU</v>
          </cell>
          <cell r="C226" t="str">
            <v>CS</v>
          </cell>
          <cell r="E226" t="str">
            <v>41</v>
          </cell>
          <cell r="G226" t="str">
            <v>475-F-404</v>
          </cell>
          <cell r="H226" t="str">
            <v xml:space="preserve">Reaction Furnace </v>
          </cell>
          <cell r="I226">
            <v>173.9</v>
          </cell>
          <cell r="J226">
            <v>44.8</v>
          </cell>
          <cell r="L226">
            <v>48.9</v>
          </cell>
          <cell r="O226" t="str">
            <v>C</v>
          </cell>
          <cell r="T226" t="str">
            <v>EUR</v>
          </cell>
          <cell r="U226">
            <v>0</v>
          </cell>
          <cell r="V226">
            <v>200000</v>
          </cell>
          <cell r="W226">
            <v>0</v>
          </cell>
          <cell r="X226" t="str">
            <v>T.Des.°C Tube =370 - Surface = 1,941 m2</v>
          </cell>
          <cell r="AB226" t="str">
            <v>FURN</v>
          </cell>
        </row>
        <row r="227">
          <cell r="B227" t="str">
            <v>FU</v>
          </cell>
          <cell r="C227" t="str">
            <v>CS</v>
          </cell>
          <cell r="E227" t="str">
            <v>41</v>
          </cell>
          <cell r="G227" t="str">
            <v>475-F-405</v>
          </cell>
          <cell r="H227" t="str">
            <v>Reaction Furnace Burner</v>
          </cell>
          <cell r="T227" t="str">
            <v>EUR</v>
          </cell>
          <cell r="U227">
            <v>0</v>
          </cell>
          <cell r="V227">
            <v>40000</v>
          </cell>
          <cell r="W227">
            <v>0</v>
          </cell>
          <cell r="X227" t="str">
            <v>N°1 - LD Duiker B.V. Supplier incl. Refractory</v>
          </cell>
          <cell r="AB227" t="str">
            <v>FURN</v>
          </cell>
        </row>
        <row r="228">
          <cell r="B228" t="str">
            <v>FU</v>
          </cell>
          <cell r="C228" t="str">
            <v>CS</v>
          </cell>
          <cell r="E228" t="str">
            <v>41</v>
          </cell>
          <cell r="G228" t="str">
            <v>475-F-416</v>
          </cell>
          <cell r="H228" t="str">
            <v>Thermal Oxidizer</v>
          </cell>
          <cell r="I228">
            <v>142</v>
          </cell>
          <cell r="O228" t="str">
            <v>C</v>
          </cell>
          <cell r="T228" t="str">
            <v>EUR</v>
          </cell>
          <cell r="U228">
            <v>0</v>
          </cell>
          <cell r="V228">
            <v>100000</v>
          </cell>
          <cell r="W228">
            <v>0</v>
          </cell>
          <cell r="X228" t="str">
            <v>.</v>
          </cell>
          <cell r="AB228" t="str">
            <v>FURN</v>
          </cell>
        </row>
        <row r="229">
          <cell r="B229" t="str">
            <v>MI</v>
          </cell>
          <cell r="C229" t="str">
            <v>33</v>
          </cell>
          <cell r="E229" t="str">
            <v>41</v>
          </cell>
          <cell r="G229" t="str">
            <v>476-4XX</v>
          </cell>
          <cell r="H229" t="str">
            <v>Sample Baskets for 3rd Converter</v>
          </cell>
          <cell r="I229" t="str">
            <v>N° 3 - L = 1,150 mm Dia 4" - SS wire 16 Mesh 26 GA</v>
          </cell>
          <cell r="T229" t="str">
            <v>EUR</v>
          </cell>
          <cell r="U229">
            <v>0</v>
          </cell>
          <cell r="V229">
            <v>30</v>
          </cell>
          <cell r="W229">
            <v>0</v>
          </cell>
          <cell r="X229" t="str">
            <v>.</v>
          </cell>
          <cell r="AB229" t="str">
            <v>MISC</v>
          </cell>
        </row>
        <row r="230">
          <cell r="B230" t="str">
            <v>MI</v>
          </cell>
          <cell r="C230" t="str">
            <v>CS</v>
          </cell>
          <cell r="E230" t="str">
            <v>41</v>
          </cell>
          <cell r="G230" t="str">
            <v>475-G-416A</v>
          </cell>
          <cell r="H230" t="str">
            <v>Sulfur Pit Ejector</v>
          </cell>
          <cell r="I230" t="str">
            <v>Flowrate Kg/hr 3,985 - Matl CS - Des.Condit: Press 10 Kg/cm2  Temp. 190 °C - Steam Jacket - Insulated - N° 1 Stages</v>
          </cell>
          <cell r="T230" t="str">
            <v>EUR</v>
          </cell>
          <cell r="U230">
            <v>0</v>
          </cell>
          <cell r="V230">
            <v>1000</v>
          </cell>
          <cell r="W230">
            <v>0</v>
          </cell>
          <cell r="X230" t="str">
            <v>.</v>
          </cell>
          <cell r="AB230" t="str">
            <v>MISC</v>
          </cell>
        </row>
        <row r="231">
          <cell r="B231" t="str">
            <v>MI</v>
          </cell>
          <cell r="C231" t="str">
            <v>CS</v>
          </cell>
          <cell r="E231" t="str">
            <v>41</v>
          </cell>
          <cell r="G231" t="str">
            <v>475-G-416B</v>
          </cell>
          <cell r="T231" t="str">
            <v>EUR</v>
          </cell>
          <cell r="U231">
            <v>0</v>
          </cell>
          <cell r="V231">
            <v>1000</v>
          </cell>
          <cell r="W231">
            <v>0</v>
          </cell>
          <cell r="X231" t="str">
            <v>.</v>
          </cell>
          <cell r="AB231" t="str">
            <v>MISC</v>
          </cell>
        </row>
        <row r="232">
          <cell r="B232" t="str">
            <v>MI</v>
          </cell>
          <cell r="E232" t="str">
            <v>41</v>
          </cell>
          <cell r="G232" t="str">
            <v>475-U-401</v>
          </cell>
          <cell r="H232" t="str">
            <v>Chemical Injection System</v>
          </cell>
          <cell r="I232" t="str">
            <v>Flowrate Kg/hr 117,780 - incl. N°2 Tanks D-428/9 with Mixers m3/each 0,57; N°4 Pumps G-434A/B &amp; G-454A/B m3/hr 0,023</v>
          </cell>
          <cell r="T232" t="str">
            <v>EUR</v>
          </cell>
          <cell r="U232">
            <v>0</v>
          </cell>
          <cell r="V232">
            <v>2000</v>
          </cell>
          <cell r="W232">
            <v>0</v>
          </cell>
          <cell r="X232" t="str">
            <v>Skid Mounted</v>
          </cell>
          <cell r="AB232" t="str">
            <v>MISC</v>
          </cell>
        </row>
        <row r="233">
          <cell r="B233" t="str">
            <v>MI</v>
          </cell>
          <cell r="E233" t="str">
            <v>41</v>
          </cell>
          <cell r="G233" t="str">
            <v>475-K-406A</v>
          </cell>
          <cell r="H233" t="str">
            <v>Air Blower Inlet Silencer</v>
          </cell>
          <cell r="T233" t="str">
            <v>EUR</v>
          </cell>
          <cell r="U233">
            <v>0</v>
          </cell>
          <cell r="V233">
            <v>0</v>
          </cell>
          <cell r="W233">
            <v>0</v>
          </cell>
          <cell r="X233" t="str">
            <v>Incl.in Air Blower K-401A</v>
          </cell>
          <cell r="AB233" t="str">
            <v>MISC</v>
          </cell>
        </row>
        <row r="234">
          <cell r="B234" t="str">
            <v>MI</v>
          </cell>
          <cell r="E234" t="str">
            <v>41</v>
          </cell>
          <cell r="G234" t="str">
            <v>475-K-406B</v>
          </cell>
          <cell r="T234" t="str">
            <v>EUR</v>
          </cell>
          <cell r="U234">
            <v>0</v>
          </cell>
          <cell r="V234">
            <v>0</v>
          </cell>
          <cell r="W234">
            <v>0</v>
          </cell>
          <cell r="X234" t="str">
            <v>Incl.in Air Blower K-401B</v>
          </cell>
          <cell r="AB234" t="str">
            <v>MISC</v>
          </cell>
        </row>
        <row r="235">
          <cell r="B235" t="str">
            <v>MI</v>
          </cell>
          <cell r="E235" t="str">
            <v>41</v>
          </cell>
          <cell r="G235" t="str">
            <v>475-K-406C</v>
          </cell>
          <cell r="T235" t="str">
            <v>EUR</v>
          </cell>
          <cell r="U235">
            <v>0</v>
          </cell>
          <cell r="V235">
            <v>0</v>
          </cell>
          <cell r="W235">
            <v>0</v>
          </cell>
          <cell r="X235" t="str">
            <v>Incl.in Air Blower K-401C</v>
          </cell>
          <cell r="AB235" t="str">
            <v>MISC</v>
          </cell>
        </row>
        <row r="236">
          <cell r="B236" t="str">
            <v>MI</v>
          </cell>
          <cell r="E236" t="str">
            <v>41</v>
          </cell>
          <cell r="G236" t="str">
            <v>475-K-406D</v>
          </cell>
          <cell r="T236" t="str">
            <v>EUR</v>
          </cell>
          <cell r="U236">
            <v>0</v>
          </cell>
          <cell r="V236">
            <v>0</v>
          </cell>
          <cell r="W236">
            <v>0</v>
          </cell>
          <cell r="X236" t="str">
            <v>Incl.in Air Blower K-401D</v>
          </cell>
          <cell r="AB236" t="str">
            <v>MISC</v>
          </cell>
        </row>
        <row r="237">
          <cell r="B237" t="str">
            <v>MI</v>
          </cell>
          <cell r="E237" t="str">
            <v>41</v>
          </cell>
          <cell r="G237" t="str">
            <v>475-K-407A</v>
          </cell>
          <cell r="H237" t="str">
            <v>Air Blower Outlet Silencer</v>
          </cell>
          <cell r="T237" t="str">
            <v>EUR</v>
          </cell>
          <cell r="U237">
            <v>0</v>
          </cell>
          <cell r="V237">
            <v>0</v>
          </cell>
          <cell r="W237">
            <v>0</v>
          </cell>
          <cell r="X237" t="str">
            <v>Incl.in Air Blower K-401A</v>
          </cell>
          <cell r="AB237" t="str">
            <v>MISC</v>
          </cell>
        </row>
        <row r="238">
          <cell r="B238" t="str">
            <v>MI</v>
          </cell>
          <cell r="E238" t="str">
            <v>41</v>
          </cell>
          <cell r="G238" t="str">
            <v>475-K-407B</v>
          </cell>
          <cell r="T238" t="str">
            <v>EUR</v>
          </cell>
          <cell r="U238">
            <v>0</v>
          </cell>
          <cell r="V238">
            <v>0</v>
          </cell>
          <cell r="W238">
            <v>0</v>
          </cell>
          <cell r="X238" t="str">
            <v>Incl.in Air Blower K-401B</v>
          </cell>
          <cell r="AB238" t="str">
            <v>MISC</v>
          </cell>
        </row>
        <row r="239">
          <cell r="B239" t="str">
            <v>MI</v>
          </cell>
          <cell r="E239" t="str">
            <v>41</v>
          </cell>
          <cell r="G239" t="str">
            <v>475-K-407C</v>
          </cell>
          <cell r="T239" t="str">
            <v>EUR</v>
          </cell>
          <cell r="U239">
            <v>0</v>
          </cell>
          <cell r="V239">
            <v>0</v>
          </cell>
          <cell r="W239">
            <v>0</v>
          </cell>
          <cell r="X239" t="str">
            <v>Incl.in Air Blower K-401C</v>
          </cell>
          <cell r="AB239" t="str">
            <v>MISC</v>
          </cell>
        </row>
        <row r="240">
          <cell r="B240" t="str">
            <v>MI</v>
          </cell>
          <cell r="E240" t="str">
            <v>41</v>
          </cell>
          <cell r="G240" t="str">
            <v>475-K-407D</v>
          </cell>
          <cell r="T240" t="str">
            <v>EUR</v>
          </cell>
          <cell r="U240">
            <v>0</v>
          </cell>
          <cell r="V240">
            <v>0</v>
          </cell>
          <cell r="W240">
            <v>0</v>
          </cell>
          <cell r="X240" t="str">
            <v>Incl.in Air Blower K-401D</v>
          </cell>
          <cell r="AB240" t="str">
            <v>MISC</v>
          </cell>
        </row>
        <row r="241">
          <cell r="B241" t="str">
            <v>PA</v>
          </cell>
          <cell r="C241" t="str">
            <v>34</v>
          </cell>
          <cell r="E241" t="str">
            <v>41</v>
          </cell>
          <cell r="H241" t="str">
            <v>Packing for 475-D-415</v>
          </cell>
          <cell r="L241" t="str">
            <v>SS 316L</v>
          </cell>
          <cell r="M241" t="str">
            <v>Pall Rings 3 1/2" - 26 m3</v>
          </cell>
          <cell r="T241" t="str">
            <v>EUR</v>
          </cell>
          <cell r="U241">
            <v>0</v>
          </cell>
          <cell r="V241">
            <v>20000</v>
          </cell>
          <cell r="W241">
            <v>0</v>
          </cell>
          <cell r="X241" t="str">
            <v>.</v>
          </cell>
          <cell r="AB241" t="str">
            <v>TRAY</v>
          </cell>
        </row>
        <row r="242">
          <cell r="B242" t="str">
            <v>PA</v>
          </cell>
          <cell r="C242" t="str">
            <v>34</v>
          </cell>
          <cell r="E242" t="str">
            <v>41</v>
          </cell>
          <cell r="H242" t="str">
            <v>Packing for 475-D-401</v>
          </cell>
          <cell r="L242" t="str">
            <v>SS 316L</v>
          </cell>
          <cell r="M242" t="str">
            <v>Pall Rings 3 1/2" - 26 m3</v>
          </cell>
          <cell r="T242" t="str">
            <v>EUR</v>
          </cell>
          <cell r="U242">
            <v>0</v>
          </cell>
          <cell r="V242">
            <v>20000</v>
          </cell>
          <cell r="W242">
            <v>0</v>
          </cell>
          <cell r="X242" t="str">
            <v>.</v>
          </cell>
          <cell r="AB242" t="str">
            <v>TRAY</v>
          </cell>
        </row>
        <row r="243">
          <cell r="B243" t="str">
            <v>PA</v>
          </cell>
          <cell r="E243" t="str">
            <v>41</v>
          </cell>
          <cell r="H243" t="str">
            <v>Packing for Sulfur Unit 400</v>
          </cell>
          <cell r="M243" t="str">
            <v>Ceramic Balls = 23 m3 - 6 mm - Kg/m3 = 1,500</v>
          </cell>
          <cell r="T243" t="str">
            <v>EUR</v>
          </cell>
          <cell r="U243">
            <v>0</v>
          </cell>
          <cell r="V243">
            <v>34500</v>
          </cell>
          <cell r="W243">
            <v>0</v>
          </cell>
          <cell r="X243" t="str">
            <v>.</v>
          </cell>
          <cell r="AB243" t="str">
            <v>TRAY</v>
          </cell>
        </row>
        <row r="244">
          <cell r="B244" t="str">
            <v>PA</v>
          </cell>
          <cell r="E244" t="str">
            <v>41</v>
          </cell>
          <cell r="H244" t="str">
            <v>Packing for Sulfur Unit 400</v>
          </cell>
          <cell r="M244" t="str">
            <v>Ceramic Balls = 17,5 m3 - 3-6 mm - Kg/m3 = 1,500</v>
          </cell>
          <cell r="T244" t="str">
            <v>EUR</v>
          </cell>
          <cell r="U244">
            <v>0</v>
          </cell>
          <cell r="V244">
            <v>26500</v>
          </cell>
          <cell r="W244">
            <v>0</v>
          </cell>
          <cell r="X244" t="str">
            <v>Denstone 57 or Duranit</v>
          </cell>
          <cell r="AB244" t="str">
            <v>TRAY</v>
          </cell>
        </row>
        <row r="245">
          <cell r="B245" t="str">
            <v>RP</v>
          </cell>
          <cell r="E245" t="str">
            <v>41</v>
          </cell>
          <cell r="G245" t="str">
            <v>475-G-434A</v>
          </cell>
          <cell r="H245" t="str">
            <v>Chemical injection Pump</v>
          </cell>
          <cell r="I245">
            <v>2.3E-2</v>
          </cell>
          <cell r="N245">
            <v>1</v>
          </cell>
          <cell r="Q245" t="str">
            <v>E</v>
          </cell>
          <cell r="T245" t="str">
            <v>EUR</v>
          </cell>
          <cell r="U245">
            <v>0</v>
          </cell>
          <cell r="V245">
            <v>0</v>
          </cell>
          <cell r="W245">
            <v>0</v>
          </cell>
          <cell r="X245" t="str">
            <v>Incl.in Package 475-U-401</v>
          </cell>
          <cell r="AB245" t="str">
            <v>RPUM</v>
          </cell>
        </row>
        <row r="246">
          <cell r="B246" t="str">
            <v>RP</v>
          </cell>
          <cell r="E246" t="str">
            <v>41</v>
          </cell>
          <cell r="G246" t="str">
            <v>475-G-434B</v>
          </cell>
          <cell r="T246" t="str">
            <v>EUR</v>
          </cell>
          <cell r="U246">
            <v>0</v>
          </cell>
          <cell r="V246">
            <v>0</v>
          </cell>
          <cell r="W246">
            <v>0</v>
          </cell>
          <cell r="X246" t="str">
            <v>Incl.in Package 475-U-401</v>
          </cell>
          <cell r="AB246" t="str">
            <v>RPUM</v>
          </cell>
        </row>
        <row r="247">
          <cell r="B247" t="str">
            <v>RP</v>
          </cell>
          <cell r="E247" t="str">
            <v>41</v>
          </cell>
          <cell r="G247" t="str">
            <v>475-G-454A</v>
          </cell>
          <cell r="H247" t="str">
            <v>Chemical injection Pump</v>
          </cell>
          <cell r="I247">
            <v>2.3E-2</v>
          </cell>
          <cell r="N247">
            <v>1</v>
          </cell>
          <cell r="Q247" t="str">
            <v>E</v>
          </cell>
          <cell r="T247" t="str">
            <v>EUR</v>
          </cell>
          <cell r="U247">
            <v>0</v>
          </cell>
          <cell r="V247">
            <v>0</v>
          </cell>
          <cell r="W247">
            <v>0</v>
          </cell>
          <cell r="X247" t="str">
            <v>Incl.in Package 475-U-401</v>
          </cell>
          <cell r="AB247" t="str">
            <v>RPUM</v>
          </cell>
        </row>
        <row r="248">
          <cell r="B248" t="str">
            <v>RP</v>
          </cell>
          <cell r="E248" t="str">
            <v>41</v>
          </cell>
          <cell r="G248" t="str">
            <v>475-G-454B</v>
          </cell>
          <cell r="T248" t="str">
            <v>EUR</v>
          </cell>
          <cell r="U248">
            <v>0</v>
          </cell>
          <cell r="V248">
            <v>0</v>
          </cell>
          <cell r="W248">
            <v>0</v>
          </cell>
          <cell r="X248" t="str">
            <v>Incl.in Package 475-U-401</v>
          </cell>
          <cell r="AB248" t="str">
            <v>RPUM</v>
          </cell>
        </row>
        <row r="249">
          <cell r="B249" t="str">
            <v>SL</v>
          </cell>
          <cell r="C249" t="str">
            <v>CS</v>
          </cell>
          <cell r="E249" t="str">
            <v>41</v>
          </cell>
          <cell r="G249" t="str">
            <v>475-D-414A</v>
          </cell>
          <cell r="H249" t="str">
            <v>Sulfur Locks</v>
          </cell>
          <cell r="I249" t="str">
            <v>Flowrate Kg/hr 18,115 - Matl CS - Des.Condit: Press 10 Kg/cm2  Temp. 200 °C - Dia 16" L = 5,335 mm - LP Steam Jacket - Insulated</v>
          </cell>
          <cell r="T249" t="str">
            <v>EUR</v>
          </cell>
          <cell r="U249">
            <v>0</v>
          </cell>
          <cell r="V249">
            <v>2000</v>
          </cell>
          <cell r="W249">
            <v>0</v>
          </cell>
          <cell r="X249" t="str">
            <v>N° 2 A1-A2 - Size Lock = 6"x8"</v>
          </cell>
          <cell r="AB249" t="str">
            <v>MISC</v>
          </cell>
        </row>
        <row r="250">
          <cell r="B250" t="str">
            <v>SL</v>
          </cell>
          <cell r="C250" t="str">
            <v>CS</v>
          </cell>
          <cell r="E250" t="str">
            <v>41</v>
          </cell>
          <cell r="G250" t="str">
            <v>475-D-414B</v>
          </cell>
          <cell r="T250" t="str">
            <v>EUR</v>
          </cell>
          <cell r="U250">
            <v>0</v>
          </cell>
          <cell r="V250">
            <v>2000</v>
          </cell>
          <cell r="W250">
            <v>0</v>
          </cell>
          <cell r="X250" t="str">
            <v>N° 2 B1-B2 - Size Lock = 6"x8"</v>
          </cell>
          <cell r="AB250" t="str">
            <v>MISC</v>
          </cell>
        </row>
        <row r="251">
          <cell r="B251" t="str">
            <v>SL</v>
          </cell>
          <cell r="C251" t="str">
            <v>CS</v>
          </cell>
          <cell r="E251" t="str">
            <v>41</v>
          </cell>
          <cell r="G251" t="str">
            <v>475-D-414C</v>
          </cell>
          <cell r="T251" t="str">
            <v>EUR</v>
          </cell>
          <cell r="U251">
            <v>0</v>
          </cell>
          <cell r="V251">
            <v>1500</v>
          </cell>
          <cell r="W251">
            <v>0</v>
          </cell>
          <cell r="X251" t="str">
            <v>Size Lock = 3" x 4"</v>
          </cell>
          <cell r="AB251" t="str">
            <v>MISC</v>
          </cell>
        </row>
        <row r="252">
          <cell r="B252" t="str">
            <v>SL</v>
          </cell>
          <cell r="C252" t="str">
            <v>CS</v>
          </cell>
          <cell r="E252" t="str">
            <v>41</v>
          </cell>
          <cell r="G252" t="str">
            <v>475-D-414D</v>
          </cell>
          <cell r="T252" t="str">
            <v>EUR</v>
          </cell>
          <cell r="U252">
            <v>0</v>
          </cell>
          <cell r="V252">
            <v>1500</v>
          </cell>
          <cell r="W252">
            <v>0</v>
          </cell>
          <cell r="X252" t="str">
            <v>Size Lock = 3" x 4"</v>
          </cell>
          <cell r="AB252" t="str">
            <v>MISC</v>
          </cell>
        </row>
        <row r="253">
          <cell r="B253" t="str">
            <v>SL</v>
          </cell>
          <cell r="C253" t="str">
            <v>CS</v>
          </cell>
          <cell r="E253" t="str">
            <v>41</v>
          </cell>
          <cell r="G253" t="str">
            <v>475-D-414E</v>
          </cell>
          <cell r="T253" t="str">
            <v>EUR</v>
          </cell>
          <cell r="U253">
            <v>0</v>
          </cell>
          <cell r="V253">
            <v>1500</v>
          </cell>
          <cell r="W253">
            <v>0</v>
          </cell>
          <cell r="X253" t="str">
            <v>Size Lock = 2" x 3"</v>
          </cell>
          <cell r="AB253" t="str">
            <v>MISC</v>
          </cell>
        </row>
        <row r="254">
          <cell r="B254" t="str">
            <v>VE02</v>
          </cell>
          <cell r="C254" t="str">
            <v>01</v>
          </cell>
          <cell r="E254" t="str">
            <v>41</v>
          </cell>
          <cell r="G254" t="str">
            <v>475-D-406</v>
          </cell>
          <cell r="H254" t="str">
            <v>LP Condensate Flash Drum</v>
          </cell>
          <cell r="I254" t="str">
            <v>VL</v>
          </cell>
          <cell r="J254">
            <v>171</v>
          </cell>
          <cell r="K254">
            <v>1.8</v>
          </cell>
          <cell r="L254">
            <v>915</v>
          </cell>
          <cell r="M254">
            <v>3050</v>
          </cell>
          <cell r="N254">
            <v>4</v>
          </cell>
          <cell r="O254">
            <v>3.2</v>
          </cell>
          <cell r="Q254" t="str">
            <v>H</v>
          </cell>
          <cell r="S254" t="str">
            <v>Not</v>
          </cell>
          <cell r="T254" t="str">
            <v>EUR</v>
          </cell>
          <cell r="U254">
            <v>0</v>
          </cell>
          <cell r="V254">
            <v>1190</v>
          </cell>
          <cell r="W254">
            <v>0</v>
          </cell>
          <cell r="X254" t="str">
            <v>?</v>
          </cell>
          <cell r="Y254" t="str">
            <v>.</v>
          </cell>
          <cell r="AB254" t="str">
            <v>VESS</v>
          </cell>
        </row>
        <row r="255">
          <cell r="B255" t="str">
            <v>VE02</v>
          </cell>
          <cell r="C255" t="str">
            <v>01</v>
          </cell>
          <cell r="E255" t="str">
            <v>41</v>
          </cell>
          <cell r="G255" t="str">
            <v>475-D-407</v>
          </cell>
          <cell r="H255" t="str">
            <v>BW Blow-Down Drum</v>
          </cell>
          <cell r="I255" t="str">
            <v>VL</v>
          </cell>
          <cell r="J255">
            <v>171</v>
          </cell>
          <cell r="K255">
            <v>1.8</v>
          </cell>
          <cell r="L255">
            <v>765</v>
          </cell>
          <cell r="M255">
            <v>1625</v>
          </cell>
          <cell r="N255">
            <v>4</v>
          </cell>
          <cell r="O255">
            <v>3.2</v>
          </cell>
          <cell r="Q255" t="str">
            <v>H</v>
          </cell>
          <cell r="S255" t="str">
            <v>Not</v>
          </cell>
          <cell r="T255" t="str">
            <v>EUR</v>
          </cell>
          <cell r="U255">
            <v>0</v>
          </cell>
          <cell r="V255">
            <v>340</v>
          </cell>
          <cell r="W255">
            <v>0</v>
          </cell>
          <cell r="X255" t="str">
            <v>?</v>
          </cell>
          <cell r="Y255" t="str">
            <v>.</v>
          </cell>
          <cell r="AB255" t="str">
            <v>VESS</v>
          </cell>
        </row>
        <row r="256">
          <cell r="B256" t="str">
            <v>VE02</v>
          </cell>
          <cell r="C256" t="str">
            <v>01</v>
          </cell>
          <cell r="E256" t="str">
            <v>41</v>
          </cell>
          <cell r="G256" t="str">
            <v>475-D-409</v>
          </cell>
          <cell r="H256" t="str">
            <v>Air Preheater Condensate Drum</v>
          </cell>
          <cell r="I256" t="str">
            <v>VL</v>
          </cell>
          <cell r="J256">
            <v>279</v>
          </cell>
          <cell r="K256">
            <v>48.9</v>
          </cell>
          <cell r="L256">
            <v>915</v>
          </cell>
          <cell r="M256">
            <v>3000</v>
          </cell>
          <cell r="N256">
            <v>20</v>
          </cell>
          <cell r="O256">
            <v>3.2</v>
          </cell>
          <cell r="Q256" t="str">
            <v>H</v>
          </cell>
          <cell r="S256" t="str">
            <v>Yes</v>
          </cell>
          <cell r="T256" t="str">
            <v>EUR</v>
          </cell>
          <cell r="U256">
            <v>0</v>
          </cell>
          <cell r="V256">
            <v>3020</v>
          </cell>
          <cell r="W256">
            <v>0</v>
          </cell>
          <cell r="X256" t="str">
            <v>?</v>
          </cell>
          <cell r="Y256" t="str">
            <v>.</v>
          </cell>
          <cell r="AB256" t="str">
            <v>VESS</v>
          </cell>
        </row>
        <row r="257">
          <cell r="B257" t="str">
            <v>VE02</v>
          </cell>
          <cell r="C257" t="str">
            <v>01</v>
          </cell>
          <cell r="E257" t="str">
            <v>41</v>
          </cell>
          <cell r="G257" t="str">
            <v>475-D-410</v>
          </cell>
          <cell r="H257" t="str">
            <v>Fuel Gas KO Drum</v>
          </cell>
          <cell r="I257" t="str">
            <v>VL</v>
          </cell>
          <cell r="J257">
            <v>77</v>
          </cell>
          <cell r="K257">
            <v>10.5</v>
          </cell>
          <cell r="L257">
            <v>915</v>
          </cell>
          <cell r="M257">
            <v>3050</v>
          </cell>
          <cell r="N257">
            <v>7</v>
          </cell>
          <cell r="O257">
            <v>3.2</v>
          </cell>
          <cell r="P257" t="str">
            <v>Y</v>
          </cell>
          <cell r="S257" t="str">
            <v>Yes</v>
          </cell>
          <cell r="T257" t="str">
            <v>EUR</v>
          </cell>
          <cell r="U257">
            <v>0</v>
          </cell>
          <cell r="V257">
            <v>2130</v>
          </cell>
          <cell r="W257">
            <v>0</v>
          </cell>
          <cell r="X257" t="str">
            <v>?</v>
          </cell>
          <cell r="Y257" t="str">
            <v>.</v>
          </cell>
          <cell r="AB257" t="str">
            <v>VESS</v>
          </cell>
        </row>
        <row r="258">
          <cell r="B258" t="str">
            <v>VE02</v>
          </cell>
          <cell r="C258" t="str">
            <v>01</v>
          </cell>
          <cell r="E258" t="str">
            <v>41</v>
          </cell>
          <cell r="G258" t="str">
            <v>475-D-411</v>
          </cell>
          <cell r="H258" t="str">
            <v>1st Converter</v>
          </cell>
          <cell r="I258" t="str">
            <v>H</v>
          </cell>
          <cell r="J258">
            <v>340</v>
          </cell>
          <cell r="K258">
            <v>3.6</v>
          </cell>
          <cell r="L258">
            <v>4880</v>
          </cell>
          <cell r="M258">
            <v>19970</v>
          </cell>
          <cell r="N258">
            <v>11</v>
          </cell>
          <cell r="O258">
            <v>3.2</v>
          </cell>
          <cell r="R258" t="str">
            <v>Castable</v>
          </cell>
          <cell r="S258" t="str">
            <v>Not</v>
          </cell>
          <cell r="T258" t="str">
            <v>EUR</v>
          </cell>
          <cell r="U258">
            <v>0</v>
          </cell>
          <cell r="V258">
            <v>60500</v>
          </cell>
          <cell r="W258">
            <v>0</v>
          </cell>
          <cell r="X258" t="str">
            <v>?</v>
          </cell>
          <cell r="Y258" t="str">
            <v>Procatalyse m3 CR3S=31,3/CRS31=76,2</v>
          </cell>
          <cell r="AB258" t="str">
            <v>VESS</v>
          </cell>
        </row>
        <row r="259">
          <cell r="B259" t="str">
            <v>VE02</v>
          </cell>
          <cell r="C259" t="str">
            <v>01</v>
          </cell>
          <cell r="E259" t="str">
            <v>41</v>
          </cell>
          <cell r="G259" t="str">
            <v>475-D-412</v>
          </cell>
          <cell r="H259" t="str">
            <v>2nd Converter</v>
          </cell>
          <cell r="I259" t="str">
            <v>H</v>
          </cell>
          <cell r="J259">
            <v>340</v>
          </cell>
          <cell r="K259">
            <v>3.6</v>
          </cell>
          <cell r="L259">
            <v>4880</v>
          </cell>
          <cell r="M259">
            <v>19970</v>
          </cell>
          <cell r="N259">
            <v>11</v>
          </cell>
          <cell r="O259">
            <v>3.2</v>
          </cell>
          <cell r="R259" t="str">
            <v>Castable</v>
          </cell>
          <cell r="S259" t="str">
            <v>Not</v>
          </cell>
          <cell r="T259" t="str">
            <v>EUR</v>
          </cell>
          <cell r="U259">
            <v>0</v>
          </cell>
          <cell r="V259">
            <v>60500</v>
          </cell>
          <cell r="W259">
            <v>0</v>
          </cell>
          <cell r="X259" t="str">
            <v>?</v>
          </cell>
          <cell r="Y259" t="str">
            <v>Procatalyse m3 CR3S=31,3/CRS31=76,2</v>
          </cell>
          <cell r="AB259" t="str">
            <v>VESS</v>
          </cell>
        </row>
        <row r="260">
          <cell r="B260" t="str">
            <v>VE02</v>
          </cell>
          <cell r="C260" t="str">
            <v>01</v>
          </cell>
          <cell r="E260" t="str">
            <v>41</v>
          </cell>
          <cell r="G260" t="str">
            <v>475-D-413</v>
          </cell>
          <cell r="H260" t="str">
            <v>3rd Converter</v>
          </cell>
          <cell r="I260" t="str">
            <v>H</v>
          </cell>
          <cell r="J260">
            <v>340</v>
          </cell>
          <cell r="K260">
            <v>3.6</v>
          </cell>
          <cell r="L260">
            <v>4880</v>
          </cell>
          <cell r="M260">
            <v>19970</v>
          </cell>
          <cell r="N260">
            <v>11</v>
          </cell>
          <cell r="O260">
            <v>3.2</v>
          </cell>
          <cell r="R260" t="str">
            <v>Castable</v>
          </cell>
          <cell r="S260" t="str">
            <v>Not</v>
          </cell>
          <cell r="T260" t="str">
            <v>EUR</v>
          </cell>
          <cell r="U260">
            <v>0</v>
          </cell>
          <cell r="V260">
            <v>60500</v>
          </cell>
          <cell r="W260">
            <v>0</v>
          </cell>
          <cell r="X260" t="str">
            <v>?</v>
          </cell>
          <cell r="Y260" t="str">
            <v>Procatalyse m3 CR3S=31,3/CRS31=76,2</v>
          </cell>
          <cell r="AB260" t="str">
            <v>VESS</v>
          </cell>
        </row>
        <row r="261">
          <cell r="B261" t="str">
            <v>VE02</v>
          </cell>
          <cell r="C261" t="str">
            <v>01</v>
          </cell>
          <cell r="E261" t="str">
            <v>41</v>
          </cell>
          <cell r="G261" t="str">
            <v>475-D-415</v>
          </cell>
          <cell r="H261" t="str">
            <v>Coalescer</v>
          </cell>
          <cell r="I261" t="str">
            <v>VL</v>
          </cell>
          <cell r="J261">
            <v>204</v>
          </cell>
          <cell r="K261">
            <v>3.6</v>
          </cell>
          <cell r="L261">
            <v>4165</v>
          </cell>
          <cell r="M261">
            <v>4625</v>
          </cell>
          <cell r="N261">
            <v>10</v>
          </cell>
          <cell r="O261">
            <v>3.2</v>
          </cell>
          <cell r="P261" t="str">
            <v>Y</v>
          </cell>
          <cell r="Q261" t="str">
            <v>H</v>
          </cell>
          <cell r="S261" t="str">
            <v>Not</v>
          </cell>
          <cell r="T261" t="str">
            <v>EUR</v>
          </cell>
          <cell r="U261">
            <v>0</v>
          </cell>
          <cell r="V261">
            <v>23200</v>
          </cell>
          <cell r="W261">
            <v>0</v>
          </cell>
          <cell r="X261" t="str">
            <v>?</v>
          </cell>
          <cell r="Y261" t="str">
            <v>3 1/2" SS Pall Rings = 26 m3-Lethal Service</v>
          </cell>
          <cell r="AB261" t="str">
            <v>VESS</v>
          </cell>
        </row>
        <row r="262">
          <cell r="B262" t="str">
            <v>VE02</v>
          </cell>
          <cell r="C262" t="str">
            <v>01</v>
          </cell>
          <cell r="E262" t="str">
            <v>41</v>
          </cell>
          <cell r="G262" t="str">
            <v>475-D-416</v>
          </cell>
          <cell r="H262" t="str">
            <v>HP Condensate Flash Drum</v>
          </cell>
          <cell r="I262" t="str">
            <v>VL</v>
          </cell>
          <cell r="J262">
            <v>254</v>
          </cell>
          <cell r="K262">
            <v>7</v>
          </cell>
          <cell r="L262">
            <v>1525</v>
          </cell>
          <cell r="M262">
            <v>4575</v>
          </cell>
          <cell r="N262">
            <v>10</v>
          </cell>
          <cell r="O262">
            <v>3.2</v>
          </cell>
          <cell r="Q262" t="str">
            <v>H</v>
          </cell>
          <cell r="S262" t="str">
            <v>Not</v>
          </cell>
          <cell r="T262" t="str">
            <v>EUR</v>
          </cell>
          <cell r="U262">
            <v>0</v>
          </cell>
          <cell r="V262">
            <v>3130</v>
          </cell>
          <cell r="W262">
            <v>0</v>
          </cell>
          <cell r="X262" t="str">
            <v>?</v>
          </cell>
          <cell r="Y262" t="str">
            <v>Lethal Service</v>
          </cell>
          <cell r="AB262" t="str">
            <v>VESS</v>
          </cell>
        </row>
        <row r="263">
          <cell r="B263" t="str">
            <v>VE02</v>
          </cell>
          <cell r="C263" t="str">
            <v>01</v>
          </cell>
          <cell r="E263" t="str">
            <v>41</v>
          </cell>
          <cell r="G263" t="str">
            <v>475-D-420</v>
          </cell>
          <cell r="H263" t="str">
            <v>1st Stage Condensate Drum</v>
          </cell>
          <cell r="I263" t="str">
            <v>VL</v>
          </cell>
          <cell r="J263">
            <v>279</v>
          </cell>
          <cell r="K263">
            <v>48.9</v>
          </cell>
          <cell r="L263">
            <v>710</v>
          </cell>
          <cell r="M263">
            <v>2895</v>
          </cell>
          <cell r="N263">
            <v>16</v>
          </cell>
          <cell r="O263">
            <v>3.2</v>
          </cell>
          <cell r="Q263" t="str">
            <v>H</v>
          </cell>
          <cell r="S263" t="str">
            <v>Yes</v>
          </cell>
          <cell r="T263" t="str">
            <v>EUR</v>
          </cell>
          <cell r="U263">
            <v>0</v>
          </cell>
          <cell r="V263">
            <v>2750</v>
          </cell>
          <cell r="W263">
            <v>0</v>
          </cell>
          <cell r="X263" t="str">
            <v>?</v>
          </cell>
          <cell r="Y263" t="str">
            <v>.</v>
          </cell>
          <cell r="AB263" t="str">
            <v>VESS</v>
          </cell>
        </row>
        <row r="264">
          <cell r="B264" t="str">
            <v>VE02</v>
          </cell>
          <cell r="C264" t="str">
            <v>01</v>
          </cell>
          <cell r="E264" t="str">
            <v>41</v>
          </cell>
          <cell r="G264" t="str">
            <v>475-D-421</v>
          </cell>
          <cell r="H264" t="str">
            <v>2nd Stage Condensate Drum</v>
          </cell>
          <cell r="I264" t="str">
            <v>VL</v>
          </cell>
          <cell r="J264">
            <v>279</v>
          </cell>
          <cell r="K264">
            <v>48.9</v>
          </cell>
          <cell r="L264">
            <v>710</v>
          </cell>
          <cell r="M264">
            <v>2895</v>
          </cell>
          <cell r="N264">
            <v>16</v>
          </cell>
          <cell r="O264">
            <v>3.2</v>
          </cell>
          <cell r="Q264" t="str">
            <v>H</v>
          </cell>
          <cell r="S264" t="str">
            <v>Yes</v>
          </cell>
          <cell r="T264" t="str">
            <v>EUR</v>
          </cell>
          <cell r="U264">
            <v>0</v>
          </cell>
          <cell r="V264">
            <v>2750</v>
          </cell>
          <cell r="W264">
            <v>0</v>
          </cell>
          <cell r="X264" t="str">
            <v>?</v>
          </cell>
          <cell r="AB264" t="str">
            <v>VESS</v>
          </cell>
        </row>
        <row r="265">
          <cell r="B265" t="str">
            <v>VE02</v>
          </cell>
          <cell r="C265" t="str">
            <v>01</v>
          </cell>
          <cell r="E265" t="str">
            <v>41</v>
          </cell>
          <cell r="G265" t="str">
            <v>475-D-422</v>
          </cell>
          <cell r="H265" t="str">
            <v>3rd Stage Condensate Drum</v>
          </cell>
          <cell r="I265" t="str">
            <v>VL</v>
          </cell>
          <cell r="J265">
            <v>279</v>
          </cell>
          <cell r="K265">
            <v>48.9</v>
          </cell>
          <cell r="L265">
            <v>710</v>
          </cell>
          <cell r="M265">
            <v>2895</v>
          </cell>
          <cell r="N265">
            <v>16</v>
          </cell>
          <cell r="O265">
            <v>3.2</v>
          </cell>
          <cell r="Q265" t="str">
            <v>H</v>
          </cell>
          <cell r="S265" t="str">
            <v>Yes</v>
          </cell>
          <cell r="T265" t="str">
            <v>EUR</v>
          </cell>
          <cell r="U265">
            <v>0</v>
          </cell>
          <cell r="V265">
            <v>2750</v>
          </cell>
          <cell r="W265">
            <v>0</v>
          </cell>
          <cell r="X265" t="str">
            <v>?</v>
          </cell>
          <cell r="Y265" t="str">
            <v>.</v>
          </cell>
          <cell r="AB265" t="str">
            <v>VESS</v>
          </cell>
        </row>
        <row r="266">
          <cell r="B266" t="str">
            <v>VE02</v>
          </cell>
          <cell r="C266" t="str">
            <v>01</v>
          </cell>
          <cell r="E266" t="str">
            <v>41</v>
          </cell>
          <cell r="G266" t="str">
            <v>475-D-403</v>
          </cell>
          <cell r="H266" t="str">
            <v>Acid Gas Preheater Condensate Drum</v>
          </cell>
          <cell r="I266" t="str">
            <v>VL</v>
          </cell>
          <cell r="J266">
            <v>279</v>
          </cell>
          <cell r="K266">
            <v>48.9</v>
          </cell>
          <cell r="L266">
            <v>915</v>
          </cell>
          <cell r="M266">
            <v>3000</v>
          </cell>
          <cell r="N266">
            <v>20</v>
          </cell>
          <cell r="O266">
            <v>3.2</v>
          </cell>
          <cell r="Q266" t="str">
            <v>H</v>
          </cell>
          <cell r="S266" t="str">
            <v>Yes</v>
          </cell>
          <cell r="T266" t="str">
            <v>EUR</v>
          </cell>
          <cell r="U266">
            <v>0</v>
          </cell>
          <cell r="V266">
            <v>3020</v>
          </cell>
          <cell r="W266">
            <v>0</v>
          </cell>
          <cell r="X266" t="str">
            <v>?</v>
          </cell>
          <cell r="Y266" t="str">
            <v>.</v>
          </cell>
          <cell r="AB266" t="str">
            <v>VESS</v>
          </cell>
        </row>
        <row r="267">
          <cell r="B267" t="str">
            <v>VE02</v>
          </cell>
          <cell r="C267" t="str">
            <v>12</v>
          </cell>
          <cell r="E267" t="str">
            <v>41</v>
          </cell>
          <cell r="G267" t="str">
            <v>475-D-401</v>
          </cell>
          <cell r="H267" t="str">
            <v>Acid Gas Scrubber</v>
          </cell>
          <cell r="I267" t="str">
            <v>VS</v>
          </cell>
          <cell r="J267">
            <v>138</v>
          </cell>
          <cell r="K267">
            <v>3.6</v>
          </cell>
          <cell r="L267">
            <v>3200</v>
          </cell>
          <cell r="M267">
            <v>10800</v>
          </cell>
          <cell r="N267">
            <v>11</v>
          </cell>
          <cell r="O267">
            <v>6.4</v>
          </cell>
          <cell r="Q267" t="str">
            <v>H</v>
          </cell>
          <cell r="R267" t="str">
            <v>SS 316L</v>
          </cell>
          <cell r="S267" t="str">
            <v>Yes</v>
          </cell>
          <cell r="T267" t="str">
            <v>EUR</v>
          </cell>
          <cell r="U267">
            <v>0</v>
          </cell>
          <cell r="V267">
            <v>21300</v>
          </cell>
          <cell r="W267">
            <v>0</v>
          </cell>
          <cell r="X267" t="str">
            <v>?</v>
          </cell>
          <cell r="Y267" t="str">
            <v>3 1/2" SS Pall Rings = 26 m3-Lethal Service</v>
          </cell>
          <cell r="AB267" t="str">
            <v>VESS</v>
          </cell>
        </row>
        <row r="268">
          <cell r="B268" t="str">
            <v>VE02</v>
          </cell>
          <cell r="C268" t="str">
            <v>12</v>
          </cell>
          <cell r="E268" t="str">
            <v>41</v>
          </cell>
          <cell r="G268" t="str">
            <v>475-D-402</v>
          </cell>
          <cell r="H268" t="str">
            <v>Acid Gas KO Drum</v>
          </cell>
          <cell r="I268" t="str">
            <v>VL</v>
          </cell>
          <cell r="J268">
            <v>138</v>
          </cell>
          <cell r="K268">
            <v>3.8</v>
          </cell>
          <cell r="L268">
            <v>3200</v>
          </cell>
          <cell r="M268">
            <v>6910</v>
          </cell>
          <cell r="N268">
            <v>11</v>
          </cell>
          <cell r="O268">
            <v>6.4</v>
          </cell>
          <cell r="P268" t="str">
            <v>Y</v>
          </cell>
          <cell r="R268" t="str">
            <v>SS 316L</v>
          </cell>
          <cell r="S268" t="str">
            <v>Yes</v>
          </cell>
          <cell r="T268" t="str">
            <v>EUR</v>
          </cell>
          <cell r="U268">
            <v>0</v>
          </cell>
          <cell r="V268">
            <v>16750</v>
          </cell>
          <cell r="W268">
            <v>0</v>
          </cell>
          <cell r="X268" t="str">
            <v>?</v>
          </cell>
          <cell r="Y268" t="str">
            <v>Lethal Service</v>
          </cell>
          <cell r="AB268" t="str">
            <v>VESS</v>
          </cell>
        </row>
        <row r="269">
          <cell r="B269" t="str">
            <v>VE02</v>
          </cell>
          <cell r="E269" t="str">
            <v>41</v>
          </cell>
          <cell r="G269" t="str">
            <v>475-D-404</v>
          </cell>
          <cell r="H269" t="str">
            <v>HHP Steam Drum</v>
          </cell>
          <cell r="N269">
            <v>0</v>
          </cell>
          <cell r="S269" t="str">
            <v>-</v>
          </cell>
          <cell r="T269" t="str">
            <v>EUR</v>
          </cell>
          <cell r="U269">
            <v>0</v>
          </cell>
          <cell r="V269">
            <v>0</v>
          </cell>
          <cell r="W269">
            <v>0</v>
          </cell>
          <cell r="X269" t="str">
            <v>§</v>
          </cell>
          <cell r="Y269" t="str">
            <v>Incl. In Reaction Furnace F-404</v>
          </cell>
          <cell r="AB269" t="str">
            <v>VESS</v>
          </cell>
        </row>
        <row r="270">
          <cell r="B270" t="str">
            <v>VE02</v>
          </cell>
          <cell r="E270" t="str">
            <v>41</v>
          </cell>
          <cell r="G270" t="str">
            <v>475-D-428</v>
          </cell>
          <cell r="H270" t="str">
            <v>Chemical Injection Tank ( m3 0,57 )</v>
          </cell>
          <cell r="N270">
            <v>0</v>
          </cell>
          <cell r="S270" t="str">
            <v>-</v>
          </cell>
          <cell r="T270" t="str">
            <v>EUR</v>
          </cell>
          <cell r="U270">
            <v>0</v>
          </cell>
          <cell r="V270">
            <v>0</v>
          </cell>
          <cell r="W270">
            <v>0</v>
          </cell>
          <cell r="X270" t="str">
            <v>§</v>
          </cell>
          <cell r="Y270" t="str">
            <v>Incl.in Package 475-U-401-With Mixer</v>
          </cell>
          <cell r="AB270" t="str">
            <v>VESS</v>
          </cell>
        </row>
        <row r="271">
          <cell r="B271" t="str">
            <v>VE02</v>
          </cell>
          <cell r="E271" t="str">
            <v>41</v>
          </cell>
          <cell r="G271" t="str">
            <v>475-D-429</v>
          </cell>
          <cell r="H271" t="str">
            <v>Chemical Injection Tank ( m3 0,57 )</v>
          </cell>
          <cell r="N271">
            <v>0</v>
          </cell>
          <cell r="S271" t="str">
            <v>-</v>
          </cell>
          <cell r="T271" t="str">
            <v>EUR</v>
          </cell>
          <cell r="U271">
            <v>0</v>
          </cell>
          <cell r="V271">
            <v>0</v>
          </cell>
          <cell r="W271">
            <v>0</v>
          </cell>
          <cell r="X271" t="str">
            <v>§</v>
          </cell>
          <cell r="Y271" t="str">
            <v>Incl.in Package 475-U-401-With Mixer</v>
          </cell>
          <cell r="AB271" t="str">
            <v>VESS</v>
          </cell>
        </row>
        <row r="272">
          <cell r="B272" t="str">
            <v>AI</v>
          </cell>
          <cell r="C272" t="str">
            <v>CS</v>
          </cell>
          <cell r="E272" t="str">
            <v>42</v>
          </cell>
          <cell r="G272" t="str">
            <v>475-E-506</v>
          </cell>
          <cell r="H272" t="str">
            <v>Condensate Vent Cooler</v>
          </cell>
          <cell r="I272">
            <v>0.25</v>
          </cell>
          <cell r="J272">
            <v>12</v>
          </cell>
          <cell r="L272">
            <v>171</v>
          </cell>
          <cell r="M272">
            <v>1.8</v>
          </cell>
          <cell r="N272">
            <v>50</v>
          </cell>
          <cell r="O272">
            <v>1</v>
          </cell>
          <cell r="P272">
            <v>25</v>
          </cell>
          <cell r="Q272" t="str">
            <v>X</v>
          </cell>
          <cell r="T272" t="str">
            <v>EUR</v>
          </cell>
          <cell r="U272">
            <v>0</v>
          </cell>
          <cell r="V272">
            <v>3780</v>
          </cell>
          <cell r="W272">
            <v>0</v>
          </cell>
          <cell r="X272" t="str">
            <v>Supply by Client</v>
          </cell>
          <cell r="AB272" t="str">
            <v>AIRC</v>
          </cell>
        </row>
        <row r="273">
          <cell r="B273" t="str">
            <v>AI</v>
          </cell>
          <cell r="C273" t="str">
            <v>CS</v>
          </cell>
          <cell r="E273" t="str">
            <v>42</v>
          </cell>
          <cell r="G273" t="str">
            <v>475-E-515</v>
          </cell>
          <cell r="H273" t="str">
            <v>LP Steam Condenser</v>
          </cell>
          <cell r="I273">
            <v>5.68</v>
          </cell>
          <cell r="J273">
            <v>197</v>
          </cell>
          <cell r="L273">
            <v>190</v>
          </cell>
          <cell r="M273">
            <v>10</v>
          </cell>
          <cell r="N273">
            <v>50</v>
          </cell>
          <cell r="O273">
            <v>2</v>
          </cell>
          <cell r="P273">
            <v>50</v>
          </cell>
          <cell r="Q273" t="str">
            <v>X</v>
          </cell>
          <cell r="T273" t="str">
            <v>EUR</v>
          </cell>
          <cell r="U273">
            <v>0</v>
          </cell>
          <cell r="V273">
            <v>17100</v>
          </cell>
          <cell r="W273">
            <v>0</v>
          </cell>
          <cell r="X273" t="str">
            <v>.</v>
          </cell>
          <cell r="AB273" t="str">
            <v>AIRC</v>
          </cell>
        </row>
        <row r="274">
          <cell r="B274" t="str">
            <v>BA</v>
          </cell>
          <cell r="E274" t="str">
            <v>42</v>
          </cell>
          <cell r="G274" t="str">
            <v>475-D-505</v>
          </cell>
          <cell r="H274" t="str">
            <v>Sulfur Pitr</v>
          </cell>
          <cell r="I274" t="str">
            <v>CONCRETE Internal Acid Resist.Lined - Capacity = 190 m3 - Dimens: mt ( L = 58 W = 12 H = min.3-max.4,5 )+Cover and Accessories</v>
          </cell>
          <cell r="T274" t="str">
            <v>EUR</v>
          </cell>
          <cell r="U274">
            <v>0</v>
          </cell>
          <cell r="V274">
            <v>0</v>
          </cell>
          <cell r="W274">
            <v>0</v>
          </cell>
          <cell r="X274" t="str">
            <v>.</v>
          </cell>
          <cell r="AB274" t="str">
            <v>MISC</v>
          </cell>
        </row>
        <row r="275">
          <cell r="B275" t="str">
            <v>CA</v>
          </cell>
          <cell r="E275" t="str">
            <v>42</v>
          </cell>
          <cell r="H275" t="str">
            <v>Catalyst for Sulfur Unit 500</v>
          </cell>
          <cell r="M275" t="str">
            <v>Procatalyse CRS-31 = 160 m3 - 3-4 mm Extrudates - Kg/m3 = 1,100</v>
          </cell>
          <cell r="T275" t="str">
            <v>EUR</v>
          </cell>
          <cell r="U275">
            <v>0</v>
          </cell>
          <cell r="V275">
            <v>176000</v>
          </cell>
          <cell r="W275">
            <v>0</v>
          </cell>
          <cell r="X275" t="str">
            <v>.</v>
          </cell>
          <cell r="AB275" t="str">
            <v>TRAY</v>
          </cell>
        </row>
        <row r="276">
          <cell r="B276" t="str">
            <v>CA</v>
          </cell>
          <cell r="E276" t="str">
            <v>42</v>
          </cell>
          <cell r="H276" t="str">
            <v>Catalyst for Sulfur Unit 500</v>
          </cell>
          <cell r="M276" t="str">
            <v>Procatalyse CR-3S = 49 m3 - 3-6 mm Balls - Kg/m3 = 720</v>
          </cell>
          <cell r="T276" t="str">
            <v>EUR</v>
          </cell>
          <cell r="U276">
            <v>0</v>
          </cell>
          <cell r="V276">
            <v>35500</v>
          </cell>
          <cell r="W276">
            <v>0</v>
          </cell>
          <cell r="X276" t="str">
            <v>.</v>
          </cell>
          <cell r="AB276" t="str">
            <v>TRAY</v>
          </cell>
        </row>
        <row r="277">
          <cell r="B277" t="str">
            <v>CA</v>
          </cell>
          <cell r="E277" t="str">
            <v>42</v>
          </cell>
          <cell r="H277" t="str">
            <v>Catalyst for Sulfur Unit 500</v>
          </cell>
          <cell r="M277" t="str">
            <v>Silica Type Superclaus = 74 m3 - 1,8 mm Extrudates - Kg/m3 = 500</v>
          </cell>
          <cell r="T277" t="str">
            <v>EUR</v>
          </cell>
          <cell r="U277">
            <v>0</v>
          </cell>
          <cell r="V277">
            <v>37000</v>
          </cell>
          <cell r="W277">
            <v>0</v>
          </cell>
          <cell r="X277" t="str">
            <v>.</v>
          </cell>
          <cell r="AB277" t="str">
            <v>TRAY</v>
          </cell>
        </row>
        <row r="278">
          <cell r="B278" t="str">
            <v>CA</v>
          </cell>
          <cell r="E278" t="str">
            <v>42</v>
          </cell>
          <cell r="H278" t="str">
            <v>Catalyst for Sulfur Unit 500</v>
          </cell>
          <cell r="M278" t="str">
            <v>Alpha-Alumina Type Superclaus = 25 m3 - 1,82 mm Extrudates - Kg/m3 = 900</v>
          </cell>
          <cell r="T278" t="str">
            <v>EUR</v>
          </cell>
          <cell r="U278">
            <v>0</v>
          </cell>
          <cell r="V278">
            <v>22500</v>
          </cell>
          <cell r="W278">
            <v>0</v>
          </cell>
          <cell r="X278" t="str">
            <v>.</v>
          </cell>
          <cell r="AB278" t="str">
            <v>TRAY</v>
          </cell>
        </row>
        <row r="279">
          <cell r="B279" t="str">
            <v>CC</v>
          </cell>
          <cell r="C279" t="str">
            <v>CS</v>
          </cell>
          <cell r="E279" t="str">
            <v>42</v>
          </cell>
          <cell r="G279" t="str">
            <v>475-K-501A</v>
          </cell>
          <cell r="H279" t="str">
            <v>Combustion Air Blower</v>
          </cell>
          <cell r="I279">
            <v>30000</v>
          </cell>
          <cell r="J279">
            <v>28.8</v>
          </cell>
          <cell r="K279">
            <v>48</v>
          </cell>
          <cell r="L279">
            <v>1</v>
          </cell>
          <cell r="M279">
            <v>48</v>
          </cell>
          <cell r="N279">
            <v>1.9</v>
          </cell>
          <cell r="R279" t="str">
            <v>CS</v>
          </cell>
          <cell r="T279" t="str">
            <v>EUR</v>
          </cell>
          <cell r="U279">
            <v>0</v>
          </cell>
          <cell r="V279">
            <v>15000</v>
          </cell>
          <cell r="W279">
            <v>0</v>
          </cell>
          <cell r="X279" t="str">
            <v>Steam Turbine-Incl.N°1 Filter + N°2 Silencers</v>
          </cell>
          <cell r="AB279" t="str">
            <v>CCOM</v>
          </cell>
        </row>
        <row r="280">
          <cell r="B280" t="str">
            <v>CC</v>
          </cell>
          <cell r="C280" t="str">
            <v>CS</v>
          </cell>
          <cell r="E280" t="str">
            <v>42</v>
          </cell>
          <cell r="G280" t="str">
            <v>475-K-501B</v>
          </cell>
          <cell r="I280">
            <v>30000</v>
          </cell>
          <cell r="J280">
            <v>28.8</v>
          </cell>
          <cell r="K280">
            <v>48</v>
          </cell>
          <cell r="L280">
            <v>1</v>
          </cell>
          <cell r="M280">
            <v>48</v>
          </cell>
          <cell r="N280">
            <v>1.9</v>
          </cell>
          <cell r="R280" t="str">
            <v>CS</v>
          </cell>
          <cell r="T280" t="str">
            <v>EUR</v>
          </cell>
          <cell r="U280">
            <v>0</v>
          </cell>
          <cell r="V280">
            <v>15000</v>
          </cell>
          <cell r="W280">
            <v>0</v>
          </cell>
          <cell r="X280" t="str">
            <v>Steam Turbine-Incl.N°1 Filter + N°2 Silencers</v>
          </cell>
          <cell r="AB280" t="str">
            <v>CCOM</v>
          </cell>
        </row>
        <row r="281">
          <cell r="B281" t="str">
            <v>CC</v>
          </cell>
          <cell r="C281" t="str">
            <v>CS</v>
          </cell>
          <cell r="E281" t="str">
            <v>42</v>
          </cell>
          <cell r="G281" t="str">
            <v>475-K-501C</v>
          </cell>
          <cell r="I281">
            <v>30000</v>
          </cell>
          <cell r="J281">
            <v>28.8</v>
          </cell>
          <cell r="K281">
            <v>48</v>
          </cell>
          <cell r="L281">
            <v>1</v>
          </cell>
          <cell r="M281">
            <v>48</v>
          </cell>
          <cell r="N281">
            <v>1.9</v>
          </cell>
          <cell r="R281" t="str">
            <v>CS</v>
          </cell>
          <cell r="T281" t="str">
            <v>EUR</v>
          </cell>
          <cell r="U281">
            <v>0</v>
          </cell>
          <cell r="V281">
            <v>15000</v>
          </cell>
          <cell r="W281">
            <v>0</v>
          </cell>
          <cell r="X281" t="str">
            <v>Electric Motor - Incl.N°1 Filter + N°2 Silencers</v>
          </cell>
          <cell r="AB281" t="str">
            <v>CCOM</v>
          </cell>
        </row>
        <row r="282">
          <cell r="B282" t="str">
            <v>CC</v>
          </cell>
          <cell r="C282" t="str">
            <v>CS</v>
          </cell>
          <cell r="E282" t="str">
            <v>42</v>
          </cell>
          <cell r="G282" t="str">
            <v>475-K-501D</v>
          </cell>
          <cell r="I282">
            <v>30000</v>
          </cell>
          <cell r="J282">
            <v>28.8</v>
          </cell>
          <cell r="K282">
            <v>48</v>
          </cell>
          <cell r="L282">
            <v>1</v>
          </cell>
          <cell r="M282">
            <v>48</v>
          </cell>
          <cell r="N282">
            <v>1.9</v>
          </cell>
          <cell r="R282" t="str">
            <v>CS</v>
          </cell>
          <cell r="T282" t="str">
            <v>EUR</v>
          </cell>
          <cell r="U282">
            <v>0</v>
          </cell>
          <cell r="V282">
            <v>15000</v>
          </cell>
          <cell r="W282">
            <v>0</v>
          </cell>
          <cell r="X282" t="str">
            <v>Electric Motor - Incl.N°1 Filter + N°2 Silencers</v>
          </cell>
          <cell r="AB282" t="str">
            <v>CCOM</v>
          </cell>
        </row>
        <row r="283">
          <cell r="B283" t="str">
            <v>CP02</v>
          </cell>
          <cell r="C283" t="str">
            <v>CS</v>
          </cell>
          <cell r="E283" t="str">
            <v>42</v>
          </cell>
          <cell r="G283" t="str">
            <v>475-G-506A</v>
          </cell>
          <cell r="H283" t="str">
            <v>LP Condensate Drum Pump</v>
          </cell>
          <cell r="I283">
            <v>8</v>
          </cell>
          <cell r="J283">
            <v>105</v>
          </cell>
          <cell r="K283">
            <v>5.8</v>
          </cell>
          <cell r="L283">
            <v>55</v>
          </cell>
          <cell r="M283">
            <v>2.75</v>
          </cell>
          <cell r="N283">
            <v>4</v>
          </cell>
          <cell r="O283" t="str">
            <v>CS</v>
          </cell>
          <cell r="Q283" t="str">
            <v>E</v>
          </cell>
          <cell r="S283" t="str">
            <v>H</v>
          </cell>
          <cell r="T283" t="str">
            <v>EUR</v>
          </cell>
          <cell r="U283">
            <v>0</v>
          </cell>
          <cell r="V283">
            <v>110</v>
          </cell>
          <cell r="W283">
            <v>0</v>
          </cell>
          <cell r="X283" t="str">
            <v>.</v>
          </cell>
          <cell r="AB283" t="str">
            <v>CPUM</v>
          </cell>
        </row>
        <row r="284">
          <cell r="B284" t="str">
            <v>CP02</v>
          </cell>
          <cell r="C284" t="str">
            <v>CS</v>
          </cell>
          <cell r="E284" t="str">
            <v>42</v>
          </cell>
          <cell r="G284" t="str">
            <v>475-G-506B</v>
          </cell>
          <cell r="I284">
            <v>8</v>
          </cell>
          <cell r="J284">
            <v>105</v>
          </cell>
          <cell r="K284">
            <v>5.8</v>
          </cell>
          <cell r="L284">
            <v>55</v>
          </cell>
          <cell r="M284">
            <v>2.75</v>
          </cell>
          <cell r="N284">
            <v>4</v>
          </cell>
          <cell r="O284" t="str">
            <v>CS</v>
          </cell>
          <cell r="Q284" t="str">
            <v>E</v>
          </cell>
          <cell r="S284" t="str">
            <v>H</v>
          </cell>
          <cell r="T284" t="str">
            <v>EUR</v>
          </cell>
          <cell r="U284">
            <v>0</v>
          </cell>
          <cell r="V284">
            <v>110</v>
          </cell>
          <cell r="W284">
            <v>0</v>
          </cell>
          <cell r="X284" t="str">
            <v>.</v>
          </cell>
          <cell r="AB284" t="str">
            <v>CPUM</v>
          </cell>
        </row>
        <row r="285">
          <cell r="B285" t="str">
            <v>CP02</v>
          </cell>
          <cell r="C285" t="str">
            <v>CS</v>
          </cell>
          <cell r="E285" t="str">
            <v>42</v>
          </cell>
          <cell r="G285" t="str">
            <v>475-G-528A</v>
          </cell>
          <cell r="H285" t="str">
            <v>HP Condensate Pump</v>
          </cell>
          <cell r="I285">
            <v>52</v>
          </cell>
          <cell r="J285">
            <v>170</v>
          </cell>
          <cell r="K285">
            <v>8.9</v>
          </cell>
          <cell r="L285">
            <v>44</v>
          </cell>
          <cell r="M285">
            <v>2</v>
          </cell>
          <cell r="N285">
            <v>15</v>
          </cell>
          <cell r="O285" t="str">
            <v>CS</v>
          </cell>
          <cell r="Q285" t="str">
            <v>E</v>
          </cell>
          <cell r="S285" t="str">
            <v>H</v>
          </cell>
          <cell r="T285" t="str">
            <v>EUR</v>
          </cell>
          <cell r="U285">
            <v>0</v>
          </cell>
          <cell r="V285">
            <v>310</v>
          </cell>
          <cell r="W285">
            <v>0</v>
          </cell>
          <cell r="X285" t="str">
            <v>.</v>
          </cell>
          <cell r="AB285" t="str">
            <v>CPUM</v>
          </cell>
        </row>
        <row r="286">
          <cell r="B286" t="str">
            <v>CP02</v>
          </cell>
          <cell r="C286" t="str">
            <v>CS</v>
          </cell>
          <cell r="E286" t="str">
            <v>42</v>
          </cell>
          <cell r="G286" t="str">
            <v>475-G-528B</v>
          </cell>
          <cell r="I286">
            <v>52</v>
          </cell>
          <cell r="J286">
            <v>170</v>
          </cell>
          <cell r="K286">
            <v>8.9</v>
          </cell>
          <cell r="L286">
            <v>44</v>
          </cell>
          <cell r="M286">
            <v>2</v>
          </cell>
          <cell r="N286">
            <v>15</v>
          </cell>
          <cell r="O286" t="str">
            <v>CS</v>
          </cell>
          <cell r="Q286" t="str">
            <v>E</v>
          </cell>
          <cell r="S286" t="str">
            <v>H</v>
          </cell>
          <cell r="T286" t="str">
            <v>EUR</v>
          </cell>
          <cell r="U286">
            <v>0</v>
          </cell>
          <cell r="V286">
            <v>310</v>
          </cell>
          <cell r="W286">
            <v>0</v>
          </cell>
          <cell r="X286" t="str">
            <v>.</v>
          </cell>
          <cell r="AB286" t="str">
            <v>CPUM</v>
          </cell>
        </row>
        <row r="287">
          <cell r="B287" t="str">
            <v>CP02</v>
          </cell>
          <cell r="C287" t="str">
            <v>CS</v>
          </cell>
          <cell r="E287" t="str">
            <v>42</v>
          </cell>
          <cell r="G287" t="str">
            <v>475-G-505A</v>
          </cell>
          <cell r="H287" t="str">
            <v>Sulfur Product Pump</v>
          </cell>
          <cell r="I287">
            <v>65</v>
          </cell>
          <cell r="J287">
            <v>150</v>
          </cell>
          <cell r="K287">
            <v>12.3</v>
          </cell>
          <cell r="L287">
            <v>45</v>
          </cell>
          <cell r="M287">
            <v>5.8</v>
          </cell>
          <cell r="N287">
            <v>40</v>
          </cell>
          <cell r="O287" t="str">
            <v>CS</v>
          </cell>
          <cell r="Q287" t="str">
            <v>E</v>
          </cell>
          <cell r="S287" t="str">
            <v>V</v>
          </cell>
          <cell r="T287" t="str">
            <v>EUR</v>
          </cell>
          <cell r="U287">
            <v>0</v>
          </cell>
          <cell r="V287">
            <v>1150</v>
          </cell>
          <cell r="W287">
            <v>0</v>
          </cell>
          <cell r="AB287" t="str">
            <v>CPUM</v>
          </cell>
        </row>
        <row r="288">
          <cell r="B288" t="str">
            <v>CP02</v>
          </cell>
          <cell r="C288" t="str">
            <v>CS</v>
          </cell>
          <cell r="E288" t="str">
            <v>42</v>
          </cell>
          <cell r="G288" t="str">
            <v>475-G-505B</v>
          </cell>
          <cell r="I288">
            <v>65</v>
          </cell>
          <cell r="J288">
            <v>150</v>
          </cell>
          <cell r="K288">
            <v>12.3</v>
          </cell>
          <cell r="L288">
            <v>45</v>
          </cell>
          <cell r="M288">
            <v>5.8</v>
          </cell>
          <cell r="N288">
            <v>40</v>
          </cell>
          <cell r="O288" t="str">
            <v>CS</v>
          </cell>
          <cell r="Q288" t="str">
            <v>E</v>
          </cell>
          <cell r="S288" t="str">
            <v>V</v>
          </cell>
          <cell r="T288" t="str">
            <v>EUR</v>
          </cell>
          <cell r="U288">
            <v>0</v>
          </cell>
          <cell r="V288">
            <v>1150</v>
          </cell>
          <cell r="W288">
            <v>0</v>
          </cell>
          <cell r="AB288" t="str">
            <v>CPUM</v>
          </cell>
        </row>
        <row r="289">
          <cell r="B289" t="str">
            <v>CP02</v>
          </cell>
          <cell r="E289" t="str">
            <v>42</v>
          </cell>
          <cell r="G289" t="str">
            <v>475-G-501A</v>
          </cell>
          <cell r="H289" t="str">
            <v>Sour Water Pump ( Scrubber )</v>
          </cell>
          <cell r="I289">
            <v>232</v>
          </cell>
          <cell r="J289">
            <v>48</v>
          </cell>
          <cell r="K289">
            <v>10.199999999999999</v>
          </cell>
          <cell r="L289">
            <v>63</v>
          </cell>
          <cell r="M289">
            <v>17.5</v>
          </cell>
          <cell r="N289">
            <v>100</v>
          </cell>
          <cell r="Q289" t="str">
            <v>E</v>
          </cell>
          <cell r="S289" t="str">
            <v>H</v>
          </cell>
          <cell r="T289" t="str">
            <v>EUR</v>
          </cell>
          <cell r="U289">
            <v>0</v>
          </cell>
          <cell r="V289">
            <v>1450</v>
          </cell>
          <cell r="W289">
            <v>0</v>
          </cell>
          <cell r="X289" t="str">
            <v>.</v>
          </cell>
          <cell r="AB289" t="str">
            <v>CPUM</v>
          </cell>
        </row>
        <row r="290">
          <cell r="B290" t="str">
            <v>CP02</v>
          </cell>
          <cell r="E290" t="str">
            <v>42</v>
          </cell>
          <cell r="G290" t="str">
            <v>475-G-501B</v>
          </cell>
          <cell r="I290">
            <v>232</v>
          </cell>
          <cell r="J290">
            <v>48</v>
          </cell>
          <cell r="K290">
            <v>10.199999999999999</v>
          </cell>
          <cell r="L290">
            <v>63</v>
          </cell>
          <cell r="M290">
            <v>17.5</v>
          </cell>
          <cell r="N290">
            <v>100</v>
          </cell>
          <cell r="Q290" t="str">
            <v>E</v>
          </cell>
          <cell r="S290" t="str">
            <v>H</v>
          </cell>
          <cell r="T290" t="str">
            <v>EUR</v>
          </cell>
          <cell r="U290">
            <v>0</v>
          </cell>
          <cell r="V290">
            <v>1450</v>
          </cell>
          <cell r="W290">
            <v>0</v>
          </cell>
          <cell r="X290" t="str">
            <v>.</v>
          </cell>
          <cell r="AB290" t="str">
            <v>CPUM</v>
          </cell>
        </row>
        <row r="291">
          <cell r="B291" t="str">
            <v>CP02</v>
          </cell>
          <cell r="E291" t="str">
            <v>42</v>
          </cell>
          <cell r="G291" t="str">
            <v>475-G-502A</v>
          </cell>
          <cell r="H291" t="str">
            <v>Sour Water Pump ( KO Drum )</v>
          </cell>
          <cell r="I291">
            <v>6.5</v>
          </cell>
          <cell r="J291">
            <v>42</v>
          </cell>
          <cell r="K291">
            <v>10.3</v>
          </cell>
          <cell r="L291">
            <v>65</v>
          </cell>
          <cell r="M291">
            <v>18.5</v>
          </cell>
          <cell r="N291">
            <v>4</v>
          </cell>
          <cell r="Q291" t="str">
            <v>E</v>
          </cell>
          <cell r="S291" t="str">
            <v>H</v>
          </cell>
          <cell r="T291" t="str">
            <v>EUR</v>
          </cell>
          <cell r="U291">
            <v>0</v>
          </cell>
          <cell r="V291">
            <v>110</v>
          </cell>
          <cell r="W291">
            <v>0</v>
          </cell>
          <cell r="X291" t="str">
            <v>.</v>
          </cell>
          <cell r="AB291" t="str">
            <v>CPUM</v>
          </cell>
        </row>
        <row r="292">
          <cell r="B292" t="str">
            <v>CP02</v>
          </cell>
          <cell r="E292" t="str">
            <v>42</v>
          </cell>
          <cell r="G292" t="str">
            <v>475-G-502B</v>
          </cell>
          <cell r="I292">
            <v>6.5</v>
          </cell>
          <cell r="J292">
            <v>42</v>
          </cell>
          <cell r="K292">
            <v>10.3</v>
          </cell>
          <cell r="L292">
            <v>65</v>
          </cell>
          <cell r="M292">
            <v>18.5</v>
          </cell>
          <cell r="N292">
            <v>4</v>
          </cell>
          <cell r="Q292" t="str">
            <v>E</v>
          </cell>
          <cell r="S292" t="str">
            <v>H</v>
          </cell>
          <cell r="T292" t="str">
            <v>EUR</v>
          </cell>
          <cell r="U292">
            <v>0</v>
          </cell>
          <cell r="V292">
            <v>110</v>
          </cell>
          <cell r="W292">
            <v>0</v>
          </cell>
          <cell r="X292" t="str">
            <v>.</v>
          </cell>
          <cell r="AB292" t="str">
            <v>CPUM</v>
          </cell>
        </row>
        <row r="293">
          <cell r="B293" t="str">
            <v>CP02</v>
          </cell>
          <cell r="E293" t="str">
            <v>42</v>
          </cell>
          <cell r="G293" t="str">
            <v>475-G-515A</v>
          </cell>
          <cell r="H293" t="str">
            <v>BFW Booster Pump</v>
          </cell>
          <cell r="I293">
            <v>105</v>
          </cell>
          <cell r="J293">
            <v>138</v>
          </cell>
          <cell r="K293">
            <v>81.5</v>
          </cell>
          <cell r="L293">
            <v>245</v>
          </cell>
          <cell r="M293">
            <v>366</v>
          </cell>
          <cell r="N293">
            <v>150</v>
          </cell>
          <cell r="Q293" t="str">
            <v>E</v>
          </cell>
          <cell r="S293" t="str">
            <v>H</v>
          </cell>
          <cell r="T293" t="str">
            <v>EUR</v>
          </cell>
          <cell r="U293">
            <v>0</v>
          </cell>
          <cell r="V293">
            <v>1100</v>
          </cell>
          <cell r="W293">
            <v>0</v>
          </cell>
          <cell r="X293" t="str">
            <v>.</v>
          </cell>
          <cell r="AB293" t="str">
            <v>CPUM</v>
          </cell>
        </row>
        <row r="294">
          <cell r="B294" t="str">
            <v>CP02</v>
          </cell>
          <cell r="E294" t="str">
            <v>42</v>
          </cell>
          <cell r="G294" t="str">
            <v>475-G-515B</v>
          </cell>
          <cell r="I294">
            <v>105</v>
          </cell>
          <cell r="J294">
            <v>138</v>
          </cell>
          <cell r="K294">
            <v>81.5</v>
          </cell>
          <cell r="L294">
            <v>245</v>
          </cell>
          <cell r="M294">
            <v>366</v>
          </cell>
          <cell r="N294">
            <v>150</v>
          </cell>
          <cell r="Q294" t="str">
            <v>E</v>
          </cell>
          <cell r="S294" t="str">
            <v>H</v>
          </cell>
          <cell r="T294" t="str">
            <v>EUR</v>
          </cell>
          <cell r="U294">
            <v>0</v>
          </cell>
          <cell r="V294">
            <v>1100</v>
          </cell>
          <cell r="W294">
            <v>0</v>
          </cell>
          <cell r="X294" t="str">
            <v>.</v>
          </cell>
          <cell r="AB294" t="str">
            <v>CPUM</v>
          </cell>
        </row>
        <row r="295">
          <cell r="B295" t="str">
            <v>CP02</v>
          </cell>
          <cell r="E295" t="str">
            <v>42</v>
          </cell>
          <cell r="G295" t="str">
            <v>475-G-515C</v>
          </cell>
          <cell r="I295">
            <v>105</v>
          </cell>
          <cell r="J295">
            <v>138</v>
          </cell>
          <cell r="K295">
            <v>81.5</v>
          </cell>
          <cell r="L295">
            <v>245</v>
          </cell>
          <cell r="M295">
            <v>366</v>
          </cell>
          <cell r="N295">
            <v>150</v>
          </cell>
          <cell r="Q295" t="str">
            <v>E</v>
          </cell>
          <cell r="S295" t="str">
            <v>H</v>
          </cell>
          <cell r="T295" t="str">
            <v>EUR</v>
          </cell>
          <cell r="U295">
            <v>0</v>
          </cell>
          <cell r="V295">
            <v>1100</v>
          </cell>
          <cell r="W295">
            <v>0</v>
          </cell>
          <cell r="X295" t="str">
            <v>.</v>
          </cell>
          <cell r="AB295" t="str">
            <v>CPUM</v>
          </cell>
        </row>
        <row r="296">
          <cell r="B296" t="str">
            <v>CP02</v>
          </cell>
          <cell r="E296" t="str">
            <v>42</v>
          </cell>
          <cell r="G296" t="str">
            <v>475-G-518A</v>
          </cell>
          <cell r="H296" t="str">
            <v>Oil Skim Pump</v>
          </cell>
          <cell r="I296">
            <v>11.5</v>
          </cell>
          <cell r="J296">
            <v>48</v>
          </cell>
          <cell r="K296">
            <v>8.9</v>
          </cell>
          <cell r="L296">
            <v>88</v>
          </cell>
          <cell r="M296">
            <v>0.5</v>
          </cell>
          <cell r="N296">
            <v>5.5</v>
          </cell>
          <cell r="Q296" t="str">
            <v>E</v>
          </cell>
          <cell r="S296" t="str">
            <v>H</v>
          </cell>
          <cell r="T296" t="str">
            <v>EUR</v>
          </cell>
          <cell r="U296">
            <v>0</v>
          </cell>
          <cell r="V296">
            <v>140</v>
          </cell>
          <cell r="W296">
            <v>0</v>
          </cell>
          <cell r="X296" t="str">
            <v>.</v>
          </cell>
          <cell r="AB296" t="str">
            <v>CPUM</v>
          </cell>
        </row>
        <row r="297">
          <cell r="B297" t="str">
            <v>CP02</v>
          </cell>
          <cell r="E297" t="str">
            <v>42</v>
          </cell>
          <cell r="G297" t="str">
            <v>475-G-518B</v>
          </cell>
          <cell r="I297">
            <v>11.5</v>
          </cell>
          <cell r="J297">
            <v>48</v>
          </cell>
          <cell r="K297">
            <v>8.9</v>
          </cell>
          <cell r="L297">
            <v>88</v>
          </cell>
          <cell r="M297">
            <v>0.5</v>
          </cell>
          <cell r="N297">
            <v>5.5</v>
          </cell>
          <cell r="Q297" t="str">
            <v>E</v>
          </cell>
          <cell r="S297" t="str">
            <v>H</v>
          </cell>
          <cell r="T297" t="str">
            <v>EUR</v>
          </cell>
          <cell r="U297">
            <v>0</v>
          </cell>
          <cell r="V297">
            <v>140</v>
          </cell>
          <cell r="W297">
            <v>0</v>
          </cell>
          <cell r="X297" t="str">
            <v>.</v>
          </cell>
          <cell r="AB297" t="str">
            <v>CPUM</v>
          </cell>
        </row>
        <row r="298">
          <cell r="B298" t="str">
            <v>CP02</v>
          </cell>
          <cell r="E298" t="str">
            <v>42</v>
          </cell>
          <cell r="G298" t="str">
            <v>475-G-527A</v>
          </cell>
          <cell r="H298" t="str">
            <v>Blow-Down Pump</v>
          </cell>
          <cell r="I298">
            <v>9</v>
          </cell>
          <cell r="J298">
            <v>171</v>
          </cell>
          <cell r="K298">
            <v>7.1</v>
          </cell>
          <cell r="L298">
            <v>46</v>
          </cell>
          <cell r="M298">
            <v>2.4500000000000002</v>
          </cell>
          <cell r="N298">
            <v>4</v>
          </cell>
          <cell r="Q298" t="str">
            <v>E</v>
          </cell>
          <cell r="S298" t="str">
            <v>H</v>
          </cell>
          <cell r="T298" t="str">
            <v>EUR</v>
          </cell>
          <cell r="U298">
            <v>0</v>
          </cell>
          <cell r="V298">
            <v>110</v>
          </cell>
          <cell r="W298">
            <v>0</v>
          </cell>
          <cell r="X298" t="str">
            <v>.</v>
          </cell>
          <cell r="AB298" t="str">
            <v>CPUM</v>
          </cell>
        </row>
        <row r="299">
          <cell r="B299" t="str">
            <v>CP02</v>
          </cell>
          <cell r="E299" t="str">
            <v>42</v>
          </cell>
          <cell r="G299" t="str">
            <v>475-G-527B</v>
          </cell>
          <cell r="I299">
            <v>9</v>
          </cell>
          <cell r="J299">
            <v>171</v>
          </cell>
          <cell r="K299">
            <v>7.1</v>
          </cell>
          <cell r="L299">
            <v>46</v>
          </cell>
          <cell r="M299">
            <v>2.4500000000000002</v>
          </cell>
          <cell r="N299">
            <v>4</v>
          </cell>
          <cell r="Q299" t="str">
            <v>E</v>
          </cell>
          <cell r="S299" t="str">
            <v>H</v>
          </cell>
          <cell r="T299" t="str">
            <v>EUR</v>
          </cell>
          <cell r="U299">
            <v>0</v>
          </cell>
          <cell r="V299">
            <v>110</v>
          </cell>
          <cell r="W299">
            <v>0</v>
          </cell>
          <cell r="X299" t="str">
            <v>.</v>
          </cell>
          <cell r="AB299" t="str">
            <v>CPUM</v>
          </cell>
        </row>
        <row r="300">
          <cell r="B300" t="str">
            <v>DR</v>
          </cell>
          <cell r="E300" t="str">
            <v>42</v>
          </cell>
          <cell r="G300" t="str">
            <v>475-KT-501A</v>
          </cell>
          <cell r="H300" t="str">
            <v>Steam Turbine for Blower</v>
          </cell>
          <cell r="Q300">
            <v>900</v>
          </cell>
          <cell r="T300" t="str">
            <v>EUR</v>
          </cell>
          <cell r="U300">
            <v>0</v>
          </cell>
          <cell r="V300">
            <v>4000</v>
          </cell>
          <cell r="W300">
            <v>0</v>
          </cell>
          <cell r="X300" t="str">
            <v>.</v>
          </cell>
          <cell r="AB300" t="str">
            <v>DRIV</v>
          </cell>
        </row>
        <row r="301">
          <cell r="B301" t="str">
            <v>DR</v>
          </cell>
          <cell r="E301" t="str">
            <v>42</v>
          </cell>
          <cell r="G301" t="str">
            <v>475-KT-501B</v>
          </cell>
          <cell r="Q301">
            <v>900</v>
          </cell>
          <cell r="T301" t="str">
            <v>EUR</v>
          </cell>
          <cell r="U301">
            <v>0</v>
          </cell>
          <cell r="V301">
            <v>4000</v>
          </cell>
          <cell r="W301">
            <v>0</v>
          </cell>
          <cell r="X301" t="str">
            <v>.</v>
          </cell>
          <cell r="AB301" t="str">
            <v>DRIV</v>
          </cell>
        </row>
        <row r="302">
          <cell r="B302" t="str">
            <v>DR</v>
          </cell>
          <cell r="E302" t="str">
            <v>42</v>
          </cell>
          <cell r="G302" t="str">
            <v>475-KT-501C</v>
          </cell>
          <cell r="H302" t="str">
            <v>Electric Motor for Blower</v>
          </cell>
          <cell r="I302">
            <v>1200</v>
          </cell>
          <cell r="J302" t="str">
            <v>Eexn</v>
          </cell>
          <cell r="T302" t="str">
            <v>EUR</v>
          </cell>
          <cell r="U302">
            <v>0</v>
          </cell>
          <cell r="V302">
            <v>5950</v>
          </cell>
          <cell r="W302">
            <v>0</v>
          </cell>
          <cell r="X302" t="str">
            <v>.</v>
          </cell>
          <cell r="AB302" t="str">
            <v>DRIV</v>
          </cell>
        </row>
        <row r="303">
          <cell r="B303" t="str">
            <v>DR</v>
          </cell>
          <cell r="E303" t="str">
            <v>42</v>
          </cell>
          <cell r="G303" t="str">
            <v>475-KT-501D</v>
          </cell>
          <cell r="I303">
            <v>1200</v>
          </cell>
          <cell r="J303" t="str">
            <v>Eexn</v>
          </cell>
          <cell r="T303" t="str">
            <v>EUR</v>
          </cell>
          <cell r="U303">
            <v>0</v>
          </cell>
          <cell r="V303">
            <v>5950</v>
          </cell>
          <cell r="W303">
            <v>0</v>
          </cell>
          <cell r="X303" t="str">
            <v>.</v>
          </cell>
          <cell r="AB303" t="str">
            <v>DRIV</v>
          </cell>
        </row>
        <row r="304">
          <cell r="B304" t="str">
            <v>DR</v>
          </cell>
          <cell r="E304" t="str">
            <v>42</v>
          </cell>
          <cell r="G304" t="str">
            <v>475-GM-515A</v>
          </cell>
          <cell r="H304" t="str">
            <v>Electric Motor for BFW Booster Pump</v>
          </cell>
          <cell r="I304">
            <v>150</v>
          </cell>
          <cell r="J304" t="str">
            <v>Eexn</v>
          </cell>
          <cell r="T304" t="str">
            <v>EUR</v>
          </cell>
          <cell r="U304">
            <v>0</v>
          </cell>
          <cell r="V304">
            <v>910</v>
          </cell>
          <cell r="W304">
            <v>0</v>
          </cell>
          <cell r="X304" t="str">
            <v>.</v>
          </cell>
          <cell r="AB304" t="str">
            <v>DRIV</v>
          </cell>
        </row>
        <row r="305">
          <cell r="B305" t="str">
            <v>DR</v>
          </cell>
          <cell r="E305" t="str">
            <v>42</v>
          </cell>
          <cell r="G305" t="str">
            <v>475-GM-515B</v>
          </cell>
          <cell r="I305">
            <v>150</v>
          </cell>
          <cell r="J305" t="str">
            <v>Eexn</v>
          </cell>
          <cell r="T305" t="str">
            <v>EUR</v>
          </cell>
          <cell r="U305">
            <v>0</v>
          </cell>
          <cell r="V305">
            <v>910</v>
          </cell>
          <cell r="W305">
            <v>0</v>
          </cell>
          <cell r="X305" t="str">
            <v>.</v>
          </cell>
          <cell r="AB305" t="str">
            <v>DRIV</v>
          </cell>
        </row>
        <row r="306">
          <cell r="B306" t="str">
            <v>DR</v>
          </cell>
          <cell r="E306" t="str">
            <v>42</v>
          </cell>
          <cell r="G306" t="str">
            <v>475-GM-515C</v>
          </cell>
          <cell r="I306">
            <v>150</v>
          </cell>
          <cell r="J306" t="str">
            <v>Eexn</v>
          </cell>
          <cell r="T306" t="str">
            <v>EUR</v>
          </cell>
          <cell r="U306">
            <v>0</v>
          </cell>
          <cell r="V306">
            <v>910</v>
          </cell>
          <cell r="W306">
            <v>0</v>
          </cell>
          <cell r="X306" t="str">
            <v>.</v>
          </cell>
          <cell r="AB306" t="str">
            <v>DRIV</v>
          </cell>
        </row>
        <row r="307">
          <cell r="B307" t="str">
            <v>EX02</v>
          </cell>
          <cell r="C307" t="str">
            <v>01.01</v>
          </cell>
          <cell r="E307" t="str">
            <v>42</v>
          </cell>
          <cell r="G307" t="str">
            <v>475-E-501</v>
          </cell>
          <cell r="H307" t="str">
            <v xml:space="preserve">Air Preheater </v>
          </cell>
          <cell r="I307" t="str">
            <v>BEU</v>
          </cell>
          <cell r="J307">
            <v>2.27</v>
          </cell>
          <cell r="K307">
            <v>228</v>
          </cell>
          <cell r="L307">
            <v>279</v>
          </cell>
          <cell r="M307">
            <v>1.8</v>
          </cell>
          <cell r="N307">
            <v>279</v>
          </cell>
          <cell r="O307">
            <v>48.9</v>
          </cell>
          <cell r="P307">
            <v>3660</v>
          </cell>
          <cell r="Q307" t="str">
            <v>Q</v>
          </cell>
          <cell r="R307" t="str">
            <v>01</v>
          </cell>
          <cell r="S307" t="str">
            <v>01</v>
          </cell>
          <cell r="T307" t="str">
            <v>EUR</v>
          </cell>
          <cell r="U307">
            <v>0</v>
          </cell>
          <cell r="V307">
            <v>13000</v>
          </cell>
          <cell r="W307">
            <v>0</v>
          </cell>
          <cell r="X307" t="str">
            <v>?</v>
          </cell>
          <cell r="Y307" t="str">
            <v xml:space="preserve"> (Kg./m²) = 57,02 -Shell dia (mm) = 950</v>
          </cell>
          <cell r="AB307" t="str">
            <v>EXCH</v>
          </cell>
        </row>
        <row r="308">
          <cell r="B308" t="str">
            <v>EX02</v>
          </cell>
          <cell r="C308" t="str">
            <v>01.01</v>
          </cell>
          <cell r="E308" t="str">
            <v>42</v>
          </cell>
          <cell r="G308" t="str">
            <v>475-E-502</v>
          </cell>
          <cell r="H308" t="str">
            <v xml:space="preserve">Acid Gas Preheater </v>
          </cell>
          <cell r="I308" t="str">
            <v>BEU</v>
          </cell>
          <cell r="J308">
            <v>5.9</v>
          </cell>
          <cell r="K308">
            <v>530</v>
          </cell>
          <cell r="L308">
            <v>279</v>
          </cell>
          <cell r="M308">
            <v>3.6</v>
          </cell>
          <cell r="N308">
            <v>279</v>
          </cell>
          <cell r="O308">
            <v>48.9</v>
          </cell>
          <cell r="P308">
            <v>3660</v>
          </cell>
          <cell r="Q308" t="str">
            <v>Q</v>
          </cell>
          <cell r="R308" t="str">
            <v>01</v>
          </cell>
          <cell r="S308" t="str">
            <v>01</v>
          </cell>
          <cell r="T308" t="str">
            <v>EUR</v>
          </cell>
          <cell r="U308">
            <v>0</v>
          </cell>
          <cell r="V308">
            <v>30440</v>
          </cell>
          <cell r="W308">
            <v>0</v>
          </cell>
          <cell r="X308" t="str">
            <v>?</v>
          </cell>
          <cell r="Y308" t="str">
            <v xml:space="preserve"> (Kg./m²) = 57,43 -Shell dia (mm) = 1.400</v>
          </cell>
          <cell r="AB308" t="str">
            <v>EXCH</v>
          </cell>
        </row>
        <row r="309">
          <cell r="B309" t="str">
            <v>EX02</v>
          </cell>
          <cell r="C309" t="str">
            <v>01.01</v>
          </cell>
          <cell r="E309" t="str">
            <v>42</v>
          </cell>
          <cell r="G309" t="str">
            <v>475-E-505</v>
          </cell>
          <cell r="H309" t="str">
            <v>Sulfur Cooler</v>
          </cell>
          <cell r="I309" t="str">
            <v>BET</v>
          </cell>
          <cell r="J309">
            <v>0.08</v>
          </cell>
          <cell r="K309">
            <v>14</v>
          </cell>
          <cell r="L309">
            <v>190</v>
          </cell>
          <cell r="M309">
            <v>1</v>
          </cell>
          <cell r="N309">
            <v>190</v>
          </cell>
          <cell r="O309">
            <v>10</v>
          </cell>
          <cell r="P309">
            <v>2500</v>
          </cell>
          <cell r="Q309" t="str">
            <v>Q</v>
          </cell>
          <cell r="R309" t="str">
            <v>01</v>
          </cell>
          <cell r="S309" t="str">
            <v>01</v>
          </cell>
          <cell r="T309" t="str">
            <v>EUR</v>
          </cell>
          <cell r="U309">
            <v>0</v>
          </cell>
          <cell r="V309">
            <v>1290</v>
          </cell>
          <cell r="W309">
            <v>0</v>
          </cell>
          <cell r="X309" t="str">
            <v>§</v>
          </cell>
          <cell r="Y309" t="str">
            <v xml:space="preserve"> (Kg./m²) = 92,14 -Shell dia (mm) = 320</v>
          </cell>
          <cell r="AB309" t="str">
            <v>EXCH</v>
          </cell>
        </row>
        <row r="310">
          <cell r="B310" t="str">
            <v>EX02</v>
          </cell>
          <cell r="C310" t="str">
            <v>01.01</v>
          </cell>
          <cell r="E310" t="str">
            <v>42</v>
          </cell>
          <cell r="G310" t="str">
            <v>475-E-511</v>
          </cell>
          <cell r="H310" t="str">
            <v>1st Condenser</v>
          </cell>
          <cell r="I310" t="str">
            <v>BEM</v>
          </cell>
          <cell r="J310">
            <v>8.67</v>
          </cell>
          <cell r="K310">
            <v>1645</v>
          </cell>
          <cell r="L310">
            <v>190</v>
          </cell>
          <cell r="M310">
            <v>10</v>
          </cell>
          <cell r="N310">
            <v>204</v>
          </cell>
          <cell r="O310">
            <v>3.6</v>
          </cell>
          <cell r="P310">
            <v>6096</v>
          </cell>
          <cell r="Q310" t="str">
            <v>T</v>
          </cell>
          <cell r="R310" t="str">
            <v>01</v>
          </cell>
          <cell r="S310" t="str">
            <v>01</v>
          </cell>
          <cell r="T310" t="str">
            <v>EUR</v>
          </cell>
          <cell r="U310">
            <v>0</v>
          </cell>
          <cell r="V310">
            <v>104690</v>
          </cell>
          <cell r="W310">
            <v>0</v>
          </cell>
          <cell r="X310" t="str">
            <v>?</v>
          </cell>
          <cell r="Y310" t="str">
            <v xml:space="preserve"> (Kg./m²) = 63,64 -Shell dia (mm) = 1.840</v>
          </cell>
          <cell r="AB310" t="str">
            <v>EXCH</v>
          </cell>
        </row>
        <row r="311">
          <cell r="B311" t="str">
            <v>EX02</v>
          </cell>
          <cell r="C311" t="str">
            <v>01.01</v>
          </cell>
          <cell r="E311" t="str">
            <v>42</v>
          </cell>
          <cell r="G311" t="str">
            <v>475-E-512</v>
          </cell>
          <cell r="H311" t="str">
            <v>2nd Condenser</v>
          </cell>
          <cell r="I311" t="str">
            <v>BEM</v>
          </cell>
          <cell r="J311">
            <v>7.43</v>
          </cell>
          <cell r="K311">
            <v>1645</v>
          </cell>
          <cell r="L311">
            <v>190</v>
          </cell>
          <cell r="M311">
            <v>10</v>
          </cell>
          <cell r="N311">
            <v>204</v>
          </cell>
          <cell r="O311">
            <v>3.6</v>
          </cell>
          <cell r="P311">
            <v>6096</v>
          </cell>
          <cell r="Q311" t="str">
            <v>T</v>
          </cell>
          <cell r="R311" t="str">
            <v>01</v>
          </cell>
          <cell r="S311" t="str">
            <v>01</v>
          </cell>
          <cell r="T311" t="str">
            <v>EUR</v>
          </cell>
          <cell r="U311">
            <v>0</v>
          </cell>
          <cell r="V311">
            <v>104690</v>
          </cell>
          <cell r="W311">
            <v>0</v>
          </cell>
          <cell r="X311" t="str">
            <v>?</v>
          </cell>
          <cell r="Y311" t="str">
            <v xml:space="preserve"> (Kg./m²) = 63,64 -Shell dia (mm) = 1.840</v>
          </cell>
          <cell r="AB311" t="str">
            <v>EXCH</v>
          </cell>
        </row>
        <row r="312">
          <cell r="B312" t="str">
            <v>EX02</v>
          </cell>
          <cell r="C312" t="str">
            <v>01.01</v>
          </cell>
          <cell r="E312" t="str">
            <v>42</v>
          </cell>
          <cell r="G312" t="str">
            <v>475-E-513</v>
          </cell>
          <cell r="H312" t="str">
            <v>3rd Condenser</v>
          </cell>
          <cell r="I312" t="str">
            <v>BEM</v>
          </cell>
          <cell r="J312">
            <v>2.87</v>
          </cell>
          <cell r="K312">
            <v>1645</v>
          </cell>
          <cell r="L312">
            <v>190</v>
          </cell>
          <cell r="M312">
            <v>10</v>
          </cell>
          <cell r="N312">
            <v>204</v>
          </cell>
          <cell r="O312">
            <v>3.6</v>
          </cell>
          <cell r="P312">
            <v>6096</v>
          </cell>
          <cell r="Q312" t="str">
            <v>T</v>
          </cell>
          <cell r="R312" t="str">
            <v>01</v>
          </cell>
          <cell r="S312" t="str">
            <v>01</v>
          </cell>
          <cell r="T312" t="str">
            <v>EUR</v>
          </cell>
          <cell r="U312">
            <v>0</v>
          </cell>
          <cell r="V312">
            <v>104690</v>
          </cell>
          <cell r="W312">
            <v>0</v>
          </cell>
          <cell r="X312" t="str">
            <v>?</v>
          </cell>
          <cell r="Y312" t="str">
            <v xml:space="preserve"> (Kg./m²) = 63,64 -Shell dia (mm) = 1.840</v>
          </cell>
          <cell r="AB312" t="str">
            <v>EXCH</v>
          </cell>
        </row>
        <row r="313">
          <cell r="B313" t="str">
            <v>EX02</v>
          </cell>
          <cell r="C313" t="str">
            <v>01.01</v>
          </cell>
          <cell r="E313" t="str">
            <v>42</v>
          </cell>
          <cell r="G313" t="str">
            <v>475-E-514</v>
          </cell>
          <cell r="H313" t="str">
            <v>4th Condenser</v>
          </cell>
          <cell r="I313" t="str">
            <v>BEM</v>
          </cell>
          <cell r="J313">
            <v>5.67</v>
          </cell>
          <cell r="K313">
            <v>2242</v>
          </cell>
          <cell r="L313">
            <v>190</v>
          </cell>
          <cell r="M313">
            <v>10</v>
          </cell>
          <cell r="N313">
            <v>204</v>
          </cell>
          <cell r="O313">
            <v>3.8</v>
          </cell>
          <cell r="P313">
            <v>7925</v>
          </cell>
          <cell r="Q313" t="str">
            <v>T</v>
          </cell>
          <cell r="R313" t="str">
            <v>01</v>
          </cell>
          <cell r="S313" t="str">
            <v>01</v>
          </cell>
          <cell r="T313" t="str">
            <v>EUR</v>
          </cell>
          <cell r="U313">
            <v>0</v>
          </cell>
          <cell r="V313">
            <v>115520</v>
          </cell>
          <cell r="W313">
            <v>0</v>
          </cell>
          <cell r="X313" t="str">
            <v>?</v>
          </cell>
          <cell r="Y313" t="str">
            <v xml:space="preserve"> (Kg./m²) = 51,53 -Shell dia (mm) = 1.860</v>
          </cell>
          <cell r="AB313" t="str">
            <v>EXCH</v>
          </cell>
        </row>
        <row r="314">
          <cell r="B314" t="str">
            <v>EX02</v>
          </cell>
          <cell r="C314" t="str">
            <v>01.01</v>
          </cell>
          <cell r="E314" t="str">
            <v>42</v>
          </cell>
          <cell r="G314" t="str">
            <v>475-E-517</v>
          </cell>
          <cell r="H314" t="str">
            <v>1st Stage Steam Reheater</v>
          </cell>
          <cell r="I314" t="str">
            <v>BEU</v>
          </cell>
          <cell r="J314">
            <v>3.8</v>
          </cell>
          <cell r="K314">
            <v>1100</v>
          </cell>
          <cell r="L314">
            <v>279</v>
          </cell>
          <cell r="M314">
            <v>3.8</v>
          </cell>
          <cell r="N314">
            <v>279</v>
          </cell>
          <cell r="O314">
            <v>48.9</v>
          </cell>
          <cell r="P314">
            <v>6100</v>
          </cell>
          <cell r="Q314" t="str">
            <v>Q</v>
          </cell>
          <cell r="R314" t="str">
            <v>01</v>
          </cell>
          <cell r="S314" t="str">
            <v>01</v>
          </cell>
          <cell r="T314" t="str">
            <v>EUR</v>
          </cell>
          <cell r="U314">
            <v>0</v>
          </cell>
          <cell r="V314">
            <v>43300</v>
          </cell>
          <cell r="W314">
            <v>0</v>
          </cell>
          <cell r="X314" t="str">
            <v>§</v>
          </cell>
          <cell r="Y314" t="str">
            <v xml:space="preserve"> (Kg./m²) = 39,36 -Shell dia (mm) = 1.520</v>
          </cell>
          <cell r="AB314" t="str">
            <v>EXCH</v>
          </cell>
        </row>
        <row r="315">
          <cell r="B315" t="str">
            <v>EX02</v>
          </cell>
          <cell r="C315" t="str">
            <v>01.01</v>
          </cell>
          <cell r="E315" t="str">
            <v>42</v>
          </cell>
          <cell r="G315" t="str">
            <v>475-E-518</v>
          </cell>
          <cell r="H315" t="str">
            <v>2nd Stage Steam Reheater</v>
          </cell>
          <cell r="I315" t="str">
            <v>BEU</v>
          </cell>
          <cell r="J315">
            <v>3.25</v>
          </cell>
          <cell r="K315">
            <v>887.5</v>
          </cell>
          <cell r="L315">
            <v>279</v>
          </cell>
          <cell r="M315">
            <v>3.8</v>
          </cell>
          <cell r="N315">
            <v>279</v>
          </cell>
          <cell r="O315">
            <v>48.9</v>
          </cell>
          <cell r="P315">
            <v>6100</v>
          </cell>
          <cell r="Q315" t="str">
            <v>Q</v>
          </cell>
          <cell r="R315" t="str">
            <v>01</v>
          </cell>
          <cell r="S315" t="str">
            <v>01</v>
          </cell>
          <cell r="T315" t="str">
            <v>EUR</v>
          </cell>
          <cell r="U315">
            <v>0</v>
          </cell>
          <cell r="V315">
            <v>34120</v>
          </cell>
          <cell r="W315">
            <v>0</v>
          </cell>
          <cell r="X315" t="str">
            <v>§</v>
          </cell>
          <cell r="Y315" t="str">
            <v xml:space="preserve"> (Kg./m²) = 38,45 -Shell dia (mm) = 1.380</v>
          </cell>
          <cell r="AB315" t="str">
            <v>EXCH</v>
          </cell>
        </row>
        <row r="316">
          <cell r="B316" t="str">
            <v>EX02</v>
          </cell>
          <cell r="C316" t="str">
            <v>01.01</v>
          </cell>
          <cell r="E316" t="str">
            <v>42</v>
          </cell>
          <cell r="G316" t="str">
            <v>475-E-519</v>
          </cell>
          <cell r="H316" t="str">
            <v>3rd Stage Steam Reheater</v>
          </cell>
          <cell r="I316" t="str">
            <v>BEU</v>
          </cell>
          <cell r="J316">
            <v>2.93</v>
          </cell>
          <cell r="K316">
            <v>522.5</v>
          </cell>
          <cell r="L316">
            <v>279</v>
          </cell>
          <cell r="M316">
            <v>3.8</v>
          </cell>
          <cell r="N316">
            <v>279</v>
          </cell>
          <cell r="O316">
            <v>48.9</v>
          </cell>
          <cell r="P316">
            <v>4880</v>
          </cell>
          <cell r="Q316" t="str">
            <v>Q</v>
          </cell>
          <cell r="R316" t="str">
            <v>01</v>
          </cell>
          <cell r="S316" t="str">
            <v>01</v>
          </cell>
          <cell r="T316" t="str">
            <v>EUR</v>
          </cell>
          <cell r="U316">
            <v>0</v>
          </cell>
          <cell r="V316">
            <v>26160</v>
          </cell>
          <cell r="W316">
            <v>0</v>
          </cell>
          <cell r="X316" t="str">
            <v>?</v>
          </cell>
          <cell r="Y316" t="str">
            <v xml:space="preserve"> (Kg./m²) = 50,07 -Shell dia (mm) = 1.210</v>
          </cell>
          <cell r="AB316" t="str">
            <v>EXCH</v>
          </cell>
        </row>
        <row r="317">
          <cell r="B317" t="str">
            <v>FI</v>
          </cell>
          <cell r="E317" t="str">
            <v>42</v>
          </cell>
          <cell r="G317" t="str">
            <v>475-K-505A</v>
          </cell>
          <cell r="H317" t="str">
            <v>Air Blower Filter</v>
          </cell>
          <cell r="T317" t="str">
            <v>EUR</v>
          </cell>
          <cell r="U317">
            <v>0</v>
          </cell>
          <cell r="V317">
            <v>0</v>
          </cell>
          <cell r="W317">
            <v>0</v>
          </cell>
          <cell r="X317" t="str">
            <v>Incl.in Air Blower K-501A</v>
          </cell>
          <cell r="AB317" t="str">
            <v>MISC</v>
          </cell>
        </row>
        <row r="318">
          <cell r="B318" t="str">
            <v>FI</v>
          </cell>
          <cell r="E318" t="str">
            <v>42</v>
          </cell>
          <cell r="G318" t="str">
            <v>475-K-505B</v>
          </cell>
          <cell r="T318" t="str">
            <v>EUR</v>
          </cell>
          <cell r="U318">
            <v>0</v>
          </cell>
          <cell r="V318">
            <v>0</v>
          </cell>
          <cell r="W318">
            <v>0</v>
          </cell>
          <cell r="X318" t="str">
            <v>Incl.in Air Blower K-501B</v>
          </cell>
          <cell r="AB318" t="str">
            <v>MISC</v>
          </cell>
        </row>
        <row r="319">
          <cell r="B319" t="str">
            <v>FI</v>
          </cell>
          <cell r="E319" t="str">
            <v>42</v>
          </cell>
          <cell r="G319" t="str">
            <v>475-K-505C</v>
          </cell>
          <cell r="T319" t="str">
            <v>EUR</v>
          </cell>
          <cell r="U319">
            <v>0</v>
          </cell>
          <cell r="V319">
            <v>0</v>
          </cell>
          <cell r="W319">
            <v>0</v>
          </cell>
          <cell r="X319" t="str">
            <v>Incl.in Air Blower K-501C</v>
          </cell>
          <cell r="AB319" t="str">
            <v>MISC</v>
          </cell>
        </row>
        <row r="320">
          <cell r="B320" t="str">
            <v>FI</v>
          </cell>
          <cell r="E320" t="str">
            <v>42</v>
          </cell>
          <cell r="G320" t="str">
            <v>475-K-505D</v>
          </cell>
          <cell r="T320" t="str">
            <v>EUR</v>
          </cell>
          <cell r="U320">
            <v>0</v>
          </cell>
          <cell r="V320">
            <v>0</v>
          </cell>
          <cell r="W320">
            <v>0</v>
          </cell>
          <cell r="X320" t="str">
            <v>Incl.in Air Blower K-501D</v>
          </cell>
          <cell r="AB320" t="str">
            <v>MISC</v>
          </cell>
        </row>
        <row r="321">
          <cell r="B321" t="str">
            <v>FU</v>
          </cell>
          <cell r="C321" t="str">
            <v>CS</v>
          </cell>
          <cell r="E321" t="str">
            <v>42</v>
          </cell>
          <cell r="G321" t="str">
            <v>475-F-501</v>
          </cell>
          <cell r="H321" t="str">
            <v>Air Preheater Furnace</v>
          </cell>
          <cell r="I321">
            <v>76.2</v>
          </cell>
          <cell r="J321">
            <v>5.0999999999999996</v>
          </cell>
          <cell r="L321">
            <v>3.6</v>
          </cell>
          <cell r="O321" t="str">
            <v>B</v>
          </cell>
          <cell r="T321" t="str">
            <v>EUR</v>
          </cell>
          <cell r="U321">
            <v>0</v>
          </cell>
          <cell r="V321">
            <v>150000</v>
          </cell>
          <cell r="W321">
            <v>0</v>
          </cell>
          <cell r="X321" t="str">
            <v>.</v>
          </cell>
          <cell r="AB321" t="str">
            <v>FURN</v>
          </cell>
        </row>
        <row r="322">
          <cell r="B322" t="str">
            <v>FU</v>
          </cell>
          <cell r="C322" t="str">
            <v>CS</v>
          </cell>
          <cell r="E322" t="str">
            <v>42</v>
          </cell>
          <cell r="G322" t="str">
            <v>475-F-503</v>
          </cell>
          <cell r="H322" t="str">
            <v>Reaction Furnace Combustion Chamber</v>
          </cell>
          <cell r="I322">
            <v>173.9</v>
          </cell>
          <cell r="L322">
            <v>5.6</v>
          </cell>
          <cell r="M322" t="str">
            <v>Dia = mt 4,6 - L = mt 13,7</v>
          </cell>
          <cell r="T322" t="str">
            <v>EUR</v>
          </cell>
          <cell r="U322">
            <v>0</v>
          </cell>
          <cell r="V322">
            <v>80000</v>
          </cell>
          <cell r="W322">
            <v>0</v>
          </cell>
          <cell r="X322" t="str">
            <v>T.°C Shell=340 Tons 20-Refract.Brick = °C 1,593 Tons 60</v>
          </cell>
          <cell r="AB322" t="str">
            <v>FURN</v>
          </cell>
        </row>
        <row r="323">
          <cell r="B323" t="str">
            <v>FU</v>
          </cell>
          <cell r="C323" t="str">
            <v>CS</v>
          </cell>
          <cell r="E323" t="str">
            <v>42</v>
          </cell>
          <cell r="G323" t="str">
            <v>475-F-504</v>
          </cell>
          <cell r="H323" t="str">
            <v xml:space="preserve">Reaction Furnace </v>
          </cell>
          <cell r="I323">
            <v>173.9</v>
          </cell>
          <cell r="J323">
            <v>44.8</v>
          </cell>
          <cell r="L323">
            <v>48.9</v>
          </cell>
          <cell r="O323" t="str">
            <v>C</v>
          </cell>
          <cell r="T323" t="str">
            <v>EUR</v>
          </cell>
          <cell r="U323">
            <v>0</v>
          </cell>
          <cell r="V323">
            <v>200000</v>
          </cell>
          <cell r="W323">
            <v>0</v>
          </cell>
          <cell r="X323" t="str">
            <v>T.Des.°C Tube =370 - Surface = 1,941 m2</v>
          </cell>
          <cell r="AB323" t="str">
            <v>FURN</v>
          </cell>
        </row>
        <row r="324">
          <cell r="B324" t="str">
            <v>FU</v>
          </cell>
          <cell r="C324" t="str">
            <v>CS</v>
          </cell>
          <cell r="E324" t="str">
            <v>42</v>
          </cell>
          <cell r="G324" t="str">
            <v>475-F-505</v>
          </cell>
          <cell r="H324" t="str">
            <v>Reaction Furnace Burner</v>
          </cell>
          <cell r="T324" t="str">
            <v>EUR</v>
          </cell>
          <cell r="U324">
            <v>0</v>
          </cell>
          <cell r="V324">
            <v>40000</v>
          </cell>
          <cell r="W324">
            <v>0</v>
          </cell>
          <cell r="X324" t="str">
            <v>N°1 - LD Duiker B.V. Supplier</v>
          </cell>
          <cell r="AB324" t="str">
            <v>FURN</v>
          </cell>
        </row>
        <row r="325">
          <cell r="B325" t="str">
            <v>FU</v>
          </cell>
          <cell r="C325" t="str">
            <v>CS</v>
          </cell>
          <cell r="E325" t="str">
            <v>42</v>
          </cell>
          <cell r="G325" t="str">
            <v>475-F-516</v>
          </cell>
          <cell r="H325" t="str">
            <v>Thermal Oxidizer</v>
          </cell>
          <cell r="I325">
            <v>142</v>
          </cell>
          <cell r="O325" t="str">
            <v>C</v>
          </cell>
          <cell r="T325" t="str">
            <v>EUR</v>
          </cell>
          <cell r="U325">
            <v>0</v>
          </cell>
          <cell r="V325">
            <v>100000</v>
          </cell>
          <cell r="W325">
            <v>0</v>
          </cell>
          <cell r="X325" t="str">
            <v>.</v>
          </cell>
          <cell r="AB325" t="str">
            <v>FURN</v>
          </cell>
        </row>
        <row r="326">
          <cell r="B326" t="str">
            <v>MI</v>
          </cell>
          <cell r="C326" t="str">
            <v>33</v>
          </cell>
          <cell r="E326" t="str">
            <v>42</v>
          </cell>
          <cell r="G326" t="str">
            <v>476-5XX</v>
          </cell>
          <cell r="H326" t="str">
            <v>Sample Baskets for 3rd Converter</v>
          </cell>
          <cell r="I326" t="str">
            <v>N° 3 - L = 1,150 mm Dia 4" - SS wire 16 Mesh 26 GA</v>
          </cell>
          <cell r="T326" t="str">
            <v>EUR</v>
          </cell>
          <cell r="U326">
            <v>0</v>
          </cell>
          <cell r="V326">
            <v>30</v>
          </cell>
          <cell r="W326">
            <v>0</v>
          </cell>
          <cell r="X326" t="str">
            <v>.</v>
          </cell>
          <cell r="AB326" t="str">
            <v>MISC</v>
          </cell>
        </row>
        <row r="327">
          <cell r="B327" t="str">
            <v>MI</v>
          </cell>
          <cell r="C327" t="str">
            <v>CS</v>
          </cell>
          <cell r="E327" t="str">
            <v>42</v>
          </cell>
          <cell r="G327" t="str">
            <v>475-G-516A</v>
          </cell>
          <cell r="H327" t="str">
            <v>Sulfur Pit Ejector</v>
          </cell>
          <cell r="I327" t="str">
            <v>Flowrate Kg/hr 3,985 - Matl CS - Des.Condit: Press 10 Kg/cm2  Temp. 190 °C - Steam Jacket - Insulated - N° 1 Stages</v>
          </cell>
          <cell r="T327" t="str">
            <v>EUR</v>
          </cell>
          <cell r="U327">
            <v>0</v>
          </cell>
          <cell r="V327">
            <v>1000</v>
          </cell>
          <cell r="W327">
            <v>0</v>
          </cell>
          <cell r="X327" t="str">
            <v>.</v>
          </cell>
          <cell r="AB327" t="str">
            <v>MISC</v>
          </cell>
        </row>
        <row r="328">
          <cell r="B328" t="str">
            <v>MI</v>
          </cell>
          <cell r="C328" t="str">
            <v>CS</v>
          </cell>
          <cell r="E328" t="str">
            <v>42</v>
          </cell>
          <cell r="G328" t="str">
            <v>475-G-516B</v>
          </cell>
          <cell r="T328" t="str">
            <v>EUR</v>
          </cell>
          <cell r="U328">
            <v>0</v>
          </cell>
          <cell r="V328">
            <v>1000</v>
          </cell>
          <cell r="W328">
            <v>0</v>
          </cell>
          <cell r="X328" t="str">
            <v>.</v>
          </cell>
          <cell r="AB328" t="str">
            <v>MISC</v>
          </cell>
        </row>
        <row r="329">
          <cell r="B329" t="str">
            <v>MI</v>
          </cell>
          <cell r="E329" t="str">
            <v>42</v>
          </cell>
          <cell r="G329" t="str">
            <v>475-U-501</v>
          </cell>
          <cell r="H329" t="str">
            <v>Chemical Injection System</v>
          </cell>
          <cell r="I329" t="str">
            <v>Flowrate Kg/hr 117,780 - incl. N°2 Tanks D-528/9 with Mixers m3/each 0,57; N°4 Pumps 534A/B-554AB m3/hr 0,023</v>
          </cell>
          <cell r="T329" t="str">
            <v>EUR</v>
          </cell>
          <cell r="U329">
            <v>0</v>
          </cell>
          <cell r="V329">
            <v>2000</v>
          </cell>
          <cell r="W329">
            <v>0</v>
          </cell>
          <cell r="X329" t="str">
            <v>Skid Mounted</v>
          </cell>
          <cell r="AB329" t="str">
            <v>MISC</v>
          </cell>
        </row>
        <row r="330">
          <cell r="B330" t="str">
            <v>MI</v>
          </cell>
          <cell r="E330" t="str">
            <v>42</v>
          </cell>
          <cell r="G330" t="str">
            <v>475-K-506A</v>
          </cell>
          <cell r="H330" t="str">
            <v>Air Blower Inlet Silencer</v>
          </cell>
          <cell r="T330" t="str">
            <v>EUR</v>
          </cell>
          <cell r="U330">
            <v>0</v>
          </cell>
          <cell r="V330">
            <v>0</v>
          </cell>
          <cell r="W330">
            <v>0</v>
          </cell>
          <cell r="X330" t="str">
            <v>Incl.in Air Blower K-501A</v>
          </cell>
          <cell r="AB330" t="str">
            <v>MISC</v>
          </cell>
        </row>
        <row r="331">
          <cell r="B331" t="str">
            <v>MI</v>
          </cell>
          <cell r="E331" t="str">
            <v>42</v>
          </cell>
          <cell r="G331" t="str">
            <v>475-K-506B</v>
          </cell>
          <cell r="T331" t="str">
            <v>EUR</v>
          </cell>
          <cell r="U331">
            <v>0</v>
          </cell>
          <cell r="V331">
            <v>0</v>
          </cell>
          <cell r="W331">
            <v>0</v>
          </cell>
          <cell r="X331" t="str">
            <v>Incl.in Air Blower K-501B</v>
          </cell>
          <cell r="AB331" t="str">
            <v>MISC</v>
          </cell>
        </row>
        <row r="332">
          <cell r="B332" t="str">
            <v>MI</v>
          </cell>
          <cell r="E332" t="str">
            <v>42</v>
          </cell>
          <cell r="G332" t="str">
            <v>475-K-506C</v>
          </cell>
          <cell r="T332" t="str">
            <v>EUR</v>
          </cell>
          <cell r="U332">
            <v>0</v>
          </cell>
          <cell r="V332">
            <v>0</v>
          </cell>
          <cell r="W332">
            <v>0</v>
          </cell>
          <cell r="X332" t="str">
            <v>Incl.in Air Blower K-501C</v>
          </cell>
          <cell r="AB332" t="str">
            <v>MISC</v>
          </cell>
        </row>
        <row r="333">
          <cell r="B333" t="str">
            <v>MI</v>
          </cell>
          <cell r="E333" t="str">
            <v>42</v>
          </cell>
          <cell r="G333" t="str">
            <v>475-K-506D</v>
          </cell>
          <cell r="T333" t="str">
            <v>EUR</v>
          </cell>
          <cell r="U333">
            <v>0</v>
          </cell>
          <cell r="V333">
            <v>0</v>
          </cell>
          <cell r="W333">
            <v>0</v>
          </cell>
          <cell r="X333" t="str">
            <v>Incl.in Air Blower K-501D</v>
          </cell>
          <cell r="AB333" t="str">
            <v>MISC</v>
          </cell>
        </row>
        <row r="334">
          <cell r="B334" t="str">
            <v>MI</v>
          </cell>
          <cell r="E334" t="str">
            <v>42</v>
          </cell>
          <cell r="G334" t="str">
            <v>475-K-507A</v>
          </cell>
          <cell r="H334" t="str">
            <v>Air Blower Outlet Silencer</v>
          </cell>
          <cell r="T334" t="str">
            <v>EUR</v>
          </cell>
          <cell r="U334">
            <v>0</v>
          </cell>
          <cell r="V334">
            <v>0</v>
          </cell>
          <cell r="W334">
            <v>0</v>
          </cell>
          <cell r="X334" t="str">
            <v>Incl.in Air Blower K-501A</v>
          </cell>
          <cell r="AB334" t="str">
            <v>MISC</v>
          </cell>
        </row>
        <row r="335">
          <cell r="B335" t="str">
            <v>MI</v>
          </cell>
          <cell r="E335" t="str">
            <v>42</v>
          </cell>
          <cell r="G335" t="str">
            <v>475-K-507B</v>
          </cell>
          <cell r="T335" t="str">
            <v>EUR</v>
          </cell>
          <cell r="U335">
            <v>0</v>
          </cell>
          <cell r="V335">
            <v>0</v>
          </cell>
          <cell r="W335">
            <v>0</v>
          </cell>
          <cell r="X335" t="str">
            <v>Incl.in Air Blower K-501B</v>
          </cell>
          <cell r="AB335" t="str">
            <v>MISC</v>
          </cell>
        </row>
        <row r="336">
          <cell r="B336" t="str">
            <v>MI</v>
          </cell>
          <cell r="E336" t="str">
            <v>42</v>
          </cell>
          <cell r="G336" t="str">
            <v>475-K-507C</v>
          </cell>
          <cell r="T336" t="str">
            <v>EUR</v>
          </cell>
          <cell r="U336">
            <v>0</v>
          </cell>
          <cell r="V336">
            <v>0</v>
          </cell>
          <cell r="W336">
            <v>0</v>
          </cell>
          <cell r="X336" t="str">
            <v>Incl.in Air Blower K-501C</v>
          </cell>
          <cell r="AB336" t="str">
            <v>MISC</v>
          </cell>
        </row>
        <row r="337">
          <cell r="B337" t="str">
            <v>MI</v>
          </cell>
          <cell r="E337" t="str">
            <v>42</v>
          </cell>
          <cell r="G337" t="str">
            <v>475-K-507D</v>
          </cell>
          <cell r="T337" t="str">
            <v>EUR</v>
          </cell>
          <cell r="U337">
            <v>0</v>
          </cell>
          <cell r="V337">
            <v>0</v>
          </cell>
          <cell r="W337">
            <v>0</v>
          </cell>
          <cell r="X337" t="str">
            <v>Incl.in Air Blower K-501D</v>
          </cell>
          <cell r="AB337" t="str">
            <v>MISC</v>
          </cell>
        </row>
        <row r="338">
          <cell r="B338" t="str">
            <v>PA</v>
          </cell>
          <cell r="C338" t="str">
            <v>34</v>
          </cell>
          <cell r="E338" t="str">
            <v>42</v>
          </cell>
          <cell r="H338" t="str">
            <v>Packing for 475-D-515</v>
          </cell>
          <cell r="L338" t="str">
            <v>SS 316L</v>
          </cell>
          <cell r="M338" t="str">
            <v>Pall Rings 3 1/2" - 26 m3</v>
          </cell>
          <cell r="T338" t="str">
            <v>EUR</v>
          </cell>
          <cell r="U338">
            <v>0</v>
          </cell>
          <cell r="V338">
            <v>20000</v>
          </cell>
          <cell r="W338">
            <v>0</v>
          </cell>
          <cell r="X338" t="str">
            <v>.</v>
          </cell>
          <cell r="AB338" t="str">
            <v>TRAY</v>
          </cell>
        </row>
        <row r="339">
          <cell r="B339" t="str">
            <v>PA</v>
          </cell>
          <cell r="C339" t="str">
            <v>34</v>
          </cell>
          <cell r="E339" t="str">
            <v>42</v>
          </cell>
          <cell r="H339" t="str">
            <v>Packing for 475-D-501</v>
          </cell>
          <cell r="L339" t="str">
            <v>SS 316L</v>
          </cell>
          <cell r="M339" t="str">
            <v>Pall Rings 3 1/2" - 26 m3</v>
          </cell>
          <cell r="T339" t="str">
            <v>EUR</v>
          </cell>
          <cell r="U339">
            <v>0</v>
          </cell>
          <cell r="V339">
            <v>20000</v>
          </cell>
          <cell r="W339">
            <v>0</v>
          </cell>
          <cell r="X339" t="str">
            <v>.</v>
          </cell>
          <cell r="AB339" t="str">
            <v>TRAY</v>
          </cell>
        </row>
        <row r="340">
          <cell r="B340" t="str">
            <v>PA</v>
          </cell>
          <cell r="E340" t="str">
            <v>42</v>
          </cell>
          <cell r="H340" t="str">
            <v>Packing for Sulfur Unit 500</v>
          </cell>
          <cell r="M340" t="str">
            <v>Ceramic Balls = 23 m3 - 6 mm - Kg/m3 = 1,500</v>
          </cell>
          <cell r="T340" t="str">
            <v>EUR</v>
          </cell>
          <cell r="U340">
            <v>0</v>
          </cell>
          <cell r="V340">
            <v>34500</v>
          </cell>
          <cell r="W340">
            <v>0</v>
          </cell>
          <cell r="X340" t="str">
            <v>.</v>
          </cell>
          <cell r="AB340" t="str">
            <v>TRAY</v>
          </cell>
        </row>
        <row r="341">
          <cell r="B341" t="str">
            <v>PA</v>
          </cell>
          <cell r="E341" t="str">
            <v>42</v>
          </cell>
          <cell r="H341" t="str">
            <v>Packing for Sulfur Unit 500</v>
          </cell>
          <cell r="M341" t="str">
            <v>Ceramic Balls = 17,5 m3 - 3-6 mm - Kg/m3 = 1,500</v>
          </cell>
          <cell r="T341" t="str">
            <v>EUR</v>
          </cell>
          <cell r="U341">
            <v>0</v>
          </cell>
          <cell r="V341">
            <v>26500</v>
          </cell>
          <cell r="W341">
            <v>0</v>
          </cell>
          <cell r="X341" t="str">
            <v>Denstone 57 or Duranit</v>
          </cell>
          <cell r="AB341" t="str">
            <v>TRAY</v>
          </cell>
        </row>
        <row r="342">
          <cell r="B342" t="str">
            <v>RP</v>
          </cell>
          <cell r="E342" t="str">
            <v>42</v>
          </cell>
          <cell r="G342" t="str">
            <v>475-G-534A</v>
          </cell>
          <cell r="H342" t="str">
            <v>Chemical injection Pump</v>
          </cell>
          <cell r="I342">
            <v>2.3E-2</v>
          </cell>
          <cell r="N342">
            <v>1</v>
          </cell>
          <cell r="Q342" t="str">
            <v>E</v>
          </cell>
          <cell r="T342" t="str">
            <v>EUR</v>
          </cell>
          <cell r="U342">
            <v>0</v>
          </cell>
          <cell r="V342">
            <v>0</v>
          </cell>
          <cell r="W342">
            <v>0</v>
          </cell>
          <cell r="X342" t="str">
            <v>Incl.in Package 475-U-501</v>
          </cell>
          <cell r="AB342" t="str">
            <v>RPUM</v>
          </cell>
        </row>
        <row r="343">
          <cell r="B343" t="str">
            <v>RP</v>
          </cell>
          <cell r="E343" t="str">
            <v>42</v>
          </cell>
          <cell r="G343" t="str">
            <v>475-G-5434B</v>
          </cell>
          <cell r="T343" t="str">
            <v>EUR</v>
          </cell>
          <cell r="U343">
            <v>0</v>
          </cell>
          <cell r="V343">
            <v>0</v>
          </cell>
          <cell r="W343">
            <v>0</v>
          </cell>
          <cell r="X343" t="str">
            <v>Incl.in Package 475-U-501</v>
          </cell>
          <cell r="AB343" t="str">
            <v>RPUM</v>
          </cell>
        </row>
        <row r="344">
          <cell r="B344" t="str">
            <v>RP</v>
          </cell>
          <cell r="E344" t="str">
            <v>42</v>
          </cell>
          <cell r="G344" t="str">
            <v>475-G-554A</v>
          </cell>
          <cell r="H344" t="str">
            <v>Chemical injection Pump</v>
          </cell>
          <cell r="I344">
            <v>2.3E-2</v>
          </cell>
          <cell r="N344">
            <v>1</v>
          </cell>
          <cell r="Q344" t="str">
            <v>E</v>
          </cell>
          <cell r="T344" t="str">
            <v>EUR</v>
          </cell>
          <cell r="U344">
            <v>0</v>
          </cell>
          <cell r="V344">
            <v>0</v>
          </cell>
          <cell r="W344">
            <v>0</v>
          </cell>
          <cell r="X344" t="str">
            <v>Incl.in Package 475-U-501</v>
          </cell>
          <cell r="AB344" t="str">
            <v>RPUM</v>
          </cell>
        </row>
        <row r="345">
          <cell r="B345" t="str">
            <v>RP</v>
          </cell>
          <cell r="E345" t="str">
            <v>42</v>
          </cell>
          <cell r="G345" t="str">
            <v>475-G-554B</v>
          </cell>
          <cell r="T345" t="str">
            <v>EUR</v>
          </cell>
          <cell r="U345">
            <v>0</v>
          </cell>
          <cell r="V345">
            <v>0</v>
          </cell>
          <cell r="W345">
            <v>0</v>
          </cell>
          <cell r="X345" t="str">
            <v>Incl.in Package 475-U-501</v>
          </cell>
          <cell r="AB345" t="str">
            <v>RPUM</v>
          </cell>
        </row>
        <row r="346">
          <cell r="B346" t="str">
            <v>SL</v>
          </cell>
          <cell r="C346" t="str">
            <v>CS</v>
          </cell>
          <cell r="E346" t="str">
            <v>42</v>
          </cell>
          <cell r="G346" t="str">
            <v>475-D-514A</v>
          </cell>
          <cell r="H346" t="str">
            <v>Sulfur Locks</v>
          </cell>
          <cell r="I346" t="str">
            <v>Flowrate Kg/hr 18,115 - Matl CS - Des.Condit: Press 10 Kg/cm2  Temp. 200 °C - Dia 16" L = 5,335 mm - LP Steam Jacket - Insulated</v>
          </cell>
          <cell r="T346" t="str">
            <v>EUR</v>
          </cell>
          <cell r="U346">
            <v>0</v>
          </cell>
          <cell r="V346">
            <v>2000</v>
          </cell>
          <cell r="W346">
            <v>0</v>
          </cell>
          <cell r="X346" t="str">
            <v>N° 2 A1-A2 - Size Lock = 6"x8"</v>
          </cell>
          <cell r="AB346" t="str">
            <v>MISC</v>
          </cell>
        </row>
        <row r="347">
          <cell r="B347" t="str">
            <v>SL</v>
          </cell>
          <cell r="C347" t="str">
            <v>CS</v>
          </cell>
          <cell r="E347" t="str">
            <v>42</v>
          </cell>
          <cell r="G347" t="str">
            <v>475-D-514B</v>
          </cell>
          <cell r="T347" t="str">
            <v>EUR</v>
          </cell>
          <cell r="U347">
            <v>0</v>
          </cell>
          <cell r="V347">
            <v>2000</v>
          </cell>
          <cell r="W347">
            <v>0</v>
          </cell>
          <cell r="X347" t="str">
            <v>N° 2 B1-B2 - Size Lock = 6"x8"</v>
          </cell>
          <cell r="AB347" t="str">
            <v>MISC</v>
          </cell>
        </row>
        <row r="348">
          <cell r="B348" t="str">
            <v>SL</v>
          </cell>
          <cell r="C348" t="str">
            <v>CS</v>
          </cell>
          <cell r="E348" t="str">
            <v>42</v>
          </cell>
          <cell r="G348" t="str">
            <v>475-D-514C</v>
          </cell>
          <cell r="T348" t="str">
            <v>EUR</v>
          </cell>
          <cell r="U348">
            <v>0</v>
          </cell>
          <cell r="V348">
            <v>1500</v>
          </cell>
          <cell r="W348">
            <v>0</v>
          </cell>
          <cell r="X348" t="str">
            <v>Size Lock = 3" x 4"</v>
          </cell>
          <cell r="AB348" t="str">
            <v>MISC</v>
          </cell>
        </row>
        <row r="349">
          <cell r="B349" t="str">
            <v>SL</v>
          </cell>
          <cell r="C349" t="str">
            <v>CS</v>
          </cell>
          <cell r="E349" t="str">
            <v>42</v>
          </cell>
          <cell r="G349" t="str">
            <v>475-D-514D</v>
          </cell>
          <cell r="T349" t="str">
            <v>EUR</v>
          </cell>
          <cell r="U349">
            <v>0</v>
          </cell>
          <cell r="V349">
            <v>1500</v>
          </cell>
          <cell r="W349">
            <v>0</v>
          </cell>
          <cell r="X349" t="str">
            <v>Size Lock = 3" x 4"</v>
          </cell>
          <cell r="AB349" t="str">
            <v>MISC</v>
          </cell>
        </row>
        <row r="350">
          <cell r="B350" t="str">
            <v>SL</v>
          </cell>
          <cell r="C350" t="str">
            <v>CS</v>
          </cell>
          <cell r="E350" t="str">
            <v>42</v>
          </cell>
          <cell r="G350" t="str">
            <v>475-D-514E</v>
          </cell>
          <cell r="T350" t="str">
            <v>EUR</v>
          </cell>
          <cell r="U350">
            <v>0</v>
          </cell>
          <cell r="V350">
            <v>1500</v>
          </cell>
          <cell r="W350">
            <v>0</v>
          </cell>
          <cell r="X350" t="str">
            <v>Size Lock = 2" x 3"</v>
          </cell>
          <cell r="AB350" t="str">
            <v>MISC</v>
          </cell>
        </row>
        <row r="351">
          <cell r="B351" t="str">
            <v>ST</v>
          </cell>
          <cell r="E351" t="str">
            <v>42</v>
          </cell>
          <cell r="G351" t="str">
            <v>475-F-517</v>
          </cell>
          <cell r="H351" t="str">
            <v>Common Stack</v>
          </cell>
          <cell r="I351">
            <v>1445000</v>
          </cell>
          <cell r="J351">
            <v>700</v>
          </cell>
          <cell r="K351">
            <v>5</v>
          </cell>
          <cell r="L351">
            <v>4.5</v>
          </cell>
          <cell r="M351">
            <v>91</v>
          </cell>
          <cell r="N351" t="str">
            <v>C</v>
          </cell>
          <cell r="P351">
            <v>3</v>
          </cell>
          <cell r="Q351">
            <v>10</v>
          </cell>
          <cell r="T351" t="str">
            <v>EUR</v>
          </cell>
          <cell r="U351">
            <v>0</v>
          </cell>
          <cell r="V351">
            <v>20000</v>
          </cell>
          <cell r="W351">
            <v>0</v>
          </cell>
          <cell r="X351" t="str">
            <v>Tons/hr 509</v>
          </cell>
          <cell r="AB351" t="str">
            <v>STAC</v>
          </cell>
        </row>
        <row r="352">
          <cell r="B352" t="str">
            <v>VE02</v>
          </cell>
          <cell r="C352" t="str">
            <v>01</v>
          </cell>
          <cell r="E352" t="str">
            <v>42</v>
          </cell>
          <cell r="G352" t="str">
            <v>475-D-503</v>
          </cell>
          <cell r="H352" t="str">
            <v>Acid Gas Preheater Condensate Drum</v>
          </cell>
          <cell r="I352" t="str">
            <v>VL</v>
          </cell>
          <cell r="J352">
            <v>279</v>
          </cell>
          <cell r="K352">
            <v>48.9</v>
          </cell>
          <cell r="L352">
            <v>915</v>
          </cell>
          <cell r="M352">
            <v>3000</v>
          </cell>
          <cell r="N352">
            <v>20</v>
          </cell>
          <cell r="O352">
            <v>3.2</v>
          </cell>
          <cell r="Q352" t="str">
            <v>H</v>
          </cell>
          <cell r="S352" t="str">
            <v>Yes</v>
          </cell>
          <cell r="T352" t="str">
            <v>EUR</v>
          </cell>
          <cell r="U352">
            <v>0</v>
          </cell>
          <cell r="V352">
            <v>3020</v>
          </cell>
          <cell r="W352">
            <v>0</v>
          </cell>
          <cell r="X352" t="str">
            <v>?</v>
          </cell>
          <cell r="Y352" t="str">
            <v>.</v>
          </cell>
          <cell r="AB352" t="str">
            <v>VESS</v>
          </cell>
        </row>
        <row r="353">
          <cell r="B353" t="str">
            <v>VE02</v>
          </cell>
          <cell r="C353" t="str">
            <v>01</v>
          </cell>
          <cell r="E353" t="str">
            <v>42</v>
          </cell>
          <cell r="G353" t="str">
            <v>475-D-506</v>
          </cell>
          <cell r="H353" t="str">
            <v>LP Condensate Flash Drum</v>
          </cell>
          <cell r="I353" t="str">
            <v>VL</v>
          </cell>
          <cell r="J353">
            <v>171</v>
          </cell>
          <cell r="K353">
            <v>1.8</v>
          </cell>
          <cell r="L353">
            <v>915</v>
          </cell>
          <cell r="M353">
            <v>3050</v>
          </cell>
          <cell r="N353">
            <v>4</v>
          </cell>
          <cell r="O353">
            <v>3.2</v>
          </cell>
          <cell r="Q353" t="str">
            <v>H</v>
          </cell>
          <cell r="S353" t="str">
            <v>Not</v>
          </cell>
          <cell r="T353" t="str">
            <v>EUR</v>
          </cell>
          <cell r="U353">
            <v>0</v>
          </cell>
          <cell r="V353">
            <v>1190</v>
          </cell>
          <cell r="W353">
            <v>0</v>
          </cell>
          <cell r="X353" t="str">
            <v>?</v>
          </cell>
          <cell r="AB353" t="str">
            <v>VESS</v>
          </cell>
        </row>
        <row r="354">
          <cell r="B354" t="str">
            <v>VE02</v>
          </cell>
          <cell r="C354" t="str">
            <v>01</v>
          </cell>
          <cell r="E354" t="str">
            <v>42</v>
          </cell>
          <cell r="G354" t="str">
            <v>475-D-507</v>
          </cell>
          <cell r="H354" t="str">
            <v>BW Blow-Down Drum</v>
          </cell>
          <cell r="I354" t="str">
            <v>VL</v>
          </cell>
          <cell r="J354">
            <v>171</v>
          </cell>
          <cell r="K354">
            <v>1.8</v>
          </cell>
          <cell r="L354">
            <v>765</v>
          </cell>
          <cell r="M354">
            <v>1625</v>
          </cell>
          <cell r="N354">
            <v>4</v>
          </cell>
          <cell r="O354">
            <v>3.2</v>
          </cell>
          <cell r="Q354" t="str">
            <v>H</v>
          </cell>
          <cell r="S354" t="str">
            <v>Not</v>
          </cell>
          <cell r="T354" t="str">
            <v>EUR</v>
          </cell>
          <cell r="U354">
            <v>0</v>
          </cell>
          <cell r="V354">
            <v>340</v>
          </cell>
          <cell r="W354">
            <v>0</v>
          </cell>
          <cell r="X354" t="str">
            <v>?</v>
          </cell>
          <cell r="AB354" t="str">
            <v>VESS</v>
          </cell>
        </row>
        <row r="355">
          <cell r="B355" t="str">
            <v>VE02</v>
          </cell>
          <cell r="C355" t="str">
            <v>01</v>
          </cell>
          <cell r="E355" t="str">
            <v>42</v>
          </cell>
          <cell r="G355" t="str">
            <v>475-D-509</v>
          </cell>
          <cell r="H355" t="str">
            <v>Air Preheater Condensate Drum</v>
          </cell>
          <cell r="I355" t="str">
            <v>VL</v>
          </cell>
          <cell r="J355">
            <v>279</v>
          </cell>
          <cell r="K355">
            <v>48.9</v>
          </cell>
          <cell r="L355">
            <v>915</v>
          </cell>
          <cell r="M355">
            <v>3000</v>
          </cell>
          <cell r="N355">
            <v>20</v>
          </cell>
          <cell r="O355">
            <v>3.2</v>
          </cell>
          <cell r="Q355" t="str">
            <v>H</v>
          </cell>
          <cell r="S355" t="str">
            <v>Yes</v>
          </cell>
          <cell r="T355" t="str">
            <v>EUR</v>
          </cell>
          <cell r="U355">
            <v>0</v>
          </cell>
          <cell r="V355">
            <v>3020</v>
          </cell>
          <cell r="W355">
            <v>0</v>
          </cell>
          <cell r="X355" t="str">
            <v>?</v>
          </cell>
          <cell r="Y355" t="str">
            <v>.</v>
          </cell>
          <cell r="AB355" t="str">
            <v>VESS</v>
          </cell>
        </row>
        <row r="356">
          <cell r="B356" t="str">
            <v>VE02</v>
          </cell>
          <cell r="C356" t="str">
            <v>01</v>
          </cell>
          <cell r="E356" t="str">
            <v>42</v>
          </cell>
          <cell r="G356" t="str">
            <v>475-D-510</v>
          </cell>
          <cell r="H356" t="str">
            <v>Fuel Gas KO Drum</v>
          </cell>
          <cell r="I356" t="str">
            <v>VL</v>
          </cell>
          <cell r="J356">
            <v>77</v>
          </cell>
          <cell r="K356">
            <v>10.5</v>
          </cell>
          <cell r="L356">
            <v>915</v>
          </cell>
          <cell r="M356">
            <v>3050</v>
          </cell>
          <cell r="N356">
            <v>7</v>
          </cell>
          <cell r="O356">
            <v>3.2</v>
          </cell>
          <cell r="P356" t="str">
            <v>Y</v>
          </cell>
          <cell r="S356" t="str">
            <v>Yes</v>
          </cell>
          <cell r="T356" t="str">
            <v>EUR</v>
          </cell>
          <cell r="U356">
            <v>0</v>
          </cell>
          <cell r="V356">
            <v>2130</v>
          </cell>
          <cell r="W356">
            <v>0</v>
          </cell>
          <cell r="X356" t="str">
            <v>?</v>
          </cell>
          <cell r="Y356" t="str">
            <v>.</v>
          </cell>
          <cell r="AB356" t="str">
            <v>VESS</v>
          </cell>
        </row>
        <row r="357">
          <cell r="B357" t="str">
            <v>VE02</v>
          </cell>
          <cell r="C357" t="str">
            <v>01</v>
          </cell>
          <cell r="E357" t="str">
            <v>42</v>
          </cell>
          <cell r="G357" t="str">
            <v>475-D-511</v>
          </cell>
          <cell r="H357" t="str">
            <v>1st Converter</v>
          </cell>
          <cell r="I357" t="str">
            <v>H</v>
          </cell>
          <cell r="J357">
            <v>340</v>
          </cell>
          <cell r="K357">
            <v>3.6</v>
          </cell>
          <cell r="L357">
            <v>4880</v>
          </cell>
          <cell r="M357">
            <v>19970</v>
          </cell>
          <cell r="N357">
            <v>11</v>
          </cell>
          <cell r="O357">
            <v>3.2</v>
          </cell>
          <cell r="R357" t="str">
            <v>Castable</v>
          </cell>
          <cell r="S357" t="str">
            <v>Not</v>
          </cell>
          <cell r="T357" t="str">
            <v>EUR</v>
          </cell>
          <cell r="U357">
            <v>0</v>
          </cell>
          <cell r="V357">
            <v>60500</v>
          </cell>
          <cell r="W357">
            <v>0</v>
          </cell>
          <cell r="X357" t="str">
            <v>?</v>
          </cell>
          <cell r="Y357" t="str">
            <v>Procatalyse m3 CR3S=31,3/CRS31=76,2</v>
          </cell>
          <cell r="AB357" t="str">
            <v>VESS</v>
          </cell>
        </row>
        <row r="358">
          <cell r="B358" t="str">
            <v>VE02</v>
          </cell>
          <cell r="C358" t="str">
            <v>01</v>
          </cell>
          <cell r="E358" t="str">
            <v>42</v>
          </cell>
          <cell r="G358" t="str">
            <v>475-D-512</v>
          </cell>
          <cell r="H358" t="str">
            <v>2nd Converter</v>
          </cell>
          <cell r="I358" t="str">
            <v>H</v>
          </cell>
          <cell r="J358">
            <v>340</v>
          </cell>
          <cell r="K358">
            <v>3.6</v>
          </cell>
          <cell r="L358">
            <v>4880</v>
          </cell>
          <cell r="M358">
            <v>19970</v>
          </cell>
          <cell r="N358">
            <v>11</v>
          </cell>
          <cell r="O358">
            <v>3.2</v>
          </cell>
          <cell r="R358" t="str">
            <v>Castable</v>
          </cell>
          <cell r="S358" t="str">
            <v>Not</v>
          </cell>
          <cell r="T358" t="str">
            <v>EUR</v>
          </cell>
          <cell r="U358">
            <v>0</v>
          </cell>
          <cell r="V358">
            <v>60500</v>
          </cell>
          <cell r="W358">
            <v>0</v>
          </cell>
          <cell r="X358" t="str">
            <v>?</v>
          </cell>
          <cell r="Y358" t="str">
            <v>Procatalyse m3 CR3S=31,3/CRS31=76,2</v>
          </cell>
          <cell r="AB358" t="str">
            <v>VESS</v>
          </cell>
        </row>
        <row r="359">
          <cell r="B359" t="str">
            <v>VE02</v>
          </cell>
          <cell r="C359" t="str">
            <v>01</v>
          </cell>
          <cell r="E359" t="str">
            <v>42</v>
          </cell>
          <cell r="G359" t="str">
            <v>475-D-513</v>
          </cell>
          <cell r="H359" t="str">
            <v>3rd Converter</v>
          </cell>
          <cell r="I359" t="str">
            <v>H</v>
          </cell>
          <cell r="J359">
            <v>340</v>
          </cell>
          <cell r="K359">
            <v>3.6</v>
          </cell>
          <cell r="L359">
            <v>4880</v>
          </cell>
          <cell r="M359">
            <v>19970</v>
          </cell>
          <cell r="N359">
            <v>11</v>
          </cell>
          <cell r="O359">
            <v>3.2</v>
          </cell>
          <cell r="R359" t="str">
            <v>Castable</v>
          </cell>
          <cell r="S359" t="str">
            <v>Not</v>
          </cell>
          <cell r="T359" t="str">
            <v>EUR</v>
          </cell>
          <cell r="U359">
            <v>0</v>
          </cell>
          <cell r="V359">
            <v>60500</v>
          </cell>
          <cell r="W359">
            <v>0</v>
          </cell>
          <cell r="X359" t="str">
            <v>?</v>
          </cell>
          <cell r="Y359" t="str">
            <v>Procatalyse m3 CR3S=31,3/CRS31=76,2</v>
          </cell>
          <cell r="AB359" t="str">
            <v>VESS</v>
          </cell>
        </row>
        <row r="360">
          <cell r="B360" t="str">
            <v>VE02</v>
          </cell>
          <cell r="C360" t="str">
            <v>01</v>
          </cell>
          <cell r="E360" t="str">
            <v>42</v>
          </cell>
          <cell r="G360" t="str">
            <v>475-D-515</v>
          </cell>
          <cell r="H360" t="str">
            <v>Coalescer</v>
          </cell>
          <cell r="I360" t="str">
            <v>VL</v>
          </cell>
          <cell r="J360">
            <v>204</v>
          </cell>
          <cell r="K360">
            <v>3.6</v>
          </cell>
          <cell r="L360">
            <v>4165</v>
          </cell>
          <cell r="M360">
            <v>4625</v>
          </cell>
          <cell r="N360">
            <v>10</v>
          </cell>
          <cell r="O360">
            <v>3.2</v>
          </cell>
          <cell r="P360" t="str">
            <v>Y</v>
          </cell>
          <cell r="Q360" t="str">
            <v>H</v>
          </cell>
          <cell r="S360" t="str">
            <v>Not</v>
          </cell>
          <cell r="T360" t="str">
            <v>EUR</v>
          </cell>
          <cell r="U360">
            <v>0</v>
          </cell>
          <cell r="V360">
            <v>23200</v>
          </cell>
          <cell r="W360">
            <v>0</v>
          </cell>
          <cell r="X360" t="str">
            <v>?</v>
          </cell>
          <cell r="Y360" t="str">
            <v>3 1/2" SS Pall Rings = 26 m3 - Lethal Service</v>
          </cell>
          <cell r="AB360" t="str">
            <v>VESS</v>
          </cell>
        </row>
        <row r="361">
          <cell r="B361" t="str">
            <v>VE02</v>
          </cell>
          <cell r="C361" t="str">
            <v>01</v>
          </cell>
          <cell r="E361" t="str">
            <v>42</v>
          </cell>
          <cell r="G361" t="str">
            <v>475-D-516</v>
          </cell>
          <cell r="H361" t="str">
            <v>HP Condensate Flash Drum</v>
          </cell>
          <cell r="I361" t="str">
            <v>VL</v>
          </cell>
          <cell r="J361">
            <v>254</v>
          </cell>
          <cell r="K361">
            <v>7</v>
          </cell>
          <cell r="L361">
            <v>1525</v>
          </cell>
          <cell r="M361">
            <v>4575</v>
          </cell>
          <cell r="N361">
            <v>8</v>
          </cell>
          <cell r="O361">
            <v>3.2</v>
          </cell>
          <cell r="Q361" t="str">
            <v>H</v>
          </cell>
          <cell r="S361" t="str">
            <v>Not</v>
          </cell>
          <cell r="T361" t="str">
            <v>EUR</v>
          </cell>
          <cell r="U361">
            <v>0</v>
          </cell>
          <cell r="V361">
            <v>2570</v>
          </cell>
          <cell r="W361">
            <v>0</v>
          </cell>
          <cell r="X361" t="str">
            <v>?</v>
          </cell>
          <cell r="Y361" t="str">
            <v>Lethal Service</v>
          </cell>
          <cell r="AB361" t="str">
            <v>VESS</v>
          </cell>
        </row>
        <row r="362">
          <cell r="B362" t="str">
            <v>VE02</v>
          </cell>
          <cell r="C362" t="str">
            <v>01</v>
          </cell>
          <cell r="E362" t="str">
            <v>42</v>
          </cell>
          <cell r="G362" t="str">
            <v>475-D-520</v>
          </cell>
          <cell r="H362" t="str">
            <v>1st Stage Condensate Drum</v>
          </cell>
          <cell r="I362" t="str">
            <v>VL</v>
          </cell>
          <cell r="J362">
            <v>279</v>
          </cell>
          <cell r="K362">
            <v>48.9</v>
          </cell>
          <cell r="L362">
            <v>710</v>
          </cell>
          <cell r="M362">
            <v>2895</v>
          </cell>
          <cell r="N362">
            <v>16</v>
          </cell>
          <cell r="O362">
            <v>3.2</v>
          </cell>
          <cell r="Q362" t="str">
            <v>H</v>
          </cell>
          <cell r="S362" t="str">
            <v>Yes</v>
          </cell>
          <cell r="T362" t="str">
            <v>EUR</v>
          </cell>
          <cell r="U362">
            <v>0</v>
          </cell>
          <cell r="V362">
            <v>2750</v>
          </cell>
          <cell r="W362">
            <v>0</v>
          </cell>
          <cell r="X362" t="str">
            <v>?</v>
          </cell>
          <cell r="Y362" t="str">
            <v>.</v>
          </cell>
          <cell r="AB362" t="str">
            <v>VESS</v>
          </cell>
        </row>
        <row r="363">
          <cell r="B363" t="str">
            <v>VE02</v>
          </cell>
          <cell r="C363" t="str">
            <v>01</v>
          </cell>
          <cell r="E363" t="str">
            <v>42</v>
          </cell>
          <cell r="G363" t="str">
            <v>475-D-521</v>
          </cell>
          <cell r="H363" t="str">
            <v>2nd Stage Condensate Drum</v>
          </cell>
          <cell r="I363" t="str">
            <v>VL</v>
          </cell>
          <cell r="J363">
            <v>279</v>
          </cell>
          <cell r="K363">
            <v>48.9</v>
          </cell>
          <cell r="L363">
            <v>710</v>
          </cell>
          <cell r="M363">
            <v>2895</v>
          </cell>
          <cell r="N363">
            <v>16</v>
          </cell>
          <cell r="O363">
            <v>3.2</v>
          </cell>
          <cell r="Q363" t="str">
            <v>H</v>
          </cell>
          <cell r="S363" t="str">
            <v>Yes</v>
          </cell>
          <cell r="T363" t="str">
            <v>EUR</v>
          </cell>
          <cell r="U363">
            <v>0</v>
          </cell>
          <cell r="V363">
            <v>2750</v>
          </cell>
          <cell r="W363">
            <v>0</v>
          </cell>
          <cell r="X363" t="str">
            <v>?</v>
          </cell>
          <cell r="Y363" t="str">
            <v>.</v>
          </cell>
          <cell r="AB363" t="str">
            <v>VESS</v>
          </cell>
        </row>
        <row r="364">
          <cell r="B364" t="str">
            <v>VE02</v>
          </cell>
          <cell r="C364" t="str">
            <v>01</v>
          </cell>
          <cell r="E364" t="str">
            <v>42</v>
          </cell>
          <cell r="G364" t="str">
            <v>475-D-522</v>
          </cell>
          <cell r="H364" t="str">
            <v>3rd Stage Condensate Drum</v>
          </cell>
          <cell r="I364" t="str">
            <v>VL</v>
          </cell>
          <cell r="J364">
            <v>279</v>
          </cell>
          <cell r="K364">
            <v>48.9</v>
          </cell>
          <cell r="L364">
            <v>710</v>
          </cell>
          <cell r="M364">
            <v>2895</v>
          </cell>
          <cell r="N364">
            <v>16</v>
          </cell>
          <cell r="O364">
            <v>3.2</v>
          </cell>
          <cell r="Q364" t="str">
            <v>H</v>
          </cell>
          <cell r="S364" t="str">
            <v>Yes</v>
          </cell>
          <cell r="T364" t="str">
            <v>EUR</v>
          </cell>
          <cell r="U364">
            <v>0</v>
          </cell>
          <cell r="V364">
            <v>2750</v>
          </cell>
          <cell r="W364">
            <v>0</v>
          </cell>
          <cell r="X364" t="str">
            <v>?</v>
          </cell>
          <cell r="Y364" t="str">
            <v>.</v>
          </cell>
          <cell r="AB364" t="str">
            <v>VESS</v>
          </cell>
        </row>
        <row r="365">
          <cell r="B365" t="str">
            <v>VE02</v>
          </cell>
          <cell r="C365" t="str">
            <v>12</v>
          </cell>
          <cell r="E365" t="str">
            <v>42</v>
          </cell>
          <cell r="G365" t="str">
            <v>475-D-501</v>
          </cell>
          <cell r="H365" t="str">
            <v>Acid Gas Scrubber</v>
          </cell>
          <cell r="I365" t="str">
            <v>VS</v>
          </cell>
          <cell r="J365">
            <v>138</v>
          </cell>
          <cell r="K365">
            <v>3.6</v>
          </cell>
          <cell r="L365">
            <v>3200</v>
          </cell>
          <cell r="M365">
            <v>10800</v>
          </cell>
          <cell r="N365">
            <v>11</v>
          </cell>
          <cell r="O365">
            <v>6.4</v>
          </cell>
          <cell r="Q365" t="str">
            <v>H</v>
          </cell>
          <cell r="R365" t="str">
            <v>SS 316L</v>
          </cell>
          <cell r="S365" t="str">
            <v>Yes</v>
          </cell>
          <cell r="T365" t="str">
            <v>EUR</v>
          </cell>
          <cell r="U365">
            <v>0</v>
          </cell>
          <cell r="V365">
            <v>21300</v>
          </cell>
          <cell r="W365">
            <v>0</v>
          </cell>
          <cell r="X365" t="str">
            <v>?</v>
          </cell>
          <cell r="Y365" t="str">
            <v>3 1/2" SS Pall Rings = 26 m3 - Lethal Service</v>
          </cell>
          <cell r="AB365" t="str">
            <v>VESS</v>
          </cell>
        </row>
        <row r="366">
          <cell r="B366" t="str">
            <v>VE02</v>
          </cell>
          <cell r="C366" t="str">
            <v>12</v>
          </cell>
          <cell r="E366" t="str">
            <v>42</v>
          </cell>
          <cell r="G366" t="str">
            <v>475-D-502</v>
          </cell>
          <cell r="H366" t="str">
            <v>Acid Gas KO Drum</v>
          </cell>
          <cell r="I366" t="str">
            <v>VL</v>
          </cell>
          <cell r="J366">
            <v>138</v>
          </cell>
          <cell r="K366">
            <v>3.8</v>
          </cell>
          <cell r="L366">
            <v>3200</v>
          </cell>
          <cell r="M366">
            <v>6910</v>
          </cell>
          <cell r="N366">
            <v>11</v>
          </cell>
          <cell r="O366">
            <v>6.4</v>
          </cell>
          <cell r="P366" t="str">
            <v>Y</v>
          </cell>
          <cell r="R366" t="str">
            <v>SS 316L</v>
          </cell>
          <cell r="S366" t="str">
            <v>Yes</v>
          </cell>
          <cell r="T366" t="str">
            <v>EUR</v>
          </cell>
          <cell r="U366">
            <v>0</v>
          </cell>
          <cell r="V366">
            <v>16750</v>
          </cell>
          <cell r="W366">
            <v>0</v>
          </cell>
          <cell r="X366" t="str">
            <v>?</v>
          </cell>
          <cell r="Y366" t="str">
            <v>Lethal Service</v>
          </cell>
          <cell r="AB366" t="str">
            <v>VESS</v>
          </cell>
        </row>
        <row r="367">
          <cell r="B367" t="str">
            <v>VE02</v>
          </cell>
          <cell r="E367" t="str">
            <v>42</v>
          </cell>
          <cell r="G367" t="str">
            <v>475-D-504</v>
          </cell>
          <cell r="H367" t="str">
            <v>HHP Steam Drum</v>
          </cell>
          <cell r="N367">
            <v>0</v>
          </cell>
          <cell r="S367" t="str">
            <v>-</v>
          </cell>
          <cell r="T367" t="str">
            <v>EUR</v>
          </cell>
          <cell r="U367">
            <v>0</v>
          </cell>
          <cell r="V367">
            <v>0</v>
          </cell>
          <cell r="W367">
            <v>0</v>
          </cell>
          <cell r="X367" t="str">
            <v>§</v>
          </cell>
          <cell r="Y367" t="str">
            <v>Incl.in Reaction Furnace F-504</v>
          </cell>
          <cell r="AB367" t="str">
            <v>VESS</v>
          </cell>
        </row>
        <row r="368">
          <cell r="B368" t="str">
            <v>VE02</v>
          </cell>
          <cell r="E368" t="str">
            <v>42</v>
          </cell>
          <cell r="G368" t="str">
            <v>475-D-528</v>
          </cell>
          <cell r="H368" t="str">
            <v>Chemical Injection Tank ( m3 0,57 )</v>
          </cell>
          <cell r="N368">
            <v>0</v>
          </cell>
          <cell r="S368" t="str">
            <v>-</v>
          </cell>
          <cell r="T368" t="str">
            <v>EUR</v>
          </cell>
          <cell r="U368">
            <v>0</v>
          </cell>
          <cell r="V368">
            <v>0</v>
          </cell>
          <cell r="W368">
            <v>0</v>
          </cell>
          <cell r="X368" t="str">
            <v>§</v>
          </cell>
          <cell r="Y368" t="str">
            <v>Incl.in Pakage 475-U-501-With Mixer</v>
          </cell>
          <cell r="AB368" t="str">
            <v>VESS</v>
          </cell>
        </row>
        <row r="369">
          <cell r="B369" t="str">
            <v>VE02</v>
          </cell>
          <cell r="E369" t="str">
            <v>42</v>
          </cell>
          <cell r="G369" t="str">
            <v>475-D-529</v>
          </cell>
          <cell r="H369" t="str">
            <v>Chemical Injection Tank ( m3 0,57 )</v>
          </cell>
          <cell r="N369">
            <v>0</v>
          </cell>
          <cell r="S369" t="str">
            <v>-</v>
          </cell>
          <cell r="T369" t="str">
            <v>EUR</v>
          </cell>
          <cell r="U369">
            <v>0</v>
          </cell>
          <cell r="V369">
            <v>0</v>
          </cell>
          <cell r="W369">
            <v>0</v>
          </cell>
          <cell r="X369" t="str">
            <v>§</v>
          </cell>
          <cell r="Y369" t="str">
            <v>Incl.in Pakage 475-U-501-With Mixer</v>
          </cell>
          <cell r="AB369" t="str">
            <v>VESS</v>
          </cell>
        </row>
        <row r="370">
          <cell r="B370" t="str">
            <v>BA</v>
          </cell>
          <cell r="E370" t="str">
            <v>51</v>
          </cell>
          <cell r="G370" t="str">
            <v>470-T-620</v>
          </cell>
          <cell r="H370" t="str">
            <v>Sanitary Sewage Sump</v>
          </cell>
          <cell r="I370" t="str">
            <v>CONCRETE Intern./Extern.APCS Lined -Capacity = 9 m3 -Dimens:mt ( L= 2,0 W = 1,5 H= 3,0 )+Steel Cover</v>
          </cell>
          <cell r="T370" t="str">
            <v>EUR</v>
          </cell>
          <cell r="U370">
            <v>0</v>
          </cell>
          <cell r="V370">
            <v>0</v>
          </cell>
          <cell r="W370">
            <v>0</v>
          </cell>
          <cell r="X370" t="str">
            <v>.</v>
          </cell>
          <cell r="AB370" t="str">
            <v>MISC</v>
          </cell>
        </row>
        <row r="371">
          <cell r="B371" t="str">
            <v>BA</v>
          </cell>
          <cell r="E371" t="str">
            <v>51</v>
          </cell>
          <cell r="G371" t="str">
            <v>470-T-630</v>
          </cell>
          <cell r="H371" t="str">
            <v>Storm Water Sump</v>
          </cell>
          <cell r="I371" t="str">
            <v>CONCRETE Intern./Extern.APCS Lined - Capacity =1.200 m3 - Dimens:mt ( L=21,7 W=6,1 H=8,3 )+( L=8,0 W=2,5 H=6,0 )+Steel Cover</v>
          </cell>
          <cell r="T371" t="str">
            <v>EUR</v>
          </cell>
          <cell r="U371">
            <v>0</v>
          </cell>
          <cell r="V371">
            <v>0</v>
          </cell>
          <cell r="W371">
            <v>0</v>
          </cell>
          <cell r="X371" t="str">
            <v>.</v>
          </cell>
          <cell r="AB371" t="str">
            <v>MISC</v>
          </cell>
        </row>
        <row r="372">
          <cell r="B372" t="str">
            <v>CP03</v>
          </cell>
          <cell r="C372" t="str">
            <v>316 SS</v>
          </cell>
          <cell r="E372" t="str">
            <v>51</v>
          </cell>
          <cell r="G372" t="str">
            <v>470-G-630A</v>
          </cell>
          <cell r="H372" t="str">
            <v>Rain Water Pump</v>
          </cell>
          <cell r="I372">
            <v>23</v>
          </cell>
          <cell r="J372">
            <v>50</v>
          </cell>
          <cell r="K372">
            <v>4</v>
          </cell>
          <cell r="L372">
            <v>40</v>
          </cell>
          <cell r="M372">
            <v>8.85</v>
          </cell>
          <cell r="N372">
            <v>7.5</v>
          </cell>
          <cell r="O372" t="str">
            <v>316 SS</v>
          </cell>
          <cell r="Q372" t="str">
            <v>E</v>
          </cell>
          <cell r="S372" t="str">
            <v>V</v>
          </cell>
          <cell r="T372" t="str">
            <v>EUR</v>
          </cell>
          <cell r="U372">
            <v>0</v>
          </cell>
          <cell r="V372">
            <v>1000</v>
          </cell>
          <cell r="W372">
            <v>0</v>
          </cell>
          <cell r="AB372" t="str">
            <v>CPUM</v>
          </cell>
        </row>
        <row r="373">
          <cell r="B373" t="str">
            <v>CP03</v>
          </cell>
          <cell r="C373" t="str">
            <v>316 SS</v>
          </cell>
          <cell r="E373" t="str">
            <v>51</v>
          </cell>
          <cell r="G373" t="str">
            <v>470-G-630B</v>
          </cell>
          <cell r="I373">
            <v>23</v>
          </cell>
          <cell r="J373">
            <v>50</v>
          </cell>
          <cell r="K373">
            <v>4</v>
          </cell>
          <cell r="L373">
            <v>40</v>
          </cell>
          <cell r="M373">
            <v>8.85</v>
          </cell>
          <cell r="N373">
            <v>7.5</v>
          </cell>
          <cell r="O373" t="str">
            <v>316 SS</v>
          </cell>
          <cell r="Q373" t="str">
            <v>E</v>
          </cell>
          <cell r="S373" t="str">
            <v>V</v>
          </cell>
          <cell r="T373" t="str">
            <v>EUR</v>
          </cell>
          <cell r="U373">
            <v>0</v>
          </cell>
          <cell r="V373">
            <v>1000</v>
          </cell>
          <cell r="W373">
            <v>0</v>
          </cell>
          <cell r="AB373" t="str">
            <v>CPUM</v>
          </cell>
        </row>
        <row r="374">
          <cell r="B374" t="str">
            <v>CP03</v>
          </cell>
          <cell r="C374" t="str">
            <v>CI</v>
          </cell>
          <cell r="E374" t="str">
            <v>51</v>
          </cell>
          <cell r="G374" t="str">
            <v>470-G-620A</v>
          </cell>
          <cell r="H374" t="str">
            <v>Sewage Lift Pump</v>
          </cell>
          <cell r="I374">
            <v>8.5</v>
          </cell>
          <cell r="J374">
            <v>40</v>
          </cell>
          <cell r="K374">
            <v>2.8</v>
          </cell>
          <cell r="L374">
            <v>27</v>
          </cell>
          <cell r="M374">
            <v>3</v>
          </cell>
          <cell r="N374">
            <v>3</v>
          </cell>
          <cell r="O374" t="str">
            <v>CI</v>
          </cell>
          <cell r="Q374" t="str">
            <v>E</v>
          </cell>
          <cell r="S374" t="str">
            <v>V</v>
          </cell>
          <cell r="T374" t="str">
            <v>EUR</v>
          </cell>
          <cell r="U374">
            <v>0</v>
          </cell>
          <cell r="V374">
            <v>250</v>
          </cell>
          <cell r="W374">
            <v>0</v>
          </cell>
          <cell r="X374" t="str">
            <v>Submersible Type - Incl. El.Motor</v>
          </cell>
          <cell r="AB374" t="str">
            <v>CPUM</v>
          </cell>
        </row>
        <row r="375">
          <cell r="B375" t="str">
            <v>CP03</v>
          </cell>
          <cell r="C375" t="str">
            <v>CI</v>
          </cell>
          <cell r="E375" t="str">
            <v>51</v>
          </cell>
          <cell r="G375" t="str">
            <v>470-G-620B</v>
          </cell>
          <cell r="I375">
            <v>8.5</v>
          </cell>
          <cell r="J375">
            <v>40</v>
          </cell>
          <cell r="K375">
            <v>2.8</v>
          </cell>
          <cell r="L375">
            <v>27</v>
          </cell>
          <cell r="M375">
            <v>3</v>
          </cell>
          <cell r="N375">
            <v>3</v>
          </cell>
          <cell r="O375" t="str">
            <v>CI</v>
          </cell>
          <cell r="Q375" t="str">
            <v>E</v>
          </cell>
          <cell r="S375" t="str">
            <v>V</v>
          </cell>
          <cell r="T375" t="str">
            <v>EUR</v>
          </cell>
          <cell r="U375">
            <v>0</v>
          </cell>
          <cell r="V375">
            <v>250</v>
          </cell>
          <cell r="W375">
            <v>0</v>
          </cell>
          <cell r="X375" t="str">
            <v>Submersible Type - Incl. El.Motor</v>
          </cell>
          <cell r="AB375" t="str">
            <v>CPUM</v>
          </cell>
        </row>
        <row r="376">
          <cell r="B376" t="str">
            <v>CP03</v>
          </cell>
          <cell r="C376" t="str">
            <v>CI</v>
          </cell>
          <cell r="E376" t="str">
            <v>51</v>
          </cell>
          <cell r="G376" t="str">
            <v>470-G-635A</v>
          </cell>
          <cell r="H376" t="str">
            <v>Storm Water Pump</v>
          </cell>
          <cell r="I376">
            <v>795</v>
          </cell>
          <cell r="J376">
            <v>50</v>
          </cell>
          <cell r="K376">
            <v>4.2</v>
          </cell>
          <cell r="L376">
            <v>41</v>
          </cell>
          <cell r="M376">
            <v>9.3000000000000007</v>
          </cell>
          <cell r="N376">
            <v>200</v>
          </cell>
          <cell r="O376" t="str">
            <v>CI</v>
          </cell>
          <cell r="Q376" t="str">
            <v>E</v>
          </cell>
          <cell r="S376" t="str">
            <v>V</v>
          </cell>
          <cell r="T376" t="str">
            <v>EUR</v>
          </cell>
          <cell r="U376">
            <v>0</v>
          </cell>
          <cell r="V376">
            <v>5540</v>
          </cell>
          <cell r="W376">
            <v>0</v>
          </cell>
          <cell r="X376" t="str">
            <v>Incl. Electric Motor</v>
          </cell>
          <cell r="AB376" t="str">
            <v>CPUM</v>
          </cell>
        </row>
        <row r="377">
          <cell r="B377" t="str">
            <v>CP03</v>
          </cell>
          <cell r="C377" t="str">
            <v>CI</v>
          </cell>
          <cell r="E377" t="str">
            <v>51</v>
          </cell>
          <cell r="G377" t="str">
            <v>470-G-635B</v>
          </cell>
          <cell r="I377">
            <v>795</v>
          </cell>
          <cell r="J377">
            <v>50</v>
          </cell>
          <cell r="K377">
            <v>4.2</v>
          </cell>
          <cell r="L377">
            <v>41</v>
          </cell>
          <cell r="M377">
            <v>9.3000000000000007</v>
          </cell>
          <cell r="N377">
            <v>200</v>
          </cell>
          <cell r="O377" t="str">
            <v>CI</v>
          </cell>
          <cell r="Q377" t="str">
            <v>E</v>
          </cell>
          <cell r="S377" t="str">
            <v>V</v>
          </cell>
          <cell r="T377" t="str">
            <v>EUR</v>
          </cell>
          <cell r="U377">
            <v>0</v>
          </cell>
          <cell r="V377">
            <v>5540</v>
          </cell>
          <cell r="W377">
            <v>0</v>
          </cell>
          <cell r="X377" t="str">
            <v>Incl. Electric Motor</v>
          </cell>
          <cell r="AB377" t="str">
            <v>CPUM</v>
          </cell>
        </row>
        <row r="378">
          <cell r="B378" t="str">
            <v>CP03</v>
          </cell>
          <cell r="C378" t="str">
            <v>CS</v>
          </cell>
          <cell r="E378" t="str">
            <v>51</v>
          </cell>
          <cell r="G378" t="str">
            <v>470-G-68A</v>
          </cell>
          <cell r="H378" t="str">
            <v>Flare Blowdown Drum Pump</v>
          </cell>
          <cell r="I378">
            <v>11.5</v>
          </cell>
          <cell r="J378">
            <v>130</v>
          </cell>
          <cell r="K378">
            <v>4.4000000000000004</v>
          </cell>
          <cell r="L378">
            <v>27</v>
          </cell>
          <cell r="M378">
            <v>1.7</v>
          </cell>
          <cell r="N378">
            <v>3</v>
          </cell>
          <cell r="O378" t="str">
            <v>13 Cr</v>
          </cell>
          <cell r="Q378" t="str">
            <v>E</v>
          </cell>
          <cell r="S378" t="str">
            <v>H</v>
          </cell>
          <cell r="T378" t="str">
            <v>EUR</v>
          </cell>
          <cell r="U378">
            <v>0</v>
          </cell>
          <cell r="V378">
            <v>80</v>
          </cell>
          <cell r="W378">
            <v>0</v>
          </cell>
          <cell r="X378" t="str">
            <v>.</v>
          </cell>
          <cell r="AB378" t="str">
            <v>CPUM</v>
          </cell>
        </row>
        <row r="379">
          <cell r="B379" t="str">
            <v>CP03</v>
          </cell>
          <cell r="C379" t="str">
            <v>CS</v>
          </cell>
          <cell r="E379" t="str">
            <v>51</v>
          </cell>
          <cell r="G379" t="str">
            <v>470-G-68B</v>
          </cell>
          <cell r="I379">
            <v>11.5</v>
          </cell>
          <cell r="J379">
            <v>130</v>
          </cell>
          <cell r="K379">
            <v>4.4000000000000004</v>
          </cell>
          <cell r="L379">
            <v>27</v>
          </cell>
          <cell r="M379">
            <v>1.7</v>
          </cell>
          <cell r="N379">
            <v>3</v>
          </cell>
          <cell r="O379" t="str">
            <v>13 Cr</v>
          </cell>
          <cell r="Q379" t="str">
            <v>E</v>
          </cell>
          <cell r="S379" t="str">
            <v>H</v>
          </cell>
          <cell r="T379" t="str">
            <v>EUR</v>
          </cell>
          <cell r="U379">
            <v>0</v>
          </cell>
          <cell r="V379">
            <v>80</v>
          </cell>
          <cell r="W379">
            <v>0</v>
          </cell>
          <cell r="X379" t="str">
            <v>.</v>
          </cell>
          <cell r="AB379" t="str">
            <v>CPUM</v>
          </cell>
        </row>
        <row r="380">
          <cell r="B380" t="str">
            <v>DR</v>
          </cell>
          <cell r="E380" t="str">
            <v>51</v>
          </cell>
          <cell r="G380" t="str">
            <v>470-GM-635A</v>
          </cell>
          <cell r="H380" t="str">
            <v>Electric Motor for Storm Water Pump</v>
          </cell>
          <cell r="I380">
            <v>200</v>
          </cell>
          <cell r="J380" t="str">
            <v>Eexn</v>
          </cell>
          <cell r="R380" t="str">
            <v>CP</v>
          </cell>
          <cell r="T380" t="str">
            <v>EUR</v>
          </cell>
          <cell r="U380">
            <v>0</v>
          </cell>
          <cell r="V380">
            <v>0</v>
          </cell>
          <cell r="W380">
            <v>0</v>
          </cell>
          <cell r="X380" t="str">
            <v>.</v>
          </cell>
          <cell r="AB380" t="str">
            <v>DRIV</v>
          </cell>
        </row>
        <row r="381">
          <cell r="B381" t="str">
            <v>DR</v>
          </cell>
          <cell r="E381" t="str">
            <v>51</v>
          </cell>
          <cell r="G381" t="str">
            <v>470-GM-635B</v>
          </cell>
          <cell r="I381">
            <v>200</v>
          </cell>
          <cell r="J381" t="str">
            <v>Eexn</v>
          </cell>
          <cell r="R381" t="str">
            <v>CP</v>
          </cell>
          <cell r="T381" t="str">
            <v>EUR</v>
          </cell>
          <cell r="U381">
            <v>0</v>
          </cell>
          <cell r="V381">
            <v>0</v>
          </cell>
          <cell r="W381">
            <v>0</v>
          </cell>
          <cell r="X381" t="str">
            <v>.</v>
          </cell>
          <cell r="AB381" t="str">
            <v>DRIV</v>
          </cell>
        </row>
        <row r="382">
          <cell r="B382" t="str">
            <v>FL</v>
          </cell>
          <cell r="C382" t="str">
            <v>CS</v>
          </cell>
          <cell r="E382" t="str">
            <v>51</v>
          </cell>
          <cell r="G382" t="str">
            <v>470-F-250</v>
          </cell>
          <cell r="H382" t="str">
            <v xml:space="preserve">Acid Gas Flare </v>
          </cell>
          <cell r="I382">
            <v>468</v>
          </cell>
          <cell r="J382">
            <v>30</v>
          </cell>
          <cell r="K382">
            <v>182</v>
          </cell>
          <cell r="Q382">
            <v>122</v>
          </cell>
          <cell r="R382" t="str">
            <v>GS</v>
          </cell>
          <cell r="T382" t="str">
            <v>EUR</v>
          </cell>
          <cell r="U382">
            <v>0</v>
          </cell>
          <cell r="V382">
            <v>100000</v>
          </cell>
          <cell r="W382">
            <v>0</v>
          </cell>
          <cell r="X382" t="str">
            <v>.</v>
          </cell>
          <cell r="AB382" t="str">
            <v>FLAR</v>
          </cell>
        </row>
        <row r="383">
          <cell r="B383" t="str">
            <v>FL</v>
          </cell>
          <cell r="C383" t="str">
            <v>SS</v>
          </cell>
          <cell r="E383" t="str">
            <v>51</v>
          </cell>
          <cell r="G383" t="str">
            <v>470-F-3</v>
          </cell>
          <cell r="H383" t="str">
            <v>Auxiliary Flare</v>
          </cell>
          <cell r="I383">
            <v>1325</v>
          </cell>
          <cell r="J383">
            <v>31.2</v>
          </cell>
          <cell r="K383">
            <v>182</v>
          </cell>
          <cell r="L383">
            <v>1.5</v>
          </cell>
          <cell r="Q383">
            <v>122</v>
          </cell>
          <cell r="T383" t="str">
            <v>EUR</v>
          </cell>
          <cell r="U383">
            <v>0</v>
          </cell>
          <cell r="V383">
            <v>5000</v>
          </cell>
          <cell r="W383">
            <v>0</v>
          </cell>
          <cell r="X383" t="str">
            <v xml:space="preserve">Existing Structure to be Used - Modified Only Flare/Tip </v>
          </cell>
          <cell r="AB383" t="str">
            <v>FLAR</v>
          </cell>
        </row>
        <row r="384">
          <cell r="B384" t="str">
            <v>VE02</v>
          </cell>
          <cell r="C384" t="str">
            <v>01</v>
          </cell>
          <cell r="E384" t="str">
            <v>51</v>
          </cell>
          <cell r="G384" t="str">
            <v>470-D-68</v>
          </cell>
          <cell r="H384" t="str">
            <v>Flare Blowdown Drum</v>
          </cell>
          <cell r="I384" t="str">
            <v>H</v>
          </cell>
          <cell r="J384">
            <v>171</v>
          </cell>
          <cell r="K384">
            <v>4.2</v>
          </cell>
          <cell r="L384">
            <v>6500</v>
          </cell>
          <cell r="M384">
            <v>26750</v>
          </cell>
          <cell r="N384">
            <v>15</v>
          </cell>
          <cell r="O384">
            <v>3.2</v>
          </cell>
          <cell r="Q384" t="str">
            <v>H</v>
          </cell>
          <cell r="S384" t="str">
            <v>Not</v>
          </cell>
          <cell r="T384" t="str">
            <v>EUR</v>
          </cell>
          <cell r="U384">
            <v>0</v>
          </cell>
          <cell r="V384">
            <v>158800</v>
          </cell>
          <cell r="W384">
            <v>0</v>
          </cell>
          <cell r="X384" t="str">
            <v>?</v>
          </cell>
          <cell r="Y384" t="str">
            <v>.</v>
          </cell>
          <cell r="AB384" t="str">
            <v>VESS</v>
          </cell>
        </row>
        <row r="385">
          <cell r="B385" t="str">
            <v>BA</v>
          </cell>
          <cell r="E385" t="str">
            <v>52</v>
          </cell>
          <cell r="G385" t="str">
            <v>474-T-610</v>
          </cell>
          <cell r="H385" t="str">
            <v>Storm Water Sump</v>
          </cell>
          <cell r="I385" t="str">
            <v>CONCRETE Intern./Extern.APCS Lined -Capacity =1.200 m3 -Dimens:mt ( L=11,5 W =11,5 H=8,3 )+( L=8,0 W=2,5 H=6,0 )+Steel Cover</v>
          </cell>
          <cell r="T385" t="str">
            <v>EUR</v>
          </cell>
          <cell r="U385">
            <v>0</v>
          </cell>
          <cell r="V385">
            <v>0</v>
          </cell>
          <cell r="W385">
            <v>0</v>
          </cell>
          <cell r="X385" t="str">
            <v>.</v>
          </cell>
          <cell r="AB385" t="str">
            <v>MISC</v>
          </cell>
        </row>
        <row r="386">
          <cell r="B386" t="str">
            <v>CP03</v>
          </cell>
          <cell r="C386" t="str">
            <v>316 SS</v>
          </cell>
          <cell r="E386" t="str">
            <v>52</v>
          </cell>
          <cell r="G386" t="str">
            <v>474-G-610A</v>
          </cell>
          <cell r="H386" t="str">
            <v>Rain Water Pump</v>
          </cell>
          <cell r="I386">
            <v>23</v>
          </cell>
          <cell r="J386">
            <v>50</v>
          </cell>
          <cell r="K386">
            <v>3.8</v>
          </cell>
          <cell r="L386">
            <v>38</v>
          </cell>
          <cell r="M386">
            <v>8.85</v>
          </cell>
          <cell r="N386">
            <v>7.5</v>
          </cell>
          <cell r="O386" t="str">
            <v>316 SS</v>
          </cell>
          <cell r="Q386" t="str">
            <v>E</v>
          </cell>
          <cell r="S386" t="str">
            <v>V</v>
          </cell>
          <cell r="T386" t="str">
            <v>EUR</v>
          </cell>
          <cell r="U386">
            <v>0</v>
          </cell>
          <cell r="V386">
            <v>1000</v>
          </cell>
          <cell r="W386">
            <v>0</v>
          </cell>
          <cell r="X386" t="str">
            <v>.</v>
          </cell>
          <cell r="AB386" t="str">
            <v>CPUM</v>
          </cell>
        </row>
        <row r="387">
          <cell r="B387" t="str">
            <v>CP03</v>
          </cell>
          <cell r="C387" t="str">
            <v>316 SS</v>
          </cell>
          <cell r="E387" t="str">
            <v>52</v>
          </cell>
          <cell r="G387" t="str">
            <v>474-G-610B</v>
          </cell>
          <cell r="I387">
            <v>23</v>
          </cell>
          <cell r="J387">
            <v>50</v>
          </cell>
          <cell r="K387">
            <v>3.8</v>
          </cell>
          <cell r="L387">
            <v>38</v>
          </cell>
          <cell r="M387">
            <v>8.85</v>
          </cell>
          <cell r="N387">
            <v>7.5</v>
          </cell>
          <cell r="O387" t="str">
            <v>316 SS</v>
          </cell>
          <cell r="Q387" t="str">
            <v>E</v>
          </cell>
          <cell r="S387" t="str">
            <v>V</v>
          </cell>
          <cell r="T387" t="str">
            <v>EUR</v>
          </cell>
          <cell r="U387">
            <v>0</v>
          </cell>
          <cell r="V387">
            <v>1000</v>
          </cell>
          <cell r="W387">
            <v>0</v>
          </cell>
          <cell r="X387" t="str">
            <v>.</v>
          </cell>
          <cell r="AB387" t="str">
            <v>CPUM</v>
          </cell>
        </row>
        <row r="388">
          <cell r="B388" t="str">
            <v>CP03</v>
          </cell>
          <cell r="C388" t="str">
            <v>CI</v>
          </cell>
          <cell r="E388" t="str">
            <v>52</v>
          </cell>
          <cell r="G388" t="str">
            <v>474-G-611A</v>
          </cell>
          <cell r="H388" t="str">
            <v>Storm Water Pump</v>
          </cell>
          <cell r="I388">
            <v>795</v>
          </cell>
          <cell r="J388">
            <v>50</v>
          </cell>
          <cell r="K388">
            <v>3.6</v>
          </cell>
          <cell r="L388">
            <v>36</v>
          </cell>
          <cell r="M388">
            <v>9.3000000000000007</v>
          </cell>
          <cell r="N388">
            <v>180</v>
          </cell>
          <cell r="O388" t="str">
            <v>CI</v>
          </cell>
          <cell r="Q388" t="str">
            <v>E</v>
          </cell>
          <cell r="S388" t="str">
            <v>V</v>
          </cell>
          <cell r="T388" t="str">
            <v>EUR</v>
          </cell>
          <cell r="U388">
            <v>0</v>
          </cell>
          <cell r="V388">
            <v>5340</v>
          </cell>
          <cell r="W388">
            <v>0</v>
          </cell>
          <cell r="X388" t="str">
            <v>Incl. Electric Motor</v>
          </cell>
          <cell r="AB388" t="str">
            <v>CPUM</v>
          </cell>
        </row>
        <row r="389">
          <cell r="B389" t="str">
            <v>CP03</v>
          </cell>
          <cell r="C389" t="str">
            <v>CI</v>
          </cell>
          <cell r="E389" t="str">
            <v>52</v>
          </cell>
          <cell r="G389" t="str">
            <v>474-G-611B</v>
          </cell>
          <cell r="I389">
            <v>795</v>
          </cell>
          <cell r="J389">
            <v>50</v>
          </cell>
          <cell r="K389">
            <v>3.6</v>
          </cell>
          <cell r="L389">
            <v>36</v>
          </cell>
          <cell r="M389">
            <v>9.3000000000000007</v>
          </cell>
          <cell r="N389">
            <v>180</v>
          </cell>
          <cell r="O389" t="str">
            <v>CI</v>
          </cell>
          <cell r="Q389" t="str">
            <v>E</v>
          </cell>
          <cell r="S389" t="str">
            <v>V</v>
          </cell>
          <cell r="T389" t="str">
            <v>EUR</v>
          </cell>
          <cell r="U389">
            <v>0</v>
          </cell>
          <cell r="V389">
            <v>5340</v>
          </cell>
          <cell r="W389">
            <v>0</v>
          </cell>
          <cell r="X389" t="str">
            <v>Incl. Electric Motor</v>
          </cell>
          <cell r="AB389" t="str">
            <v>CPUM</v>
          </cell>
        </row>
        <row r="390">
          <cell r="B390" t="str">
            <v>CP03</v>
          </cell>
          <cell r="C390" t="str">
            <v>CS</v>
          </cell>
          <cell r="E390" t="str">
            <v>52</v>
          </cell>
          <cell r="G390" t="str">
            <v>474-G-612A</v>
          </cell>
          <cell r="H390" t="str">
            <v>Acid Gas Flare KO Drum Pump</v>
          </cell>
          <cell r="I390">
            <v>11.5</v>
          </cell>
          <cell r="J390">
            <v>111</v>
          </cell>
          <cell r="K390">
            <v>3.3</v>
          </cell>
          <cell r="L390">
            <v>22</v>
          </cell>
          <cell r="M390">
            <v>1.95</v>
          </cell>
          <cell r="N390">
            <v>3</v>
          </cell>
          <cell r="O390" t="str">
            <v>13 Cr</v>
          </cell>
          <cell r="Q390" t="str">
            <v>E</v>
          </cell>
          <cell r="S390" t="str">
            <v>H</v>
          </cell>
          <cell r="T390" t="str">
            <v>EUR</v>
          </cell>
          <cell r="U390">
            <v>0</v>
          </cell>
          <cell r="V390">
            <v>80</v>
          </cell>
          <cell r="W390">
            <v>0</v>
          </cell>
          <cell r="AB390" t="str">
            <v>CPUM</v>
          </cell>
        </row>
        <row r="391">
          <cell r="B391" t="str">
            <v>CP03</v>
          </cell>
          <cell r="C391" t="str">
            <v>CS</v>
          </cell>
          <cell r="E391" t="str">
            <v>52</v>
          </cell>
          <cell r="G391" t="str">
            <v>474-G-612B</v>
          </cell>
          <cell r="I391">
            <v>11.5</v>
          </cell>
          <cell r="J391">
            <v>111</v>
          </cell>
          <cell r="K391">
            <v>3.3</v>
          </cell>
          <cell r="L391">
            <v>22</v>
          </cell>
          <cell r="M391">
            <v>1.95</v>
          </cell>
          <cell r="N391">
            <v>3</v>
          </cell>
          <cell r="O391" t="str">
            <v>13 Cr</v>
          </cell>
          <cell r="Q391" t="str">
            <v>E</v>
          </cell>
          <cell r="S391" t="str">
            <v>H</v>
          </cell>
          <cell r="T391" t="str">
            <v>EUR</v>
          </cell>
          <cell r="U391">
            <v>0</v>
          </cell>
          <cell r="V391">
            <v>80</v>
          </cell>
          <cell r="W391">
            <v>0</v>
          </cell>
          <cell r="AB391" t="str">
            <v>CPUM</v>
          </cell>
        </row>
        <row r="392">
          <cell r="B392" t="str">
            <v>DR</v>
          </cell>
          <cell r="E392" t="str">
            <v>52</v>
          </cell>
          <cell r="G392" t="str">
            <v>474-GM-611A</v>
          </cell>
          <cell r="H392" t="str">
            <v>Electric Motor for Storm Water Pump</v>
          </cell>
          <cell r="I392">
            <v>180</v>
          </cell>
          <cell r="J392" t="str">
            <v>Eexn</v>
          </cell>
          <cell r="R392" t="str">
            <v>CP</v>
          </cell>
          <cell r="T392" t="str">
            <v>EUR</v>
          </cell>
          <cell r="U392">
            <v>0</v>
          </cell>
          <cell r="V392">
            <v>0</v>
          </cell>
          <cell r="W392">
            <v>0</v>
          </cell>
          <cell r="X392" t="str">
            <v>.</v>
          </cell>
          <cell r="AB392" t="str">
            <v>DRIV</v>
          </cell>
        </row>
        <row r="393">
          <cell r="B393" t="str">
            <v>DR</v>
          </cell>
          <cell r="E393" t="str">
            <v>52</v>
          </cell>
          <cell r="G393" t="str">
            <v>474-GM-611B</v>
          </cell>
          <cell r="I393">
            <v>180</v>
          </cell>
          <cell r="J393" t="str">
            <v>Eexn</v>
          </cell>
          <cell r="R393" t="str">
            <v>CP</v>
          </cell>
          <cell r="T393" t="str">
            <v>EUR</v>
          </cell>
          <cell r="U393">
            <v>0</v>
          </cell>
          <cell r="V393">
            <v>0</v>
          </cell>
          <cell r="W393">
            <v>0</v>
          </cell>
          <cell r="X393" t="str">
            <v>.</v>
          </cell>
          <cell r="AB393" t="str">
            <v>DRIV</v>
          </cell>
        </row>
        <row r="394">
          <cell r="B394" t="str">
            <v>VE02</v>
          </cell>
          <cell r="C394" t="str">
            <v>01</v>
          </cell>
          <cell r="E394" t="str">
            <v>52</v>
          </cell>
          <cell r="G394" t="str">
            <v>474-D-616</v>
          </cell>
          <cell r="H394" t="str">
            <v>Acid Gas Flare KO Drum</v>
          </cell>
          <cell r="I394" t="str">
            <v>H</v>
          </cell>
          <cell r="J394">
            <v>182</v>
          </cell>
          <cell r="K394">
            <v>4.2</v>
          </cell>
          <cell r="L394">
            <v>3200</v>
          </cell>
          <cell r="M394">
            <v>10900</v>
          </cell>
          <cell r="N394">
            <v>9</v>
          </cell>
          <cell r="O394">
            <v>3.2</v>
          </cell>
          <cell r="Q394" t="str">
            <v>H</v>
          </cell>
          <cell r="S394" t="str">
            <v>Not</v>
          </cell>
          <cell r="T394" t="str">
            <v>EUR</v>
          </cell>
          <cell r="U394">
            <v>0</v>
          </cell>
          <cell r="V394">
            <v>20800</v>
          </cell>
          <cell r="W394">
            <v>0</v>
          </cell>
          <cell r="X394" t="str">
            <v>?</v>
          </cell>
          <cell r="Y394" t="str">
            <v>Lethal Service</v>
          </cell>
          <cell r="AB394" t="str">
            <v>VESS</v>
          </cell>
        </row>
        <row r="395">
          <cell r="B395" t="str">
            <v>BA</v>
          </cell>
          <cell r="E395" t="str">
            <v>53</v>
          </cell>
          <cell r="G395" t="str">
            <v>475-T-402</v>
          </cell>
          <cell r="H395" t="str">
            <v>Storm Water Sump</v>
          </cell>
          <cell r="I395" t="str">
            <v>CONCRETE Intern./Extern.APCS Lined -Capacity =1.200 m3 -Dimens:mt ( L=11,5 W =11,5 H=8,3 )+( L=8,0 W=2,5 H=6,0 )+Steel Cover</v>
          </cell>
          <cell r="T395" t="str">
            <v>EUR</v>
          </cell>
          <cell r="U395">
            <v>0</v>
          </cell>
          <cell r="V395">
            <v>0</v>
          </cell>
          <cell r="W395">
            <v>0</v>
          </cell>
          <cell r="X395" t="str">
            <v>.</v>
          </cell>
          <cell r="AB395" t="str">
            <v>MISC</v>
          </cell>
        </row>
        <row r="396">
          <cell r="B396" t="str">
            <v>BA</v>
          </cell>
          <cell r="E396" t="str">
            <v>53</v>
          </cell>
          <cell r="G396" t="str">
            <v>475-T-502</v>
          </cell>
          <cell r="H396" t="str">
            <v>Storm Water Sump</v>
          </cell>
          <cell r="I396" t="str">
            <v>CONCRETE Intern./Extern.APCS Lined -Capacity =1.200 m3 -Dimens:mt ( L=19,8 W =6,8 H=8,3 )+( L=8,0 W=2,5 H=6,0 )+Steel Cover</v>
          </cell>
          <cell r="T396" t="str">
            <v>EUR</v>
          </cell>
          <cell r="U396">
            <v>0</v>
          </cell>
          <cell r="V396">
            <v>0</v>
          </cell>
          <cell r="W396">
            <v>0</v>
          </cell>
          <cell r="X396" t="str">
            <v>.</v>
          </cell>
          <cell r="AB396" t="str">
            <v>MISC</v>
          </cell>
        </row>
        <row r="397">
          <cell r="B397" t="str">
            <v>BA</v>
          </cell>
          <cell r="E397" t="str">
            <v>53</v>
          </cell>
          <cell r="G397" t="str">
            <v>475-T-520</v>
          </cell>
          <cell r="H397" t="str">
            <v>Sanitary Sewage Sump</v>
          </cell>
          <cell r="I397" t="str">
            <v>CONCRETE Intern./Extern.APCS Lined -Capacity = 13,5 m3 -Dimens:mt ( L= 3,0 W = 1,5 H= 3,0 )+Steel Cover</v>
          </cell>
          <cell r="T397" t="str">
            <v>EUR</v>
          </cell>
          <cell r="U397">
            <v>0</v>
          </cell>
          <cell r="V397">
            <v>0</v>
          </cell>
          <cell r="W397">
            <v>0</v>
          </cell>
          <cell r="X397" t="str">
            <v>.</v>
          </cell>
          <cell r="AB397" t="str">
            <v>MISC</v>
          </cell>
        </row>
        <row r="398">
          <cell r="B398" t="str">
            <v>CP03</v>
          </cell>
          <cell r="C398" t="str">
            <v>316 SS</v>
          </cell>
          <cell r="E398" t="str">
            <v>53</v>
          </cell>
          <cell r="G398" t="str">
            <v>475-G-407A</v>
          </cell>
          <cell r="H398" t="str">
            <v>Rain Water Pump</v>
          </cell>
          <cell r="I398">
            <v>23</v>
          </cell>
          <cell r="J398">
            <v>50</v>
          </cell>
          <cell r="K398">
            <v>3.5</v>
          </cell>
          <cell r="L398">
            <v>35</v>
          </cell>
          <cell r="M398">
            <v>8.85</v>
          </cell>
          <cell r="N398">
            <v>5.5</v>
          </cell>
          <cell r="O398" t="str">
            <v>316 SS</v>
          </cell>
          <cell r="Q398" t="str">
            <v>E</v>
          </cell>
          <cell r="S398" t="str">
            <v>V</v>
          </cell>
          <cell r="T398" t="str">
            <v>EUR</v>
          </cell>
          <cell r="U398">
            <v>0</v>
          </cell>
          <cell r="V398">
            <v>1000</v>
          </cell>
          <cell r="W398">
            <v>0</v>
          </cell>
          <cell r="X398" t="str">
            <v>.</v>
          </cell>
          <cell r="AB398" t="str">
            <v>CPUM</v>
          </cell>
        </row>
        <row r="399">
          <cell r="B399" t="str">
            <v>CP03</v>
          </cell>
          <cell r="C399" t="str">
            <v>316 SS</v>
          </cell>
          <cell r="E399" t="str">
            <v>53</v>
          </cell>
          <cell r="G399" t="str">
            <v>475-G-407B</v>
          </cell>
          <cell r="I399">
            <v>23</v>
          </cell>
          <cell r="J399">
            <v>50</v>
          </cell>
          <cell r="K399">
            <v>3.5</v>
          </cell>
          <cell r="L399">
            <v>35</v>
          </cell>
          <cell r="M399">
            <v>8.85</v>
          </cell>
          <cell r="N399">
            <v>5.5</v>
          </cell>
          <cell r="O399" t="str">
            <v>316 SS</v>
          </cell>
          <cell r="Q399" t="str">
            <v>E</v>
          </cell>
          <cell r="S399" t="str">
            <v>V</v>
          </cell>
          <cell r="T399" t="str">
            <v>EUR</v>
          </cell>
          <cell r="U399">
            <v>0</v>
          </cell>
          <cell r="V399">
            <v>1000</v>
          </cell>
          <cell r="W399">
            <v>0</v>
          </cell>
          <cell r="X399" t="str">
            <v>.</v>
          </cell>
          <cell r="AB399" t="str">
            <v>CPUM</v>
          </cell>
        </row>
        <row r="400">
          <cell r="B400" t="str">
            <v>CP03</v>
          </cell>
          <cell r="C400" t="str">
            <v>316 SS</v>
          </cell>
          <cell r="E400" t="str">
            <v>53</v>
          </cell>
          <cell r="G400" t="str">
            <v>475-G-507A</v>
          </cell>
          <cell r="H400" t="str">
            <v>Rain Water Pump</v>
          </cell>
          <cell r="I400">
            <v>23</v>
          </cell>
          <cell r="J400">
            <v>50</v>
          </cell>
          <cell r="K400">
            <v>3.6</v>
          </cell>
          <cell r="L400">
            <v>35</v>
          </cell>
          <cell r="M400">
            <v>8.85</v>
          </cell>
          <cell r="N400">
            <v>5.5</v>
          </cell>
          <cell r="O400" t="str">
            <v>316 SS</v>
          </cell>
          <cell r="Q400" t="str">
            <v>E</v>
          </cell>
          <cell r="S400" t="str">
            <v>V</v>
          </cell>
          <cell r="T400" t="str">
            <v>EUR</v>
          </cell>
          <cell r="U400">
            <v>0</v>
          </cell>
          <cell r="V400">
            <v>1000</v>
          </cell>
          <cell r="W400">
            <v>0</v>
          </cell>
          <cell r="X400" t="str">
            <v>.</v>
          </cell>
          <cell r="AB400" t="str">
            <v>CPUM</v>
          </cell>
        </row>
        <row r="401">
          <cell r="B401" t="str">
            <v>CP03</v>
          </cell>
          <cell r="C401" t="str">
            <v>316 SS</v>
          </cell>
          <cell r="E401" t="str">
            <v>53</v>
          </cell>
          <cell r="G401" t="str">
            <v>475-G-507B</v>
          </cell>
          <cell r="I401">
            <v>23</v>
          </cell>
          <cell r="J401">
            <v>50</v>
          </cell>
          <cell r="K401">
            <v>3.6</v>
          </cell>
          <cell r="L401">
            <v>35</v>
          </cell>
          <cell r="M401">
            <v>8.85</v>
          </cell>
          <cell r="N401">
            <v>5.5</v>
          </cell>
          <cell r="O401" t="str">
            <v>316 SS</v>
          </cell>
          <cell r="Q401" t="str">
            <v>E</v>
          </cell>
          <cell r="S401" t="str">
            <v>V</v>
          </cell>
          <cell r="T401" t="str">
            <v>EUR</v>
          </cell>
          <cell r="U401">
            <v>0</v>
          </cell>
          <cell r="V401">
            <v>1000</v>
          </cell>
          <cell r="W401">
            <v>0</v>
          </cell>
          <cell r="X401" t="str">
            <v>.</v>
          </cell>
          <cell r="AB401" t="str">
            <v>CPUM</v>
          </cell>
        </row>
        <row r="402">
          <cell r="B402" t="str">
            <v>CP03</v>
          </cell>
          <cell r="C402" t="str">
            <v>CI</v>
          </cell>
          <cell r="E402" t="str">
            <v>53</v>
          </cell>
          <cell r="G402" t="str">
            <v>475-G-409A</v>
          </cell>
          <cell r="H402" t="str">
            <v>Storm Water Pump</v>
          </cell>
          <cell r="I402">
            <v>795</v>
          </cell>
          <cell r="J402">
            <v>50</v>
          </cell>
          <cell r="K402">
            <v>3.6</v>
          </cell>
          <cell r="L402">
            <v>35</v>
          </cell>
          <cell r="M402">
            <v>9.3000000000000007</v>
          </cell>
          <cell r="N402">
            <v>180</v>
          </cell>
          <cell r="O402" t="str">
            <v>CI</v>
          </cell>
          <cell r="Q402" t="str">
            <v>E</v>
          </cell>
          <cell r="S402" t="str">
            <v>V</v>
          </cell>
          <cell r="T402" t="str">
            <v>EUR</v>
          </cell>
          <cell r="U402">
            <v>0</v>
          </cell>
          <cell r="V402">
            <v>5340</v>
          </cell>
          <cell r="W402">
            <v>0</v>
          </cell>
          <cell r="X402" t="str">
            <v>Incl. Electric Motor</v>
          </cell>
          <cell r="AB402" t="str">
            <v>CPUM</v>
          </cell>
        </row>
        <row r="403">
          <cell r="B403" t="str">
            <v>CP03</v>
          </cell>
          <cell r="C403" t="str">
            <v>CI</v>
          </cell>
          <cell r="E403" t="str">
            <v>53</v>
          </cell>
          <cell r="G403" t="str">
            <v>475-G-409B</v>
          </cell>
          <cell r="I403">
            <v>795</v>
          </cell>
          <cell r="J403">
            <v>50</v>
          </cell>
          <cell r="K403">
            <v>3.6</v>
          </cell>
          <cell r="L403">
            <v>35</v>
          </cell>
          <cell r="M403">
            <v>9.3000000000000007</v>
          </cell>
          <cell r="N403">
            <v>180</v>
          </cell>
          <cell r="O403" t="str">
            <v>CI</v>
          </cell>
          <cell r="Q403" t="str">
            <v>E</v>
          </cell>
          <cell r="S403" t="str">
            <v>V</v>
          </cell>
          <cell r="T403" t="str">
            <v>EUR</v>
          </cell>
          <cell r="U403">
            <v>0</v>
          </cell>
          <cell r="V403">
            <v>5340</v>
          </cell>
          <cell r="W403">
            <v>0</v>
          </cell>
          <cell r="X403" t="str">
            <v>Incl. Electric Motor</v>
          </cell>
          <cell r="AB403" t="str">
            <v>CPUM</v>
          </cell>
        </row>
        <row r="404">
          <cell r="B404" t="str">
            <v>CP03</v>
          </cell>
          <cell r="C404" t="str">
            <v>CI</v>
          </cell>
          <cell r="E404" t="str">
            <v>53</v>
          </cell>
          <cell r="G404" t="str">
            <v>475-G-509A</v>
          </cell>
          <cell r="H404" t="str">
            <v>Storm Water Pump</v>
          </cell>
          <cell r="I404">
            <v>795</v>
          </cell>
          <cell r="J404">
            <v>50</v>
          </cell>
          <cell r="K404">
            <v>3.6</v>
          </cell>
          <cell r="L404">
            <v>35</v>
          </cell>
          <cell r="M404">
            <v>9.3000000000000007</v>
          </cell>
          <cell r="N404">
            <v>180</v>
          </cell>
          <cell r="O404" t="str">
            <v>CI</v>
          </cell>
          <cell r="Q404" t="str">
            <v>E</v>
          </cell>
          <cell r="S404" t="str">
            <v>V</v>
          </cell>
          <cell r="T404" t="str">
            <v>EUR</v>
          </cell>
          <cell r="U404">
            <v>0</v>
          </cell>
          <cell r="V404">
            <v>5340</v>
          </cell>
          <cell r="W404">
            <v>0</v>
          </cell>
          <cell r="X404" t="str">
            <v>Incl. Electric Motor</v>
          </cell>
          <cell r="AB404" t="str">
            <v>CPUM</v>
          </cell>
        </row>
        <row r="405">
          <cell r="B405" t="str">
            <v>CP03</v>
          </cell>
          <cell r="C405" t="str">
            <v>CI</v>
          </cell>
          <cell r="E405" t="str">
            <v>53</v>
          </cell>
          <cell r="G405" t="str">
            <v>475-G-509B</v>
          </cell>
          <cell r="I405">
            <v>795</v>
          </cell>
          <cell r="J405">
            <v>50</v>
          </cell>
          <cell r="K405">
            <v>3.6</v>
          </cell>
          <cell r="L405">
            <v>35</v>
          </cell>
          <cell r="M405">
            <v>9.3000000000000007</v>
          </cell>
          <cell r="N405">
            <v>180</v>
          </cell>
          <cell r="O405" t="str">
            <v>CI</v>
          </cell>
          <cell r="Q405" t="str">
            <v>E</v>
          </cell>
          <cell r="S405" t="str">
            <v>V</v>
          </cell>
          <cell r="T405" t="str">
            <v>EUR</v>
          </cell>
          <cell r="U405">
            <v>0</v>
          </cell>
          <cell r="V405">
            <v>5340</v>
          </cell>
          <cell r="W405">
            <v>0</v>
          </cell>
          <cell r="X405" t="str">
            <v>Incl. Electric Motor</v>
          </cell>
          <cell r="AB405" t="str">
            <v>CPUM</v>
          </cell>
        </row>
        <row r="406">
          <cell r="B406" t="str">
            <v>CP03</v>
          </cell>
          <cell r="C406" t="str">
            <v>CI</v>
          </cell>
          <cell r="E406" t="str">
            <v>53</v>
          </cell>
          <cell r="G406" t="str">
            <v>475-G-520A</v>
          </cell>
          <cell r="H406" t="str">
            <v>Sewage Lift Pump</v>
          </cell>
          <cell r="I406">
            <v>12.5</v>
          </cell>
          <cell r="J406">
            <v>40</v>
          </cell>
          <cell r="K406">
            <v>3.6</v>
          </cell>
          <cell r="L406">
            <v>36</v>
          </cell>
          <cell r="M406">
            <v>3</v>
          </cell>
          <cell r="N406">
            <v>4</v>
          </cell>
          <cell r="O406" t="str">
            <v>CI</v>
          </cell>
          <cell r="Q406" t="str">
            <v>E</v>
          </cell>
          <cell r="S406" t="str">
            <v>V</v>
          </cell>
          <cell r="T406" t="str">
            <v>EUR</v>
          </cell>
          <cell r="U406">
            <v>0</v>
          </cell>
          <cell r="V406">
            <v>300</v>
          </cell>
          <cell r="W406">
            <v>0</v>
          </cell>
          <cell r="X406" t="str">
            <v>Submersible Type - Incl. El.Motor</v>
          </cell>
          <cell r="AB406" t="str">
            <v>CPUM</v>
          </cell>
        </row>
        <row r="407">
          <cell r="B407" t="str">
            <v>CP03</v>
          </cell>
          <cell r="C407" t="str">
            <v>CI</v>
          </cell>
          <cell r="E407" t="str">
            <v>53</v>
          </cell>
          <cell r="G407" t="str">
            <v>475-G-520B</v>
          </cell>
          <cell r="I407">
            <v>12.5</v>
          </cell>
          <cell r="J407">
            <v>40</v>
          </cell>
          <cell r="K407">
            <v>3.6</v>
          </cell>
          <cell r="L407">
            <v>36</v>
          </cell>
          <cell r="M407">
            <v>3</v>
          </cell>
          <cell r="N407">
            <v>4</v>
          </cell>
          <cell r="O407" t="str">
            <v>CI</v>
          </cell>
          <cell r="Q407" t="str">
            <v>E</v>
          </cell>
          <cell r="S407" t="str">
            <v>V</v>
          </cell>
          <cell r="T407" t="str">
            <v>EUR</v>
          </cell>
          <cell r="U407">
            <v>0</v>
          </cell>
          <cell r="V407">
            <v>300</v>
          </cell>
          <cell r="W407">
            <v>0</v>
          </cell>
          <cell r="X407" t="str">
            <v>Submersible Type - Incl. El.Motor</v>
          </cell>
          <cell r="AB407" t="str">
            <v>CPUM</v>
          </cell>
        </row>
        <row r="408">
          <cell r="B408" t="str">
            <v>DR</v>
          </cell>
          <cell r="E408" t="str">
            <v>53</v>
          </cell>
          <cell r="G408" t="str">
            <v>475-GM-409A</v>
          </cell>
          <cell r="H408" t="str">
            <v>Electric Motor for Storm Water Pump</v>
          </cell>
          <cell r="I408">
            <v>180</v>
          </cell>
          <cell r="J408" t="str">
            <v>Eexn</v>
          </cell>
          <cell r="R408" t="str">
            <v>CP</v>
          </cell>
          <cell r="T408" t="str">
            <v>EUR</v>
          </cell>
          <cell r="U408">
            <v>0</v>
          </cell>
          <cell r="V408">
            <v>0</v>
          </cell>
          <cell r="W408">
            <v>0</v>
          </cell>
          <cell r="X408" t="str">
            <v>.</v>
          </cell>
          <cell r="AB408" t="str">
            <v>DRIV</v>
          </cell>
        </row>
        <row r="409">
          <cell r="B409" t="str">
            <v>DR</v>
          </cell>
          <cell r="E409" t="str">
            <v>53</v>
          </cell>
          <cell r="G409" t="str">
            <v>475-GM-409B</v>
          </cell>
          <cell r="I409">
            <v>180</v>
          </cell>
          <cell r="J409" t="str">
            <v>Eexn</v>
          </cell>
          <cell r="R409" t="str">
            <v>CP</v>
          </cell>
          <cell r="T409" t="str">
            <v>EUR</v>
          </cell>
          <cell r="U409">
            <v>0</v>
          </cell>
          <cell r="V409">
            <v>0</v>
          </cell>
          <cell r="W409">
            <v>0</v>
          </cell>
          <cell r="X409" t="str">
            <v>.</v>
          </cell>
          <cell r="AB409" t="str">
            <v>DRIV</v>
          </cell>
        </row>
        <row r="410">
          <cell r="B410" t="str">
            <v>DR</v>
          </cell>
          <cell r="E410" t="str">
            <v>53</v>
          </cell>
          <cell r="G410" t="str">
            <v>475-GM-509A</v>
          </cell>
          <cell r="H410" t="str">
            <v>Electric Motor for Storm Water Pump</v>
          </cell>
          <cell r="I410">
            <v>180</v>
          </cell>
          <cell r="J410" t="str">
            <v>Eexn</v>
          </cell>
          <cell r="R410" t="str">
            <v>CP</v>
          </cell>
          <cell r="T410" t="str">
            <v>EUR</v>
          </cell>
          <cell r="U410">
            <v>0</v>
          </cell>
          <cell r="V410">
            <v>0</v>
          </cell>
          <cell r="W410">
            <v>0</v>
          </cell>
          <cell r="X410" t="str">
            <v>.</v>
          </cell>
          <cell r="AB410" t="str">
            <v>DRIV</v>
          </cell>
        </row>
        <row r="411">
          <cell r="B411" t="str">
            <v>DR</v>
          </cell>
          <cell r="E411" t="str">
            <v>53</v>
          </cell>
          <cell r="G411" t="str">
            <v>475-GM-509B</v>
          </cell>
          <cell r="I411">
            <v>180</v>
          </cell>
          <cell r="J411" t="str">
            <v>Eexn</v>
          </cell>
          <cell r="R411" t="str">
            <v>CP</v>
          </cell>
          <cell r="T411" t="str">
            <v>EUR</v>
          </cell>
          <cell r="U411">
            <v>0</v>
          </cell>
          <cell r="V411">
            <v>0</v>
          </cell>
          <cell r="W411">
            <v>0</v>
          </cell>
          <cell r="X411" t="str">
            <v>.</v>
          </cell>
          <cell r="AB411" t="str">
            <v>DRIV</v>
          </cell>
        </row>
        <row r="412">
          <cell r="B412" t="str">
            <v>AI</v>
          </cell>
          <cell r="C412" t="str">
            <v>CS</v>
          </cell>
          <cell r="E412" t="str">
            <v>54</v>
          </cell>
          <cell r="G412" t="str">
            <v>476-E-46</v>
          </cell>
          <cell r="H412" t="str">
            <v>Steam Condensate Condenser</v>
          </cell>
          <cell r="I412">
            <v>8.18</v>
          </cell>
          <cell r="J412">
            <v>541</v>
          </cell>
          <cell r="K412">
            <v>12</v>
          </cell>
          <cell r="L412">
            <v>178</v>
          </cell>
          <cell r="M412">
            <v>10</v>
          </cell>
          <cell r="N412">
            <v>50</v>
          </cell>
          <cell r="O412">
            <v>2</v>
          </cell>
          <cell r="P412">
            <v>50</v>
          </cell>
          <cell r="R412" t="str">
            <v>X</v>
          </cell>
          <cell r="T412" t="str">
            <v>EUR</v>
          </cell>
          <cell r="U412">
            <v>0</v>
          </cell>
          <cell r="V412">
            <v>34430</v>
          </cell>
          <cell r="W412">
            <v>0</v>
          </cell>
          <cell r="X412" t="str">
            <v>Supply by Client</v>
          </cell>
          <cell r="AB412" t="str">
            <v>AIRC</v>
          </cell>
        </row>
        <row r="413">
          <cell r="B413" t="str">
            <v>CC</v>
          </cell>
          <cell r="C413" t="str">
            <v>CS</v>
          </cell>
          <cell r="E413" t="str">
            <v>54</v>
          </cell>
          <cell r="G413" t="str">
            <v>476-K-5D</v>
          </cell>
          <cell r="H413" t="str">
            <v>Instrument Air Compressor</v>
          </cell>
          <cell r="I413">
            <v>4420</v>
          </cell>
          <cell r="J413">
            <v>29</v>
          </cell>
          <cell r="K413" t="str">
            <v>0/50</v>
          </cell>
          <cell r="L413">
            <v>1</v>
          </cell>
          <cell r="M413">
            <v>45</v>
          </cell>
          <cell r="N413">
            <v>9.8000000000000007</v>
          </cell>
          <cell r="P413">
            <v>700</v>
          </cell>
          <cell r="R413" t="str">
            <v>CS</v>
          </cell>
          <cell r="T413" t="str">
            <v>EUR</v>
          </cell>
          <cell r="U413">
            <v>0</v>
          </cell>
          <cell r="V413">
            <v>30000</v>
          </cell>
          <cell r="W413">
            <v>0</v>
          </cell>
          <cell r="X413" t="str">
            <v xml:space="preserve">Integrally Geared Type Skid Mounted - St.Turbine Drive </v>
          </cell>
          <cell r="AB413" t="str">
            <v>CCOM</v>
          </cell>
        </row>
        <row r="414">
          <cell r="B414" t="str">
            <v>CC</v>
          </cell>
          <cell r="E414" t="str">
            <v>54</v>
          </cell>
          <cell r="G414" t="str">
            <v>476-K-127A</v>
          </cell>
          <cell r="H414" t="str">
            <v>Cooling Tower Blower</v>
          </cell>
          <cell r="T414" t="str">
            <v>EUR</v>
          </cell>
          <cell r="U414">
            <v>0</v>
          </cell>
          <cell r="V414">
            <v>0</v>
          </cell>
          <cell r="W414">
            <v>0</v>
          </cell>
          <cell r="X414" t="str">
            <v>Incl. In Cooling Tower Package 476-E-127A</v>
          </cell>
          <cell r="AB414" t="str">
            <v>CCOM</v>
          </cell>
        </row>
        <row r="415">
          <cell r="B415" t="str">
            <v>CC</v>
          </cell>
          <cell r="E415" t="str">
            <v>54</v>
          </cell>
          <cell r="G415" t="str">
            <v>476-K-127B</v>
          </cell>
          <cell r="T415" t="str">
            <v>EUR</v>
          </cell>
          <cell r="U415">
            <v>0</v>
          </cell>
          <cell r="V415">
            <v>0</v>
          </cell>
          <cell r="W415">
            <v>0</v>
          </cell>
          <cell r="X415" t="str">
            <v>Incl. In Cooling Tower Package 476-E-127B</v>
          </cell>
          <cell r="AB415" t="str">
            <v>CCOM</v>
          </cell>
        </row>
        <row r="416">
          <cell r="B416" t="str">
            <v>CO</v>
          </cell>
          <cell r="E416" t="str">
            <v>54</v>
          </cell>
          <cell r="G416" t="str">
            <v>476-E-127A</v>
          </cell>
          <cell r="H416" t="str">
            <v>Package Cooling Tower</v>
          </cell>
          <cell r="I416">
            <v>147.5</v>
          </cell>
          <cell r="J416">
            <v>49</v>
          </cell>
          <cell r="K416">
            <v>40</v>
          </cell>
          <cell r="L416">
            <v>33</v>
          </cell>
          <cell r="O416" t="str">
            <v>Coat.CS</v>
          </cell>
          <cell r="P416" t="str">
            <v>FRP</v>
          </cell>
          <cell r="T416" t="str">
            <v>EUR</v>
          </cell>
          <cell r="U416">
            <v>0</v>
          </cell>
          <cell r="V416">
            <v>40000</v>
          </cell>
          <cell r="W416">
            <v>0</v>
          </cell>
          <cell r="X416" t="str">
            <v>Mkcal/hr 0,65</v>
          </cell>
          <cell r="AB416" t="str">
            <v>COOL</v>
          </cell>
        </row>
        <row r="417">
          <cell r="B417" t="str">
            <v>CO</v>
          </cell>
          <cell r="E417" t="str">
            <v>54</v>
          </cell>
          <cell r="G417" t="str">
            <v>476-E-127B</v>
          </cell>
          <cell r="I417">
            <v>147.5</v>
          </cell>
          <cell r="J417">
            <v>49</v>
          </cell>
          <cell r="K417">
            <v>40</v>
          </cell>
          <cell r="L417">
            <v>33</v>
          </cell>
          <cell r="O417" t="str">
            <v>Coat.CS</v>
          </cell>
          <cell r="P417" t="str">
            <v>FRP</v>
          </cell>
          <cell r="T417" t="str">
            <v>EUR</v>
          </cell>
          <cell r="U417">
            <v>0</v>
          </cell>
          <cell r="V417">
            <v>40000</v>
          </cell>
          <cell r="W417">
            <v>0</v>
          </cell>
          <cell r="X417" t="str">
            <v>Mkcal/hr 0,65</v>
          </cell>
          <cell r="AB417" t="str">
            <v>COOL</v>
          </cell>
        </row>
        <row r="418">
          <cell r="B418" t="str">
            <v>CP03</v>
          </cell>
          <cell r="C418" t="str">
            <v>CI</v>
          </cell>
          <cell r="E418" t="str">
            <v>54</v>
          </cell>
          <cell r="G418" t="str">
            <v>476-G-611A</v>
          </cell>
          <cell r="H418" t="str">
            <v>Sewage Lift Pump</v>
          </cell>
          <cell r="I418">
            <v>17</v>
          </cell>
          <cell r="J418">
            <v>40</v>
          </cell>
          <cell r="K418">
            <v>1</v>
          </cell>
          <cell r="L418">
            <v>10</v>
          </cell>
          <cell r="M418">
            <v>5.2</v>
          </cell>
          <cell r="N418">
            <v>2</v>
          </cell>
          <cell r="O418" t="str">
            <v>CI</v>
          </cell>
          <cell r="Q418" t="str">
            <v>E</v>
          </cell>
          <cell r="S418" t="str">
            <v>V</v>
          </cell>
          <cell r="T418" t="str">
            <v>EUR</v>
          </cell>
          <cell r="U418">
            <v>0</v>
          </cell>
          <cell r="V418">
            <v>250</v>
          </cell>
          <cell r="W418">
            <v>0</v>
          </cell>
          <cell r="X418" t="str">
            <v>Submersible Type - Incl. El.Motor</v>
          </cell>
          <cell r="AB418" t="str">
            <v>CPUM</v>
          </cell>
        </row>
        <row r="419">
          <cell r="B419" t="str">
            <v>CP03</v>
          </cell>
          <cell r="C419" t="str">
            <v>CI</v>
          </cell>
          <cell r="E419" t="str">
            <v>54</v>
          </cell>
          <cell r="G419" t="str">
            <v>476-G-611B</v>
          </cell>
          <cell r="I419">
            <v>17</v>
          </cell>
          <cell r="J419">
            <v>40</v>
          </cell>
          <cell r="K419">
            <v>1</v>
          </cell>
          <cell r="L419">
            <v>10</v>
          </cell>
          <cell r="M419">
            <v>5.2</v>
          </cell>
          <cell r="N419">
            <v>2</v>
          </cell>
          <cell r="O419" t="str">
            <v>CI</v>
          </cell>
          <cell r="Q419" t="str">
            <v>E</v>
          </cell>
          <cell r="S419" t="str">
            <v>V</v>
          </cell>
          <cell r="T419" t="str">
            <v>EUR</v>
          </cell>
          <cell r="U419">
            <v>0</v>
          </cell>
          <cell r="V419">
            <v>250</v>
          </cell>
          <cell r="W419">
            <v>0</v>
          </cell>
          <cell r="X419" t="str">
            <v>Submersible Type - Incl. El.Motor</v>
          </cell>
          <cell r="AB419" t="str">
            <v>CPUM</v>
          </cell>
        </row>
        <row r="420">
          <cell r="B420" t="str">
            <v>CP03</v>
          </cell>
          <cell r="C420" t="str">
            <v>CI</v>
          </cell>
          <cell r="E420" t="str">
            <v>54</v>
          </cell>
          <cell r="G420" t="str">
            <v>476-G-612A</v>
          </cell>
          <cell r="H420" t="str">
            <v>Sewage Lift Pump</v>
          </cell>
          <cell r="I420">
            <v>17</v>
          </cell>
          <cell r="J420">
            <v>40</v>
          </cell>
          <cell r="K420">
            <v>3</v>
          </cell>
          <cell r="L420">
            <v>30</v>
          </cell>
          <cell r="M420">
            <v>3.45</v>
          </cell>
          <cell r="N420">
            <v>4</v>
          </cell>
          <cell r="O420" t="str">
            <v>CI</v>
          </cell>
          <cell r="Q420" t="str">
            <v>E</v>
          </cell>
          <cell r="S420" t="str">
            <v>V</v>
          </cell>
          <cell r="T420" t="str">
            <v>EUR</v>
          </cell>
          <cell r="U420">
            <v>0</v>
          </cell>
          <cell r="V420">
            <v>300</v>
          </cell>
          <cell r="W420">
            <v>0</v>
          </cell>
          <cell r="X420" t="str">
            <v>Submersible Type - Incl. El.Motor</v>
          </cell>
          <cell r="AB420" t="str">
            <v>CPUM</v>
          </cell>
        </row>
        <row r="421">
          <cell r="B421" t="str">
            <v>CP03</v>
          </cell>
          <cell r="C421" t="str">
            <v>CI</v>
          </cell>
          <cell r="E421" t="str">
            <v>54</v>
          </cell>
          <cell r="G421" t="str">
            <v>476-G-612B</v>
          </cell>
          <cell r="I421">
            <v>17</v>
          </cell>
          <cell r="J421">
            <v>40</v>
          </cell>
          <cell r="K421">
            <v>3</v>
          </cell>
          <cell r="L421">
            <v>30</v>
          </cell>
          <cell r="M421">
            <v>3.45</v>
          </cell>
          <cell r="N421">
            <v>4</v>
          </cell>
          <cell r="O421" t="str">
            <v>CI</v>
          </cell>
          <cell r="Q421" t="str">
            <v>E</v>
          </cell>
          <cell r="S421" t="str">
            <v>V</v>
          </cell>
          <cell r="T421" t="str">
            <v>EUR</v>
          </cell>
          <cell r="U421">
            <v>0</v>
          </cell>
          <cell r="V421">
            <v>300</v>
          </cell>
          <cell r="W421">
            <v>0</v>
          </cell>
          <cell r="X421" t="str">
            <v>Submersible Type - Incl. El.Motor</v>
          </cell>
          <cell r="AB421" t="str">
            <v>CPUM</v>
          </cell>
        </row>
        <row r="422">
          <cell r="B422" t="str">
            <v>CP03</v>
          </cell>
          <cell r="C422" t="str">
            <v>CS</v>
          </cell>
          <cell r="E422" t="str">
            <v>54</v>
          </cell>
          <cell r="G422" t="str">
            <v>476-G-2E</v>
          </cell>
          <cell r="H422" t="str">
            <v>Deaerator Feed Pump</v>
          </cell>
          <cell r="I422">
            <v>565</v>
          </cell>
          <cell r="J422">
            <v>102</v>
          </cell>
          <cell r="K422">
            <v>5.4</v>
          </cell>
          <cell r="L422">
            <v>46</v>
          </cell>
          <cell r="M422">
            <v>4.75</v>
          </cell>
          <cell r="N422">
            <v>150</v>
          </cell>
          <cell r="O422" t="str">
            <v>13 Cr</v>
          </cell>
          <cell r="Q422" t="str">
            <v>E</v>
          </cell>
          <cell r="S422" t="str">
            <v>H</v>
          </cell>
          <cell r="T422" t="str">
            <v>EUR</v>
          </cell>
          <cell r="U422">
            <v>0</v>
          </cell>
          <cell r="V422">
            <v>1100</v>
          </cell>
          <cell r="W422">
            <v>0</v>
          </cell>
          <cell r="X422" t="str">
            <v>.</v>
          </cell>
          <cell r="AB422" t="str">
            <v>CPUM</v>
          </cell>
        </row>
        <row r="423">
          <cell r="B423" t="str">
            <v>CP03</v>
          </cell>
          <cell r="C423" t="str">
            <v>CS</v>
          </cell>
          <cell r="E423" t="str">
            <v>54</v>
          </cell>
          <cell r="G423" t="str">
            <v>476-G-8F</v>
          </cell>
          <cell r="H423" t="str">
            <v>Boiler Feed Water vPump</v>
          </cell>
          <cell r="I423">
            <v>350</v>
          </cell>
          <cell r="J423">
            <v>145</v>
          </cell>
          <cell r="K423">
            <v>38.9</v>
          </cell>
          <cell r="L423">
            <v>366</v>
          </cell>
          <cell r="M423">
            <v>6.3</v>
          </cell>
          <cell r="N423">
            <v>750</v>
          </cell>
          <cell r="O423" t="str">
            <v>13 Cr</v>
          </cell>
          <cell r="Q423" t="str">
            <v>E</v>
          </cell>
          <cell r="S423" t="str">
            <v>H</v>
          </cell>
          <cell r="T423" t="str">
            <v>EUR</v>
          </cell>
          <cell r="U423">
            <v>0</v>
          </cell>
          <cell r="V423">
            <v>3450</v>
          </cell>
          <cell r="W423">
            <v>0</v>
          </cell>
          <cell r="X423" t="str">
            <v>.</v>
          </cell>
          <cell r="AB423" t="str">
            <v>CPUM</v>
          </cell>
        </row>
        <row r="424">
          <cell r="B424" t="str">
            <v>CP03</v>
          </cell>
          <cell r="C424" t="str">
            <v>CS</v>
          </cell>
          <cell r="E424" t="str">
            <v>54</v>
          </cell>
          <cell r="G424" t="str">
            <v>476-G-126</v>
          </cell>
          <cell r="H424" t="str">
            <v>Cooling Water Pump</v>
          </cell>
          <cell r="I424">
            <v>148</v>
          </cell>
          <cell r="J424">
            <v>49</v>
          </cell>
          <cell r="K424">
            <v>6</v>
          </cell>
          <cell r="L424">
            <v>40</v>
          </cell>
          <cell r="M424">
            <v>18.75</v>
          </cell>
          <cell r="N424">
            <v>40</v>
          </cell>
          <cell r="O424" t="str">
            <v>CS</v>
          </cell>
          <cell r="Q424" t="str">
            <v>E</v>
          </cell>
          <cell r="S424" t="str">
            <v>H</v>
          </cell>
          <cell r="T424" t="str">
            <v>EUR</v>
          </cell>
          <cell r="U424">
            <v>0</v>
          </cell>
          <cell r="V424">
            <v>700</v>
          </cell>
          <cell r="W424">
            <v>0</v>
          </cell>
          <cell r="X424" t="str">
            <v>.</v>
          </cell>
          <cell r="AB424" t="str">
            <v>CPUM</v>
          </cell>
        </row>
        <row r="425">
          <cell r="B425" t="str">
            <v>CP03</v>
          </cell>
          <cell r="C425" t="str">
            <v>CS</v>
          </cell>
          <cell r="E425" t="str">
            <v>54</v>
          </cell>
          <cell r="G425" t="str">
            <v>476-G-129A</v>
          </cell>
          <cell r="H425" t="str">
            <v>Flash Drum Condensate Return Pump</v>
          </cell>
          <cell r="I425">
            <v>200</v>
          </cell>
          <cell r="J425">
            <v>148</v>
          </cell>
          <cell r="K425">
            <v>6.8</v>
          </cell>
          <cell r="L425">
            <v>29</v>
          </cell>
          <cell r="M425">
            <v>2.6</v>
          </cell>
          <cell r="N425">
            <v>40</v>
          </cell>
          <cell r="O425" t="str">
            <v>CS</v>
          </cell>
          <cell r="Q425" t="str">
            <v>E</v>
          </cell>
          <cell r="S425" t="str">
            <v>H</v>
          </cell>
          <cell r="T425" t="str">
            <v>EUR</v>
          </cell>
          <cell r="U425">
            <v>0</v>
          </cell>
          <cell r="V425">
            <v>700</v>
          </cell>
          <cell r="W425">
            <v>0</v>
          </cell>
          <cell r="X425" t="str">
            <v>Supply by Client</v>
          </cell>
          <cell r="AB425" t="str">
            <v>CPUM</v>
          </cell>
        </row>
        <row r="426">
          <cell r="B426" t="str">
            <v>CP03</v>
          </cell>
          <cell r="C426" t="str">
            <v>CS</v>
          </cell>
          <cell r="E426" t="str">
            <v>54</v>
          </cell>
          <cell r="G426" t="str">
            <v>476-G-129B</v>
          </cell>
          <cell r="I426">
            <v>200</v>
          </cell>
          <cell r="J426">
            <v>148</v>
          </cell>
          <cell r="K426">
            <v>6.8</v>
          </cell>
          <cell r="L426">
            <v>29</v>
          </cell>
          <cell r="M426">
            <v>2.6</v>
          </cell>
          <cell r="N426">
            <v>40</v>
          </cell>
          <cell r="O426" t="str">
            <v>CS</v>
          </cell>
          <cell r="Q426" t="str">
            <v>E</v>
          </cell>
          <cell r="S426" t="str">
            <v>H</v>
          </cell>
          <cell r="T426" t="str">
            <v>EUR</v>
          </cell>
          <cell r="U426">
            <v>0</v>
          </cell>
          <cell r="V426">
            <v>700</v>
          </cell>
          <cell r="W426">
            <v>0</v>
          </cell>
          <cell r="X426" t="str">
            <v>Supply by Client</v>
          </cell>
          <cell r="AB426" t="str">
            <v>CPUM</v>
          </cell>
        </row>
        <row r="427">
          <cell r="B427" t="str">
            <v>CP03</v>
          </cell>
          <cell r="C427" t="str">
            <v>SS</v>
          </cell>
          <cell r="E427" t="str">
            <v>54</v>
          </cell>
          <cell r="G427" t="str">
            <v>476-G-127A</v>
          </cell>
          <cell r="H427" t="str">
            <v>Cooling Tower Spray Water Pump</v>
          </cell>
          <cell r="O427" t="str">
            <v>SS</v>
          </cell>
          <cell r="T427" t="str">
            <v>EUR</v>
          </cell>
          <cell r="U427">
            <v>0</v>
          </cell>
          <cell r="V427">
            <v>0</v>
          </cell>
          <cell r="W427">
            <v>0</v>
          </cell>
          <cell r="X427" t="str">
            <v>Incl. In Cooling Tower Package 476-E-127A/B</v>
          </cell>
          <cell r="AB427" t="str">
            <v>CPUM</v>
          </cell>
        </row>
        <row r="428">
          <cell r="B428" t="str">
            <v>CP03</v>
          </cell>
          <cell r="C428" t="str">
            <v>SS</v>
          </cell>
          <cell r="E428" t="str">
            <v>54</v>
          </cell>
          <cell r="G428" t="str">
            <v>476-G-127B</v>
          </cell>
          <cell r="O428" t="str">
            <v>SS</v>
          </cell>
          <cell r="T428" t="str">
            <v>EUR</v>
          </cell>
          <cell r="U428">
            <v>0</v>
          </cell>
          <cell r="V428">
            <v>0</v>
          </cell>
          <cell r="W428">
            <v>0</v>
          </cell>
          <cell r="X428" t="str">
            <v>Incl. In Cooling Tower Package 476-E-127A/B</v>
          </cell>
          <cell r="AB428" t="str">
            <v>CPUM</v>
          </cell>
        </row>
        <row r="429">
          <cell r="B429" t="str">
            <v>CP03</v>
          </cell>
          <cell r="C429" t="str">
            <v>SS</v>
          </cell>
          <cell r="E429" t="str">
            <v>54</v>
          </cell>
          <cell r="G429" t="str">
            <v>476-G-127C</v>
          </cell>
          <cell r="O429" t="str">
            <v>SS</v>
          </cell>
          <cell r="T429" t="str">
            <v>EUR</v>
          </cell>
          <cell r="U429">
            <v>0</v>
          </cell>
          <cell r="V429">
            <v>0</v>
          </cell>
          <cell r="W429">
            <v>0</v>
          </cell>
          <cell r="X429" t="str">
            <v>Incl. In Cooling Tower Package 476-E-127A/B</v>
          </cell>
          <cell r="AB429" t="str">
            <v>CPUM</v>
          </cell>
        </row>
        <row r="430">
          <cell r="B430" t="str">
            <v>CP03</v>
          </cell>
          <cell r="C430" t="str">
            <v>SS</v>
          </cell>
          <cell r="E430" t="str">
            <v>54</v>
          </cell>
          <cell r="G430" t="str">
            <v>476-G-127D</v>
          </cell>
          <cell r="O430" t="str">
            <v>SS</v>
          </cell>
          <cell r="T430" t="str">
            <v>EUR</v>
          </cell>
          <cell r="U430">
            <v>0</v>
          </cell>
          <cell r="V430">
            <v>0</v>
          </cell>
          <cell r="W430">
            <v>0</v>
          </cell>
          <cell r="X430" t="str">
            <v>Incl. In Cooling Tower Package 476-E-127A/B</v>
          </cell>
          <cell r="AB430" t="str">
            <v>CPUM</v>
          </cell>
        </row>
        <row r="431">
          <cell r="B431" t="str">
            <v>CP03</v>
          </cell>
          <cell r="E431" t="str">
            <v>54</v>
          </cell>
          <cell r="G431" t="str">
            <v>476-G-128A</v>
          </cell>
          <cell r="H431" t="str">
            <v>Air Compressor Lube Oil Pump</v>
          </cell>
          <cell r="T431" t="str">
            <v>EUR</v>
          </cell>
          <cell r="U431">
            <v>0</v>
          </cell>
          <cell r="V431">
            <v>0</v>
          </cell>
          <cell r="W431">
            <v>0</v>
          </cell>
          <cell r="X431" t="str">
            <v>Incl. In Instrument Air Compressor 476-K-5D</v>
          </cell>
          <cell r="AB431" t="str">
            <v>CPUM</v>
          </cell>
        </row>
        <row r="432">
          <cell r="B432" t="str">
            <v>CP03</v>
          </cell>
          <cell r="E432" t="str">
            <v>54</v>
          </cell>
          <cell r="G432" t="str">
            <v>476-G-128B</v>
          </cell>
          <cell r="T432" t="str">
            <v>EUR</v>
          </cell>
          <cell r="U432">
            <v>0</v>
          </cell>
          <cell r="V432">
            <v>0</v>
          </cell>
          <cell r="W432">
            <v>0</v>
          </cell>
          <cell r="X432" t="str">
            <v>Incl. In Instrument Air Compressor 476-K-5D</v>
          </cell>
          <cell r="AB432" t="str">
            <v>CPUM</v>
          </cell>
        </row>
        <row r="433">
          <cell r="B433" t="str">
            <v>DR</v>
          </cell>
          <cell r="E433" t="str">
            <v>54</v>
          </cell>
          <cell r="G433" t="str">
            <v>476-GM-8F</v>
          </cell>
          <cell r="H433" t="str">
            <v>Electric Motor for BFW Pump</v>
          </cell>
          <cell r="I433">
            <v>750</v>
          </cell>
          <cell r="J433" t="str">
            <v>Eexn</v>
          </cell>
          <cell r="T433" t="str">
            <v>EUR</v>
          </cell>
          <cell r="U433">
            <v>0</v>
          </cell>
          <cell r="V433">
            <v>4000</v>
          </cell>
          <cell r="W433">
            <v>0</v>
          </cell>
          <cell r="X433" t="str">
            <v>.</v>
          </cell>
          <cell r="AB433" t="str">
            <v>DRIV</v>
          </cell>
        </row>
        <row r="434">
          <cell r="B434" t="str">
            <v>DR</v>
          </cell>
          <cell r="E434" t="str">
            <v>54</v>
          </cell>
          <cell r="G434" t="str">
            <v>476-GM-8E</v>
          </cell>
          <cell r="H434" t="str">
            <v>El.Motor for Deaerator Feed Water Pump</v>
          </cell>
          <cell r="I434">
            <v>150</v>
          </cell>
          <cell r="J434" t="str">
            <v>Eexn</v>
          </cell>
          <cell r="T434" t="str">
            <v>EUR</v>
          </cell>
          <cell r="U434">
            <v>0</v>
          </cell>
          <cell r="V434">
            <v>910</v>
          </cell>
          <cell r="W434">
            <v>0</v>
          </cell>
          <cell r="X434" t="str">
            <v>.</v>
          </cell>
          <cell r="AB434" t="str">
            <v>DRIV</v>
          </cell>
        </row>
        <row r="435">
          <cell r="B435" t="str">
            <v>DR</v>
          </cell>
          <cell r="E435" t="str">
            <v>54</v>
          </cell>
          <cell r="G435" t="str">
            <v>476-KT-5D</v>
          </cell>
          <cell r="H435" t="str">
            <v>Steam Turbine for Instr.Air Compressor</v>
          </cell>
          <cell r="M435">
            <v>27.5</v>
          </cell>
          <cell r="T435" t="str">
            <v>EUR</v>
          </cell>
          <cell r="U435">
            <v>0</v>
          </cell>
          <cell r="V435">
            <v>0</v>
          </cell>
          <cell r="W435">
            <v>0</v>
          </cell>
          <cell r="X435" t="str">
            <v>.</v>
          </cell>
          <cell r="AB435" t="str">
            <v>DRIV</v>
          </cell>
        </row>
        <row r="436">
          <cell r="B436" t="str">
            <v>EX02</v>
          </cell>
          <cell r="C436" t="str">
            <v>.</v>
          </cell>
          <cell r="E436" t="str">
            <v>54</v>
          </cell>
          <cell r="G436" t="str">
            <v>476-E-40</v>
          </cell>
          <cell r="H436" t="str">
            <v>Air Compressor Lube Oil Cooler</v>
          </cell>
          <cell r="T436" t="str">
            <v>EUR</v>
          </cell>
          <cell r="U436">
            <v>0</v>
          </cell>
          <cell r="V436">
            <v>0</v>
          </cell>
          <cell r="W436">
            <v>0</v>
          </cell>
          <cell r="X436" t="str">
            <v>§</v>
          </cell>
          <cell r="Y436" t="str">
            <v>Incl.inAir Compessor Pack.476-K-5D</v>
          </cell>
          <cell r="AB436" t="str">
            <v>EXCH</v>
          </cell>
        </row>
        <row r="437">
          <cell r="B437" t="str">
            <v>EX02</v>
          </cell>
          <cell r="C437" t="str">
            <v>33.33</v>
          </cell>
          <cell r="E437" t="str">
            <v>54</v>
          </cell>
          <cell r="G437" t="str">
            <v>476-E-41</v>
          </cell>
          <cell r="H437" t="str">
            <v>Air Compressor 1st Stage Intercooler</v>
          </cell>
          <cell r="R437" t="str">
            <v>33</v>
          </cell>
          <cell r="S437" t="str">
            <v>33</v>
          </cell>
          <cell r="T437" t="str">
            <v>EUR</v>
          </cell>
          <cell r="U437">
            <v>0</v>
          </cell>
          <cell r="V437">
            <v>0</v>
          </cell>
          <cell r="W437">
            <v>0</v>
          </cell>
          <cell r="X437" t="str">
            <v>§</v>
          </cell>
          <cell r="Y437" t="str">
            <v>Incl.inAir Compessor Pack.476-K-5D</v>
          </cell>
          <cell r="AB437" t="str">
            <v>EXCH</v>
          </cell>
        </row>
        <row r="438">
          <cell r="B438" t="str">
            <v>EX02</v>
          </cell>
          <cell r="C438" t="str">
            <v>33.33</v>
          </cell>
          <cell r="E438" t="str">
            <v>54</v>
          </cell>
          <cell r="G438" t="str">
            <v>476-E-42</v>
          </cell>
          <cell r="H438" t="str">
            <v>Air Compressor 2nd Stage Intercooler</v>
          </cell>
          <cell r="R438" t="str">
            <v>33</v>
          </cell>
          <cell r="S438" t="str">
            <v>33</v>
          </cell>
          <cell r="T438" t="str">
            <v>EUR</v>
          </cell>
          <cell r="U438">
            <v>0</v>
          </cell>
          <cell r="V438">
            <v>0</v>
          </cell>
          <cell r="W438">
            <v>0</v>
          </cell>
          <cell r="X438" t="str">
            <v>§</v>
          </cell>
          <cell r="Y438" t="str">
            <v>Incl.inAir Compessor Pack.476-K-5D</v>
          </cell>
          <cell r="AB438" t="str">
            <v>EXCH</v>
          </cell>
        </row>
        <row r="439">
          <cell r="B439" t="str">
            <v>EX02</v>
          </cell>
          <cell r="C439" t="str">
            <v>33.33</v>
          </cell>
          <cell r="E439" t="str">
            <v>54</v>
          </cell>
          <cell r="G439" t="str">
            <v>476-E-43</v>
          </cell>
          <cell r="H439" t="str">
            <v>Air Compressor 3rd Stage Cooler</v>
          </cell>
          <cell r="R439" t="str">
            <v>33</v>
          </cell>
          <cell r="S439" t="str">
            <v>33</v>
          </cell>
          <cell r="T439" t="str">
            <v>EUR</v>
          </cell>
          <cell r="U439">
            <v>0</v>
          </cell>
          <cell r="V439">
            <v>0</v>
          </cell>
          <cell r="W439">
            <v>0</v>
          </cell>
          <cell r="X439" t="str">
            <v>§</v>
          </cell>
          <cell r="Y439" t="str">
            <v>Incl.inAir Compessor Pack.476-K-5D</v>
          </cell>
          <cell r="AB439" t="str">
            <v>EXCH</v>
          </cell>
        </row>
        <row r="440">
          <cell r="B440" t="str">
            <v>FI</v>
          </cell>
          <cell r="C440" t="str">
            <v>CS</v>
          </cell>
          <cell r="E440" t="str">
            <v>54</v>
          </cell>
          <cell r="G440" t="str">
            <v>476-D-201A</v>
          </cell>
          <cell r="H440" t="str">
            <v>Air Pre-Filter</v>
          </cell>
          <cell r="T440" t="str">
            <v>EUR</v>
          </cell>
          <cell r="U440">
            <v>0</v>
          </cell>
          <cell r="V440">
            <v>0</v>
          </cell>
          <cell r="W440">
            <v>0</v>
          </cell>
          <cell r="X440" t="str">
            <v>Incl.in Air Dryer Package 476-D-202A</v>
          </cell>
          <cell r="AB440" t="str">
            <v>MISC</v>
          </cell>
        </row>
        <row r="441">
          <cell r="B441" t="str">
            <v>FI</v>
          </cell>
          <cell r="C441" t="str">
            <v>CS</v>
          </cell>
          <cell r="E441" t="str">
            <v>54</v>
          </cell>
          <cell r="G441" t="str">
            <v>476-D-201B</v>
          </cell>
          <cell r="T441" t="str">
            <v>EUR</v>
          </cell>
          <cell r="U441">
            <v>0</v>
          </cell>
          <cell r="V441">
            <v>0</v>
          </cell>
          <cell r="W441">
            <v>0</v>
          </cell>
          <cell r="X441" t="str">
            <v>Incl.in Air Dryer Package 476-D-202B</v>
          </cell>
          <cell r="AB441" t="str">
            <v>MISC</v>
          </cell>
        </row>
        <row r="442">
          <cell r="B442" t="str">
            <v>FI</v>
          </cell>
          <cell r="C442" t="str">
            <v>CS</v>
          </cell>
          <cell r="E442" t="str">
            <v>54</v>
          </cell>
          <cell r="G442" t="str">
            <v>476-D-203A</v>
          </cell>
          <cell r="H442" t="str">
            <v>Air After-Filter</v>
          </cell>
          <cell r="T442" t="str">
            <v>EUR</v>
          </cell>
          <cell r="U442">
            <v>0</v>
          </cell>
          <cell r="V442">
            <v>0</v>
          </cell>
          <cell r="W442">
            <v>0</v>
          </cell>
          <cell r="X442" t="str">
            <v>Incl.in Air Dryer Package 476-D-202A</v>
          </cell>
          <cell r="AB442" t="str">
            <v>MISC</v>
          </cell>
        </row>
        <row r="443">
          <cell r="B443" t="str">
            <v>FI</v>
          </cell>
          <cell r="C443" t="str">
            <v>CS</v>
          </cell>
          <cell r="E443" t="str">
            <v>54</v>
          </cell>
          <cell r="G443" t="str">
            <v>476-D-203B</v>
          </cell>
          <cell r="T443" t="str">
            <v>EUR</v>
          </cell>
          <cell r="U443">
            <v>0</v>
          </cell>
          <cell r="V443">
            <v>0</v>
          </cell>
          <cell r="W443">
            <v>0</v>
          </cell>
          <cell r="X443" t="str">
            <v>Incl.in Air Dryer Package 476-D-202B</v>
          </cell>
          <cell r="AB443" t="str">
            <v>MISC</v>
          </cell>
        </row>
        <row r="444">
          <cell r="B444" t="str">
            <v>FI</v>
          </cell>
          <cell r="E444" t="str">
            <v>54</v>
          </cell>
          <cell r="G444" t="str">
            <v>476-D-207A</v>
          </cell>
          <cell r="H444" t="str">
            <v>Air Compressor Oil Filter</v>
          </cell>
          <cell r="T444" t="str">
            <v>EUR</v>
          </cell>
          <cell r="U444">
            <v>0</v>
          </cell>
          <cell r="V444">
            <v>0</v>
          </cell>
          <cell r="W444">
            <v>0</v>
          </cell>
          <cell r="X444" t="str">
            <v>Incl.in Air Compressor Pack.476-K-5D</v>
          </cell>
          <cell r="AB444" t="str">
            <v>MISC</v>
          </cell>
        </row>
        <row r="445">
          <cell r="B445" t="str">
            <v>FI</v>
          </cell>
          <cell r="E445" t="str">
            <v>54</v>
          </cell>
          <cell r="G445" t="str">
            <v>476-D-207B</v>
          </cell>
          <cell r="T445" t="str">
            <v>EUR</v>
          </cell>
          <cell r="U445">
            <v>0</v>
          </cell>
          <cell r="V445">
            <v>0</v>
          </cell>
          <cell r="W445">
            <v>0</v>
          </cell>
          <cell r="X445" t="str">
            <v>Incl.in Air Compressor Pack.476-K-5D</v>
          </cell>
          <cell r="AB445" t="str">
            <v>MISC</v>
          </cell>
        </row>
        <row r="446">
          <cell r="B446" t="str">
            <v>MI</v>
          </cell>
          <cell r="C446" t="str">
            <v>CS</v>
          </cell>
          <cell r="E446" t="str">
            <v>54</v>
          </cell>
          <cell r="G446" t="str">
            <v>476-D-202A</v>
          </cell>
          <cell r="H446" t="str">
            <v>Air Dryer</v>
          </cell>
          <cell r="I446" t="str">
            <v xml:space="preserve">Flowrate: m3/hr Inlet = 2,250/Outlet = 1,870 - Matl CS - Des.Condit: Press 10,5 Kg/cm2  Temp. 102 °C </v>
          </cell>
          <cell r="T446" t="str">
            <v>EUR</v>
          </cell>
          <cell r="U446">
            <v>0</v>
          </cell>
          <cell r="V446">
            <v>3000</v>
          </cell>
          <cell r="W446">
            <v>0</v>
          </cell>
          <cell r="X446" t="str">
            <v>Part of Air Dryer Package - Skid Mounted</v>
          </cell>
          <cell r="AB446" t="str">
            <v>MISC</v>
          </cell>
        </row>
        <row r="447">
          <cell r="B447" t="str">
            <v>MI</v>
          </cell>
          <cell r="C447" t="str">
            <v>CS</v>
          </cell>
          <cell r="E447" t="str">
            <v>54</v>
          </cell>
          <cell r="G447" t="str">
            <v>476-D-202B</v>
          </cell>
          <cell r="I447" t="str">
            <v xml:space="preserve">Flowrate: m3/hr Inlet = 2,250/Outlet = 1,870 - Matl CS - Des.Condit: Press 10,5 Kg/cm2  Temp. 102 °C </v>
          </cell>
          <cell r="T447" t="str">
            <v>EUR</v>
          </cell>
          <cell r="U447">
            <v>0</v>
          </cell>
          <cell r="V447">
            <v>3000</v>
          </cell>
          <cell r="W447">
            <v>0</v>
          </cell>
          <cell r="X447" t="str">
            <v>Part of Air Dryer Package - Skid Mounted</v>
          </cell>
          <cell r="AB447" t="str">
            <v>MISC</v>
          </cell>
        </row>
        <row r="448">
          <cell r="B448" t="str">
            <v>MI</v>
          </cell>
          <cell r="E448" t="str">
            <v>54</v>
          </cell>
          <cell r="G448" t="str">
            <v>476-E-44</v>
          </cell>
          <cell r="H448" t="str">
            <v>Deaerator Feed Water Sample Cooler</v>
          </cell>
          <cell r="T448" t="str">
            <v>EUR</v>
          </cell>
          <cell r="U448">
            <v>0</v>
          </cell>
          <cell r="V448">
            <v>100</v>
          </cell>
          <cell r="W448">
            <v>0</v>
          </cell>
          <cell r="X448" t="str">
            <v>.</v>
          </cell>
          <cell r="AB448" t="str">
            <v>MISC</v>
          </cell>
        </row>
        <row r="449">
          <cell r="B449" t="str">
            <v>MI</v>
          </cell>
          <cell r="E449" t="str">
            <v>54</v>
          </cell>
          <cell r="G449" t="str">
            <v>476-E-45</v>
          </cell>
          <cell r="H449" t="str">
            <v>Boiler Feed Water Sample Cooler</v>
          </cell>
          <cell r="T449" t="str">
            <v>EUR</v>
          </cell>
          <cell r="U449">
            <v>0</v>
          </cell>
          <cell r="V449">
            <v>100</v>
          </cell>
          <cell r="W449">
            <v>0</v>
          </cell>
          <cell r="X449" t="str">
            <v>.</v>
          </cell>
          <cell r="AB449" t="str">
            <v>MISC</v>
          </cell>
        </row>
        <row r="450">
          <cell r="B450" t="str">
            <v>RP</v>
          </cell>
          <cell r="E450" t="str">
            <v>54</v>
          </cell>
          <cell r="G450" t="str">
            <v>476-G-19E</v>
          </cell>
          <cell r="H450" t="str">
            <v>Sodium Sulfite Pump</v>
          </cell>
          <cell r="I450">
            <v>1.135</v>
          </cell>
          <cell r="J450">
            <v>50</v>
          </cell>
          <cell r="K450">
            <v>3.2</v>
          </cell>
          <cell r="M450">
            <v>10</v>
          </cell>
          <cell r="N450">
            <v>1.5</v>
          </cell>
          <cell r="Q450" t="str">
            <v>E</v>
          </cell>
          <cell r="T450" t="str">
            <v>EUR</v>
          </cell>
          <cell r="U450">
            <v>0</v>
          </cell>
          <cell r="V450">
            <v>100</v>
          </cell>
          <cell r="W450">
            <v>0</v>
          </cell>
          <cell r="X450" t="str">
            <v>Incl. Electric Motor</v>
          </cell>
          <cell r="AB450" t="str">
            <v>RPUM</v>
          </cell>
        </row>
        <row r="451">
          <cell r="B451" t="str">
            <v>RP</v>
          </cell>
          <cell r="E451" t="str">
            <v>54</v>
          </cell>
          <cell r="G451" t="str">
            <v>476-G-38E</v>
          </cell>
          <cell r="H451" t="str">
            <v>Tri-Act Pump</v>
          </cell>
          <cell r="I451">
            <v>1.135</v>
          </cell>
          <cell r="J451">
            <v>50</v>
          </cell>
          <cell r="K451">
            <v>3.2</v>
          </cell>
          <cell r="M451">
            <v>10</v>
          </cell>
          <cell r="N451">
            <v>1.5</v>
          </cell>
          <cell r="Q451" t="str">
            <v>E</v>
          </cell>
          <cell r="T451" t="str">
            <v>EUR</v>
          </cell>
          <cell r="U451">
            <v>0</v>
          </cell>
          <cell r="V451">
            <v>100</v>
          </cell>
          <cell r="W451">
            <v>0</v>
          </cell>
          <cell r="X451" t="str">
            <v>Incl. Electric Motor</v>
          </cell>
          <cell r="AB451" t="str">
            <v>RPUM</v>
          </cell>
        </row>
        <row r="452">
          <cell r="B452" t="str">
            <v>VE02</v>
          </cell>
          <cell r="C452" t="str">
            <v>01</v>
          </cell>
          <cell r="E452" t="str">
            <v>54</v>
          </cell>
          <cell r="G452" t="str">
            <v>476-D-8D</v>
          </cell>
          <cell r="H452" t="str">
            <v>Deaerator</v>
          </cell>
          <cell r="J452">
            <v>177</v>
          </cell>
          <cell r="K452">
            <v>10</v>
          </cell>
          <cell r="N452">
            <v>3</v>
          </cell>
          <cell r="O452">
            <v>3.2</v>
          </cell>
          <cell r="Q452" t="str">
            <v>H</v>
          </cell>
          <cell r="S452" t="str">
            <v>Not</v>
          </cell>
          <cell r="T452" t="str">
            <v>EUR</v>
          </cell>
          <cell r="U452">
            <v>0</v>
          </cell>
          <cell r="V452">
            <v>15000</v>
          </cell>
          <cell r="W452">
            <v>0</v>
          </cell>
          <cell r="X452" t="str">
            <v>?</v>
          </cell>
          <cell r="Y452" t="str">
            <v>Tons/hr 453-Heads Matl CS+316L cladding</v>
          </cell>
          <cell r="AB452" t="str">
            <v>VESS</v>
          </cell>
        </row>
        <row r="453">
          <cell r="B453" t="str">
            <v>VE02</v>
          </cell>
          <cell r="C453" t="str">
            <v>01</v>
          </cell>
          <cell r="E453" t="str">
            <v>54</v>
          </cell>
          <cell r="G453" t="str">
            <v>476-D-200</v>
          </cell>
          <cell r="H453" t="str">
            <v>Air Receiver</v>
          </cell>
          <cell r="I453" t="str">
            <v>VS</v>
          </cell>
          <cell r="J453">
            <v>102</v>
          </cell>
          <cell r="K453">
            <v>10.5</v>
          </cell>
          <cell r="L453">
            <v>2400</v>
          </cell>
          <cell r="M453">
            <v>7000</v>
          </cell>
          <cell r="N453">
            <v>13</v>
          </cell>
          <cell r="O453">
            <v>3.2</v>
          </cell>
          <cell r="S453" t="str">
            <v>Yes</v>
          </cell>
          <cell r="T453" t="str">
            <v>EUR</v>
          </cell>
          <cell r="U453">
            <v>0</v>
          </cell>
          <cell r="V453">
            <v>13380</v>
          </cell>
          <cell r="W453">
            <v>0</v>
          </cell>
          <cell r="X453" t="str">
            <v>?</v>
          </cell>
          <cell r="Y453" t="str">
            <v>.</v>
          </cell>
          <cell r="AB453" t="str">
            <v>VESS</v>
          </cell>
        </row>
        <row r="454">
          <cell r="B454" t="str">
            <v>VE02</v>
          </cell>
          <cell r="C454" t="str">
            <v>01</v>
          </cell>
          <cell r="E454" t="str">
            <v>54</v>
          </cell>
          <cell r="G454" t="str">
            <v>476-D-205</v>
          </cell>
          <cell r="H454" t="str">
            <v>Exhaust Steam Separator</v>
          </cell>
          <cell r="I454" t="str">
            <v>VL</v>
          </cell>
          <cell r="J454">
            <v>193</v>
          </cell>
          <cell r="K454">
            <v>7</v>
          </cell>
          <cell r="L454">
            <v>1900</v>
          </cell>
          <cell r="M454">
            <v>2300</v>
          </cell>
          <cell r="N454">
            <v>9</v>
          </cell>
          <cell r="O454">
            <v>3.2</v>
          </cell>
          <cell r="Q454" t="str">
            <v>H</v>
          </cell>
          <cell r="S454" t="str">
            <v>Not</v>
          </cell>
          <cell r="T454" t="str">
            <v>EUR</v>
          </cell>
          <cell r="U454">
            <v>0</v>
          </cell>
          <cell r="V454">
            <v>3360</v>
          </cell>
          <cell r="W454">
            <v>0</v>
          </cell>
          <cell r="X454" t="str">
            <v>?</v>
          </cell>
          <cell r="AB454" t="str">
            <v>VESS</v>
          </cell>
        </row>
        <row r="455">
          <cell r="B455" t="str">
            <v>VE02</v>
          </cell>
          <cell r="C455" t="str">
            <v>01</v>
          </cell>
          <cell r="E455" t="str">
            <v>54</v>
          </cell>
          <cell r="G455" t="str">
            <v>476-D-206</v>
          </cell>
          <cell r="H455" t="str">
            <v>Inlet Steam Separator</v>
          </cell>
          <cell r="I455" t="str">
            <v>VL</v>
          </cell>
          <cell r="J455">
            <v>275</v>
          </cell>
          <cell r="K455">
            <v>32.5</v>
          </cell>
          <cell r="L455">
            <v>1300</v>
          </cell>
          <cell r="M455">
            <v>1800</v>
          </cell>
          <cell r="N455">
            <v>19</v>
          </cell>
          <cell r="O455">
            <v>3.2</v>
          </cell>
          <cell r="Q455" t="str">
            <v>H</v>
          </cell>
          <cell r="S455" t="str">
            <v>Yes</v>
          </cell>
          <cell r="T455" t="str">
            <v>EUR</v>
          </cell>
          <cell r="U455">
            <v>0</v>
          </cell>
          <cell r="V455">
            <v>3600</v>
          </cell>
          <cell r="W455">
            <v>0</v>
          </cell>
          <cell r="X455" t="str">
            <v>?</v>
          </cell>
          <cell r="AB455" t="str">
            <v>VESS</v>
          </cell>
        </row>
        <row r="456">
          <cell r="B456" t="str">
            <v>VE02</v>
          </cell>
          <cell r="C456" t="str">
            <v>01</v>
          </cell>
          <cell r="E456" t="str">
            <v>54</v>
          </cell>
          <cell r="G456" t="str">
            <v>476-D-208</v>
          </cell>
          <cell r="H456" t="str">
            <v>Steam Condensate LP Flash Drum</v>
          </cell>
          <cell r="I456" t="str">
            <v>H</v>
          </cell>
          <cell r="J456">
            <v>178</v>
          </cell>
          <cell r="K456">
            <v>3.5</v>
          </cell>
          <cell r="L456">
            <v>2438</v>
          </cell>
          <cell r="M456">
            <v>4877</v>
          </cell>
          <cell r="N456">
            <v>7</v>
          </cell>
          <cell r="O456">
            <v>3.2</v>
          </cell>
          <cell r="Q456" t="str">
            <v>H</v>
          </cell>
          <cell r="S456" t="str">
            <v>Not</v>
          </cell>
          <cell r="T456" t="str">
            <v>EUR</v>
          </cell>
          <cell r="U456">
            <v>0</v>
          </cell>
          <cell r="V456">
            <v>8790</v>
          </cell>
          <cell r="W456">
            <v>0</v>
          </cell>
          <cell r="X456" t="str">
            <v>?</v>
          </cell>
          <cell r="Y456" t="str">
            <v>Supply by Client</v>
          </cell>
          <cell r="AB456" t="str">
            <v>VESS</v>
          </cell>
        </row>
        <row r="457">
          <cell r="B457" t="str">
            <v>VE02</v>
          </cell>
          <cell r="E457" t="str">
            <v>54</v>
          </cell>
          <cell r="G457" t="str">
            <v>476-D-209</v>
          </cell>
          <cell r="H457" t="str">
            <v>Air Separator</v>
          </cell>
          <cell r="N457">
            <v>0</v>
          </cell>
          <cell r="S457" t="str">
            <v>-</v>
          </cell>
          <cell r="T457" t="str">
            <v>EUR</v>
          </cell>
          <cell r="U457">
            <v>0</v>
          </cell>
          <cell r="V457">
            <v>0</v>
          </cell>
          <cell r="W457">
            <v>0</v>
          </cell>
          <cell r="X457" t="str">
            <v>§</v>
          </cell>
          <cell r="Y457" t="str">
            <v>Incl.in Air Compressor Pack.476-K-5D</v>
          </cell>
          <cell r="AB457" t="str">
            <v>VESS</v>
          </cell>
        </row>
        <row r="458">
          <cell r="B458" t="str">
            <v>VE02</v>
          </cell>
          <cell r="E458" t="str">
            <v>54</v>
          </cell>
          <cell r="G458" t="str">
            <v>476-D-210</v>
          </cell>
          <cell r="H458" t="str">
            <v>Air Compressor Oil Reservoir</v>
          </cell>
          <cell r="N458">
            <v>0</v>
          </cell>
          <cell r="S458" t="str">
            <v>-</v>
          </cell>
          <cell r="T458" t="str">
            <v>EUR</v>
          </cell>
          <cell r="U458">
            <v>0</v>
          </cell>
          <cell r="V458">
            <v>0</v>
          </cell>
          <cell r="W458">
            <v>0</v>
          </cell>
          <cell r="X458" t="str">
            <v>§</v>
          </cell>
          <cell r="Y458" t="str">
            <v>Incl.in Air Compressor Pack.476-K-5D</v>
          </cell>
          <cell r="AB458" t="str">
            <v>VESS</v>
          </cell>
        </row>
        <row r="459">
          <cell r="B459" t="str">
            <v>TK</v>
          </cell>
          <cell r="C459" t="str">
            <v>01</v>
          </cell>
          <cell r="E459" t="str">
            <v>55</v>
          </cell>
          <cell r="G459" t="str">
            <v>F-14-T-301E</v>
          </cell>
          <cell r="H459" t="str">
            <v>Molten Sulfur Storage Tank</v>
          </cell>
          <cell r="I459">
            <v>6945</v>
          </cell>
          <cell r="J459">
            <v>28</v>
          </cell>
          <cell r="K459">
            <v>12.2</v>
          </cell>
          <cell r="L459">
            <v>3</v>
          </cell>
          <cell r="M459" t="str">
            <v>Y</v>
          </cell>
          <cell r="P459" t="str">
            <v>H</v>
          </cell>
          <cell r="R459" t="str">
            <v>CR</v>
          </cell>
          <cell r="T459" t="str">
            <v>EUR</v>
          </cell>
          <cell r="U459">
            <v>0</v>
          </cell>
          <cell r="V459">
            <v>200000</v>
          </cell>
          <cell r="W459">
            <v>0</v>
          </cell>
          <cell r="X459" t="str">
            <v xml:space="preserve">Incl.Roof Coil - N° 2 Air Spargers </v>
          </cell>
          <cell r="AB459" t="str">
            <v>TANK</v>
          </cell>
        </row>
        <row r="460">
          <cell r="B460" t="str">
            <v>TK</v>
          </cell>
          <cell r="C460" t="str">
            <v>01</v>
          </cell>
          <cell r="E460" t="str">
            <v>55</v>
          </cell>
          <cell r="G460" t="str">
            <v>F-14-T-301F</v>
          </cell>
          <cell r="I460">
            <v>6945</v>
          </cell>
          <cell r="J460">
            <v>28</v>
          </cell>
          <cell r="K460">
            <v>12.2</v>
          </cell>
          <cell r="L460">
            <v>3</v>
          </cell>
          <cell r="M460" t="str">
            <v>Y</v>
          </cell>
          <cell r="P460" t="str">
            <v>H</v>
          </cell>
          <cell r="R460" t="str">
            <v>CR</v>
          </cell>
          <cell r="T460" t="str">
            <v>EUR</v>
          </cell>
          <cell r="U460">
            <v>0</v>
          </cell>
          <cell r="V460">
            <v>200000</v>
          </cell>
          <cell r="W460">
            <v>0</v>
          </cell>
          <cell r="X460" t="str">
            <v xml:space="preserve">Incl.Roof Coil - N° 2 Air Spargers </v>
          </cell>
          <cell r="AB460" t="str">
            <v>TANK</v>
          </cell>
        </row>
        <row r="461">
          <cell r="B461" t="str">
            <v>BA</v>
          </cell>
          <cell r="E461" t="str">
            <v>56</v>
          </cell>
          <cell r="G461" t="str">
            <v>R68-T-400</v>
          </cell>
          <cell r="H461" t="str">
            <v>Distribution Chamber</v>
          </cell>
          <cell r="I461" t="str">
            <v>CONCRETE Intern./Extern.APCS Lined -Capacity = 5 m3 -Dimens:mt ( L= 2,05 W = 1,0 H= 2,5 )+Steel Cover</v>
          </cell>
          <cell r="T461" t="str">
            <v>EUR</v>
          </cell>
          <cell r="U461">
            <v>0</v>
          </cell>
          <cell r="V461">
            <v>0</v>
          </cell>
          <cell r="W461">
            <v>0</v>
          </cell>
          <cell r="X461" t="str">
            <v>.</v>
          </cell>
          <cell r="AB461" t="str">
            <v>MISC</v>
          </cell>
        </row>
        <row r="462">
          <cell r="B462" t="str">
            <v>BA</v>
          </cell>
          <cell r="E462" t="str">
            <v>56</v>
          </cell>
          <cell r="G462" t="str">
            <v>R68-T-401A</v>
          </cell>
          <cell r="H462" t="str">
            <v>Facultative Pond</v>
          </cell>
          <cell r="I462" t="str">
            <v>Earth with Internal 30mil HDPE Sheet Lined - Capacity = 4,000 m3 - Dimens: mt ( L = 100 W = 20 H = 2 )</v>
          </cell>
          <cell r="T462" t="str">
            <v>EUR</v>
          </cell>
          <cell r="U462">
            <v>0</v>
          </cell>
          <cell r="V462">
            <v>0</v>
          </cell>
          <cell r="W462">
            <v>0</v>
          </cell>
          <cell r="X462" t="str">
            <v>.</v>
          </cell>
          <cell r="AB462" t="str">
            <v>MISC</v>
          </cell>
        </row>
        <row r="463">
          <cell r="B463" t="str">
            <v>BA</v>
          </cell>
          <cell r="E463" t="str">
            <v>56</v>
          </cell>
          <cell r="G463" t="str">
            <v>R68-T-401B</v>
          </cell>
          <cell r="T463" t="str">
            <v>EUR</v>
          </cell>
          <cell r="U463">
            <v>0</v>
          </cell>
          <cell r="V463">
            <v>0</v>
          </cell>
          <cell r="W463">
            <v>0</v>
          </cell>
          <cell r="X463" t="str">
            <v>.</v>
          </cell>
          <cell r="AB463" t="str">
            <v>MISC</v>
          </cell>
        </row>
        <row r="464">
          <cell r="B464" t="str">
            <v>BA</v>
          </cell>
          <cell r="E464" t="str">
            <v>56</v>
          </cell>
          <cell r="G464" t="str">
            <v>R68-T-401C</v>
          </cell>
          <cell r="T464" t="str">
            <v>EUR</v>
          </cell>
          <cell r="U464">
            <v>0</v>
          </cell>
          <cell r="V464">
            <v>0</v>
          </cell>
          <cell r="W464">
            <v>0</v>
          </cell>
          <cell r="X464" t="str">
            <v>.</v>
          </cell>
          <cell r="AB464" t="str">
            <v>MISC</v>
          </cell>
        </row>
        <row r="465">
          <cell r="B465" t="str">
            <v>BA</v>
          </cell>
          <cell r="E465" t="str">
            <v>56</v>
          </cell>
          <cell r="G465" t="str">
            <v>R68-T-401D</v>
          </cell>
          <cell r="T465" t="str">
            <v>EUR</v>
          </cell>
          <cell r="U465">
            <v>0</v>
          </cell>
          <cell r="V465">
            <v>0</v>
          </cell>
          <cell r="W465">
            <v>0</v>
          </cell>
          <cell r="X465" t="str">
            <v>.</v>
          </cell>
          <cell r="AB465" t="str">
            <v>MISC</v>
          </cell>
        </row>
        <row r="466">
          <cell r="B466" t="str">
            <v>BA</v>
          </cell>
          <cell r="E466" t="str">
            <v>56</v>
          </cell>
          <cell r="G466" t="str">
            <v>R68-T-402</v>
          </cell>
          <cell r="H466" t="str">
            <v>Collection Chamber</v>
          </cell>
          <cell r="I466" t="str">
            <v>CONCRETE Intern./Extern.APCS Lined -Capacity = 5 m3 -Dimens:mt ( L= 2,05 W = 1,0 H= 2,5 )+Steel Cover</v>
          </cell>
          <cell r="T466" t="str">
            <v>EUR</v>
          </cell>
          <cell r="U466">
            <v>0</v>
          </cell>
          <cell r="V466">
            <v>0</v>
          </cell>
          <cell r="W466">
            <v>0</v>
          </cell>
          <cell r="X466" t="str">
            <v>.</v>
          </cell>
          <cell r="AB466" t="str">
            <v>MISC</v>
          </cell>
        </row>
        <row r="467">
          <cell r="B467" t="str">
            <v>BA</v>
          </cell>
          <cell r="E467" t="str">
            <v>56</v>
          </cell>
          <cell r="G467" t="str">
            <v>R68-T-403</v>
          </cell>
          <cell r="H467" t="str">
            <v>Sanitary Sewage Sump</v>
          </cell>
          <cell r="I467" t="str">
            <v>CONCRETE Intern./Extern.APCS Lined -Capacity = 22 m3 -Dimens:mt ( L= 3,2 W = 2,0 H= 3,4 )+Steel Cover</v>
          </cell>
          <cell r="T467" t="str">
            <v>EUR</v>
          </cell>
          <cell r="U467">
            <v>0</v>
          </cell>
          <cell r="V467">
            <v>0</v>
          </cell>
          <cell r="W467">
            <v>0</v>
          </cell>
          <cell r="X467" t="str">
            <v>.</v>
          </cell>
          <cell r="AB467" t="str">
            <v>MISC</v>
          </cell>
        </row>
        <row r="468">
          <cell r="B468" t="str">
            <v>BA</v>
          </cell>
          <cell r="E468" t="str">
            <v>56</v>
          </cell>
          <cell r="G468" t="str">
            <v>XXXXA</v>
          </cell>
          <cell r="H468" t="str">
            <v>Oily Water Separator</v>
          </cell>
          <cell r="I468" t="str">
            <v>Existing Pond - Relined With High Density Poliethylene Sheet 30 mil thick = 500 m2</v>
          </cell>
          <cell r="T468" t="str">
            <v>EUR</v>
          </cell>
          <cell r="U468">
            <v>0</v>
          </cell>
          <cell r="V468">
            <v>0</v>
          </cell>
          <cell r="W468">
            <v>0</v>
          </cell>
          <cell r="X468" t="str">
            <v>.</v>
          </cell>
          <cell r="AB468" t="str">
            <v>MISC</v>
          </cell>
        </row>
        <row r="469">
          <cell r="B469" t="str">
            <v>BA</v>
          </cell>
          <cell r="E469" t="str">
            <v>56</v>
          </cell>
          <cell r="G469" t="str">
            <v>XXXXB</v>
          </cell>
          <cell r="I469" t="str">
            <v>Existing Pond - Relined With High Density Poliethylene Sheet 30 mil thick = 500 m2</v>
          </cell>
          <cell r="T469" t="str">
            <v>EUR</v>
          </cell>
          <cell r="U469">
            <v>0</v>
          </cell>
          <cell r="V469">
            <v>0</v>
          </cell>
          <cell r="W469">
            <v>0</v>
          </cell>
          <cell r="X469" t="str">
            <v>.</v>
          </cell>
          <cell r="AB469" t="str">
            <v>MISC</v>
          </cell>
        </row>
        <row r="470">
          <cell r="B470" t="str">
            <v>CP03</v>
          </cell>
          <cell r="C470" t="str">
            <v>CI</v>
          </cell>
          <cell r="E470" t="str">
            <v>56</v>
          </cell>
          <cell r="G470" t="str">
            <v>R68-G-613A</v>
          </cell>
          <cell r="H470" t="str">
            <v>Sewage Lift Pump</v>
          </cell>
          <cell r="I470">
            <v>27</v>
          </cell>
          <cell r="J470">
            <v>40</v>
          </cell>
          <cell r="K470">
            <v>2.8</v>
          </cell>
          <cell r="L470">
            <v>28</v>
          </cell>
          <cell r="M470">
            <v>3.35</v>
          </cell>
          <cell r="N470">
            <v>5.5</v>
          </cell>
          <cell r="O470" t="str">
            <v>CI</v>
          </cell>
          <cell r="Q470" t="str">
            <v>E</v>
          </cell>
          <cell r="S470" t="str">
            <v>V</v>
          </cell>
          <cell r="T470" t="str">
            <v>EUR</v>
          </cell>
          <cell r="U470">
            <v>0</v>
          </cell>
          <cell r="V470">
            <v>350</v>
          </cell>
          <cell r="W470">
            <v>0</v>
          </cell>
          <cell r="X470" t="str">
            <v>Submersible Type - Incl. El.Motor</v>
          </cell>
          <cell r="AB470" t="str">
            <v>CPUM</v>
          </cell>
        </row>
        <row r="471">
          <cell r="B471" t="str">
            <v>CP03</v>
          </cell>
          <cell r="C471" t="str">
            <v>CI</v>
          </cell>
          <cell r="E471" t="str">
            <v>56</v>
          </cell>
          <cell r="G471" t="str">
            <v>R68-G-613B</v>
          </cell>
          <cell r="I471">
            <v>27</v>
          </cell>
          <cell r="J471">
            <v>40</v>
          </cell>
          <cell r="K471">
            <v>2.8</v>
          </cell>
          <cell r="L471">
            <v>28</v>
          </cell>
          <cell r="M471">
            <v>3.35</v>
          </cell>
          <cell r="N471">
            <v>5.5</v>
          </cell>
          <cell r="O471" t="str">
            <v>CI</v>
          </cell>
          <cell r="Q471" t="str">
            <v>E</v>
          </cell>
          <cell r="S471" t="str">
            <v>V</v>
          </cell>
          <cell r="T471" t="str">
            <v>EUR</v>
          </cell>
          <cell r="U471">
            <v>0</v>
          </cell>
          <cell r="V471">
            <v>350</v>
          </cell>
          <cell r="W471">
            <v>0</v>
          </cell>
          <cell r="X471" t="str">
            <v>Submersible Type - Incl. El.Motor</v>
          </cell>
          <cell r="AB471" t="str">
            <v>CPUM</v>
          </cell>
        </row>
        <row r="472">
          <cell r="B472" t="str">
            <v>CP03</v>
          </cell>
          <cell r="C472" t="str">
            <v>CI</v>
          </cell>
          <cell r="E472" t="str">
            <v>56</v>
          </cell>
          <cell r="G472" t="str">
            <v>R68-G-613C</v>
          </cell>
          <cell r="I472">
            <v>27</v>
          </cell>
          <cell r="J472">
            <v>40</v>
          </cell>
          <cell r="K472">
            <v>2.8</v>
          </cell>
          <cell r="L472">
            <v>28</v>
          </cell>
          <cell r="M472">
            <v>3.35</v>
          </cell>
          <cell r="N472">
            <v>5.5</v>
          </cell>
          <cell r="O472" t="str">
            <v>CI</v>
          </cell>
          <cell r="Q472" t="str">
            <v>E</v>
          </cell>
          <cell r="S472" t="str">
            <v>V</v>
          </cell>
          <cell r="T472" t="str">
            <v>EUR</v>
          </cell>
          <cell r="U472">
            <v>0</v>
          </cell>
          <cell r="V472">
            <v>350</v>
          </cell>
          <cell r="W472">
            <v>0</v>
          </cell>
          <cell r="X472" t="str">
            <v>Submersible Type - Incl. El.Motor</v>
          </cell>
          <cell r="AB472" t="str">
            <v>CPUM</v>
          </cell>
        </row>
        <row r="473">
          <cell r="B473" t="str">
            <v>FL</v>
          </cell>
          <cell r="C473" t="str">
            <v>SS</v>
          </cell>
          <cell r="E473" t="str">
            <v>56</v>
          </cell>
          <cell r="G473" t="str">
            <v>R68-F-201</v>
          </cell>
          <cell r="H473" t="str">
            <v>Main Flare Stack</v>
          </cell>
          <cell r="I473">
            <v>1325</v>
          </cell>
          <cell r="J473">
            <v>31.2</v>
          </cell>
          <cell r="K473">
            <v>160</v>
          </cell>
          <cell r="L473">
            <v>1.8</v>
          </cell>
          <cell r="Q473">
            <v>76</v>
          </cell>
          <cell r="T473" t="str">
            <v>EUR</v>
          </cell>
          <cell r="U473">
            <v>0</v>
          </cell>
          <cell r="V473">
            <v>7000</v>
          </cell>
          <cell r="W473">
            <v>0</v>
          </cell>
          <cell r="X473" t="str">
            <v xml:space="preserve">Existing Structure to be Used - Modified Only Flare/Tip </v>
          </cell>
          <cell r="AB473" t="str">
            <v>FLAR</v>
          </cell>
        </row>
        <row r="474">
          <cell r="B474" t="str">
            <v>MI</v>
          </cell>
          <cell r="E474" t="str">
            <v>56</v>
          </cell>
          <cell r="G474" t="str">
            <v>XXXA/B/C/D</v>
          </cell>
          <cell r="H474" t="str">
            <v>Oil Boom</v>
          </cell>
          <cell r="I474" t="str">
            <v>N°4 Booms - L= mt 10 Complete With Portable Air Blowers and Fittings</v>
          </cell>
          <cell r="T474" t="str">
            <v>EUR</v>
          </cell>
          <cell r="U474">
            <v>0</v>
          </cell>
          <cell r="V474">
            <v>0</v>
          </cell>
          <cell r="W474">
            <v>0</v>
          </cell>
          <cell r="X474" t="str">
            <v>.</v>
          </cell>
          <cell r="AB474" t="str">
            <v>MISC</v>
          </cell>
        </row>
        <row r="475">
          <cell r="I475" t="str">
            <v>BEU</v>
          </cell>
          <cell r="J475">
            <v>2.27</v>
          </cell>
          <cell r="K475">
            <v>228</v>
          </cell>
          <cell r="L475">
            <v>279</v>
          </cell>
          <cell r="M475">
            <v>1.8</v>
          </cell>
          <cell r="N475">
            <v>279</v>
          </cell>
          <cell r="O475">
            <v>48.9</v>
          </cell>
          <cell r="P475">
            <v>3660</v>
          </cell>
          <cell r="Q475" t="str">
            <v>Q</v>
          </cell>
          <cell r="R475" t="str">
            <v>01</v>
          </cell>
          <cell r="S475" t="str">
            <v>01</v>
          </cell>
        </row>
        <row r="477">
          <cell r="AH477" t="str">
            <v>TK</v>
          </cell>
          <cell r="AI477" t="str">
            <v>TANK</v>
          </cell>
        </row>
        <row r="479">
          <cell r="C479" t="str">
            <v>(1)</v>
          </cell>
        </row>
        <row r="485">
          <cell r="B485" t="str">
            <v>C:\Work\[PB520180.XLS]Dbase (Rel. 9.0 [PBR90M31.XLS] updated to 24/05/2001)</v>
          </cell>
        </row>
      </sheetData>
      <sheetData sheetId="3" refreshError="1">
        <row r="1">
          <cell r="A1" t="str">
            <v>04 REACTORS - COST DATA SOURCE</v>
          </cell>
        </row>
        <row r="12">
          <cell r="BL12" t="str">
            <v>1</v>
          </cell>
        </row>
        <row r="28">
          <cell r="AP28" t="str">
            <v>*</v>
          </cell>
        </row>
        <row r="59">
          <cell r="BL59">
            <v>0</v>
          </cell>
        </row>
        <row r="79">
          <cell r="C79" t="str">
            <v>.</v>
          </cell>
        </row>
      </sheetData>
      <sheetData sheetId="4" refreshError="1"/>
      <sheetData sheetId="5" refreshError="1"/>
      <sheetData sheetId="6" refreshError="1">
        <row r="1">
          <cell r="A1" t="str">
            <v>04 REACTORS - COST DATA SOURCE</v>
          </cell>
        </row>
        <row r="55">
          <cell r="A55" t="str">
            <v>07 TOWERS - COST DATA SOURCE</v>
          </cell>
        </row>
        <row r="58">
          <cell r="B58" t="str">
            <v>01</v>
          </cell>
          <cell r="C58">
            <v>1</v>
          </cell>
          <cell r="J58">
            <v>0</v>
          </cell>
        </row>
        <row r="59">
          <cell r="B59" t="str">
            <v>03</v>
          </cell>
          <cell r="C59">
            <v>1</v>
          </cell>
          <cell r="J59">
            <v>0</v>
          </cell>
        </row>
        <row r="60">
          <cell r="B60" t="str">
            <v>12</v>
          </cell>
          <cell r="C60">
            <v>1</v>
          </cell>
          <cell r="J60">
            <v>0</v>
          </cell>
        </row>
        <row r="61">
          <cell r="B61" t="str">
            <v>16</v>
          </cell>
          <cell r="C61">
            <v>1</v>
          </cell>
          <cell r="J61">
            <v>0</v>
          </cell>
        </row>
        <row r="62">
          <cell r="B62" t="str">
            <v>18</v>
          </cell>
          <cell r="C62">
            <v>1</v>
          </cell>
          <cell r="J62">
            <v>0</v>
          </cell>
        </row>
        <row r="63">
          <cell r="B63" t="str">
            <v>26</v>
          </cell>
          <cell r="C63">
            <v>1</v>
          </cell>
          <cell r="J63">
            <v>0</v>
          </cell>
        </row>
        <row r="64">
          <cell r="B64" t="str">
            <v>30</v>
          </cell>
          <cell r="C64">
            <v>1</v>
          </cell>
          <cell r="J64">
            <v>0</v>
          </cell>
        </row>
        <row r="65">
          <cell r="B65" t="str">
            <v>31</v>
          </cell>
          <cell r="C65">
            <v>1</v>
          </cell>
          <cell r="J65">
            <v>0</v>
          </cell>
        </row>
        <row r="66">
          <cell r="B66" t="str">
            <v>33</v>
          </cell>
          <cell r="C66">
            <v>1</v>
          </cell>
          <cell r="J66">
            <v>0</v>
          </cell>
        </row>
        <row r="67">
          <cell r="B67" t="str">
            <v>34</v>
          </cell>
          <cell r="C67">
            <v>1</v>
          </cell>
          <cell r="J67">
            <v>0</v>
          </cell>
        </row>
        <row r="68">
          <cell r="B68" t="str">
            <v>35</v>
          </cell>
          <cell r="C68">
            <v>1</v>
          </cell>
          <cell r="J68">
            <v>0</v>
          </cell>
        </row>
        <row r="69">
          <cell r="B69" t="str">
            <v>99</v>
          </cell>
          <cell r="C69">
            <v>1</v>
          </cell>
          <cell r="J69">
            <v>0</v>
          </cell>
        </row>
        <row r="109">
          <cell r="A109" t="str">
            <v>09 S&amp;T HEAT EXCH. - COST DATA SOURCE</v>
          </cell>
        </row>
        <row r="112">
          <cell r="E112" t="str">
            <v>M0101</v>
          </cell>
          <cell r="L112">
            <v>0</v>
          </cell>
        </row>
        <row r="113">
          <cell r="E113" t="str">
            <v>M0133</v>
          </cell>
          <cell r="L113">
            <v>0</v>
          </cell>
        </row>
        <row r="114">
          <cell r="E114" t="str">
            <v>M1233</v>
          </cell>
          <cell r="L114">
            <v>0</v>
          </cell>
        </row>
        <row r="115">
          <cell r="E115" t="str">
            <v>M</v>
          </cell>
          <cell r="L115">
            <v>0</v>
          </cell>
        </row>
        <row r="116">
          <cell r="E116" t="str">
            <v>M</v>
          </cell>
          <cell r="L116">
            <v>0</v>
          </cell>
        </row>
        <row r="117">
          <cell r="E117" t="str">
            <v>M</v>
          </cell>
          <cell r="L117">
            <v>0</v>
          </cell>
        </row>
        <row r="118">
          <cell r="E118" t="str">
            <v>M</v>
          </cell>
          <cell r="L118">
            <v>0</v>
          </cell>
        </row>
        <row r="119">
          <cell r="E119" t="str">
            <v>M</v>
          </cell>
          <cell r="L119">
            <v>0</v>
          </cell>
        </row>
        <row r="120">
          <cell r="E120" t="str">
            <v>M</v>
          </cell>
          <cell r="L120">
            <v>0</v>
          </cell>
        </row>
        <row r="121">
          <cell r="E121" t="str">
            <v>M</v>
          </cell>
          <cell r="L121">
            <v>0</v>
          </cell>
        </row>
        <row r="122">
          <cell r="E122" t="str">
            <v>M</v>
          </cell>
          <cell r="L122">
            <v>0</v>
          </cell>
        </row>
        <row r="123">
          <cell r="E123" t="str">
            <v>M</v>
          </cell>
          <cell r="L123">
            <v>0</v>
          </cell>
        </row>
        <row r="163">
          <cell r="A163" t="str">
            <v>11 VESSELS - COST DATA SOURCE</v>
          </cell>
        </row>
        <row r="166">
          <cell r="B166" t="str">
            <v>01</v>
          </cell>
          <cell r="C166">
            <v>1</v>
          </cell>
          <cell r="J166">
            <v>0</v>
          </cell>
        </row>
        <row r="167">
          <cell r="B167" t="str">
            <v>03</v>
          </cell>
          <cell r="C167">
            <v>1</v>
          </cell>
          <cell r="J167">
            <v>0</v>
          </cell>
        </row>
        <row r="168">
          <cell r="B168" t="str">
            <v>12</v>
          </cell>
          <cell r="C168">
            <v>1</v>
          </cell>
          <cell r="J168">
            <v>0</v>
          </cell>
        </row>
        <row r="169">
          <cell r="B169" t="str">
            <v>16</v>
          </cell>
          <cell r="C169">
            <v>1</v>
          </cell>
          <cell r="J169">
            <v>0</v>
          </cell>
        </row>
        <row r="170">
          <cell r="B170" t="str">
            <v>18</v>
          </cell>
          <cell r="C170">
            <v>1</v>
          </cell>
          <cell r="J170">
            <v>0</v>
          </cell>
        </row>
        <row r="171">
          <cell r="B171" t="str">
            <v>26</v>
          </cell>
          <cell r="C171">
            <v>1</v>
          </cell>
          <cell r="J171">
            <v>0</v>
          </cell>
        </row>
        <row r="172">
          <cell r="B172" t="str">
            <v>30</v>
          </cell>
          <cell r="C172">
            <v>1</v>
          </cell>
          <cell r="J172">
            <v>0</v>
          </cell>
        </row>
        <row r="173">
          <cell r="B173" t="str">
            <v>31</v>
          </cell>
          <cell r="C173">
            <v>1</v>
          </cell>
          <cell r="J173">
            <v>0</v>
          </cell>
        </row>
        <row r="174">
          <cell r="B174" t="str">
            <v>33</v>
          </cell>
          <cell r="C174">
            <v>1</v>
          </cell>
          <cell r="J174">
            <v>0</v>
          </cell>
        </row>
        <row r="175">
          <cell r="B175" t="str">
            <v>34</v>
          </cell>
          <cell r="C175">
            <v>1</v>
          </cell>
          <cell r="J175">
            <v>0</v>
          </cell>
        </row>
        <row r="176">
          <cell r="B176" t="str">
            <v>35</v>
          </cell>
          <cell r="C176">
            <v>1</v>
          </cell>
          <cell r="J176">
            <v>0</v>
          </cell>
        </row>
        <row r="177">
          <cell r="B177" t="str">
            <v>99</v>
          </cell>
          <cell r="C177">
            <v>1</v>
          </cell>
          <cell r="J177">
            <v>0</v>
          </cell>
        </row>
        <row r="220">
          <cell r="A220" t="str">
            <v>01</v>
          </cell>
          <cell r="B220" t="str">
            <v>CS</v>
          </cell>
          <cell r="H220">
            <v>1</v>
          </cell>
        </row>
        <row r="221">
          <cell r="A221" t="str">
            <v>02</v>
          </cell>
          <cell r="B221" t="str">
            <v>GALVANIZED CS</v>
          </cell>
          <cell r="H221">
            <v>1</v>
          </cell>
        </row>
        <row r="222">
          <cell r="A222" t="str">
            <v>03</v>
          </cell>
          <cell r="B222" t="str">
            <v>KCS</v>
          </cell>
          <cell r="H222">
            <v>1</v>
          </cell>
        </row>
        <row r="223">
          <cell r="A223" t="str">
            <v>06</v>
          </cell>
          <cell r="B223" t="str">
            <v>CS EBONITE LINED</v>
          </cell>
          <cell r="H223">
            <v>1</v>
          </cell>
        </row>
        <row r="224">
          <cell r="A224" t="str">
            <v>07</v>
          </cell>
          <cell r="B224" t="str">
            <v>CS PVC LINED</v>
          </cell>
          <cell r="H224">
            <v>1</v>
          </cell>
        </row>
        <row r="225">
          <cell r="A225" t="str">
            <v>08</v>
          </cell>
          <cell r="B225" t="str">
            <v>CS RUBBER LINED</v>
          </cell>
          <cell r="H225">
            <v>1</v>
          </cell>
        </row>
        <row r="226">
          <cell r="A226" t="str">
            <v>09</v>
          </cell>
          <cell r="B226" t="str">
            <v>CS GLASSLINED</v>
          </cell>
          <cell r="H226">
            <v>1</v>
          </cell>
        </row>
        <row r="227">
          <cell r="A227" t="str">
            <v>12</v>
          </cell>
          <cell r="B227" t="str">
            <v>CS CLADDED WITH Cr., Ni. OR INOX MTL.</v>
          </cell>
          <cell r="H227">
            <v>1</v>
          </cell>
        </row>
        <row r="228">
          <cell r="A228" t="str">
            <v>13</v>
          </cell>
          <cell r="B228" t="str">
            <v>CS EPOXY LINED</v>
          </cell>
          <cell r="H228">
            <v>1</v>
          </cell>
        </row>
        <row r="229">
          <cell r="A229" t="str">
            <v>16</v>
          </cell>
          <cell r="B229" t="str">
            <v>AS CARBON MOLY (½ Mo)</v>
          </cell>
          <cell r="H229">
            <v>0.88036199999999998</v>
          </cell>
        </row>
        <row r="230">
          <cell r="A230" t="str">
            <v>17</v>
          </cell>
          <cell r="B230" t="str">
            <v>AS 1Cr. - ½Mo.</v>
          </cell>
          <cell r="H230">
            <v>0.88036199999999998</v>
          </cell>
        </row>
        <row r="231">
          <cell r="A231" t="str">
            <v>18</v>
          </cell>
          <cell r="B231" t="str">
            <v>AS 1¼ Cr. - ½ Mo.</v>
          </cell>
          <cell r="H231">
            <v>0.88036199999999998</v>
          </cell>
        </row>
        <row r="232">
          <cell r="A232" t="str">
            <v>19</v>
          </cell>
          <cell r="B232" t="str">
            <v>AS 2¼ Cr. - ½ Mo.</v>
          </cell>
          <cell r="H232">
            <v>0.88036199999999998</v>
          </cell>
        </row>
        <row r="233">
          <cell r="A233" t="str">
            <v>20</v>
          </cell>
          <cell r="B233" t="str">
            <v>AS 3 Cr. - 1 Mo.</v>
          </cell>
          <cell r="H233">
            <v>0.88036199999999998</v>
          </cell>
        </row>
        <row r="234">
          <cell r="A234" t="str">
            <v>21</v>
          </cell>
          <cell r="B234" t="str">
            <v>AS 5 Cr. - ½ Mo.</v>
          </cell>
          <cell r="H234">
            <v>0.88036199999999998</v>
          </cell>
        </row>
        <row r="235">
          <cell r="A235" t="str">
            <v>22</v>
          </cell>
          <cell r="B235" t="str">
            <v>AS 9 Cr. &amp; 12 Cr.</v>
          </cell>
          <cell r="H235">
            <v>0.88036199999999998</v>
          </cell>
        </row>
        <row r="236">
          <cell r="A236" t="str">
            <v>23</v>
          </cell>
          <cell r="B236" t="str">
            <v>AS 2½ Ni.</v>
          </cell>
          <cell r="H236">
            <v>0.94433800000000001</v>
          </cell>
        </row>
        <row r="237">
          <cell r="A237" t="str">
            <v>24</v>
          </cell>
          <cell r="B237" t="str">
            <v>AS 3½ Ni.</v>
          </cell>
          <cell r="H237">
            <v>0.94433800000000001</v>
          </cell>
        </row>
        <row r="238">
          <cell r="A238" t="str">
            <v>25</v>
          </cell>
          <cell r="B238" t="str">
            <v>AS 9 Ni.</v>
          </cell>
          <cell r="H238">
            <v>0.94433800000000001</v>
          </cell>
        </row>
        <row r="239">
          <cell r="A239" t="str">
            <v>26</v>
          </cell>
          <cell r="B239" t="str">
            <v>AS CLADDED WITH Cr. , Ni. OR INOX MTL.</v>
          </cell>
          <cell r="H239">
            <v>0.90085400000000004</v>
          </cell>
        </row>
        <row r="240">
          <cell r="A240" t="str">
            <v>30</v>
          </cell>
          <cell r="B240" t="str">
            <v>SS AISI 304</v>
          </cell>
          <cell r="H240">
            <v>0.90085400000000004</v>
          </cell>
        </row>
        <row r="241">
          <cell r="A241" t="str">
            <v>31</v>
          </cell>
          <cell r="B241" t="str">
            <v>SS AISI 304L</v>
          </cell>
          <cell r="H241">
            <v>0.90085400000000004</v>
          </cell>
        </row>
        <row r="242">
          <cell r="A242" t="str">
            <v>32</v>
          </cell>
          <cell r="B242" t="str">
            <v>SS AISI 310/310S</v>
          </cell>
          <cell r="H242">
            <v>0.90085400000000004</v>
          </cell>
        </row>
        <row r="243">
          <cell r="A243" t="str">
            <v>33</v>
          </cell>
          <cell r="B243" t="str">
            <v>SS AISI 316</v>
          </cell>
          <cell r="H243">
            <v>0.90085400000000004</v>
          </cell>
        </row>
        <row r="244">
          <cell r="A244" t="str">
            <v>34</v>
          </cell>
          <cell r="B244" t="str">
            <v>SS AISI 316L</v>
          </cell>
          <cell r="H244">
            <v>0.90085400000000004</v>
          </cell>
        </row>
        <row r="245">
          <cell r="A245" t="str">
            <v>35</v>
          </cell>
          <cell r="B245" t="str">
            <v>SS AISI 321/321H</v>
          </cell>
          <cell r="H245">
            <v>0.90085400000000004</v>
          </cell>
        </row>
        <row r="246">
          <cell r="A246" t="str">
            <v>36</v>
          </cell>
          <cell r="B246" t="str">
            <v>ALOYCO 20</v>
          </cell>
          <cell r="H246">
            <v>0.90085400000000004</v>
          </cell>
        </row>
        <row r="247">
          <cell r="A247" t="str">
            <v>37</v>
          </cell>
          <cell r="B247" t="str">
            <v>SS AISI 347</v>
          </cell>
          <cell r="H247">
            <v>0.89585599999999999</v>
          </cell>
        </row>
        <row r="248">
          <cell r="A248" t="str">
            <v>38</v>
          </cell>
          <cell r="B248" t="str">
            <v>SS AISI 410</v>
          </cell>
          <cell r="H248">
            <v>0.88735900000000001</v>
          </cell>
        </row>
        <row r="249">
          <cell r="A249" t="str">
            <v>45</v>
          </cell>
          <cell r="B249" t="str">
            <v>ALUMINIUM</v>
          </cell>
          <cell r="H249">
            <v>0.63545099999999999</v>
          </cell>
        </row>
        <row r="250">
          <cell r="A250" t="str">
            <v>46</v>
          </cell>
          <cell r="B250" t="str">
            <v>ALUMINIUM ALLOY</v>
          </cell>
          <cell r="H250">
            <v>0.63545099999999999</v>
          </cell>
        </row>
        <row r="251">
          <cell r="A251" t="str">
            <v>47</v>
          </cell>
          <cell r="B251" t="str">
            <v>COPPER</v>
          </cell>
          <cell r="H251">
            <v>0.93734099999999998</v>
          </cell>
        </row>
        <row r="252">
          <cell r="A252" t="str">
            <v>48</v>
          </cell>
          <cell r="B252" t="str">
            <v>COPPER ALLOY</v>
          </cell>
          <cell r="H252">
            <v>0.93734099999999998</v>
          </cell>
        </row>
        <row r="253">
          <cell r="A253" t="str">
            <v>49</v>
          </cell>
          <cell r="B253" t="str">
            <v>BRONZE</v>
          </cell>
          <cell r="H253">
            <v>0.92634499999999997</v>
          </cell>
        </row>
        <row r="254">
          <cell r="A254" t="str">
            <v>50</v>
          </cell>
          <cell r="B254" t="str">
            <v>BRASS</v>
          </cell>
          <cell r="H254">
            <v>0.92634499999999997</v>
          </cell>
        </row>
        <row r="255">
          <cell r="A255" t="str">
            <v>52</v>
          </cell>
          <cell r="B255" t="str">
            <v>INCOLOY 800</v>
          </cell>
          <cell r="H255">
            <v>0.90035399999999999</v>
          </cell>
        </row>
        <row r="256">
          <cell r="A256" t="str">
            <v>53</v>
          </cell>
          <cell r="B256" t="str">
            <v>INCOLOY 825</v>
          </cell>
          <cell r="H256">
            <v>0.90685199999999999</v>
          </cell>
        </row>
        <row r="257">
          <cell r="A257" t="str">
            <v>54</v>
          </cell>
          <cell r="B257" t="str">
            <v>INCOLOY 600</v>
          </cell>
          <cell r="H257">
            <v>0.90685199999999999</v>
          </cell>
        </row>
        <row r="258">
          <cell r="A258" t="str">
            <v>55</v>
          </cell>
          <cell r="B258" t="str">
            <v>NICKEL</v>
          </cell>
          <cell r="H258">
            <v>0.94433800000000001</v>
          </cell>
        </row>
        <row r="259">
          <cell r="A259" t="str">
            <v>56</v>
          </cell>
          <cell r="B259" t="str">
            <v>NICKEL LOW-CARBON</v>
          </cell>
          <cell r="H259">
            <v>0.94433800000000001</v>
          </cell>
        </row>
        <row r="260">
          <cell r="A260" t="str">
            <v>57</v>
          </cell>
          <cell r="B260" t="str">
            <v>MONEL</v>
          </cell>
          <cell r="H260">
            <v>0.94133999999999995</v>
          </cell>
        </row>
        <row r="261">
          <cell r="A261" t="str">
            <v>58</v>
          </cell>
          <cell r="B261" t="str">
            <v>HASTELLOY B</v>
          </cell>
          <cell r="H261">
            <v>0.96183200000000002</v>
          </cell>
        </row>
        <row r="262">
          <cell r="A262" t="str">
            <v>59</v>
          </cell>
          <cell r="B262" t="str">
            <v>HASTELLOY C</v>
          </cell>
          <cell r="H262">
            <v>0.94683799999999996</v>
          </cell>
        </row>
        <row r="263">
          <cell r="A263" t="str">
            <v>60</v>
          </cell>
          <cell r="B263" t="str">
            <v>TITANIUM</v>
          </cell>
          <cell r="H263">
            <v>0.72541800000000001</v>
          </cell>
        </row>
        <row r="264">
          <cell r="A264" t="str">
            <v>61</v>
          </cell>
          <cell r="B264" t="str">
            <v>GRAPHITE</v>
          </cell>
          <cell r="H264">
            <v>0</v>
          </cell>
        </row>
        <row r="265">
          <cell r="A265" t="str">
            <v>62</v>
          </cell>
          <cell r="B265" t="str">
            <v>CARBATE</v>
          </cell>
          <cell r="H265">
            <v>0</v>
          </cell>
        </row>
        <row r="266">
          <cell r="A266" t="str">
            <v>63</v>
          </cell>
          <cell r="B266" t="str">
            <v>PREF. PLASTICTS : POLIPROPILENE, FIBERCAST, PVC, TEFLON, ETC.</v>
          </cell>
          <cell r="H266">
            <v>0</v>
          </cell>
        </row>
        <row r="267">
          <cell r="A267" t="str">
            <v>64</v>
          </cell>
          <cell r="B267" t="str">
            <v>PLASTIC TO ASSEMBLY : BORNUMMARZ, HAVEG 41, CORGARD</v>
          </cell>
          <cell r="H267">
            <v>0</v>
          </cell>
        </row>
      </sheetData>
      <sheetData sheetId="7" refreshError="1">
        <row r="2">
          <cell r="C2">
            <v>-999</v>
          </cell>
          <cell r="D2">
            <v>38</v>
          </cell>
          <cell r="E2">
            <v>93</v>
          </cell>
          <cell r="F2">
            <v>149</v>
          </cell>
          <cell r="G2">
            <v>204</v>
          </cell>
          <cell r="H2">
            <v>260</v>
          </cell>
          <cell r="I2">
            <v>316</v>
          </cell>
          <cell r="J2">
            <v>343</v>
          </cell>
          <cell r="K2">
            <v>371</v>
          </cell>
          <cell r="L2">
            <v>399</v>
          </cell>
          <cell r="M2">
            <v>427</v>
          </cell>
          <cell r="N2">
            <v>454</v>
          </cell>
          <cell r="O2">
            <v>482</v>
          </cell>
          <cell r="P2">
            <v>510</v>
          </cell>
          <cell r="Q2">
            <v>538</v>
          </cell>
          <cell r="R2">
            <v>566</v>
          </cell>
          <cell r="S2">
            <v>593</v>
          </cell>
          <cell r="T2">
            <v>621</v>
          </cell>
          <cell r="U2">
            <v>649</v>
          </cell>
          <cell r="V2">
            <v>677</v>
          </cell>
          <cell r="W2">
            <v>704</v>
          </cell>
          <cell r="X2">
            <v>732</v>
          </cell>
          <cell r="Y2">
            <v>760</v>
          </cell>
          <cell r="Z2">
            <v>788</v>
          </cell>
          <cell r="AA2">
            <v>816</v>
          </cell>
          <cell r="AD2" t="str">
            <v>FURNACES</v>
          </cell>
          <cell r="AE2">
            <v>1</v>
          </cell>
        </row>
        <row r="3">
          <cell r="C3">
            <v>14.1</v>
          </cell>
          <cell r="D3">
            <v>14.1</v>
          </cell>
          <cell r="E3">
            <v>14.1</v>
          </cell>
          <cell r="F3">
            <v>14.1</v>
          </cell>
          <cell r="G3">
            <v>14.1</v>
          </cell>
          <cell r="H3">
            <v>14.1</v>
          </cell>
          <cell r="I3">
            <v>13.6</v>
          </cell>
          <cell r="J3">
            <v>13.2</v>
          </cell>
          <cell r="K3">
            <v>12.7</v>
          </cell>
          <cell r="L3">
            <v>10.4</v>
          </cell>
          <cell r="M3">
            <v>8.4</v>
          </cell>
          <cell r="N3">
            <v>6.5</v>
          </cell>
          <cell r="O3">
            <v>4.7</v>
          </cell>
          <cell r="P3">
            <v>2.8</v>
          </cell>
          <cell r="Q3">
            <v>1.8</v>
          </cell>
          <cell r="AD3" t="str">
            <v>BOILERS</v>
          </cell>
          <cell r="AE3">
            <v>1</v>
          </cell>
        </row>
        <row r="4">
          <cell r="C4">
            <v>14.1</v>
          </cell>
          <cell r="D4">
            <v>14.1</v>
          </cell>
          <cell r="E4">
            <v>14.1</v>
          </cell>
          <cell r="F4">
            <v>14.1</v>
          </cell>
          <cell r="G4">
            <v>14.1</v>
          </cell>
          <cell r="H4">
            <v>14.1</v>
          </cell>
          <cell r="I4">
            <v>13.6</v>
          </cell>
          <cell r="J4">
            <v>13.2</v>
          </cell>
          <cell r="K4">
            <v>12.7</v>
          </cell>
          <cell r="L4">
            <v>10.4</v>
          </cell>
          <cell r="M4">
            <v>8.4</v>
          </cell>
          <cell r="N4">
            <v>6.5</v>
          </cell>
          <cell r="O4">
            <v>4.7</v>
          </cell>
          <cell r="P4">
            <v>2.8</v>
          </cell>
          <cell r="Q4">
            <v>1.8</v>
          </cell>
          <cell r="AD4" t="str">
            <v>STACKS &amp; DUCTS</v>
          </cell>
          <cell r="AE4">
            <v>2</v>
          </cell>
        </row>
        <row r="5">
          <cell r="C5">
            <v>14.1</v>
          </cell>
          <cell r="D5">
            <v>14.1</v>
          </cell>
          <cell r="E5">
            <v>14.1</v>
          </cell>
          <cell r="F5">
            <v>14.1</v>
          </cell>
          <cell r="G5">
            <v>14.1</v>
          </cell>
          <cell r="H5">
            <v>14.1</v>
          </cell>
          <cell r="I5">
            <v>13.6</v>
          </cell>
          <cell r="J5">
            <v>13.2</v>
          </cell>
          <cell r="K5">
            <v>12.7</v>
          </cell>
          <cell r="L5">
            <v>10.4</v>
          </cell>
          <cell r="M5">
            <v>8.4</v>
          </cell>
          <cell r="N5">
            <v>6.5</v>
          </cell>
          <cell r="O5">
            <v>4.7</v>
          </cell>
          <cell r="P5">
            <v>2.8</v>
          </cell>
          <cell r="Q5">
            <v>1.8</v>
          </cell>
          <cell r="AD5" t="str">
            <v>FLARE</v>
          </cell>
          <cell r="AE5">
            <v>2</v>
          </cell>
        </row>
        <row r="6">
          <cell r="C6">
            <v>15</v>
          </cell>
          <cell r="D6">
            <v>15</v>
          </cell>
          <cell r="E6">
            <v>15</v>
          </cell>
          <cell r="F6">
            <v>15</v>
          </cell>
          <cell r="G6">
            <v>15</v>
          </cell>
          <cell r="H6">
            <v>15</v>
          </cell>
          <cell r="I6">
            <v>15</v>
          </cell>
          <cell r="J6">
            <v>15</v>
          </cell>
          <cell r="K6">
            <v>15</v>
          </cell>
          <cell r="L6">
            <v>15</v>
          </cell>
          <cell r="M6">
            <v>15</v>
          </cell>
          <cell r="N6">
            <v>14.6</v>
          </cell>
          <cell r="O6">
            <v>9.6</v>
          </cell>
          <cell r="P6">
            <v>5.8</v>
          </cell>
          <cell r="Q6">
            <v>3.4</v>
          </cell>
          <cell r="AD6" t="str">
            <v>COOLING TOWERS</v>
          </cell>
          <cell r="AE6">
            <v>3</v>
          </cell>
        </row>
        <row r="7">
          <cell r="C7">
            <v>15</v>
          </cell>
          <cell r="D7">
            <v>15</v>
          </cell>
          <cell r="E7">
            <v>15</v>
          </cell>
          <cell r="F7">
            <v>15</v>
          </cell>
          <cell r="G7">
            <v>15</v>
          </cell>
          <cell r="H7">
            <v>15</v>
          </cell>
          <cell r="I7">
            <v>15</v>
          </cell>
          <cell r="J7">
            <v>15</v>
          </cell>
          <cell r="K7">
            <v>15</v>
          </cell>
          <cell r="L7">
            <v>15</v>
          </cell>
          <cell r="M7">
            <v>15</v>
          </cell>
          <cell r="N7">
            <v>14.2</v>
          </cell>
          <cell r="O7">
            <v>9.6</v>
          </cell>
          <cell r="P7">
            <v>6.5</v>
          </cell>
          <cell r="Q7">
            <v>4.4000000000000004</v>
          </cell>
          <cell r="R7">
            <v>3</v>
          </cell>
          <cell r="S7">
            <v>2</v>
          </cell>
          <cell r="T7">
            <v>1.3</v>
          </cell>
          <cell r="U7">
            <v>0.8</v>
          </cell>
          <cell r="AD7" t="str">
            <v>REACTORS</v>
          </cell>
          <cell r="AE7">
            <v>4</v>
          </cell>
        </row>
        <row r="8">
          <cell r="C8">
            <v>15</v>
          </cell>
          <cell r="D8">
            <v>15</v>
          </cell>
          <cell r="E8">
            <v>15</v>
          </cell>
          <cell r="F8">
            <v>15</v>
          </cell>
          <cell r="G8">
            <v>15</v>
          </cell>
          <cell r="H8">
            <v>15</v>
          </cell>
          <cell r="I8">
            <v>15</v>
          </cell>
          <cell r="J8">
            <v>15</v>
          </cell>
          <cell r="K8">
            <v>15</v>
          </cell>
          <cell r="L8">
            <v>15</v>
          </cell>
          <cell r="M8">
            <v>15</v>
          </cell>
          <cell r="N8">
            <v>14.2</v>
          </cell>
          <cell r="O8">
            <v>9.6</v>
          </cell>
          <cell r="P8">
            <v>6.5</v>
          </cell>
          <cell r="Q8">
            <v>4.4000000000000004</v>
          </cell>
          <cell r="R8">
            <v>3</v>
          </cell>
          <cell r="S8">
            <v>2</v>
          </cell>
          <cell r="T8">
            <v>1.3</v>
          </cell>
          <cell r="U8">
            <v>0.8</v>
          </cell>
          <cell r="AD8" t="str">
            <v>TOWERS</v>
          </cell>
          <cell r="AE8">
            <v>5</v>
          </cell>
        </row>
        <row r="9">
          <cell r="C9">
            <v>14.1</v>
          </cell>
          <cell r="D9">
            <v>14.1</v>
          </cell>
          <cell r="E9">
            <v>14.1</v>
          </cell>
          <cell r="F9">
            <v>13.3</v>
          </cell>
          <cell r="G9">
            <v>12.9</v>
          </cell>
          <cell r="H9">
            <v>12.3</v>
          </cell>
          <cell r="I9">
            <v>11.7</v>
          </cell>
          <cell r="J9">
            <v>11.4</v>
          </cell>
          <cell r="K9">
            <v>11.1</v>
          </cell>
          <cell r="L9">
            <v>10.9</v>
          </cell>
          <cell r="M9">
            <v>10.7</v>
          </cell>
          <cell r="N9">
            <v>10.5</v>
          </cell>
          <cell r="O9">
            <v>10.3</v>
          </cell>
          <cell r="P9">
            <v>10.1</v>
          </cell>
          <cell r="Q9">
            <v>9.8000000000000007</v>
          </cell>
          <cell r="R9">
            <v>8.6999999999999993</v>
          </cell>
          <cell r="S9">
            <v>6.9</v>
          </cell>
          <cell r="T9">
            <v>5.4</v>
          </cell>
          <cell r="U9">
            <v>4.3</v>
          </cell>
          <cell r="V9">
            <v>3.3</v>
          </cell>
          <cell r="W9">
            <v>2.6</v>
          </cell>
          <cell r="X9">
            <v>2</v>
          </cell>
          <cell r="Y9">
            <v>1.6</v>
          </cell>
          <cell r="Z9">
            <v>1.3</v>
          </cell>
          <cell r="AA9">
            <v>1</v>
          </cell>
          <cell r="AD9" t="str">
            <v>TRAYS/PACKING/INTERNALS</v>
          </cell>
          <cell r="AE9">
            <v>5</v>
          </cell>
        </row>
        <row r="10">
          <cell r="C10">
            <v>11.7</v>
          </cell>
          <cell r="D10">
            <v>11.7</v>
          </cell>
          <cell r="E10">
            <v>11.7</v>
          </cell>
          <cell r="F10">
            <v>11.7</v>
          </cell>
          <cell r="G10">
            <v>11.1</v>
          </cell>
          <cell r="H10">
            <v>10.3</v>
          </cell>
          <cell r="I10">
            <v>9.8000000000000007</v>
          </cell>
          <cell r="J10">
            <v>9.6</v>
          </cell>
          <cell r="K10">
            <v>9.5</v>
          </cell>
          <cell r="L10">
            <v>9.4</v>
          </cell>
          <cell r="M10">
            <v>9.1</v>
          </cell>
          <cell r="AD10" t="str">
            <v>HEAT EXCHANGERS</v>
          </cell>
          <cell r="AE10">
            <v>6</v>
          </cell>
        </row>
        <row r="11">
          <cell r="C11">
            <v>14.1</v>
          </cell>
          <cell r="D11">
            <v>14.1</v>
          </cell>
          <cell r="E11">
            <v>14.1</v>
          </cell>
          <cell r="F11">
            <v>14.1</v>
          </cell>
          <cell r="G11">
            <v>13.6</v>
          </cell>
          <cell r="H11">
            <v>12.7</v>
          </cell>
          <cell r="I11">
            <v>12</v>
          </cell>
          <cell r="J11">
            <v>11.7</v>
          </cell>
          <cell r="K11">
            <v>11.5</v>
          </cell>
          <cell r="L11">
            <v>11.3</v>
          </cell>
          <cell r="M11">
            <v>11.2</v>
          </cell>
          <cell r="N11">
            <v>11</v>
          </cell>
          <cell r="O11">
            <v>11</v>
          </cell>
          <cell r="P11">
            <v>10.8</v>
          </cell>
          <cell r="Q11">
            <v>10.8</v>
          </cell>
          <cell r="R11">
            <v>10.6</v>
          </cell>
          <cell r="S11">
            <v>8.6999999999999993</v>
          </cell>
          <cell r="T11">
            <v>6.9</v>
          </cell>
          <cell r="U11">
            <v>5.2</v>
          </cell>
          <cell r="V11">
            <v>3.9</v>
          </cell>
          <cell r="W11">
            <v>2.9</v>
          </cell>
          <cell r="X11">
            <v>2.2000000000000002</v>
          </cell>
          <cell r="Y11">
            <v>1.6</v>
          </cell>
          <cell r="Z11">
            <v>1.2</v>
          </cell>
          <cell r="AA11">
            <v>0.9</v>
          </cell>
          <cell r="AD11" t="str">
            <v>AIR COOLERS</v>
          </cell>
          <cell r="AE11">
            <v>7</v>
          </cell>
        </row>
        <row r="12">
          <cell r="C12">
            <v>11.7</v>
          </cell>
          <cell r="D12">
            <v>11.7</v>
          </cell>
          <cell r="E12">
            <v>11.7</v>
          </cell>
          <cell r="F12">
            <v>11.7</v>
          </cell>
          <cell r="G12">
            <v>11</v>
          </cell>
          <cell r="H12">
            <v>10.4</v>
          </cell>
          <cell r="I12">
            <v>9.8000000000000007</v>
          </cell>
          <cell r="J12">
            <v>9.6</v>
          </cell>
          <cell r="K12">
            <v>9.5</v>
          </cell>
          <cell r="L12">
            <v>9.3000000000000007</v>
          </cell>
          <cell r="M12">
            <v>9.1</v>
          </cell>
          <cell r="N12">
            <v>8.9</v>
          </cell>
          <cell r="AD12" t="str">
            <v>VESSELS</v>
          </cell>
          <cell r="AE12">
            <v>8</v>
          </cell>
        </row>
        <row r="13">
          <cell r="C13">
            <v>14.1</v>
          </cell>
          <cell r="D13">
            <v>14.1</v>
          </cell>
          <cell r="E13">
            <v>14.1</v>
          </cell>
          <cell r="F13">
            <v>13.4</v>
          </cell>
          <cell r="G13">
            <v>13.1</v>
          </cell>
          <cell r="H13">
            <v>13.1</v>
          </cell>
          <cell r="I13">
            <v>12.9</v>
          </cell>
          <cell r="J13">
            <v>12.6</v>
          </cell>
          <cell r="K13">
            <v>12.3</v>
          </cell>
          <cell r="L13">
            <v>12.1</v>
          </cell>
          <cell r="M13">
            <v>11.9</v>
          </cell>
          <cell r="N13">
            <v>11.7</v>
          </cell>
          <cell r="O13">
            <v>11.6</v>
          </cell>
          <cell r="P13">
            <v>11.5</v>
          </cell>
          <cell r="Q13">
            <v>10.5</v>
          </cell>
          <cell r="R13">
            <v>6.7</v>
          </cell>
          <cell r="S13">
            <v>4.9000000000000004</v>
          </cell>
          <cell r="T13">
            <v>3.5</v>
          </cell>
          <cell r="U13">
            <v>2.5</v>
          </cell>
          <cell r="V13">
            <v>1.8</v>
          </cell>
          <cell r="W13">
            <v>1.2</v>
          </cell>
          <cell r="X13">
            <v>0.8</v>
          </cell>
          <cell r="Y13">
            <v>0.6</v>
          </cell>
          <cell r="Z13">
            <v>0.4</v>
          </cell>
          <cell r="AA13">
            <v>0.2</v>
          </cell>
          <cell r="AD13" t="str">
            <v>CENTRIFUGAL PUMPS</v>
          </cell>
          <cell r="AE13">
            <v>9</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D14" t="str">
            <v>RECIPROCATING PUMPS</v>
          </cell>
          <cell r="AE14">
            <v>9</v>
          </cell>
        </row>
        <row r="15">
          <cell r="AD15" t="str">
            <v>CENTRIFUGAL COMPRESSORS</v>
          </cell>
          <cell r="AE15">
            <v>10</v>
          </cell>
        </row>
        <row r="16">
          <cell r="AD16" t="str">
            <v>RECIPROCATING COMPRESSORS</v>
          </cell>
          <cell r="AE16">
            <v>10</v>
          </cell>
        </row>
        <row r="17">
          <cell r="AD17" t="str">
            <v>DRIVERS</v>
          </cell>
          <cell r="AE17">
            <v>11</v>
          </cell>
        </row>
        <row r="18">
          <cell r="AD18" t="str">
            <v>MISCELLANEOUS EQPM AND PACKAGES</v>
          </cell>
          <cell r="AE18">
            <v>12</v>
          </cell>
        </row>
        <row r="19">
          <cell r="AD19" t="str">
            <v>STORAGE TANKS</v>
          </cell>
          <cell r="AE19">
            <v>25</v>
          </cell>
        </row>
        <row r="20">
          <cell r="AD20" t="str">
            <v>MIXERS &amp; AGITATORS</v>
          </cell>
          <cell r="AE20">
            <v>29</v>
          </cell>
        </row>
      </sheetData>
      <sheetData sheetId="8" refreshError="1">
        <row r="11">
          <cell r="B11" t="str">
            <v>EQP.</v>
          </cell>
        </row>
        <row r="15">
          <cell r="B15" t="str">
            <v>EQP.</v>
          </cell>
          <cell r="C15" t="str">
            <v>MAT.</v>
          </cell>
          <cell r="F15" t="str">
            <v>ITEM</v>
          </cell>
          <cell r="I15" t="str">
            <v>STEAM</v>
          </cell>
          <cell r="L15" t="str">
            <v>DESIGN</v>
          </cell>
          <cell r="M15" t="str">
            <v>TUBE MAT. CODE</v>
          </cell>
          <cell r="O15" t="str">
            <v>AIR FANS</v>
          </cell>
          <cell r="Q15" t="str">
            <v>ASS.</v>
          </cell>
          <cell r="T15" t="str">
            <v>ORIG.</v>
          </cell>
          <cell r="U15" t="str">
            <v>UNIT</v>
          </cell>
          <cell r="V15" t="str">
            <v>QUANTITY</v>
          </cell>
          <cell r="W15" t="str">
            <v>TOTAL</v>
          </cell>
        </row>
        <row r="16">
          <cell r="B16" t="str">
            <v>CODE</v>
          </cell>
          <cell r="C16" t="str">
            <v>CODE</v>
          </cell>
          <cell r="D16" t="str">
            <v>REV.</v>
          </cell>
          <cell r="E16" t="str">
            <v>UNIT</v>
          </cell>
          <cell r="F16" t="str">
            <v>old</v>
          </cell>
          <cell r="G16" t="str">
            <v>current</v>
          </cell>
          <cell r="H16" t="str">
            <v>SERVICE</v>
          </cell>
          <cell r="I16" t="str">
            <v>F. RATE</v>
          </cell>
          <cell r="J16" t="str">
            <v>TEMP.</v>
          </cell>
          <cell r="K16" t="str">
            <v>EFF.</v>
          </cell>
          <cell r="L16" t="str">
            <v>PRESS.</v>
          </cell>
          <cell r="M16" t="str">
            <v>1°</v>
          </cell>
          <cell r="N16" t="str">
            <v>2°</v>
          </cell>
          <cell r="O16" t="str">
            <v>No.</v>
          </cell>
          <cell r="P16" t="str">
            <v>DRIVER</v>
          </cell>
          <cell r="T16" t="str">
            <v>CURR.</v>
          </cell>
          <cell r="U16" t="str">
            <v>COST</v>
          </cell>
          <cell r="V16" t="str">
            <v>(Kg.)</v>
          </cell>
          <cell r="W16" t="str">
            <v>COST</v>
          </cell>
        </row>
        <row r="17">
          <cell r="B17" t="str">
            <v>F1</v>
          </cell>
          <cell r="E17" t="str">
            <v>F7</v>
          </cell>
          <cell r="G17" t="str">
            <v>F2</v>
          </cell>
          <cell r="H17" t="str">
            <v>F3</v>
          </cell>
          <cell r="I17" t="str">
            <v>T/h</v>
          </cell>
          <cell r="J17" t="str">
            <v>°C</v>
          </cell>
          <cell r="L17" t="str">
            <v>Kg/cm2</v>
          </cell>
          <cell r="M17" t="str">
            <v>STAGE</v>
          </cell>
          <cell r="N17" t="str">
            <v>STAGE</v>
          </cell>
          <cell r="P17" t="str">
            <v>TYPE</v>
          </cell>
          <cell r="Q17" t="str">
            <v>(1)</v>
          </cell>
          <cell r="T17" t="str">
            <v>F8</v>
          </cell>
          <cell r="U17" t="str">
            <v>(Euro)</v>
          </cell>
          <cell r="V17" t="str">
            <v>F4</v>
          </cell>
          <cell r="W17" t="str">
            <v>F5</v>
          </cell>
        </row>
        <row r="23">
          <cell r="B23" t="str">
            <v>EQP.</v>
          </cell>
          <cell r="C23" t="str">
            <v>MAT.</v>
          </cell>
          <cell r="F23" t="str">
            <v>ITEM</v>
          </cell>
          <cell r="I23" t="str">
            <v>FLOW</v>
          </cell>
          <cell r="J23" t="str">
            <v>MOLEC.</v>
          </cell>
          <cell r="K23" t="str">
            <v>OPER.</v>
          </cell>
          <cell r="L23" t="str">
            <v>T I P</v>
          </cell>
          <cell r="N23" t="str">
            <v>R I S E R</v>
          </cell>
          <cell r="P23" t="str">
            <v>MOL.</v>
          </cell>
          <cell r="Q23" t="str">
            <v>TOP</v>
          </cell>
          <cell r="R23" t="str">
            <v>STRUCT.</v>
          </cell>
          <cell r="S23" t="str">
            <v>ASS.</v>
          </cell>
          <cell r="T23" t="str">
            <v>ORIG.</v>
          </cell>
          <cell r="U23" t="str">
            <v>UNIT</v>
          </cell>
          <cell r="V23" t="str">
            <v>QUANTITY</v>
          </cell>
          <cell r="W23" t="str">
            <v>TOTAL</v>
          </cell>
        </row>
        <row r="24">
          <cell r="B24" t="str">
            <v>CODE</v>
          </cell>
          <cell r="C24" t="str">
            <v>CODE</v>
          </cell>
          <cell r="D24" t="str">
            <v>REV.</v>
          </cell>
          <cell r="E24" t="str">
            <v>UNIT</v>
          </cell>
          <cell r="F24" t="str">
            <v>old</v>
          </cell>
          <cell r="G24" t="str">
            <v>current</v>
          </cell>
          <cell r="H24" t="str">
            <v>SERVICE</v>
          </cell>
          <cell r="I24" t="str">
            <v>RATE</v>
          </cell>
          <cell r="J24" t="str">
            <v>WEIGHT</v>
          </cell>
          <cell r="K24" t="str">
            <v>TEMP.</v>
          </cell>
          <cell r="L24" t="str">
            <v>DIA.</v>
          </cell>
          <cell r="M24" t="str">
            <v>H</v>
          </cell>
          <cell r="N24" t="str">
            <v>DIA.</v>
          </cell>
          <cell r="O24" t="str">
            <v>H</v>
          </cell>
          <cell r="P24" t="str">
            <v>SEAL</v>
          </cell>
          <cell r="Q24" t="str">
            <v>ELEV.</v>
          </cell>
          <cell r="T24" t="str">
            <v>CURR.</v>
          </cell>
          <cell r="U24" t="str">
            <v>COST</v>
          </cell>
          <cell r="V24" t="str">
            <v>(Kg.)</v>
          </cell>
          <cell r="W24" t="str">
            <v>COST</v>
          </cell>
        </row>
        <row r="25">
          <cell r="B25" t="str">
            <v>F1</v>
          </cell>
          <cell r="E25" t="str">
            <v>F7</v>
          </cell>
          <cell r="G25" t="str">
            <v>F2</v>
          </cell>
          <cell r="H25" t="str">
            <v>F3</v>
          </cell>
          <cell r="I25" t="str">
            <v>T/h</v>
          </cell>
          <cell r="K25" t="str">
            <v>°C</v>
          </cell>
          <cell r="L25" t="str">
            <v>m.</v>
          </cell>
          <cell r="M25" t="str">
            <v>m.</v>
          </cell>
          <cell r="N25" t="str">
            <v>m.</v>
          </cell>
          <cell r="O25" t="str">
            <v>m.</v>
          </cell>
          <cell r="P25" t="str">
            <v>m.</v>
          </cell>
          <cell r="Q25" t="str">
            <v>m.</v>
          </cell>
          <cell r="R25" t="str">
            <v>(1)</v>
          </cell>
          <cell r="S25" t="str">
            <v>(2)</v>
          </cell>
          <cell r="T25" t="str">
            <v>F8</v>
          </cell>
          <cell r="U25" t="str">
            <v>(Euro)</v>
          </cell>
          <cell r="V25" t="str">
            <v>F4</v>
          </cell>
          <cell r="W25" t="str">
            <v>F5</v>
          </cell>
        </row>
        <row r="31">
          <cell r="B31" t="str">
            <v>EQP.</v>
          </cell>
          <cell r="C31" t="str">
            <v>MAT.</v>
          </cell>
          <cell r="F31" t="str">
            <v>ITEM</v>
          </cell>
          <cell r="I31" t="str">
            <v>TYPE</v>
          </cell>
          <cell r="J31" t="str">
            <v>DESIGN</v>
          </cell>
          <cell r="L31" t="str">
            <v>DIMENSIONS</v>
          </cell>
          <cell r="N31" t="str">
            <v>THICK.</v>
          </cell>
          <cell r="O31" t="str">
            <v>CORR.</v>
          </cell>
          <cell r="P31" t="str">
            <v>INT.</v>
          </cell>
          <cell r="Q31" t="str">
            <v>INSUL.</v>
          </cell>
          <cell r="R31" t="str">
            <v>INTERNALS</v>
          </cell>
          <cell r="T31" t="str">
            <v>ORIG.</v>
          </cell>
          <cell r="U31" t="str">
            <v>UNIT</v>
          </cell>
          <cell r="V31" t="str">
            <v>QUANTITY</v>
          </cell>
          <cell r="W31" t="str">
            <v>TOTAL</v>
          </cell>
        </row>
        <row r="32">
          <cell r="B32" t="str">
            <v>CODE</v>
          </cell>
          <cell r="C32" t="str">
            <v>CODE</v>
          </cell>
          <cell r="D32" t="str">
            <v>REV.</v>
          </cell>
          <cell r="E32" t="str">
            <v>UNIT</v>
          </cell>
          <cell r="F32" t="str">
            <v>old</v>
          </cell>
          <cell r="G32" t="str">
            <v>current</v>
          </cell>
          <cell r="H32" t="str">
            <v>SERVICE</v>
          </cell>
          <cell r="J32" t="str">
            <v>TEMP.</v>
          </cell>
          <cell r="K32" t="str">
            <v>PRESS.</v>
          </cell>
          <cell r="L32" t="str">
            <v>DIA.</v>
          </cell>
          <cell r="M32" t="str">
            <v>H or L</v>
          </cell>
          <cell r="N32" t="str">
            <v>SHELL</v>
          </cell>
          <cell r="O32" t="str">
            <v>ALLOW.</v>
          </cell>
          <cell r="P32" t="str">
            <v>(Y/N)</v>
          </cell>
          <cell r="Q32" t="str">
            <v>TYPE</v>
          </cell>
          <cell r="R32" t="str">
            <v>FINISHING</v>
          </cell>
          <cell r="T32" t="str">
            <v>CURR.</v>
          </cell>
          <cell r="U32" t="str">
            <v>COST</v>
          </cell>
          <cell r="V32" t="str">
            <v>(Kg.)</v>
          </cell>
          <cell r="W32" t="str">
            <v>COST</v>
          </cell>
        </row>
        <row r="33">
          <cell r="B33" t="str">
            <v>F1</v>
          </cell>
          <cell r="E33" t="str">
            <v>F7</v>
          </cell>
          <cell r="G33" t="str">
            <v>F2</v>
          </cell>
          <cell r="H33" t="str">
            <v>F3</v>
          </cell>
          <cell r="I33" t="str">
            <v>(1)</v>
          </cell>
          <cell r="J33" t="str">
            <v>°C</v>
          </cell>
          <cell r="K33" t="str">
            <v>Kg/cm2</v>
          </cell>
          <cell r="L33" t="str">
            <v>mm.</v>
          </cell>
          <cell r="M33" t="str">
            <v>mm.</v>
          </cell>
          <cell r="N33" t="str">
            <v>mm.</v>
          </cell>
          <cell r="O33" t="str">
            <v>mm.</v>
          </cell>
          <cell r="Q33" t="str">
            <v>(2)</v>
          </cell>
          <cell r="R33" t="str">
            <v>(3)</v>
          </cell>
          <cell r="T33" t="str">
            <v>F8</v>
          </cell>
          <cell r="U33" t="str">
            <v>(Euro)</v>
          </cell>
          <cell r="V33" t="str">
            <v>F4</v>
          </cell>
          <cell r="W33" t="str">
            <v>F5</v>
          </cell>
        </row>
        <row r="39">
          <cell r="B39" t="str">
            <v>EQP.</v>
          </cell>
          <cell r="C39" t="str">
            <v>MAT.</v>
          </cell>
          <cell r="F39" t="str">
            <v>ITEM</v>
          </cell>
          <cell r="I39" t="str">
            <v>TYPE</v>
          </cell>
          <cell r="T39" t="str">
            <v>ORIG.</v>
          </cell>
          <cell r="U39" t="str">
            <v>UNIT</v>
          </cell>
          <cell r="V39" t="str">
            <v>QUANTITY</v>
          </cell>
          <cell r="W39" t="str">
            <v>TOTAL</v>
          </cell>
        </row>
        <row r="40">
          <cell r="B40" t="str">
            <v>CODE</v>
          </cell>
          <cell r="C40" t="str">
            <v>CODE</v>
          </cell>
          <cell r="D40" t="str">
            <v>REV.</v>
          </cell>
          <cell r="E40" t="str">
            <v>UNIT</v>
          </cell>
          <cell r="F40" t="str">
            <v>old</v>
          </cell>
          <cell r="G40" t="str">
            <v>current</v>
          </cell>
          <cell r="H40" t="str">
            <v>SERVICE</v>
          </cell>
          <cell r="J40" t="str">
            <v>DIA.</v>
          </cell>
          <cell r="K40" t="str">
            <v>No.</v>
          </cell>
          <cell r="L40" t="str">
            <v>MATERIAL</v>
          </cell>
          <cell r="M40" t="str">
            <v>D E S C R I P T I O N</v>
          </cell>
          <cell r="T40" t="str">
            <v>CURR.</v>
          </cell>
          <cell r="U40" t="str">
            <v>COST</v>
          </cell>
          <cell r="V40" t="str">
            <v>(Kg.)</v>
          </cell>
          <cell r="W40" t="str">
            <v>COST</v>
          </cell>
        </row>
        <row r="41">
          <cell r="B41" t="str">
            <v>F1</v>
          </cell>
          <cell r="E41" t="str">
            <v>F7</v>
          </cell>
          <cell r="G41" t="str">
            <v>F2</v>
          </cell>
          <cell r="H41" t="str">
            <v>F3</v>
          </cell>
          <cell r="I41" t="str">
            <v>(1)</v>
          </cell>
          <cell r="J41" t="str">
            <v>mm.</v>
          </cell>
          <cell r="T41" t="str">
            <v>F8</v>
          </cell>
          <cell r="U41" t="str">
            <v>(Euro)</v>
          </cell>
          <cell r="V41" t="str">
            <v>F4</v>
          </cell>
          <cell r="W41" t="str">
            <v>F5</v>
          </cell>
        </row>
        <row r="47">
          <cell r="B47" t="str">
            <v>EQP.</v>
          </cell>
          <cell r="C47" t="str">
            <v>MAT.</v>
          </cell>
          <cell r="F47" t="str">
            <v>ITEM</v>
          </cell>
          <cell r="J47" t="str">
            <v>BARE</v>
          </cell>
          <cell r="K47" t="str">
            <v>TUBE</v>
          </cell>
          <cell r="L47" t="str">
            <v>D E S I G N</v>
          </cell>
          <cell r="N47" t="str">
            <v>DES. AIR</v>
          </cell>
          <cell r="O47" t="str">
            <v>F A N S</v>
          </cell>
          <cell r="Q47" t="str">
            <v>D R A F T</v>
          </cell>
          <cell r="T47" t="str">
            <v>ORIG.</v>
          </cell>
          <cell r="U47" t="str">
            <v>UNIT</v>
          </cell>
          <cell r="V47" t="str">
            <v>QUANTITY</v>
          </cell>
          <cell r="W47" t="str">
            <v>TOTAL</v>
          </cell>
        </row>
        <row r="48">
          <cell r="B48" t="str">
            <v>CODE</v>
          </cell>
          <cell r="C48" t="str">
            <v>CODE</v>
          </cell>
          <cell r="D48" t="str">
            <v>REV.</v>
          </cell>
          <cell r="E48" t="str">
            <v>UNIT</v>
          </cell>
          <cell r="F48" t="str">
            <v>old</v>
          </cell>
          <cell r="G48" t="str">
            <v>current</v>
          </cell>
          <cell r="H48" t="str">
            <v>SERVICE</v>
          </cell>
          <cell r="I48" t="str">
            <v>DUTY</v>
          </cell>
          <cell r="J48" t="str">
            <v>SURFACE</v>
          </cell>
          <cell r="K48" t="str">
            <v>LENGHT</v>
          </cell>
          <cell r="L48" t="str">
            <v>TEMP.</v>
          </cell>
          <cell r="M48" t="str">
            <v>PRESS.</v>
          </cell>
          <cell r="N48" t="str">
            <v>TEMP.</v>
          </cell>
          <cell r="O48" t="str">
            <v>No.</v>
          </cell>
          <cell r="P48" t="str">
            <v>HP</v>
          </cell>
          <cell r="Q48" t="str">
            <v>INDUC.</v>
          </cell>
          <cell r="R48" t="str">
            <v>FORCED</v>
          </cell>
          <cell r="T48" t="str">
            <v>CURR.</v>
          </cell>
          <cell r="U48" t="str">
            <v>COST</v>
          </cell>
          <cell r="V48" t="str">
            <v>(Kg.)</v>
          </cell>
          <cell r="W48" t="str">
            <v>COST</v>
          </cell>
        </row>
        <row r="49">
          <cell r="B49" t="str">
            <v>F1</v>
          </cell>
          <cell r="E49" t="str">
            <v>F7</v>
          </cell>
          <cell r="G49" t="str">
            <v>F2</v>
          </cell>
          <cell r="H49" t="str">
            <v>F3</v>
          </cell>
          <cell r="I49" t="str">
            <v>MKcal/h</v>
          </cell>
          <cell r="J49" t="str">
            <v>m2</v>
          </cell>
          <cell r="K49" t="str">
            <v>m.</v>
          </cell>
          <cell r="L49" t="str">
            <v>°C</v>
          </cell>
          <cell r="M49" t="str">
            <v>Kg/cm2</v>
          </cell>
          <cell r="N49" t="str">
            <v>°C</v>
          </cell>
          <cell r="T49" t="str">
            <v>F8</v>
          </cell>
          <cell r="U49" t="str">
            <v>(Euro)</v>
          </cell>
          <cell r="V49" t="str">
            <v>F4</v>
          </cell>
          <cell r="W49" t="str">
            <v>F5</v>
          </cell>
        </row>
        <row r="59">
          <cell r="B59" t="str">
            <v>EQP.</v>
          </cell>
          <cell r="C59" t="str">
            <v>(1)</v>
          </cell>
          <cell r="F59" t="str">
            <v>ITEM</v>
          </cell>
          <cell r="I59" t="str">
            <v>FLOW</v>
          </cell>
          <cell r="J59" t="str">
            <v>DESIGN</v>
          </cell>
          <cell r="L59" t="str">
            <v>DIFF.</v>
          </cell>
          <cell r="O59" t="str">
            <v>IMPELLER</v>
          </cell>
          <cell r="P59" t="str">
            <v>INSULAT.</v>
          </cell>
          <cell r="R59" t="str">
            <v>CYLINDER</v>
          </cell>
          <cell r="S59" t="str">
            <v>SAFETY</v>
          </cell>
          <cell r="T59" t="str">
            <v>ORIG.</v>
          </cell>
          <cell r="U59" t="str">
            <v>UNIT</v>
          </cell>
          <cell r="V59" t="str">
            <v>QUANTITY</v>
          </cell>
          <cell r="W59" t="str">
            <v>TOTAL</v>
          </cell>
        </row>
        <row r="60">
          <cell r="B60" t="str">
            <v>CODE</v>
          </cell>
          <cell r="C60" t="str">
            <v>CODE</v>
          </cell>
          <cell r="D60" t="str">
            <v>REV.</v>
          </cell>
          <cell r="E60" t="str">
            <v>UNIT</v>
          </cell>
          <cell r="F60" t="str">
            <v>old</v>
          </cell>
          <cell r="G60" t="str">
            <v>current</v>
          </cell>
          <cell r="H60" t="str">
            <v>SERVICE</v>
          </cell>
          <cell r="I60" t="str">
            <v>RATE</v>
          </cell>
          <cell r="J60" t="str">
            <v>TEMP.</v>
          </cell>
          <cell r="K60" t="str">
            <v>PRESS.</v>
          </cell>
          <cell r="L60" t="str">
            <v>HEAD</v>
          </cell>
          <cell r="M60" t="str">
            <v>NPSH</v>
          </cell>
          <cell r="N60" t="str">
            <v>BHP</v>
          </cell>
          <cell r="O60" t="str">
            <v>MATERIAL</v>
          </cell>
          <cell r="P60" t="str">
            <v>TYPE</v>
          </cell>
          <cell r="Q60" t="str">
            <v>DRIVER</v>
          </cell>
          <cell r="R60" t="str">
            <v>No.</v>
          </cell>
          <cell r="S60" t="str">
            <v>VALVE</v>
          </cell>
          <cell r="T60" t="str">
            <v>CURR.</v>
          </cell>
          <cell r="U60" t="str">
            <v>COST</v>
          </cell>
          <cell r="V60" t="str">
            <v>(Kg.)</v>
          </cell>
          <cell r="W60" t="str">
            <v>COST</v>
          </cell>
        </row>
        <row r="61">
          <cell r="B61" t="str">
            <v>F1</v>
          </cell>
          <cell r="E61" t="str">
            <v>F7</v>
          </cell>
          <cell r="G61" t="str">
            <v>F2</v>
          </cell>
          <cell r="H61" t="str">
            <v>F3</v>
          </cell>
          <cell r="I61" t="str">
            <v>m3/h</v>
          </cell>
          <cell r="J61" t="str">
            <v>°C</v>
          </cell>
          <cell r="K61" t="str">
            <v>Kg/cm2</v>
          </cell>
          <cell r="L61" t="str">
            <v>mt</v>
          </cell>
          <cell r="M61" t="str">
            <v>m</v>
          </cell>
          <cell r="O61" t="str">
            <v>CODE</v>
          </cell>
          <cell r="P61" t="str">
            <v>(2)</v>
          </cell>
          <cell r="Q61" t="str">
            <v>(3)</v>
          </cell>
          <cell r="S61" t="str">
            <v>SETTING</v>
          </cell>
          <cell r="T61" t="str">
            <v>F8</v>
          </cell>
          <cell r="U61" t="str">
            <v>(Euro)</v>
          </cell>
          <cell r="V61" t="str">
            <v>F4</v>
          </cell>
          <cell r="W61" t="str">
            <v>F5</v>
          </cell>
        </row>
        <row r="67">
          <cell r="B67" t="str">
            <v>EQP.</v>
          </cell>
          <cell r="C67" t="str">
            <v>(1)</v>
          </cell>
          <cell r="F67" t="str">
            <v>ITEM</v>
          </cell>
          <cell r="J67" t="str">
            <v>MOLEC.</v>
          </cell>
          <cell r="K67" t="str">
            <v>DESIGN INLET</v>
          </cell>
          <cell r="M67" t="str">
            <v>DESIGN OUTLET</v>
          </cell>
          <cell r="O67" t="str">
            <v>STAGES</v>
          </cell>
          <cell r="R67" t="str">
            <v>MATERIAL</v>
          </cell>
          <cell r="T67" t="str">
            <v>ORIG.</v>
          </cell>
          <cell r="U67" t="str">
            <v>UNIT</v>
          </cell>
          <cell r="V67" t="str">
            <v>QUANTITY</v>
          </cell>
          <cell r="W67" t="str">
            <v>TOTAL</v>
          </cell>
        </row>
        <row r="68">
          <cell r="B68" t="str">
            <v>CODE</v>
          </cell>
          <cell r="C68" t="str">
            <v>CODE</v>
          </cell>
          <cell r="D68" t="str">
            <v>REV.</v>
          </cell>
          <cell r="E68" t="str">
            <v>UNIT</v>
          </cell>
          <cell r="F68" t="str">
            <v>old</v>
          </cell>
          <cell r="G68" t="str">
            <v>current</v>
          </cell>
          <cell r="H68" t="str">
            <v>SERVICE</v>
          </cell>
          <cell r="I68" t="str">
            <v>CAPACITY</v>
          </cell>
          <cell r="J68" t="str">
            <v>WEIGHT</v>
          </cell>
          <cell r="K68" t="str">
            <v>TEMP.</v>
          </cell>
          <cell r="L68" t="str">
            <v>PRESS.</v>
          </cell>
          <cell r="M68" t="str">
            <v>TEMP.</v>
          </cell>
          <cell r="N68" t="str">
            <v>PRESS.</v>
          </cell>
          <cell r="O68" t="str">
            <v>No.</v>
          </cell>
          <cell r="P68" t="str">
            <v>BHP</v>
          </cell>
          <cell r="Q68" t="str">
            <v>RPM</v>
          </cell>
          <cell r="R68" t="str">
            <v>CODE</v>
          </cell>
          <cell r="T68" t="str">
            <v>CURR.</v>
          </cell>
          <cell r="U68" t="str">
            <v>COST</v>
          </cell>
          <cell r="V68" t="str">
            <v>(Kg.)</v>
          </cell>
          <cell r="W68" t="str">
            <v>COST</v>
          </cell>
        </row>
        <row r="69">
          <cell r="B69" t="str">
            <v>F1</v>
          </cell>
          <cell r="E69" t="str">
            <v>F7</v>
          </cell>
          <cell r="G69" t="str">
            <v>F2</v>
          </cell>
          <cell r="H69" t="str">
            <v>F3</v>
          </cell>
          <cell r="I69" t="str">
            <v>m3/h</v>
          </cell>
          <cell r="K69" t="str">
            <v>°C</v>
          </cell>
          <cell r="L69" t="str">
            <v>Kg/cm2</v>
          </cell>
          <cell r="M69" t="str">
            <v>°C</v>
          </cell>
          <cell r="N69" t="str">
            <v>Kg/cm2</v>
          </cell>
          <cell r="R69" t="str">
            <v>(2)</v>
          </cell>
          <cell r="T69" t="str">
            <v>F8</v>
          </cell>
          <cell r="U69" t="str">
            <v>(Euro)</v>
          </cell>
          <cell r="V69" t="str">
            <v>F4</v>
          </cell>
          <cell r="W69" t="str">
            <v>F5</v>
          </cell>
        </row>
        <row r="83">
          <cell r="B83" t="str">
            <v>EQP.</v>
          </cell>
          <cell r="C83" t="str">
            <v>MAT.</v>
          </cell>
          <cell r="F83" t="str">
            <v>ITEM</v>
          </cell>
          <cell r="I83" t="str">
            <v xml:space="preserve">           F U I D</v>
          </cell>
          <cell r="K83" t="str">
            <v>VESSEL</v>
          </cell>
          <cell r="T83" t="str">
            <v>ORIG.</v>
          </cell>
          <cell r="U83" t="str">
            <v>UNIT</v>
          </cell>
          <cell r="V83" t="str">
            <v>QUANTITY</v>
          </cell>
          <cell r="W83" t="str">
            <v>TOTAL</v>
          </cell>
        </row>
        <row r="84">
          <cell r="B84" t="str">
            <v>CODE</v>
          </cell>
          <cell r="C84" t="str">
            <v>CODE</v>
          </cell>
          <cell r="D84" t="str">
            <v>REV.</v>
          </cell>
          <cell r="E84" t="str">
            <v>UNIT</v>
          </cell>
          <cell r="F84" t="str">
            <v>old</v>
          </cell>
          <cell r="G84" t="str">
            <v>current</v>
          </cell>
          <cell r="H84" t="str">
            <v>SERVICE</v>
          </cell>
          <cell r="I84" t="str">
            <v>TEMP.</v>
          </cell>
          <cell r="J84" t="str">
            <v>VISC.</v>
          </cell>
          <cell r="K84" t="str">
            <v>CAPACITY</v>
          </cell>
          <cell r="L84" t="str">
            <v>MOTOR</v>
          </cell>
          <cell r="M84" t="str">
            <v>ENTERING</v>
          </cell>
          <cell r="N84" t="str">
            <v>SUPPORT</v>
          </cell>
          <cell r="O84" t="str">
            <v>SEAL</v>
          </cell>
          <cell r="P84" t="str">
            <v>BHP</v>
          </cell>
          <cell r="Q84" t="str">
            <v>LENGHT</v>
          </cell>
          <cell r="T84" t="str">
            <v>CURR.</v>
          </cell>
          <cell r="U84" t="str">
            <v>COST</v>
          </cell>
          <cell r="V84" t="str">
            <v>(Kg.)</v>
          </cell>
          <cell r="W84" t="str">
            <v>COST</v>
          </cell>
        </row>
        <row r="85">
          <cell r="B85" t="str">
            <v>F1</v>
          </cell>
          <cell r="E85" t="str">
            <v>F7</v>
          </cell>
          <cell r="G85" t="str">
            <v>F2</v>
          </cell>
          <cell r="H85" t="str">
            <v>F3</v>
          </cell>
          <cell r="I85" t="str">
            <v>°C</v>
          </cell>
          <cell r="J85" t="str">
            <v>Cp</v>
          </cell>
          <cell r="K85" t="str">
            <v>m3</v>
          </cell>
          <cell r="L85" t="str">
            <v>Kw</v>
          </cell>
          <cell r="M85" t="str">
            <v>(1)</v>
          </cell>
          <cell r="N85" t="str">
            <v>(2)</v>
          </cell>
          <cell r="Q85" t="str">
            <v>m.</v>
          </cell>
          <cell r="T85" t="str">
            <v>F8</v>
          </cell>
          <cell r="U85" t="str">
            <v>(Euro)</v>
          </cell>
          <cell r="V85" t="str">
            <v>F4</v>
          </cell>
          <cell r="W85" t="str">
            <v>F5</v>
          </cell>
        </row>
        <row r="89">
          <cell r="B89">
            <v>5</v>
          </cell>
          <cell r="C89">
            <v>5</v>
          </cell>
          <cell r="D89">
            <v>4</v>
          </cell>
          <cell r="E89">
            <v>5</v>
          </cell>
          <cell r="F89">
            <v>3</v>
          </cell>
          <cell r="G89">
            <v>7</v>
          </cell>
          <cell r="H89">
            <v>23</v>
          </cell>
          <cell r="I89">
            <v>8</v>
          </cell>
          <cell r="J89">
            <v>8</v>
          </cell>
          <cell r="K89">
            <v>5</v>
          </cell>
          <cell r="L89">
            <v>6</v>
          </cell>
          <cell r="M89">
            <v>9</v>
          </cell>
          <cell r="N89">
            <v>9</v>
          </cell>
          <cell r="O89">
            <v>5</v>
          </cell>
          <cell r="P89">
            <v>6</v>
          </cell>
          <cell r="Q89">
            <v>6</v>
          </cell>
          <cell r="R89">
            <v>6</v>
          </cell>
          <cell r="S89">
            <v>6</v>
          </cell>
          <cell r="T89">
            <v>5</v>
          </cell>
          <cell r="U89">
            <v>9</v>
          </cell>
          <cell r="V89">
            <v>8</v>
          </cell>
          <cell r="W89">
            <v>10</v>
          </cell>
        </row>
        <row r="91">
          <cell r="B91">
            <v>5</v>
          </cell>
          <cell r="C91">
            <v>5</v>
          </cell>
          <cell r="D91">
            <v>4</v>
          </cell>
          <cell r="E91">
            <v>5</v>
          </cell>
          <cell r="F91">
            <v>3</v>
          </cell>
          <cell r="G91">
            <v>7</v>
          </cell>
          <cell r="H91">
            <v>23</v>
          </cell>
          <cell r="I91">
            <v>8</v>
          </cell>
          <cell r="J91">
            <v>8</v>
          </cell>
          <cell r="K91">
            <v>6</v>
          </cell>
          <cell r="L91">
            <v>8</v>
          </cell>
          <cell r="M91">
            <v>7</v>
          </cell>
          <cell r="N91">
            <v>7</v>
          </cell>
          <cell r="O91">
            <v>4</v>
          </cell>
          <cell r="P91">
            <v>8</v>
          </cell>
          <cell r="Q91">
            <v>6</v>
          </cell>
          <cell r="R91">
            <v>6</v>
          </cell>
          <cell r="S91">
            <v>6</v>
          </cell>
          <cell r="T91">
            <v>5</v>
          </cell>
          <cell r="U91">
            <v>9</v>
          </cell>
          <cell r="V91">
            <v>8</v>
          </cell>
          <cell r="W91">
            <v>10</v>
          </cell>
        </row>
        <row r="93">
          <cell r="B93">
            <v>5</v>
          </cell>
          <cell r="C93">
            <v>5</v>
          </cell>
          <cell r="D93">
            <v>4</v>
          </cell>
          <cell r="E93">
            <v>5</v>
          </cell>
          <cell r="F93">
            <v>3</v>
          </cell>
          <cell r="G93">
            <v>7</v>
          </cell>
          <cell r="H93">
            <v>23</v>
          </cell>
          <cell r="I93">
            <v>8</v>
          </cell>
          <cell r="J93">
            <v>6</v>
          </cell>
          <cell r="K93">
            <v>6</v>
          </cell>
          <cell r="L93">
            <v>6</v>
          </cell>
          <cell r="M93">
            <v>6</v>
          </cell>
          <cell r="N93">
            <v>5</v>
          </cell>
          <cell r="O93">
            <v>9</v>
          </cell>
          <cell r="P93">
            <v>7</v>
          </cell>
          <cell r="Q93">
            <v>7</v>
          </cell>
          <cell r="R93">
            <v>6</v>
          </cell>
          <cell r="S93">
            <v>8</v>
          </cell>
          <cell r="T93">
            <v>5</v>
          </cell>
          <cell r="U93">
            <v>9</v>
          </cell>
          <cell r="V93">
            <v>8</v>
          </cell>
          <cell r="W93">
            <v>10</v>
          </cell>
        </row>
        <row r="95">
          <cell r="B95">
            <v>5</v>
          </cell>
          <cell r="C95">
            <v>5</v>
          </cell>
          <cell r="D95">
            <v>4</v>
          </cell>
          <cell r="E95">
            <v>5</v>
          </cell>
          <cell r="F95">
            <v>3</v>
          </cell>
          <cell r="G95">
            <v>7</v>
          </cell>
          <cell r="H95">
            <v>23</v>
          </cell>
          <cell r="I95">
            <v>8</v>
          </cell>
          <cell r="J95">
            <v>6</v>
          </cell>
          <cell r="K95">
            <v>6</v>
          </cell>
          <cell r="L95">
            <v>6</v>
          </cell>
          <cell r="M95">
            <v>6</v>
          </cell>
          <cell r="N95">
            <v>7</v>
          </cell>
          <cell r="O95">
            <v>7</v>
          </cell>
          <cell r="P95">
            <v>7</v>
          </cell>
          <cell r="Q95">
            <v>7</v>
          </cell>
          <cell r="R95">
            <v>8</v>
          </cell>
          <cell r="S95">
            <v>6</v>
          </cell>
          <cell r="T95">
            <v>5</v>
          </cell>
          <cell r="U95">
            <v>9</v>
          </cell>
          <cell r="V95">
            <v>8</v>
          </cell>
          <cell r="W95">
            <v>10</v>
          </cell>
        </row>
        <row r="97">
          <cell r="B97">
            <v>5</v>
          </cell>
          <cell r="C97">
            <v>5</v>
          </cell>
          <cell r="D97">
            <v>4</v>
          </cell>
          <cell r="E97">
            <v>5</v>
          </cell>
          <cell r="F97">
            <v>3</v>
          </cell>
          <cell r="G97">
            <v>7</v>
          </cell>
          <cell r="H97">
            <v>23</v>
          </cell>
          <cell r="I97">
            <v>8</v>
          </cell>
          <cell r="J97">
            <v>6</v>
          </cell>
          <cell r="K97">
            <v>6</v>
          </cell>
          <cell r="L97">
            <v>7</v>
          </cell>
          <cell r="M97">
            <v>6</v>
          </cell>
          <cell r="N97">
            <v>6</v>
          </cell>
          <cell r="O97">
            <v>7</v>
          </cell>
          <cell r="P97">
            <v>7</v>
          </cell>
          <cell r="Q97">
            <v>7</v>
          </cell>
          <cell r="R97">
            <v>7</v>
          </cell>
          <cell r="S97">
            <v>7</v>
          </cell>
          <cell r="T97">
            <v>5</v>
          </cell>
          <cell r="U97">
            <v>9</v>
          </cell>
          <cell r="V97">
            <v>8</v>
          </cell>
          <cell r="W97">
            <v>10</v>
          </cell>
        </row>
        <row r="99">
          <cell r="B99">
            <v>5</v>
          </cell>
          <cell r="C99">
            <v>5</v>
          </cell>
          <cell r="D99">
            <v>4</v>
          </cell>
          <cell r="E99">
            <v>5</v>
          </cell>
          <cell r="F99">
            <v>3</v>
          </cell>
          <cell r="G99">
            <v>7</v>
          </cell>
          <cell r="H99">
            <v>23</v>
          </cell>
          <cell r="I99">
            <v>5</v>
          </cell>
          <cell r="J99">
            <v>5</v>
          </cell>
          <cell r="K99">
            <v>6</v>
          </cell>
          <cell r="L99">
            <v>8</v>
          </cell>
          <cell r="M99">
            <v>8</v>
          </cell>
          <cell r="N99">
            <v>6</v>
          </cell>
          <cell r="O99">
            <v>7</v>
          </cell>
          <cell r="P99">
            <v>5</v>
          </cell>
          <cell r="Q99">
            <v>6</v>
          </cell>
          <cell r="R99">
            <v>11</v>
          </cell>
          <cell r="S99">
            <v>7</v>
          </cell>
          <cell r="T99">
            <v>5</v>
          </cell>
          <cell r="U99">
            <v>9</v>
          </cell>
          <cell r="V99">
            <v>8</v>
          </cell>
          <cell r="W99">
            <v>10</v>
          </cell>
        </row>
        <row r="101">
          <cell r="B101">
            <v>5</v>
          </cell>
          <cell r="C101">
            <v>5</v>
          </cell>
          <cell r="D101">
            <v>4</v>
          </cell>
          <cell r="E101">
            <v>5</v>
          </cell>
          <cell r="F101">
            <v>3</v>
          </cell>
          <cell r="G101">
            <v>7</v>
          </cell>
          <cell r="H101">
            <v>23</v>
          </cell>
          <cell r="I101">
            <v>5</v>
          </cell>
          <cell r="J101">
            <v>5</v>
          </cell>
          <cell r="K101">
            <v>6</v>
          </cell>
          <cell r="L101">
            <v>8</v>
          </cell>
          <cell r="M101">
            <v>8</v>
          </cell>
          <cell r="N101">
            <v>6</v>
          </cell>
          <cell r="O101">
            <v>7</v>
          </cell>
          <cell r="P101">
            <v>5</v>
          </cell>
          <cell r="Q101">
            <v>5</v>
          </cell>
          <cell r="R101">
            <v>10</v>
          </cell>
          <cell r="S101">
            <v>9</v>
          </cell>
          <cell r="T101">
            <v>5</v>
          </cell>
          <cell r="U101">
            <v>9</v>
          </cell>
          <cell r="V101">
            <v>8</v>
          </cell>
          <cell r="W101">
            <v>10</v>
          </cell>
        </row>
        <row r="103">
          <cell r="B103">
            <v>5</v>
          </cell>
          <cell r="C103">
            <v>5</v>
          </cell>
          <cell r="D103">
            <v>4</v>
          </cell>
          <cell r="E103">
            <v>5</v>
          </cell>
          <cell r="F103">
            <v>3</v>
          </cell>
          <cell r="G103">
            <v>7</v>
          </cell>
          <cell r="H103">
            <v>23</v>
          </cell>
          <cell r="I103">
            <v>5</v>
          </cell>
          <cell r="J103">
            <v>8</v>
          </cell>
          <cell r="K103">
            <v>6</v>
          </cell>
          <cell r="L103">
            <v>13</v>
          </cell>
          <cell r="M103">
            <v>6</v>
          </cell>
          <cell r="N103">
            <v>6</v>
          </cell>
          <cell r="O103">
            <v>6</v>
          </cell>
          <cell r="P103">
            <v>6</v>
          </cell>
          <cell r="Q103">
            <v>6</v>
          </cell>
          <cell r="R103">
            <v>6</v>
          </cell>
          <cell r="S103">
            <v>6</v>
          </cell>
          <cell r="T103">
            <v>5</v>
          </cell>
          <cell r="U103">
            <v>9</v>
          </cell>
          <cell r="V103">
            <v>8</v>
          </cell>
          <cell r="W103">
            <v>10</v>
          </cell>
        </row>
        <row r="105">
          <cell r="B105">
            <v>5</v>
          </cell>
          <cell r="C105">
            <v>5</v>
          </cell>
          <cell r="D105">
            <v>4</v>
          </cell>
          <cell r="E105">
            <v>5</v>
          </cell>
          <cell r="F105">
            <v>3</v>
          </cell>
          <cell r="G105">
            <v>7</v>
          </cell>
          <cell r="H105">
            <v>23</v>
          </cell>
          <cell r="I105">
            <v>5</v>
          </cell>
          <cell r="J105">
            <v>6</v>
          </cell>
          <cell r="K105">
            <v>9</v>
          </cell>
          <cell r="L105">
            <v>7</v>
          </cell>
          <cell r="M105">
            <v>8</v>
          </cell>
          <cell r="N105">
            <v>7</v>
          </cell>
          <cell r="O105">
            <v>8</v>
          </cell>
          <cell r="P105">
            <v>7</v>
          </cell>
          <cell r="Q105">
            <v>5</v>
          </cell>
          <cell r="R105">
            <v>6</v>
          </cell>
          <cell r="S105">
            <v>6</v>
          </cell>
          <cell r="T105">
            <v>5</v>
          </cell>
          <cell r="U105">
            <v>9</v>
          </cell>
          <cell r="V105">
            <v>8</v>
          </cell>
          <cell r="W105">
            <v>10</v>
          </cell>
        </row>
        <row r="107">
          <cell r="B107">
            <v>5</v>
          </cell>
          <cell r="C107">
            <v>5</v>
          </cell>
          <cell r="D107">
            <v>4</v>
          </cell>
          <cell r="E107">
            <v>5</v>
          </cell>
          <cell r="F107">
            <v>3</v>
          </cell>
          <cell r="G107">
            <v>7</v>
          </cell>
          <cell r="H107">
            <v>23</v>
          </cell>
          <cell r="I107">
            <v>8</v>
          </cell>
          <cell r="J107">
            <v>8</v>
          </cell>
          <cell r="K107">
            <v>7</v>
          </cell>
          <cell r="L107">
            <v>5</v>
          </cell>
          <cell r="M107">
            <v>6</v>
          </cell>
          <cell r="N107">
            <v>7</v>
          </cell>
          <cell r="O107">
            <v>6</v>
          </cell>
          <cell r="P107">
            <v>6</v>
          </cell>
          <cell r="Q107">
            <v>7</v>
          </cell>
          <cell r="R107">
            <v>8</v>
          </cell>
          <cell r="S107">
            <v>6</v>
          </cell>
          <cell r="T107">
            <v>5</v>
          </cell>
          <cell r="U107">
            <v>9</v>
          </cell>
          <cell r="V107">
            <v>8</v>
          </cell>
          <cell r="W107">
            <v>10</v>
          </cell>
        </row>
        <row r="109">
          <cell r="B109">
            <v>5</v>
          </cell>
          <cell r="C109">
            <v>5</v>
          </cell>
          <cell r="D109">
            <v>4</v>
          </cell>
          <cell r="E109">
            <v>5</v>
          </cell>
          <cell r="F109">
            <v>3</v>
          </cell>
          <cell r="G109">
            <v>7</v>
          </cell>
          <cell r="H109">
            <v>23</v>
          </cell>
          <cell r="I109">
            <v>5</v>
          </cell>
          <cell r="J109">
            <v>5</v>
          </cell>
          <cell r="K109">
            <v>6</v>
          </cell>
          <cell r="L109">
            <v>8</v>
          </cell>
          <cell r="M109">
            <v>8</v>
          </cell>
          <cell r="N109">
            <v>6</v>
          </cell>
          <cell r="O109">
            <v>7</v>
          </cell>
          <cell r="P109">
            <v>6</v>
          </cell>
          <cell r="Q109">
            <v>8</v>
          </cell>
          <cell r="R109">
            <v>8</v>
          </cell>
          <cell r="S109">
            <v>7</v>
          </cell>
          <cell r="T109">
            <v>5</v>
          </cell>
          <cell r="U109">
            <v>9</v>
          </cell>
          <cell r="V109">
            <v>8</v>
          </cell>
          <cell r="W109">
            <v>10</v>
          </cell>
        </row>
        <row r="111">
          <cell r="B111">
            <v>5</v>
          </cell>
          <cell r="C111">
            <v>5</v>
          </cell>
          <cell r="D111">
            <v>4</v>
          </cell>
          <cell r="E111">
            <v>5</v>
          </cell>
          <cell r="F111">
            <v>3</v>
          </cell>
          <cell r="G111">
            <v>7</v>
          </cell>
          <cell r="H111">
            <v>23</v>
          </cell>
          <cell r="I111">
            <v>6</v>
          </cell>
          <cell r="J111">
            <v>5</v>
          </cell>
          <cell r="K111">
            <v>6</v>
          </cell>
          <cell r="L111">
            <v>6</v>
          </cell>
          <cell r="M111">
            <v>6</v>
          </cell>
          <cell r="N111">
            <v>7</v>
          </cell>
          <cell r="O111">
            <v>10</v>
          </cell>
          <cell r="P111">
            <v>9</v>
          </cell>
          <cell r="Q111">
            <v>8</v>
          </cell>
          <cell r="R111">
            <v>6</v>
          </cell>
          <cell r="S111">
            <v>5</v>
          </cell>
          <cell r="T111">
            <v>5</v>
          </cell>
          <cell r="U111">
            <v>9</v>
          </cell>
          <cell r="V111">
            <v>8</v>
          </cell>
          <cell r="W111">
            <v>10</v>
          </cell>
        </row>
        <row r="113">
          <cell r="B113">
            <v>5</v>
          </cell>
          <cell r="C113">
            <v>5</v>
          </cell>
          <cell r="D113">
            <v>4</v>
          </cell>
          <cell r="E113">
            <v>5</v>
          </cell>
          <cell r="F113">
            <v>3</v>
          </cell>
          <cell r="G113">
            <v>7</v>
          </cell>
          <cell r="H113">
            <v>23</v>
          </cell>
          <cell r="I113">
            <v>6</v>
          </cell>
          <cell r="J113">
            <v>5</v>
          </cell>
          <cell r="K113">
            <v>6</v>
          </cell>
          <cell r="L113">
            <v>6</v>
          </cell>
          <cell r="M113">
            <v>6</v>
          </cell>
          <cell r="N113">
            <v>7</v>
          </cell>
          <cell r="O113">
            <v>8</v>
          </cell>
          <cell r="P113">
            <v>7</v>
          </cell>
          <cell r="Q113">
            <v>6</v>
          </cell>
          <cell r="R113">
            <v>9</v>
          </cell>
          <cell r="S113">
            <v>8</v>
          </cell>
          <cell r="T113">
            <v>5</v>
          </cell>
          <cell r="U113">
            <v>9</v>
          </cell>
          <cell r="V113">
            <v>8</v>
          </cell>
          <cell r="W113">
            <v>10</v>
          </cell>
        </row>
        <row r="115">
          <cell r="B115">
            <v>5</v>
          </cell>
          <cell r="C115">
            <v>5</v>
          </cell>
          <cell r="D115">
            <v>4</v>
          </cell>
          <cell r="E115">
            <v>5</v>
          </cell>
          <cell r="F115">
            <v>3</v>
          </cell>
          <cell r="G115">
            <v>7</v>
          </cell>
          <cell r="H115">
            <v>23</v>
          </cell>
          <cell r="I115">
            <v>8</v>
          </cell>
          <cell r="J115">
            <v>6</v>
          </cell>
          <cell r="K115">
            <v>7</v>
          </cell>
          <cell r="L115">
            <v>7</v>
          </cell>
          <cell r="M115">
            <v>7</v>
          </cell>
          <cell r="N115">
            <v>7</v>
          </cell>
          <cell r="O115">
            <v>8</v>
          </cell>
          <cell r="P115">
            <v>7</v>
          </cell>
          <cell r="Q115">
            <v>6</v>
          </cell>
          <cell r="R115">
            <v>8</v>
          </cell>
          <cell r="S115">
            <v>3</v>
          </cell>
          <cell r="T115">
            <v>5</v>
          </cell>
          <cell r="U115">
            <v>9</v>
          </cell>
          <cell r="V115">
            <v>8</v>
          </cell>
          <cell r="W115">
            <v>10</v>
          </cell>
        </row>
        <row r="117">
          <cell r="B117">
            <v>5</v>
          </cell>
          <cell r="C117">
            <v>5</v>
          </cell>
          <cell r="D117">
            <v>4</v>
          </cell>
          <cell r="E117">
            <v>5</v>
          </cell>
          <cell r="F117">
            <v>3</v>
          </cell>
          <cell r="G117">
            <v>7</v>
          </cell>
          <cell r="H117">
            <v>23</v>
          </cell>
          <cell r="I117">
            <v>8</v>
          </cell>
          <cell r="J117">
            <v>6</v>
          </cell>
          <cell r="K117">
            <v>7</v>
          </cell>
          <cell r="L117">
            <v>7</v>
          </cell>
          <cell r="M117">
            <v>7</v>
          </cell>
          <cell r="N117">
            <v>7</v>
          </cell>
          <cell r="O117">
            <v>8</v>
          </cell>
          <cell r="P117">
            <v>7</v>
          </cell>
          <cell r="Q117">
            <v>6</v>
          </cell>
          <cell r="R117">
            <v>8</v>
          </cell>
          <cell r="S117">
            <v>3</v>
          </cell>
          <cell r="T117">
            <v>5</v>
          </cell>
          <cell r="U117">
            <v>9</v>
          </cell>
          <cell r="V117">
            <v>8</v>
          </cell>
          <cell r="W117">
            <v>10</v>
          </cell>
        </row>
        <row r="119">
          <cell r="B119">
            <v>5</v>
          </cell>
          <cell r="C119">
            <v>5</v>
          </cell>
          <cell r="D119">
            <v>4</v>
          </cell>
          <cell r="E119">
            <v>5</v>
          </cell>
          <cell r="F119">
            <v>3</v>
          </cell>
          <cell r="G119">
            <v>7</v>
          </cell>
          <cell r="H119">
            <v>23</v>
          </cell>
          <cell r="I119">
            <v>6</v>
          </cell>
          <cell r="J119">
            <v>7</v>
          </cell>
          <cell r="K119">
            <v>7</v>
          </cell>
          <cell r="L119">
            <v>12</v>
          </cell>
          <cell r="M119">
            <v>11</v>
          </cell>
          <cell r="N119">
            <v>11</v>
          </cell>
          <cell r="O119">
            <v>7</v>
          </cell>
          <cell r="P119">
            <v>5</v>
          </cell>
          <cell r="Q119">
            <v>5</v>
          </cell>
          <cell r="R119">
            <v>2</v>
          </cell>
          <cell r="S119">
            <v>1</v>
          </cell>
          <cell r="T119">
            <v>5</v>
          </cell>
          <cell r="U119">
            <v>9</v>
          </cell>
          <cell r="V119">
            <v>8</v>
          </cell>
          <cell r="W119">
            <v>10</v>
          </cell>
        </row>
        <row r="121">
          <cell r="B121">
            <v>5</v>
          </cell>
          <cell r="C121">
            <v>5</v>
          </cell>
          <cell r="D121">
            <v>4</v>
          </cell>
          <cell r="E121">
            <v>5</v>
          </cell>
          <cell r="F121">
            <v>3</v>
          </cell>
          <cell r="G121">
            <v>7</v>
          </cell>
          <cell r="H121">
            <v>23</v>
          </cell>
          <cell r="I121">
            <v>6</v>
          </cell>
          <cell r="J121">
            <v>6</v>
          </cell>
          <cell r="K121">
            <v>6</v>
          </cell>
          <cell r="L121">
            <v>7</v>
          </cell>
          <cell r="M121">
            <v>7</v>
          </cell>
          <cell r="N121">
            <v>7</v>
          </cell>
          <cell r="O121">
            <v>7</v>
          </cell>
          <cell r="P121">
            <v>7</v>
          </cell>
          <cell r="Q121">
            <v>7</v>
          </cell>
          <cell r="R121">
            <v>7</v>
          </cell>
          <cell r="S121">
            <v>7</v>
          </cell>
          <cell r="T121">
            <v>5</v>
          </cell>
          <cell r="U121">
            <v>9</v>
          </cell>
          <cell r="V121">
            <v>8</v>
          </cell>
          <cell r="W121">
            <v>10</v>
          </cell>
        </row>
        <row r="123">
          <cell r="B123">
            <v>5</v>
          </cell>
          <cell r="C123">
            <v>5</v>
          </cell>
          <cell r="D123">
            <v>4</v>
          </cell>
          <cell r="E123">
            <v>5</v>
          </cell>
          <cell r="F123">
            <v>3</v>
          </cell>
          <cell r="G123">
            <v>7</v>
          </cell>
          <cell r="H123">
            <v>23</v>
          </cell>
          <cell r="I123">
            <v>8</v>
          </cell>
          <cell r="J123">
            <v>7</v>
          </cell>
          <cell r="K123">
            <v>7</v>
          </cell>
          <cell r="L123">
            <v>5</v>
          </cell>
          <cell r="M123">
            <v>5</v>
          </cell>
          <cell r="N123">
            <v>5</v>
          </cell>
          <cell r="O123">
            <v>8</v>
          </cell>
          <cell r="P123">
            <v>7</v>
          </cell>
          <cell r="Q123">
            <v>8</v>
          </cell>
          <cell r="R123">
            <v>7</v>
          </cell>
          <cell r="S123">
            <v>7</v>
          </cell>
          <cell r="T123">
            <v>5</v>
          </cell>
          <cell r="U123">
            <v>9</v>
          </cell>
          <cell r="V123">
            <v>8</v>
          </cell>
          <cell r="W123">
            <v>10</v>
          </cell>
        </row>
        <row r="125">
          <cell r="B125">
            <v>5</v>
          </cell>
          <cell r="C125">
            <v>5</v>
          </cell>
          <cell r="D125">
            <v>4</v>
          </cell>
          <cell r="E125">
            <v>5</v>
          </cell>
          <cell r="F125">
            <v>3</v>
          </cell>
          <cell r="G125">
            <v>7</v>
          </cell>
          <cell r="H125">
            <v>23</v>
          </cell>
          <cell r="I125">
            <v>7</v>
          </cell>
          <cell r="J125">
            <v>6</v>
          </cell>
          <cell r="K125">
            <v>8</v>
          </cell>
          <cell r="L125">
            <v>7</v>
          </cell>
          <cell r="M125">
            <v>8</v>
          </cell>
          <cell r="N125">
            <v>7</v>
          </cell>
          <cell r="O125">
            <v>7</v>
          </cell>
          <cell r="P125">
            <v>7</v>
          </cell>
          <cell r="Q125">
            <v>7</v>
          </cell>
          <cell r="R125">
            <v>5</v>
          </cell>
          <cell r="S125">
            <v>5</v>
          </cell>
          <cell r="T125">
            <v>5</v>
          </cell>
          <cell r="U125">
            <v>9</v>
          </cell>
          <cell r="V125">
            <v>8</v>
          </cell>
          <cell r="W125">
            <v>10</v>
          </cell>
        </row>
        <row r="129">
          <cell r="B129" t="str">
            <v>FU</v>
          </cell>
          <cell r="E129" t="str">
            <v/>
          </cell>
          <cell r="T129" t="str">
            <v>EUR</v>
          </cell>
          <cell r="U129">
            <v>0</v>
          </cell>
          <cell r="V129">
            <v>0</v>
          </cell>
          <cell r="W129">
            <v>0</v>
          </cell>
          <cell r="X129" t="str">
            <v>.</v>
          </cell>
          <cell r="AB129" t="str">
            <v>FURN</v>
          </cell>
        </row>
        <row r="131">
          <cell r="B131" t="str">
            <v>BO</v>
          </cell>
          <cell r="E131" t="str">
            <v/>
          </cell>
          <cell r="T131" t="str">
            <v>EUR</v>
          </cell>
          <cell r="U131">
            <v>0</v>
          </cell>
          <cell r="V131">
            <v>0</v>
          </cell>
          <cell r="W131">
            <v>0</v>
          </cell>
          <cell r="X131" t="str">
            <v>.</v>
          </cell>
          <cell r="AB131" t="str">
            <v>BOIL</v>
          </cell>
        </row>
        <row r="133">
          <cell r="B133" t="str">
            <v>ST</v>
          </cell>
          <cell r="E133" t="str">
            <v/>
          </cell>
          <cell r="T133" t="str">
            <v>EUR</v>
          </cell>
          <cell r="U133">
            <v>0</v>
          </cell>
          <cell r="V133">
            <v>0</v>
          </cell>
          <cell r="W133">
            <v>0</v>
          </cell>
          <cell r="X133" t="str">
            <v>.</v>
          </cell>
          <cell r="AB133" t="str">
            <v>STAC</v>
          </cell>
        </row>
        <row r="135">
          <cell r="B135" t="str">
            <v>FL</v>
          </cell>
          <cell r="E135" t="str">
            <v/>
          </cell>
          <cell r="T135" t="str">
            <v>EUR</v>
          </cell>
          <cell r="U135">
            <v>0</v>
          </cell>
          <cell r="V135">
            <v>0</v>
          </cell>
          <cell r="W135">
            <v>0</v>
          </cell>
          <cell r="X135" t="str">
            <v>.</v>
          </cell>
          <cell r="AB135" t="str">
            <v>FLAR</v>
          </cell>
        </row>
        <row r="137">
          <cell r="B137" t="str">
            <v>CO</v>
          </cell>
          <cell r="E137" t="str">
            <v/>
          </cell>
          <cell r="T137" t="str">
            <v>EUR</v>
          </cell>
          <cell r="U137">
            <v>0</v>
          </cell>
          <cell r="V137">
            <v>0</v>
          </cell>
          <cell r="W137">
            <v>0</v>
          </cell>
          <cell r="X137" t="str">
            <v>.</v>
          </cell>
          <cell r="AB137" t="str">
            <v>COOL</v>
          </cell>
        </row>
        <row r="139">
          <cell r="B139" t="str">
            <v>RE</v>
          </cell>
          <cell r="E139" t="str">
            <v/>
          </cell>
          <cell r="N139">
            <v>0</v>
          </cell>
          <cell r="T139" t="str">
            <v>EUR</v>
          </cell>
          <cell r="U139">
            <v>0</v>
          </cell>
          <cell r="V139">
            <v>0</v>
          </cell>
          <cell r="W139">
            <v>0</v>
          </cell>
          <cell r="X139" t="str">
            <v>§</v>
          </cell>
          <cell r="Y139" t="str">
            <v>.</v>
          </cell>
          <cell r="AB139" t="str">
            <v>REAC</v>
          </cell>
          <cell r="AC139" t="str">
            <v>.</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BA139">
            <v>0</v>
          </cell>
          <cell r="BB139">
            <v>2.5</v>
          </cell>
          <cell r="BC139">
            <v>5</v>
          </cell>
          <cell r="BD139">
            <v>5</v>
          </cell>
        </row>
        <row r="141">
          <cell r="B141" t="str">
            <v>TO</v>
          </cell>
          <cell r="E141" t="str">
            <v/>
          </cell>
          <cell r="N141">
            <v>0</v>
          </cell>
          <cell r="S141" t="str">
            <v>-</v>
          </cell>
          <cell r="T141" t="str">
            <v>EUR</v>
          </cell>
          <cell r="U141">
            <v>0</v>
          </cell>
          <cell r="V141">
            <v>0</v>
          </cell>
          <cell r="W141">
            <v>0</v>
          </cell>
          <cell r="X141" t="str">
            <v>§</v>
          </cell>
          <cell r="Y141" t="str">
            <v>.</v>
          </cell>
          <cell r="AB141" t="str">
            <v>TOWE</v>
          </cell>
          <cell r="AC141" t="str">
            <v>.</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2.5</v>
          </cell>
          <cell r="BC141">
            <v>5</v>
          </cell>
          <cell r="BD141">
            <v>5</v>
          </cell>
        </row>
        <row r="143">
          <cell r="B143" t="str">
            <v>TR</v>
          </cell>
          <cell r="E143" t="str">
            <v/>
          </cell>
          <cell r="T143" t="str">
            <v>EUR</v>
          </cell>
          <cell r="U143">
            <v>0</v>
          </cell>
          <cell r="V143">
            <v>0</v>
          </cell>
          <cell r="W143">
            <v>0</v>
          </cell>
          <cell r="X143" t="str">
            <v>.</v>
          </cell>
          <cell r="AB143" t="str">
            <v>TRAY</v>
          </cell>
        </row>
        <row r="145">
          <cell r="B145" t="str">
            <v>EX</v>
          </cell>
          <cell r="C145" t="str">
            <v>.</v>
          </cell>
          <cell r="E145" t="str">
            <v/>
          </cell>
          <cell r="T145" t="str">
            <v>EUR</v>
          </cell>
          <cell r="U145">
            <v>0</v>
          </cell>
          <cell r="V145">
            <v>0</v>
          </cell>
          <cell r="W145">
            <v>0</v>
          </cell>
          <cell r="X145" t="str">
            <v>§</v>
          </cell>
          <cell r="Y145" t="str">
            <v xml:space="preserve"> .</v>
          </cell>
          <cell r="AB145" t="str">
            <v>EXCH</v>
          </cell>
          <cell r="AC145" t="str">
            <v>.</v>
          </cell>
          <cell r="AD145" t="str">
            <v>M</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t="str">
            <v>.</v>
          </cell>
          <cell r="AT145" t="str">
            <v>.</v>
          </cell>
          <cell r="AU145" t="str">
            <v>.</v>
          </cell>
          <cell r="AV145" t="str">
            <v>...</v>
          </cell>
          <cell r="AW145">
            <v>0</v>
          </cell>
          <cell r="AX145" t="str">
            <v xml:space="preserve">  Wrong</v>
          </cell>
          <cell r="AY145">
            <v>0</v>
          </cell>
        </row>
        <row r="147">
          <cell r="B147" t="str">
            <v>AI</v>
          </cell>
          <cell r="E147" t="str">
            <v/>
          </cell>
          <cell r="T147" t="str">
            <v>EUR</v>
          </cell>
          <cell r="U147">
            <v>0</v>
          </cell>
          <cell r="V147">
            <v>0</v>
          </cell>
          <cell r="W147">
            <v>0</v>
          </cell>
          <cell r="X147" t="str">
            <v>.</v>
          </cell>
          <cell r="AB147" t="str">
            <v>AIRC</v>
          </cell>
          <cell r="AC147">
            <v>0</v>
          </cell>
        </row>
        <row r="149">
          <cell r="B149" t="str">
            <v>VE</v>
          </cell>
          <cell r="E149" t="str">
            <v/>
          </cell>
          <cell r="N149">
            <v>0</v>
          </cell>
          <cell r="S149" t="str">
            <v>-</v>
          </cell>
          <cell r="T149" t="str">
            <v>EUR</v>
          </cell>
          <cell r="U149">
            <v>0</v>
          </cell>
          <cell r="V149">
            <v>0</v>
          </cell>
          <cell r="W149">
            <v>0</v>
          </cell>
          <cell r="X149" t="str">
            <v>§</v>
          </cell>
          <cell r="Y149" t="str">
            <v>.</v>
          </cell>
          <cell r="AB149" t="str">
            <v>VESS</v>
          </cell>
          <cell r="AC149" t="str">
            <v>.</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BA149">
            <v>0</v>
          </cell>
          <cell r="BB149">
            <v>2.5</v>
          </cell>
          <cell r="BC149">
            <v>5</v>
          </cell>
          <cell r="BD149">
            <v>5</v>
          </cell>
        </row>
        <row r="151">
          <cell r="B151" t="str">
            <v>CP</v>
          </cell>
          <cell r="E151" t="str">
            <v/>
          </cell>
          <cell r="T151" t="str">
            <v>EUR</v>
          </cell>
          <cell r="U151">
            <v>0</v>
          </cell>
          <cell r="V151">
            <v>0</v>
          </cell>
          <cell r="W151">
            <v>0</v>
          </cell>
          <cell r="X151" t="str">
            <v>.</v>
          </cell>
          <cell r="AB151" t="str">
            <v>CPUM</v>
          </cell>
        </row>
        <row r="153">
          <cell r="B153" t="str">
            <v>RP</v>
          </cell>
          <cell r="E153" t="str">
            <v/>
          </cell>
          <cell r="T153" t="str">
            <v>EUR</v>
          </cell>
          <cell r="U153">
            <v>0</v>
          </cell>
          <cell r="V153">
            <v>0</v>
          </cell>
          <cell r="W153">
            <v>0</v>
          </cell>
          <cell r="X153" t="str">
            <v>.</v>
          </cell>
          <cell r="AB153" t="str">
            <v>RPUM</v>
          </cell>
        </row>
        <row r="155">
          <cell r="B155" t="str">
            <v>CC</v>
          </cell>
          <cell r="E155" t="str">
            <v/>
          </cell>
          <cell r="T155" t="str">
            <v>EUR</v>
          </cell>
          <cell r="U155">
            <v>0</v>
          </cell>
          <cell r="V155">
            <v>0</v>
          </cell>
          <cell r="W155">
            <v>0</v>
          </cell>
          <cell r="X155" t="str">
            <v>.</v>
          </cell>
          <cell r="AB155" t="str">
            <v>CCOM</v>
          </cell>
        </row>
        <row r="157">
          <cell r="B157" t="str">
            <v>RC</v>
          </cell>
          <cell r="E157" t="str">
            <v/>
          </cell>
          <cell r="T157" t="str">
            <v>EUR</v>
          </cell>
          <cell r="U157">
            <v>0</v>
          </cell>
          <cell r="V157">
            <v>0</v>
          </cell>
          <cell r="W157">
            <v>0</v>
          </cell>
          <cell r="X157" t="str">
            <v>.</v>
          </cell>
          <cell r="AB157" t="str">
            <v>RCOM</v>
          </cell>
        </row>
        <row r="159">
          <cell r="B159" t="str">
            <v>DR</v>
          </cell>
          <cell r="E159" t="str">
            <v/>
          </cell>
          <cell r="T159" t="str">
            <v>EUR</v>
          </cell>
          <cell r="U159">
            <v>0</v>
          </cell>
          <cell r="V159">
            <v>0</v>
          </cell>
          <cell r="W159">
            <v>0</v>
          </cell>
          <cell r="X159" t="str">
            <v>.</v>
          </cell>
          <cell r="AB159" t="str">
            <v>DRIV</v>
          </cell>
        </row>
        <row r="161">
          <cell r="B161" t="str">
            <v>MI</v>
          </cell>
          <cell r="E161" t="str">
            <v/>
          </cell>
          <cell r="T161" t="str">
            <v>EUR</v>
          </cell>
          <cell r="U161">
            <v>0</v>
          </cell>
          <cell r="V161">
            <v>0</v>
          </cell>
          <cell r="W161">
            <v>0</v>
          </cell>
          <cell r="X161" t="str">
            <v>.</v>
          </cell>
          <cell r="AB161" t="str">
            <v>MISC</v>
          </cell>
        </row>
        <row r="163">
          <cell r="B163" t="str">
            <v>TK</v>
          </cell>
          <cell r="E163" t="str">
            <v/>
          </cell>
          <cell r="T163" t="str">
            <v>EUR</v>
          </cell>
          <cell r="U163">
            <v>0</v>
          </cell>
          <cell r="V163">
            <v>0</v>
          </cell>
          <cell r="W163">
            <v>0</v>
          </cell>
          <cell r="X163" t="str">
            <v>.</v>
          </cell>
          <cell r="AB163" t="str">
            <v>TANK</v>
          </cell>
          <cell r="AC163" t="b">
            <v>0</v>
          </cell>
          <cell r="AD163" t="b">
            <v>0</v>
          </cell>
          <cell r="AE163">
            <v>0</v>
          </cell>
          <cell r="AF163">
            <v>0</v>
          </cell>
        </row>
        <row r="165">
          <cell r="B165" t="str">
            <v>MX</v>
          </cell>
          <cell r="E165" t="str">
            <v/>
          </cell>
          <cell r="T165" t="str">
            <v>EUR</v>
          </cell>
          <cell r="U165">
            <v>0</v>
          </cell>
          <cell r="V165">
            <v>0</v>
          </cell>
          <cell r="W165">
            <v>0</v>
          </cell>
          <cell r="X165" t="str">
            <v>.</v>
          </cell>
          <cell r="AB165" t="str">
            <v>MIXE</v>
          </cell>
        </row>
        <row r="169">
          <cell r="B169" t="str">
            <v>(1)</v>
          </cell>
          <cell r="C169" t="str">
            <v>B = BOX TYPE ; C = CYLINDRICAL</v>
          </cell>
        </row>
        <row r="170">
          <cell r="B170" t="str">
            <v>(2)</v>
          </cell>
          <cell r="C170" t="str">
            <v>PREFABRICATION EXTENT : T = TOTAL ; H = HIGH ; S = STANDARD</v>
          </cell>
        </row>
        <row r="171">
          <cell r="B171" t="str">
            <v>(3)</v>
          </cell>
          <cell r="C171" t="str">
            <v>ME = MATERIAL PLUS ERECTION ; PM = PREFABRICATED MATERIAL ONLY</v>
          </cell>
        </row>
        <row r="176">
          <cell r="B176" t="str">
            <v>(1)</v>
          </cell>
          <cell r="C176" t="str">
            <v>S = SHOP ASSEMBLED ; F = FIELD ASSEMBLED</v>
          </cell>
        </row>
        <row r="183">
          <cell r="B183" t="str">
            <v>(1)</v>
          </cell>
          <cell r="C183" t="str">
            <v>C = CONCRETE ; S = STEEL</v>
          </cell>
        </row>
        <row r="184">
          <cell r="B184" t="str">
            <v>(2)</v>
          </cell>
          <cell r="C184" t="str">
            <v>B = BARE ; R = WITH REFRACTORY FIELD ASSEMBLED ; W = WHOLE ; E = IN ELEMENTS</v>
          </cell>
        </row>
        <row r="191">
          <cell r="B191" t="str">
            <v>(1)</v>
          </cell>
          <cell r="C191" t="str">
            <v>SS = SELF SUPPORTED ; GS = GUY WIRE SUPPORTED ; DS = DERRIK SUPPORTED</v>
          </cell>
        </row>
        <row r="192">
          <cell r="B192" t="str">
            <v>(2)</v>
          </cell>
          <cell r="C192" t="str">
            <v>OP = ONE PIECE ; MP = MORE PIECES</v>
          </cell>
        </row>
        <row r="205">
          <cell r="B205" t="str">
            <v>(1)</v>
          </cell>
          <cell r="C205" t="str">
            <v>VS = VERTICAL ON SKIRT ; VB = VERTICAL ON BRACKETS ; VL = VERTICAL ON LEGS ; J = JACKET</v>
          </cell>
        </row>
        <row r="206">
          <cell r="B206" t="str">
            <v>(2)</v>
          </cell>
          <cell r="C206" t="str">
            <v>H = HOT ; C = COLD</v>
          </cell>
        </row>
        <row r="207">
          <cell r="B207" t="str">
            <v>(3)</v>
          </cell>
          <cell r="C207" t="str">
            <v>EF = ELECTRICALLY FINISHED ; GL = GLASS LINED ; EL = EBONITE LINED ; RF = REFRACTORY FIELD INSTALLED ; RS = REFRACTORY SHOP INSTALLED</v>
          </cell>
        </row>
        <row r="208">
          <cell r="B208" t="str">
            <v>?</v>
          </cell>
          <cell r="C208" t="str">
            <v>MODIFIED = WEIGHT AND/OR COST DATA (IN REMAKS §)</v>
          </cell>
        </row>
        <row r="209">
          <cell r="B209" t="str">
            <v>T</v>
          </cell>
          <cell r="C209" t="str">
            <v>LOWER TEMPERATURE TO - 29 °C (IN REMAKS §)</v>
          </cell>
        </row>
        <row r="212">
          <cell r="B212" t="str">
            <v>(1)</v>
          </cell>
          <cell r="C212" t="str">
            <v>SECTION (2 OR 3) T = TOP ; M = MID ; B = BOTTOM</v>
          </cell>
        </row>
        <row r="213">
          <cell r="B213" t="str">
            <v>(2)</v>
          </cell>
          <cell r="C213" t="str">
            <v>GREY BACKGROUND + BOLD CAR. FORMATTING FOR WIND THICKNESS &gt; 3 mm.</v>
          </cell>
        </row>
        <row r="214">
          <cell r="B214" t="str">
            <v>(3)</v>
          </cell>
          <cell r="C214" t="str">
            <v>S = SIEVE ; V = VALVE ; B = BUBBLE CAP</v>
          </cell>
        </row>
        <row r="215">
          <cell r="B215" t="str">
            <v>(4)</v>
          </cell>
          <cell r="C215" t="str">
            <v>H = HOT ; C = COLD</v>
          </cell>
        </row>
        <row r="216">
          <cell r="B216" t="str">
            <v>?</v>
          </cell>
          <cell r="C216" t="str">
            <v>MODIFIED = WEIGHT AND/OR COST DATA (IN REMAKS §)</v>
          </cell>
        </row>
        <row r="217">
          <cell r="B217" t="str">
            <v>T</v>
          </cell>
          <cell r="C217" t="str">
            <v>LOWER TEMPERATURE TO - 29 °C (IN REMAKS §)</v>
          </cell>
        </row>
        <row r="219">
          <cell r="B219" t="str">
            <v>(1)</v>
          </cell>
          <cell r="C219" t="str">
            <v>S = SIEVE ; V = VALVE ; B = BUBBLE CAP</v>
          </cell>
        </row>
        <row r="226">
          <cell r="B226" t="str">
            <v>(1)</v>
          </cell>
          <cell r="C226" t="str">
            <v>PATTERN : T = TRIANGULAR ; Q = SQUARE</v>
          </cell>
        </row>
        <row r="227">
          <cell r="B227" t="str">
            <v>?</v>
          </cell>
          <cell r="C227" t="str">
            <v>MODIFIED = WEIGHT AND/OR COST DATA (IN REMAKS §)</v>
          </cell>
        </row>
        <row r="240">
          <cell r="B240" t="str">
            <v>(1)</v>
          </cell>
          <cell r="C240" t="str">
            <v>VS = VERTICAL ON SKIRT ; VB = VERTICAL ON BRACKETS ; VL = VERTICAL ON LEGS ; H = HORIZONTAL</v>
          </cell>
        </row>
        <row r="241">
          <cell r="B241" t="str">
            <v>(2)</v>
          </cell>
          <cell r="C241" t="str">
            <v>H = HOT ; C = COLD</v>
          </cell>
        </row>
        <row r="242">
          <cell r="B242" t="str">
            <v>?</v>
          </cell>
          <cell r="C242" t="str">
            <v>MODIFIED = WEIGHT AND/OR COST DATA (IN REMAKS §)</v>
          </cell>
        </row>
        <row r="243">
          <cell r="B243" t="str">
            <v>T</v>
          </cell>
          <cell r="C243" t="str">
            <v>LOWER TEMPERATURE TO - 29 °C (IN REMAKS §)</v>
          </cell>
        </row>
        <row r="247">
          <cell r="B247" t="str">
            <v>(1)</v>
          </cell>
          <cell r="C247" t="str">
            <v>MATERIAL CODE REFERRED TO CASING MATERIAL</v>
          </cell>
        </row>
        <row r="248">
          <cell r="B248" t="str">
            <v>(2)</v>
          </cell>
          <cell r="C248" t="str">
            <v>H = HOT ; C = COLD</v>
          </cell>
        </row>
        <row r="249">
          <cell r="B249" t="str">
            <v>(3)</v>
          </cell>
          <cell r="C249" t="str">
            <v>E = ELECTRIC MOTOR ; T = TURBINE ; D = DIESEL + I = INCLUDED ; E = EXCLUDED</v>
          </cell>
        </row>
        <row r="250">
          <cell r="B250" t="str">
            <v>(4)</v>
          </cell>
          <cell r="C250" t="str">
            <v>H = HORIZONTAL ; V =VERTICAL</v>
          </cell>
        </row>
        <row r="251">
          <cell r="B251" t="str">
            <v>(5)</v>
          </cell>
          <cell r="C251" t="str">
            <v>TOTAL WEIGHT OF PUMP, MOTOR AND BASEPLATE (HYDROCARBON PROCESSING - September 1979)</v>
          </cell>
        </row>
        <row r="252">
          <cell r="C252" t="str">
            <v>(for brake horsepowers ranging from 15 to 1,000 h.p.)</v>
          </cell>
        </row>
        <row r="254">
          <cell r="B254" t="str">
            <v>(1)</v>
          </cell>
          <cell r="C254" t="str">
            <v>MATERIAL CODE REFERRED TO CASING MATERIAL</v>
          </cell>
        </row>
        <row r="255">
          <cell r="B255" t="str">
            <v>(2)</v>
          </cell>
          <cell r="C255" t="str">
            <v>H = HOT ; C = COLD</v>
          </cell>
        </row>
        <row r="256">
          <cell r="B256" t="str">
            <v>(3)</v>
          </cell>
          <cell r="C256" t="str">
            <v>E = ELECTRIC MOTOR ; T = TURBINE ; D = DIESEL + I = INCLUDED ; E = EXCLUDED</v>
          </cell>
        </row>
        <row r="261">
          <cell r="B261" t="str">
            <v>(1)</v>
          </cell>
          <cell r="C261" t="str">
            <v>MATERIAL CODE REFERRED TO CASING OR CYLINDER MATERIAL</v>
          </cell>
        </row>
        <row r="262">
          <cell r="B262" t="str">
            <v>(2)</v>
          </cell>
          <cell r="C262" t="str">
            <v>MATERIAL OF IMPELLER OR PISTON</v>
          </cell>
        </row>
        <row r="268">
          <cell r="B268" t="str">
            <v>(1)</v>
          </cell>
          <cell r="C268" t="str">
            <v>MATERIAL CODE REFERRED TO CASING OR CYLINDER MATERIAL</v>
          </cell>
        </row>
        <row r="269">
          <cell r="B269" t="str">
            <v>(2)</v>
          </cell>
          <cell r="C269" t="str">
            <v>MATERIAL OF IMPELLER OR PISTON</v>
          </cell>
        </row>
        <row r="275">
          <cell r="B275" t="str">
            <v>(1)</v>
          </cell>
          <cell r="C275" t="str">
            <v>CP = MOTOR WEIGHT IN PUMP (CENTRIFUGAL TYPE)</v>
          </cell>
        </row>
        <row r="289">
          <cell r="B289" t="str">
            <v>(1)</v>
          </cell>
          <cell r="C289" t="str">
            <v>H = HOT ; C = COLD</v>
          </cell>
        </row>
        <row r="290">
          <cell r="B290" t="str">
            <v>(2)</v>
          </cell>
          <cell r="C290" t="str">
            <v>FR = FLOATING ROOF (WEIGHED) ; CR = CONE ROOF (WEIGHED) ; CRIF = CONE ROOF INTERNAL FLOATING ; DDFR = DOUBLE DECK FLOATING ROOF</v>
          </cell>
        </row>
        <row r="291">
          <cell r="B291" t="str">
            <v>(3)</v>
          </cell>
          <cell r="C291" t="str">
            <v>S = SHOP ASSEMBLED ; F = FIELD ASSEMBLED</v>
          </cell>
        </row>
        <row r="292">
          <cell r="B292" t="str">
            <v>(4)</v>
          </cell>
          <cell r="C292" t="str">
            <v>ME = MATERIAL PLUS ERECTION ; PP = PREFABRICATED PLATES ONLY</v>
          </cell>
        </row>
        <row r="293">
          <cell r="B293" t="str">
            <v>(5)</v>
          </cell>
          <cell r="C293" t="str">
            <v>TOTAL WEIGHT OF TANK TYPE FR/CR AS PER A.P.I. STANDARD 650 (Base Weight with Corrosion Allowance =0)</v>
          </cell>
        </row>
        <row r="294">
          <cell r="C294" t="str">
            <v>(for capacity ranging : CR from 25 to 5,000 m3 and FR from 1,000 to 50,000 m3)</v>
          </cell>
        </row>
        <row r="296">
          <cell r="B296" t="str">
            <v>(1)</v>
          </cell>
          <cell r="C296" t="str">
            <v>S = SIDE ; V = VERTICAL</v>
          </cell>
        </row>
        <row r="297">
          <cell r="B297" t="str">
            <v>(2)</v>
          </cell>
          <cell r="C297" t="str">
            <v>FM = FLANGE MOUNTED ; SS = SEPARATE SUPPORT</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blank"/>
      <sheetName val="P&amp;L"/>
      <sheetName val="DCF1"/>
      <sheetName val="#REF"/>
      <sheetName val="Profile"/>
      <sheetName val="Input"/>
      <sheetName val="Debt"/>
      <sheetName val="QuanOP"/>
      <sheetName val="Tax"/>
      <sheetName val="CapEx"/>
      <sheetName val="Capital"/>
      <sheetName val="Formats"/>
      <sheetName val="VarName"/>
      <sheetName val="BS"/>
      <sheetName val="H2"/>
      <sheetName val="K-format"/>
      <sheetName val="Key Nos"/>
      <sheetName val="Ranbaxy"/>
      <sheetName val="NPL datasheet"/>
      <sheetName val="Consolidated P&amp;L 03-04"/>
      <sheetName val="Sheet10"/>
      <sheetName val="Sheet9"/>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02"/>
      <sheetName val="Code 03"/>
      <sheetName val="Code 04"/>
      <sheetName val="Code 05"/>
      <sheetName val="Code 06"/>
      <sheetName val="Code 07"/>
      <sheetName val="Code 09"/>
      <sheetName val="TB98,oct99&amp;sap99-WPL"/>
      <sheetName val="5-Digit"/>
      <sheetName val="Option"/>
      <sheetName val="SOURCE"/>
      <sheetName val="Sheet1"/>
      <sheetName val="Chart"/>
      <sheetName val="Block#1-DVU.CDU"/>
      <sheetName val="C-1"/>
      <sheetName val="C-2"/>
      <sheetName val="C-3"/>
      <sheetName val="C-4"/>
      <sheetName val="Code03"/>
      <sheetName val="Summary"/>
      <sheetName val="Summary Sheets"/>
      <sheetName val="LOKASI"/>
      <sheetName val="MixBed"/>
      <sheetName val="Det_Des"/>
      <sheetName val="EQUIPMENT"/>
      <sheetName val="LEGEND"/>
      <sheetName val="BLDG_MCI"/>
      <sheetName val="BLDG_DCI"/>
      <sheetName val="Dbase"/>
      <sheetName val="Note"/>
      <sheetName val="Page 2"/>
      <sheetName val="Heads"/>
      <sheetName val="Curves"/>
      <sheetName val="Tables"/>
      <sheetName val="3,000"/>
      <sheetName val="Sheet2"/>
      <sheetName val="coa_ramco_168"/>
      <sheetName val="Rates Basic"/>
      <sheetName val="Estimate "/>
      <sheetName val="Status"/>
    </sheetNames>
    <sheetDataSet>
      <sheetData sheetId="0" refreshError="1">
        <row r="14">
          <cell r="L14">
            <v>0</v>
          </cell>
        </row>
        <row r="24">
          <cell r="L24">
            <v>0</v>
          </cell>
        </row>
        <row r="44">
          <cell r="L44">
            <v>0</v>
          </cell>
        </row>
        <row r="52">
          <cell r="L52">
            <v>0</v>
          </cell>
        </row>
        <row r="59">
          <cell r="L59">
            <v>0</v>
          </cell>
        </row>
        <row r="75">
          <cell r="L75">
            <v>0</v>
          </cell>
        </row>
      </sheetData>
      <sheetData sheetId="1" refreshError="1">
        <row r="25">
          <cell r="L25">
            <v>0</v>
          </cell>
        </row>
        <row r="63">
          <cell r="L63">
            <v>0</v>
          </cell>
        </row>
        <row r="83">
          <cell r="L83">
            <v>0</v>
          </cell>
        </row>
        <row r="96">
          <cell r="L96">
            <v>0</v>
          </cell>
        </row>
        <row r="105">
          <cell r="L105">
            <v>0</v>
          </cell>
        </row>
        <row r="113">
          <cell r="L113">
            <v>0</v>
          </cell>
        </row>
        <row r="128">
          <cell r="L128">
            <v>0</v>
          </cell>
        </row>
        <row r="152">
          <cell r="L152">
            <v>0</v>
          </cell>
        </row>
        <row r="167">
          <cell r="L167">
            <v>0</v>
          </cell>
        </row>
        <row r="181">
          <cell r="L181">
            <v>0</v>
          </cell>
        </row>
      </sheetData>
      <sheetData sheetId="2" refreshError="1">
        <row r="13">
          <cell r="L13">
            <v>0</v>
          </cell>
        </row>
        <row r="21">
          <cell r="L21">
            <v>0</v>
          </cell>
        </row>
        <row r="27">
          <cell r="L27">
            <v>0</v>
          </cell>
        </row>
        <row r="35">
          <cell r="L35">
            <v>0</v>
          </cell>
        </row>
        <row r="43">
          <cell r="L43">
            <v>0</v>
          </cell>
        </row>
        <row r="51">
          <cell r="L51">
            <v>0</v>
          </cell>
        </row>
        <row r="60">
          <cell r="L60">
            <v>0</v>
          </cell>
        </row>
        <row r="78">
          <cell r="L78">
            <v>0</v>
          </cell>
        </row>
        <row r="96">
          <cell r="L96">
            <v>0</v>
          </cell>
        </row>
        <row r="104">
          <cell r="L104">
            <v>0</v>
          </cell>
        </row>
        <row r="113">
          <cell r="L113">
            <v>0</v>
          </cell>
        </row>
        <row r="120">
          <cell r="L120">
            <v>0</v>
          </cell>
        </row>
        <row r="129">
          <cell r="L129">
            <v>0</v>
          </cell>
        </row>
        <row r="136">
          <cell r="L136">
            <v>0</v>
          </cell>
        </row>
      </sheetData>
      <sheetData sheetId="3" refreshError="1">
        <row r="12">
          <cell r="L12">
            <v>0</v>
          </cell>
        </row>
        <row r="18">
          <cell r="L18">
            <v>0</v>
          </cell>
        </row>
        <row r="24">
          <cell r="L24">
            <v>0</v>
          </cell>
        </row>
        <row r="37">
          <cell r="L37">
            <v>0</v>
          </cell>
        </row>
        <row r="98">
          <cell r="L98">
            <v>0</v>
          </cell>
        </row>
        <row r="103">
          <cell r="L103">
            <v>0</v>
          </cell>
        </row>
        <row r="257">
          <cell r="L257">
            <v>0</v>
          </cell>
        </row>
        <row r="293">
          <cell r="L293">
            <v>0</v>
          </cell>
        </row>
        <row r="299">
          <cell r="L299">
            <v>0</v>
          </cell>
        </row>
        <row r="307">
          <cell r="L307">
            <v>0</v>
          </cell>
        </row>
      </sheetData>
      <sheetData sheetId="4" refreshError="1">
        <row r="18">
          <cell r="L18">
            <v>0</v>
          </cell>
        </row>
        <row r="66">
          <cell r="L66">
            <v>0</v>
          </cell>
        </row>
        <row r="124">
          <cell r="L124">
            <v>0</v>
          </cell>
        </row>
        <row r="156">
          <cell r="L156">
            <v>0</v>
          </cell>
        </row>
        <row r="163">
          <cell r="L163">
            <v>0</v>
          </cell>
        </row>
        <row r="176">
          <cell r="L176">
            <v>0</v>
          </cell>
        </row>
        <row r="186">
          <cell r="L186">
            <v>0</v>
          </cell>
        </row>
        <row r="192">
          <cell r="L192">
            <v>0</v>
          </cell>
        </row>
      </sheetData>
      <sheetData sheetId="5" refreshError="1">
        <row r="26">
          <cell r="L26">
            <v>312</v>
          </cell>
        </row>
        <row r="32">
          <cell r="L32">
            <v>0</v>
          </cell>
        </row>
      </sheetData>
      <sheetData sheetId="6" refreshError="1">
        <row r="15">
          <cell r="L15">
            <v>0</v>
          </cell>
        </row>
        <row r="24">
          <cell r="L24">
            <v>0</v>
          </cell>
        </row>
        <row r="31">
          <cell r="L31">
            <v>0</v>
          </cell>
        </row>
        <row r="38">
          <cell r="L38">
            <v>0</v>
          </cell>
        </row>
        <row r="46">
          <cell r="L46">
            <v>0</v>
          </cell>
        </row>
        <row r="53">
          <cell r="L53">
            <v>0</v>
          </cell>
        </row>
        <row r="59">
          <cell r="L59">
            <v>0</v>
          </cell>
        </row>
        <row r="65">
          <cell r="L65">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003E"/>
      <sheetName val="TOTAL"/>
      <sheetName val="Pivot(Silicate)"/>
      <sheetName val="Pivot(RockWool)"/>
      <sheetName val="Pivot(Form Glass)"/>
      <sheetName val="Pivot(Urethan)"/>
      <sheetName val="Pivot(Glass Wool)"/>
      <sheetName val="ROCK WOOL"/>
      <sheetName val="SILICATE"/>
      <sheetName val="Instr'n"/>
      <sheetName val="RFP002"/>
      <sheetName val="RFP003F"/>
      <sheetName val="RFP004"/>
      <sheetName val="RFP005"/>
      <sheetName val="RFP006"/>
      <sheetName val="RFP007"/>
      <sheetName val="RFP008"/>
      <sheetName val="RFP009"/>
      <sheetName val="RFP010"/>
      <sheetName val="RFP011"/>
      <sheetName val="RFP11(1)"/>
      <sheetName val="RFP11(2)"/>
      <sheetName val="RFP11(3)"/>
      <sheetName val="RFP012"/>
      <sheetName val="RFP013"/>
      <sheetName val="RFP014"/>
      <sheetName val="RFP015"/>
      <sheetName val="Ex_Rate"/>
      <sheetName val="VV-NTKL MUONG DOT 3"/>
      <sheetName val="CAPTHOAT"/>
      <sheetName val="kl lap nha kho "/>
      <sheetName val="KL LAP TH KHO"/>
      <sheetName val="kl chi tiet kho3"/>
      <sheetName val="kl th kho3"/>
      <sheetName val="VV-NTKL NHA KHO DOT 2"/>
      <sheetName val="kl th sxc3"/>
      <sheetName val="kl ct sxc3"/>
      <sheetName val="klthep"/>
      <sheetName val="hoc han"/>
      <sheetName val=" thoat nuoc nc"/>
      <sheetName val="cap thoat nuoc"/>
      <sheetName val="00000000"/>
      <sheetName val="10000000"/>
      <sheetName val="Sheet1"/>
      <sheetName val="XL4Poppy"/>
      <sheetName val="Q1-02"/>
      <sheetName val="Q2-02"/>
      <sheetName val="Q3-02"/>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Sheet2"/>
      <sheetName val="Sheet3"/>
      <sheetName val="T6"/>
      <sheetName val="Mau"/>
      <sheetName val="뜃맟뭁돽띿맟?-BLDG"/>
      <sheetName val="CAT_5"/>
      <sheetName val="THANG1"/>
      <sheetName val="THANG2"/>
      <sheetName val="THANG3"/>
      <sheetName val="THANG4"/>
      <sheetName val="THANG5"/>
      <sheetName val="THANG6"/>
      <sheetName val="THANG7"/>
      <sheetName val="THANG 8"/>
      <sheetName val="Sheet9"/>
      <sheetName val="Sheet8"/>
      <sheetName val="Sheet7"/>
      <sheetName val="Sheet6"/>
      <sheetName val="Sheet5"/>
      <sheetName val="Sheet4"/>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XXXXXXXX"/>
      <sheetName val="Summary"/>
      <sheetName val="현장관리비"/>
      <sheetName val="실행내역"/>
      <sheetName val="#REF"/>
      <sheetName val="적용환율"/>
      <sheetName val="合成単価作成表-BLDG"/>
      <sheetName val="간접비내역-1"/>
      <sheetName val="DESIGN CRITERIA"/>
      <sheetName val="용기"/>
      <sheetName val="TH"/>
      <sheetName val="Chia T1"/>
      <sheetName val="Chia T2"/>
      <sheetName val="Chia T3"/>
      <sheetName val="TH11"/>
      <sheetName val="TH T11"/>
      <sheetName val="TH T1"/>
      <sheetName val="XL4Test5"/>
      <sheetName val="Bang chia "/>
      <sheetName val="CN HD"/>
      <sheetName val="VC thg 2"/>
      <sheetName val="BB dcTT"/>
      <sheetName val="TT"/>
      <sheetName val="VC TCao"/>
      <sheetName val="VC o Hien"/>
      <sheetName val="VC oDuong"/>
      <sheetName val=" PHoang"/>
      <sheetName val="TT-PLuc"/>
      <sheetName val="TH thanh toan"/>
      <sheetName val="TH1"/>
      <sheetName val="TH2"/>
      <sheetName val="TH3"/>
      <sheetName val="TH4"/>
      <sheetName val="TH5"/>
      <sheetName val="ChiaT1"/>
      <sheetName val="ChiaT2"/>
      <sheetName val="ChiaT3"/>
      <sheetName val="ChiaT4"/>
      <sheetName val="ChiaT5"/>
      <sheetName val="MauTH"/>
      <sheetName val="KH LDTL"/>
      <sheetName val="Outlets"/>
      <sheetName val="PGs"/>
      <sheetName val="Trinh duyet LNS"/>
      <sheetName val="SN CBCNV"/>
      <sheetName val="tong luong ban"/>
      <sheetName val="DU TRU LUONG 06 THANG"/>
      <sheetName val="DU TRU CP 06 THANG"/>
      <sheetName val="AN CA THANG 08"/>
      <sheetName val="AN CA TH 09"/>
      <sheetName val="AN CA TH 10"/>
      <sheetName val="an ca th 11"/>
      <sheetName val="TAM UNG LNS TH 08"/>
      <sheetName val="PP tinh thue thu nhap"/>
      <sheetName val="Luong TG thang 08"/>
      <sheetName val="bo xung"/>
      <sheetName val="truy thu"/>
      <sheetName val="Luong TG thang 09"/>
      <sheetName val="Luong thoi gian th 10"/>
      <sheetName val="Luong thoi gian th 11"/>
      <sheetName val="QT LUONG NS T 07"/>
      <sheetName val="QT LNS TH 08"/>
      <sheetName val="QT LNS TH 09"/>
      <sheetName val="qt lns th 10"/>
      <sheetName val="TAM UNG LUONG NS TH 10"/>
      <sheetName val="tam ung LNS th 11"/>
      <sheetName val="C45"/>
      <sheetName val="C47A"/>
      <sheetName val="C47B"/>
      <sheetName val="C46"/>
      <sheetName val="DsachYT"/>
      <sheetName val="00"/>
      <sheetName val="Bhxhoi"/>
      <sheetName val="적용률"/>
      <sheetName val="EQUIPMENT -2"/>
      <sheetName val="전차선로 물량표"/>
      <sheetName val="Basic"/>
      <sheetName val="견적조건"/>
      <sheetName val="BQ_Equip_Pipe"/>
      <sheetName val="Datas_ref"/>
      <sheetName val="A1_SCHED_SUMMARY"/>
      <sheetName val="PBS"/>
      <sheetName val="INSUL"/>
      <sheetName val="COA-17"/>
      <sheetName val="C-18"/>
      <sheetName val="piping"/>
      <sheetName val="재료비"/>
      <sheetName val="Est-Hotpp"/>
      <sheetName val="PipWT"/>
      <sheetName val="TAI"/>
      <sheetName val="BANLE"/>
      <sheetName val="t.kho"/>
      <sheetName val="CLB"/>
      <sheetName val="phong"/>
      <sheetName val="hoat"/>
      <sheetName val="tong BH"/>
      <sheetName val="nhapkho"/>
      <sheetName val="??-BLDG"/>
      <sheetName val="SILICAT_x0003_"/>
      <sheetName val="bcth.Hoang"/>
      <sheetName val="bcth.Nhung"/>
      <sheetName val="bcth.Ngoc"/>
      <sheetName val="bcth.Vu"/>
      <sheetName val="CDQDT"/>
      <sheetName val="XNT"/>
      <sheetName val="01"/>
      <sheetName val="02"/>
      <sheetName val="03"/>
      <sheetName val="04"/>
      <sheetName val="05"/>
      <sheetName val="06"/>
      <sheetName val="07"/>
      <sheetName val="08"/>
      <sheetName val="09"/>
      <sheetName val="10"/>
      <sheetName val=" 10 ngày"/>
      <sheetName val="11"/>
      <sheetName val="12"/>
      <sheetName val="13"/>
      <sheetName val="14"/>
      <sheetName val="15"/>
      <sheetName val="16"/>
      <sheetName val="17"/>
      <sheetName val="18"/>
      <sheetName val="19"/>
      <sheetName val="20"/>
      <sheetName val="20ngay"/>
      <sheetName val="21"/>
      <sheetName val="22"/>
      <sheetName val="23"/>
      <sheetName val="24"/>
      <sheetName val="25"/>
      <sheetName val="26"/>
      <sheetName val="27"/>
      <sheetName val="28"/>
      <sheetName val="29"/>
      <sheetName val="30"/>
      <sheetName val="31"/>
      <sheetName val="31 ngày"/>
      <sheetName val="bcthang"/>
      <sheetName val="báo cáo thang11 mới"/>
      <sheetName val="1-12"/>
      <sheetName val="LUONG CHO HUU"/>
      <sheetName val="thu BHXH,YT"/>
      <sheetName val="Phan bo"/>
      <sheetName val="TH QT"/>
      <sheetName val="KE QT"/>
      <sheetName val="POWER"/>
      <sheetName val="LABTOTAL"/>
      <sheetName val="BLR-S"/>
      <sheetName val="PIPE"/>
      <sheetName val="FLANGE"/>
      <sheetName val="VALVE"/>
      <sheetName val="BQ List"/>
      <sheetName val="LEGEND"/>
      <sheetName val="자재단가"/>
      <sheetName val="FSOXVCONSO"/>
      <sheetName val="BREAKDOWN(철거설치)"/>
      <sheetName val="ind"/>
      <sheetName val="Matsum"/>
      <sheetName val="MEMBER"/>
      <sheetName val="Mech_1030"/>
      <sheetName val="SP-KH"/>
      <sheetName val="Xuatkho"/>
      <sheetName val="PT"/>
      <sheetName val="Design &amp; Applications"/>
      <sheetName val="Building Summary"/>
      <sheetName val="Building"/>
      <sheetName val="External Works"/>
      <sheetName val="ROCK WO_x0003__x0000_"/>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Sheet10"/>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Macro1"/>
      <sheetName val="Macro2"/>
      <sheetName val="Macro3"/>
      <sheetName val="Pivot(Silica|e)"/>
      <sheetName val="Pi6ot(Urethan)"/>
      <sheetName val="MTL$-INTER"/>
      <sheetName val="HVAC"/>
      <sheetName val="CLAUSE"/>
      <sheetName val="Chart2"/>
      <sheetName val="Chart1"/>
      <sheetName val="th«ng tri chuÈn xe"/>
      <sheetName val="vat tu 2001 cuoi nam"/>
      <sheetName val="bang phan bo VL xuat"/>
      <sheetName val="vat tu 2001"/>
      <sheetName val="qt vt­ xe"/>
      <sheetName val="táng QT 245 (14Xe("/>
      <sheetName val="Xe mua ngoµi"/>
      <sheetName val="B¸o c¸o HQ chi tiªu n¨m 2000"/>
      <sheetName val="Piwot(Silicate)"/>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Pivot(Form_Glass)"/>
      <sheetName val="Pivot(Glass_Wool)"/>
      <sheetName val="ROCK_WOOL"/>
      <sheetName val="VV-NTKL_MUONG_DOT_3"/>
      <sheetName val="kl_lap_nha_kho_"/>
      <sheetName val="KL_LAP_TH_KHO"/>
      <sheetName val="kl_chi_tiet_kho3"/>
      <sheetName val="kl_th_kho3"/>
      <sheetName val="VV-NTKL_NHA_KHO_DOT_2"/>
      <sheetName val="kl_th_sxc3"/>
      <sheetName val="kl_ct_sxc3"/>
      <sheetName val="hoc_han"/>
      <sheetName val="_thoat_nuoc_nc"/>
      <sheetName val="cap_thoat_nuoc"/>
      <sheetName val="Bang_VL"/>
      <sheetName val="VL(No_V-c)"/>
      <sheetName val="He_so"/>
      <sheetName val="PL_Vua"/>
      <sheetName val="Chitieu-dam_cac_loai"/>
      <sheetName val="DG_Dam"/>
      <sheetName val="DG_chung"/>
      <sheetName val="VL-dac_chung"/>
      <sheetName val="CT_1md_&amp;_dau_cong"/>
      <sheetName val="Tong_hop"/>
      <sheetName val="CT_cong"/>
      <sheetName val="dg_cong"/>
      <sheetName val="THANG_8"/>
      <sheetName val="Tong_hopQ48-1"/>
      <sheetName val="Tong_hop_QL48_-_2"/>
      <sheetName val="Tong_hop_QL47"/>
      <sheetName val="Tong_hop_QL48_-_3"/>
      <sheetName val="Chi_tiet_don_gia_khoi_phuc"/>
      <sheetName val="Du_toan_chi_tiet_coc_nuoc"/>
      <sheetName val="Du_toan_chi_tiet_coc"/>
      <sheetName val="Phan_tich_don_gia_chi_tiet"/>
      <sheetName val="Nhap_don_gia_VL_dia_phuong"/>
      <sheetName val="Luong_mot_ngay_cong_xay_lap"/>
      <sheetName val="Luong_mot_ngay_cong_khao_sat"/>
      <sheetName val="DESIGN_CRITERIA"/>
      <sheetName val="EQUIPMENT_-2"/>
      <sheetName val="전차선로_물량표"/>
      <sheetName val="Chia_T1"/>
      <sheetName val="Chia_T2"/>
      <sheetName val="Chia_T3"/>
      <sheetName val="TH_T11"/>
      <sheetName val="TH_T1"/>
      <sheetName val="Bang_chia_"/>
      <sheetName val="CN_HD"/>
      <sheetName val="VC_thg_2"/>
      <sheetName val="BB_dcTT"/>
      <sheetName val="VC_TCao"/>
      <sheetName val="VC_o_Hien"/>
      <sheetName val="VC_oDuong"/>
      <sheetName val="_PHoang"/>
      <sheetName val="TH_thanh_toan"/>
      <sheetName val="KH_LDTL"/>
      <sheetName val="Trinh_duyet_LNS"/>
      <sheetName val="SN_CBCNV"/>
      <sheetName val="tong_luong_ban"/>
      <sheetName val="DU_TRU_LUONG_06_THANG"/>
      <sheetName val="DU_TRU_CP_06_THANG"/>
      <sheetName val="AN_CA_THANG_08"/>
      <sheetName val="AN_CA_TH_09"/>
      <sheetName val="AN_CA_TH_10"/>
      <sheetName val="an_ca_th_11"/>
      <sheetName val="TAM_UNG_LNS_TH_08"/>
      <sheetName val="PP_tinh_thue_thu_nhap"/>
      <sheetName val="Luong_TG_thang_08"/>
      <sheetName val="bo_xung"/>
      <sheetName val="truy_thu"/>
      <sheetName val="Luong_TG_thang_09"/>
      <sheetName val="Luong_thoi_gian_th_10"/>
      <sheetName val="Luong_thoi_gian_th_11"/>
      <sheetName val="QT_LUONG_NS_T_07"/>
      <sheetName val="QT_LNS_TH_08"/>
      <sheetName val="QT_LNS_TH_09"/>
      <sheetName val="qt_lns_th_10"/>
      <sheetName val="TAM_UNG_LUONG_NS_TH_10"/>
      <sheetName val="tam_ung_LNS_th_11"/>
      <sheetName val="t_kho"/>
      <sheetName val="tong_BH"/>
      <sheetName val="SILICAT"/>
      <sheetName val="bcth_Hoang"/>
      <sheetName val="bcth_Nhung"/>
      <sheetName val="bcth_Ngoc"/>
      <sheetName val="bcth_Vu"/>
      <sheetName val="_10_ngày"/>
      <sheetName val="31_ngày"/>
      <sheetName val="báo_cáo_thang11_mới"/>
      <sheetName val="LUONG_CHO_HUU"/>
      <sheetName val="thu_BHXH,YT"/>
      <sheetName val="Phan_bo"/>
      <sheetName val="TH_QT"/>
      <sheetName val="KE_QT"/>
      <sheetName val="BQ_List"/>
      <sheetName val="Design_&amp;_Applications"/>
      <sheetName val="Building_Summary"/>
      <sheetName val="External_Works"/>
      <sheetName val="ROCK_WO"/>
      <sheetName val="QUY_TM_2004_(3)"/>
      <sheetName val="QUY_TM_2004_(2)"/>
      <sheetName val="SO_CAI_2004_TK_111_(2)"/>
      <sheetName val="CTGS_N111_(2)"/>
      <sheetName val="Can_doi_TK_(2)"/>
      <sheetName val="CTGS_Co_111"/>
      <sheetName val="Bang_"/>
      <sheetName val="So_TGNH__(2)"/>
      <sheetName val="N_111"/>
      <sheetName val="Sheet1_(3)"/>
      <sheetName val="C_111"/>
      <sheetName val="KD_Theo_YTo"/>
      <sheetName val="Tang_giam_TSCD"/>
      <sheetName val="TK_Ngoai_bang"/>
      <sheetName val="TMinh_BC_TC"/>
      <sheetName val="Can_doi_TK"/>
      <sheetName val="BCD_KToan"/>
      <sheetName val="So_TGNH_"/>
      <sheetName val="SO_CAI_TK_112"/>
      <sheetName val="SO_CAI_2004_TK_111"/>
      <sheetName val="Tien_Vay_311"/>
      <sheetName val="DT_BH"/>
      <sheetName val="So_QTM_2005"/>
      <sheetName val="QUY_TM_2004"/>
      <sheetName val="th«ng_tri_chuÈn_xe"/>
      <sheetName val="vat_tu_2001_cuoi_nam"/>
      <sheetName val="bang_phan_bo_VL_xuat"/>
      <sheetName val="vat_tu_2001"/>
      <sheetName val="qt_vt­_xe"/>
      <sheetName val="táng_QT_245_(14Xe("/>
      <sheetName val="Xe_mua_ngoµi"/>
      <sheetName val="B¸o_c¸o_HQ_chi_tiªu_n¨m_2000"/>
      <sheetName val="GDMN_1"/>
      <sheetName val="GDMN_2"/>
      <sheetName val="GDMN_3"/>
      <sheetName val="GDMN_4"/>
      <sheetName val="GDMN_5"/>
      <sheetName val="GDTH_1"/>
      <sheetName val="GDTH_2"/>
      <sheetName val="GDTH_3"/>
      <sheetName val="GDTH_4"/>
      <sheetName val="GDTH_5"/>
      <sheetName val="THCS_1"/>
      <sheetName val="THCS_2"/>
      <sheetName val="THCS_3"/>
      <sheetName val="THCS_4"/>
      <sheetName val="THCS_5"/>
      <sheetName val="THCS_6"/>
      <sheetName val="THPT_1"/>
      <sheetName val="THPT_2"/>
      <sheetName val="THPT_3"/>
      <sheetName val="THPT_4"/>
      <sheetName val="THPT_5"/>
      <sheetName val="THPT_6"/>
      <sheetName val="DH,CD,THCN_1"/>
      <sheetName val="DH,CD,THCN_2"/>
      <sheetName val="DH,CD,THCN_3"/>
      <sheetName val="GDKCQ_1"/>
      <sheetName val="GDKCQ_2"/>
      <sheetName val="내역"/>
      <sheetName val="뜃맟뭁돽띿맟_-BLDG"/>
      <sheetName val="__-BLDG"/>
      <sheetName val="ROCK WO_x0003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sheetData sheetId="183"/>
      <sheetData sheetId="184"/>
      <sheetData sheetId="185"/>
      <sheetData sheetId="186"/>
      <sheetData sheetId="187"/>
      <sheetData sheetId="188"/>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sheetData sheetId="257"/>
      <sheetData sheetId="258"/>
      <sheetData sheetId="259"/>
      <sheetData sheetId="260"/>
      <sheetData sheetId="261"/>
      <sheetData sheetId="262"/>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sheetData sheetId="291"/>
      <sheetData sheetId="292"/>
      <sheetData sheetId="293" refreshError="1"/>
      <sheetData sheetId="294" refreshError="1"/>
      <sheetData sheetId="295" refreshError="1"/>
      <sheetData sheetId="296" refreshError="1"/>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refreshError="1"/>
      <sheetData sheetId="493" refreshError="1"/>
      <sheetData sheetId="494" refreshError="1"/>
      <sheetData sheetId="495" refreshError="1"/>
      <sheetData sheetId="496" refreshError="1"/>
      <sheetData sheetId="497" refreshError="1"/>
      <sheetData sheetId="49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Sheets"/>
      <sheetName val="97"/>
      <sheetName val="RFP003A"/>
      <sheetName val="#REF"/>
      <sheetName val="EQUIPMENT -2"/>
      <sheetName val="h-013211-2"/>
      <sheetName val="ITB COST"/>
      <sheetName val="집계표"/>
      <sheetName val="MC-1"/>
      <sheetName val="A1 Thru A11- LUMP SUM CONSTR"/>
      <sheetName val="Data"/>
      <sheetName val="Calc"/>
      <sheetName val="Sheet1"/>
      <sheetName val="Total"/>
      <sheetName val="BQ"/>
      <sheetName val="cost breakdown template"/>
      <sheetName val="견적"/>
      <sheetName val="HVAC"/>
      <sheetName val="PIPING"/>
      <sheetName val="LEGEND"/>
      <sheetName val="5-Digit"/>
      <sheetName val="PROGRESS TABULATION"/>
      <sheetName val="SCHEDULE-Baseline"/>
      <sheetName val="BP1_23"/>
      <sheetName val="mark-up"/>
      <sheetName val="PS"/>
      <sheetName val="ERECTION"/>
      <sheetName val="SHPG COST"/>
      <sheetName val="Inputs"/>
      <sheetName val="PipWT"/>
      <sheetName val="1100"/>
      <sheetName val="C-850R0.XLS"/>
      <sheetName val="Factor"/>
      <sheetName val="Journal Template"/>
      <sheetName val="Sheet2"/>
      <sheetName val="EQT-ESTN"/>
      <sheetName val="LABOUR E.O.S.PROV."/>
      <sheetName val="inter"/>
      <sheetName val="Client Aje"/>
      <sheetName val="BOQ Distribution"/>
      <sheetName val="Sch.1"/>
      <sheetName val="REF"/>
      <sheetName val="NAMECODE"/>
      <sheetName val="Process Piping"/>
      <sheetName val="Quantity"/>
      <sheetName val="KP_List"/>
      <sheetName val="2007 EPCI 3rd Eng."/>
      <sheetName val="PILE-C1"/>
      <sheetName val="pvc vent"/>
      <sheetName val="수입"/>
      <sheetName val="D-623D"/>
      <sheetName val="For-2"/>
      <sheetName val="Heads"/>
      <sheetName val="Master_Data"/>
      <sheetName val="남양시작동자105노65기1.3화1.2"/>
      <sheetName val="BLDG_DCI"/>
      <sheetName val="BLDG_MCI"/>
    </sheetNames>
    <sheetDataSet>
      <sheetData sheetId="0" refreshError="1"/>
      <sheetData sheetId="1" refreshError="1">
        <row r="2">
          <cell r="A2" t="str">
            <v>PROJECT LEVEL</v>
          </cell>
          <cell r="B2" t="str">
            <v>WBS CODE</v>
          </cell>
          <cell r="C2" t="str">
            <v>DESCRIPTION</v>
          </cell>
          <cell r="D2" t="str">
            <v>QUANTITY</v>
          </cell>
          <cell r="E2" t="str">
            <v>UNITS</v>
          </cell>
          <cell r="F2" t="str">
            <v>TOTAL MANHOURS</v>
          </cell>
          <cell r="G2" t="str">
            <v>TOTAL LABOR COST</v>
          </cell>
          <cell r="H2" t="str">
            <v>TOTAL MAT'L COST</v>
          </cell>
          <cell r="I2" t="str">
            <v>TOTAL S/C COST</v>
          </cell>
          <cell r="J2" t="str">
            <v>TOTAL COST</v>
          </cell>
          <cell r="L2" t="str">
            <v>CYCLE &amp; LVL 1 DKADU PLANT</v>
          </cell>
          <cell r="M2" t="str">
            <v>WBS CODE</v>
          </cell>
          <cell r="N2" t="str">
            <v>DESCRIPTION</v>
          </cell>
          <cell r="O2" t="str">
            <v>QUANTITY</v>
          </cell>
          <cell r="P2" t="str">
            <v>UNITS</v>
          </cell>
          <cell r="Q2" t="str">
            <v>TOTAL MANHOURS</v>
          </cell>
          <cell r="R2" t="str">
            <v>TOTAL LABOR COST</v>
          </cell>
          <cell r="S2" t="str">
            <v>TOTAL MAT'L COST</v>
          </cell>
          <cell r="T2" t="str">
            <v>TOTAL S/C COST</v>
          </cell>
          <cell r="U2" t="str">
            <v>TOTAL COST</v>
          </cell>
          <cell r="W2" t="str">
            <v>LEVEL 2 DKADU PLANT PG.1</v>
          </cell>
          <cell r="X2" t="str">
            <v>WBS CODE</v>
          </cell>
          <cell r="Y2" t="str">
            <v>DESCRIPTION</v>
          </cell>
          <cell r="Z2" t="str">
            <v>QUANTITY</v>
          </cell>
          <cell r="AA2" t="str">
            <v>UNITS</v>
          </cell>
          <cell r="AB2" t="str">
            <v>TOTAL MANHOURS</v>
          </cell>
          <cell r="AC2" t="str">
            <v>TOTAL LABOR COST</v>
          </cell>
          <cell r="AD2" t="str">
            <v>TOTAL MAT'L COST</v>
          </cell>
          <cell r="AE2" t="str">
            <v>TOTAL S/C COST</v>
          </cell>
          <cell r="AF2" t="str">
            <v>TOTAL COST</v>
          </cell>
          <cell r="AH2" t="str">
            <v>LEVEL 3 DKADU PLANT PG 1</v>
          </cell>
          <cell r="AI2" t="str">
            <v>WBS CODE</v>
          </cell>
          <cell r="AJ2" t="str">
            <v>DESCRIPTION</v>
          </cell>
          <cell r="AK2" t="str">
            <v>QUANTITY</v>
          </cell>
          <cell r="AL2" t="str">
            <v>UNITS</v>
          </cell>
          <cell r="AM2" t="str">
            <v>TOTAL MANHOURS</v>
          </cell>
          <cell r="AN2" t="str">
            <v>TOTAL LABOR COST</v>
          </cell>
          <cell r="AO2" t="str">
            <v>TOTAL MAT'L COST</v>
          </cell>
          <cell r="AP2" t="str">
            <v>TOTAL S/C COST</v>
          </cell>
          <cell r="AQ2" t="str">
            <v>TOTAL COST</v>
          </cell>
        </row>
        <row r="3">
          <cell r="A3" t="str">
            <v>PLANT LEVEL</v>
          </cell>
        </row>
        <row r="4">
          <cell r="B4" t="str">
            <v>1AA--</v>
          </cell>
          <cell r="C4" t="str">
            <v>DKADU PLANT  ENGINEERING/PROCUREMENT</v>
          </cell>
          <cell r="F4">
            <v>6250</v>
          </cell>
          <cell r="G4">
            <v>0</v>
          </cell>
          <cell r="H4">
            <v>0</v>
          </cell>
          <cell r="I4">
            <v>0</v>
          </cell>
          <cell r="J4">
            <v>0</v>
          </cell>
          <cell r="M4" t="str">
            <v>1AAA-</v>
          </cell>
          <cell r="N4" t="str">
            <v>DKADU PLANT  - DIRECT ENGINEERING</v>
          </cell>
          <cell r="Q4">
            <v>5340</v>
          </cell>
          <cell r="R4">
            <v>0</v>
          </cell>
          <cell r="S4">
            <v>0</v>
          </cell>
          <cell r="T4">
            <v>0</v>
          </cell>
          <cell r="U4">
            <v>0</v>
          </cell>
          <cell r="X4" t="str">
            <v>1AAAA</v>
          </cell>
          <cell r="Y4" t="str">
            <v>DKADU PLANT  - DIR. ENG.  PROCESS</v>
          </cell>
          <cell r="AF4">
            <v>0</v>
          </cell>
          <cell r="AI4" t="str">
            <v>1ABAAA</v>
          </cell>
          <cell r="AJ4" t="str">
            <v>DEMETHANISER FEED DRUM</v>
          </cell>
          <cell r="AK4">
            <v>1</v>
          </cell>
          <cell r="AL4" t="str">
            <v>EA</v>
          </cell>
          <cell r="AO4">
            <v>461000</v>
          </cell>
          <cell r="AQ4">
            <v>461000</v>
          </cell>
        </row>
        <row r="5">
          <cell r="B5" t="str">
            <v>1AB--</v>
          </cell>
          <cell r="C5" t="str">
            <v>DKADU PLANT  FABRICATION/DELIVERY</v>
          </cell>
          <cell r="F5">
            <v>0</v>
          </cell>
          <cell r="G5">
            <v>0</v>
          </cell>
          <cell r="H5">
            <v>28083700</v>
          </cell>
          <cell r="I5">
            <v>0</v>
          </cell>
          <cell r="J5">
            <v>28083700</v>
          </cell>
          <cell r="M5" t="str">
            <v>1AAH-</v>
          </cell>
          <cell r="N5" t="str">
            <v>DKADU PLANT  EQUIPMENT SPECIFICATION</v>
          </cell>
          <cell r="Q5">
            <v>910</v>
          </cell>
          <cell r="R5">
            <v>0</v>
          </cell>
          <cell r="S5">
            <v>0</v>
          </cell>
          <cell r="T5">
            <v>0</v>
          </cell>
          <cell r="U5">
            <v>0</v>
          </cell>
          <cell r="X5" t="str">
            <v>1AAAB</v>
          </cell>
          <cell r="Y5" t="str">
            <v>DKADU PLANT  - DIR. ENG.  PERMITS</v>
          </cell>
          <cell r="AF5">
            <v>0</v>
          </cell>
          <cell r="AI5" t="str">
            <v>1ABAAB</v>
          </cell>
          <cell r="AJ5" t="str">
            <v>RECYCLE EXPANDER OUTLET DRUM</v>
          </cell>
          <cell r="AK5">
            <v>1</v>
          </cell>
          <cell r="AL5" t="str">
            <v>EA</v>
          </cell>
          <cell r="AO5">
            <v>610000</v>
          </cell>
          <cell r="AQ5">
            <v>610000</v>
          </cell>
        </row>
        <row r="6">
          <cell r="B6" t="str">
            <v>1AC--</v>
          </cell>
          <cell r="C6" t="str">
            <v>DKADU PLANT  CONSTRUCTION</v>
          </cell>
          <cell r="F6">
            <v>212160</v>
          </cell>
          <cell r="G6">
            <v>2551320</v>
          </cell>
          <cell r="H6">
            <v>0</v>
          </cell>
          <cell r="I6">
            <v>0</v>
          </cell>
          <cell r="J6">
            <v>2551320</v>
          </cell>
          <cell r="M6" t="str">
            <v>1AAI-</v>
          </cell>
          <cell r="N6" t="str">
            <v>DKADU PLANT  - ENGINEERING PROCUREMENT</v>
          </cell>
          <cell r="Q6">
            <v>0</v>
          </cell>
          <cell r="R6">
            <v>0</v>
          </cell>
          <cell r="S6">
            <v>0</v>
          </cell>
          <cell r="T6">
            <v>0</v>
          </cell>
          <cell r="U6">
            <v>0</v>
          </cell>
          <cell r="X6" t="str">
            <v>1AAAC</v>
          </cell>
          <cell r="Y6" t="str">
            <v>DKADU PLANT  - DIR. ENG.  CIVIL/STRUCTURAL</v>
          </cell>
          <cell r="AF6">
            <v>0</v>
          </cell>
          <cell r="AI6" t="str">
            <v>1ABAAC</v>
          </cell>
          <cell r="AJ6" t="str">
            <v>RECYCLE EXPANDER INLET DRUM</v>
          </cell>
          <cell r="AK6">
            <v>1</v>
          </cell>
          <cell r="AL6" t="str">
            <v>EA</v>
          </cell>
          <cell r="AO6">
            <v>827000</v>
          </cell>
          <cell r="AQ6">
            <v>827000</v>
          </cell>
        </row>
        <row r="7">
          <cell r="B7" t="str">
            <v>1AD--</v>
          </cell>
          <cell r="C7" t="str">
            <v>DKADU PLANT  COMMISSIONING, STARTUP &amp; TRAINING</v>
          </cell>
          <cell r="F7">
            <v>0</v>
          </cell>
          <cell r="G7">
            <v>0</v>
          </cell>
          <cell r="H7">
            <v>0</v>
          </cell>
          <cell r="I7">
            <v>0</v>
          </cell>
          <cell r="J7">
            <v>0</v>
          </cell>
          <cell r="M7" t="str">
            <v>1AAJ-</v>
          </cell>
          <cell r="N7" t="str">
            <v>DKADU PLANT  - INDIRECT ENGINEERING</v>
          </cell>
          <cell r="Q7">
            <v>0</v>
          </cell>
          <cell r="R7">
            <v>0</v>
          </cell>
          <cell r="S7">
            <v>0</v>
          </cell>
          <cell r="T7">
            <v>0</v>
          </cell>
          <cell r="U7">
            <v>0</v>
          </cell>
          <cell r="X7" t="str">
            <v>1AAAD</v>
          </cell>
          <cell r="Y7" t="str">
            <v>DKADU PLANT  - DIR. ENG.  MECHANICAL</v>
          </cell>
          <cell r="Z7">
            <v>60</v>
          </cell>
          <cell r="AA7" t="str">
            <v>EA</v>
          </cell>
          <cell r="AB7">
            <v>5340</v>
          </cell>
          <cell r="AF7">
            <v>0</v>
          </cell>
          <cell r="AI7" t="str">
            <v>1ABAAD</v>
          </cell>
          <cell r="AJ7" t="str">
            <v>LP BOOSTER COMPRESSOR KNOCK-OUT DRUM</v>
          </cell>
          <cell r="AK7">
            <v>1</v>
          </cell>
          <cell r="AL7" t="str">
            <v>EA</v>
          </cell>
          <cell r="AO7">
            <v>43000</v>
          </cell>
          <cell r="AQ7">
            <v>43000</v>
          </cell>
        </row>
        <row r="8">
          <cell r="B8" t="str">
            <v>1A---</v>
          </cell>
          <cell r="C8" t="str">
            <v xml:space="preserve">SUBTOTAL DKADU PLANT </v>
          </cell>
          <cell r="F8">
            <v>218410</v>
          </cell>
          <cell r="G8">
            <v>2551320</v>
          </cell>
          <cell r="H8">
            <v>28083700</v>
          </cell>
          <cell r="I8">
            <v>0</v>
          </cell>
          <cell r="J8">
            <v>30635020</v>
          </cell>
          <cell r="M8" t="str">
            <v>1AA--</v>
          </cell>
          <cell r="N8" t="str">
            <v>SUBTOTAL DKADU PLANT  - ENGINEERING/PROCUREMENT</v>
          </cell>
          <cell r="Q8">
            <v>6250</v>
          </cell>
          <cell r="R8">
            <v>0</v>
          </cell>
          <cell r="S8">
            <v>0</v>
          </cell>
          <cell r="T8">
            <v>0</v>
          </cell>
          <cell r="U8">
            <v>0</v>
          </cell>
          <cell r="X8" t="str">
            <v>1AAAE</v>
          </cell>
          <cell r="Y8" t="str">
            <v>DKADU PLANT  - DIR. ENG.  PIPING</v>
          </cell>
          <cell r="AF8">
            <v>0</v>
          </cell>
          <cell r="AI8" t="str">
            <v>1ABAAE</v>
          </cell>
          <cell r="AJ8" t="str">
            <v>RAW NGL SURGE DRUM</v>
          </cell>
          <cell r="AK8">
            <v>1</v>
          </cell>
          <cell r="AL8" t="str">
            <v>EA</v>
          </cell>
          <cell r="AO8">
            <v>96000</v>
          </cell>
          <cell r="AQ8">
            <v>96000</v>
          </cell>
        </row>
        <row r="9">
          <cell r="X9" t="str">
            <v>1AAAF</v>
          </cell>
          <cell r="Y9" t="str">
            <v>DKADU PLANT  - DIR. ENG.  ELECTRICAL</v>
          </cell>
          <cell r="AF9">
            <v>0</v>
          </cell>
          <cell r="AI9" t="str">
            <v>1ABAAF</v>
          </cell>
          <cell r="AJ9" t="str">
            <v>RECYCLE COMPRESSORS SUCTION SCRUBBERS</v>
          </cell>
          <cell r="AK9">
            <v>3</v>
          </cell>
          <cell r="AL9" t="str">
            <v>EA</v>
          </cell>
          <cell r="AO9">
            <v>286000</v>
          </cell>
          <cell r="AQ9">
            <v>286000</v>
          </cell>
        </row>
        <row r="10">
          <cell r="B10" t="str">
            <v>1BA--</v>
          </cell>
          <cell r="C10" t="str">
            <v>NGL-4 PLANT  ENGINEERING/PROCUREMENT</v>
          </cell>
          <cell r="F10">
            <v>10006</v>
          </cell>
          <cell r="G10">
            <v>0</v>
          </cell>
          <cell r="H10">
            <v>0</v>
          </cell>
          <cell r="I10">
            <v>0</v>
          </cell>
          <cell r="J10">
            <v>0</v>
          </cell>
          <cell r="M10" t="str">
            <v>1ABA-</v>
          </cell>
          <cell r="N10" t="str">
            <v>DKADU PLANT  - FAB/DELIVERY - MAJOR EQUIPMENT</v>
          </cell>
          <cell r="Q10">
            <v>0</v>
          </cell>
          <cell r="R10">
            <v>0</v>
          </cell>
          <cell r="S10">
            <v>28083700</v>
          </cell>
          <cell r="T10">
            <v>0</v>
          </cell>
          <cell r="U10">
            <v>28083700</v>
          </cell>
          <cell r="X10" t="str">
            <v>1AAAG</v>
          </cell>
          <cell r="Y10" t="str">
            <v>DKADU PLANT  - DIR. ENG.  INSTRUMENTATION</v>
          </cell>
          <cell r="AF10">
            <v>0</v>
          </cell>
          <cell r="AI10" t="str">
            <v>1ABAAX</v>
          </cell>
          <cell r="AJ10" t="str">
            <v>OTHER PRESSURE VESSELS</v>
          </cell>
          <cell r="AK10">
            <v>4</v>
          </cell>
          <cell r="AL10" t="str">
            <v>EA</v>
          </cell>
          <cell r="AO10">
            <v>135000</v>
          </cell>
          <cell r="AQ10">
            <v>135000</v>
          </cell>
        </row>
        <row r="11">
          <cell r="B11" t="str">
            <v>1BB--</v>
          </cell>
          <cell r="C11" t="str">
            <v>NGL-4 PLANT  FABRICATION/DELIVERY</v>
          </cell>
          <cell r="F11">
            <v>0</v>
          </cell>
          <cell r="G11">
            <v>0</v>
          </cell>
          <cell r="H11">
            <v>0</v>
          </cell>
          <cell r="I11">
            <v>0</v>
          </cell>
          <cell r="J11">
            <v>0</v>
          </cell>
          <cell r="M11" t="str">
            <v>1ABB-</v>
          </cell>
          <cell r="N11" t="str">
            <v>DKADU PLANT  - FAB/DELIVERY - BULKS</v>
          </cell>
          <cell r="Q11">
            <v>0</v>
          </cell>
          <cell r="R11">
            <v>0</v>
          </cell>
          <cell r="S11">
            <v>0</v>
          </cell>
          <cell r="T11">
            <v>0</v>
          </cell>
          <cell r="U11">
            <v>0</v>
          </cell>
          <cell r="X11" t="str">
            <v>1AAAH</v>
          </cell>
          <cell r="Y11" t="str">
            <v>DKADU PLANT  - DIR. ENG.  ARCHITECTURAL</v>
          </cell>
          <cell r="AF11">
            <v>0</v>
          </cell>
          <cell r="AI11" t="str">
            <v>1ABAA-</v>
          </cell>
          <cell r="AJ11" t="str">
            <v>SUBTOTAL PRESSURE VESSELS</v>
          </cell>
          <cell r="AK11">
            <v>12</v>
          </cell>
          <cell r="AL11">
            <v>0</v>
          </cell>
          <cell r="AM11">
            <v>0</v>
          </cell>
          <cell r="AN11">
            <v>0</v>
          </cell>
          <cell r="AO11">
            <v>2458000</v>
          </cell>
          <cell r="AP11">
            <v>0</v>
          </cell>
          <cell r="AQ11">
            <v>2458000</v>
          </cell>
        </row>
        <row r="12">
          <cell r="B12" t="str">
            <v>1BC--</v>
          </cell>
          <cell r="C12" t="str">
            <v>NGL-4 PLANT  CONSTRUCTION</v>
          </cell>
          <cell r="F12">
            <v>376990</v>
          </cell>
          <cell r="G12">
            <v>5042400</v>
          </cell>
          <cell r="H12">
            <v>0</v>
          </cell>
          <cell r="I12">
            <v>0</v>
          </cell>
          <cell r="J12">
            <v>5042400</v>
          </cell>
          <cell r="M12" t="str">
            <v>1ABC-</v>
          </cell>
          <cell r="N12" t="str">
            <v>DKADU  - FAB/DELIVERY - ENGINEERING SPECIALTIES</v>
          </cell>
          <cell r="Q12">
            <v>0</v>
          </cell>
          <cell r="R12">
            <v>0</v>
          </cell>
          <cell r="S12">
            <v>0</v>
          </cell>
          <cell r="T12">
            <v>0</v>
          </cell>
          <cell r="U12">
            <v>0</v>
          </cell>
          <cell r="X12" t="str">
            <v>1AAAI</v>
          </cell>
          <cell r="Y12" t="str">
            <v>DKADU  - DIR. ENG.  PIPELINES</v>
          </cell>
          <cell r="Z12" t="str">
            <v>N/A</v>
          </cell>
          <cell r="AA12" t="str">
            <v>N/A</v>
          </cell>
          <cell r="AB12" t="str">
            <v>N/A</v>
          </cell>
          <cell r="AC12" t="str">
            <v>N/A</v>
          </cell>
          <cell r="AD12" t="str">
            <v>N/A</v>
          </cell>
          <cell r="AE12" t="str">
            <v>N/A</v>
          </cell>
          <cell r="AF12" t="str">
            <v>N/A</v>
          </cell>
        </row>
        <row r="13">
          <cell r="B13" t="str">
            <v>1BD--</v>
          </cell>
          <cell r="C13" t="str">
            <v>NGL-4 PLANT  COMMISSIONING, STARTUP &amp; TRAINING</v>
          </cell>
          <cell r="F13">
            <v>0</v>
          </cell>
          <cell r="G13">
            <v>0</v>
          </cell>
          <cell r="H13">
            <v>0</v>
          </cell>
          <cell r="I13">
            <v>0</v>
          </cell>
          <cell r="J13">
            <v>0</v>
          </cell>
          <cell r="M13" t="str">
            <v>1AB--</v>
          </cell>
          <cell r="N13" t="str">
            <v>SUBTOTAL DKADU  - FABRICATION/DELIVERY</v>
          </cell>
          <cell r="Q13">
            <v>0</v>
          </cell>
          <cell r="R13">
            <v>0</v>
          </cell>
          <cell r="S13">
            <v>28083700</v>
          </cell>
          <cell r="T13">
            <v>0</v>
          </cell>
          <cell r="U13">
            <v>28083700</v>
          </cell>
          <cell r="X13" t="str">
            <v>1AAA-</v>
          </cell>
          <cell r="Y13" t="str">
            <v>SUBTOTAL - DKADU  - DIRECT ENGINEERING</v>
          </cell>
          <cell r="Z13">
            <v>60</v>
          </cell>
          <cell r="AA13" t="str">
            <v>N/A</v>
          </cell>
          <cell r="AB13">
            <v>5340</v>
          </cell>
          <cell r="AC13">
            <v>0</v>
          </cell>
          <cell r="AD13">
            <v>0</v>
          </cell>
          <cell r="AE13">
            <v>0</v>
          </cell>
          <cell r="AF13">
            <v>0</v>
          </cell>
          <cell r="AI13" t="str">
            <v>1ABABA</v>
          </cell>
          <cell r="AJ13" t="str">
            <v>HP DEMETHANISER COLUMN</v>
          </cell>
          <cell r="AK13">
            <v>1</v>
          </cell>
          <cell r="AL13" t="str">
            <v>EA</v>
          </cell>
          <cell r="AO13">
            <v>2277000</v>
          </cell>
          <cell r="AQ13">
            <v>2277000</v>
          </cell>
        </row>
        <row r="14">
          <cell r="B14" t="str">
            <v>1B---</v>
          </cell>
          <cell r="C14" t="str">
            <v xml:space="preserve">SUBTOTAL NGL-4 PLANT </v>
          </cell>
          <cell r="F14">
            <v>386996</v>
          </cell>
          <cell r="G14">
            <v>5042400</v>
          </cell>
          <cell r="H14">
            <v>0</v>
          </cell>
          <cell r="I14">
            <v>0</v>
          </cell>
          <cell r="J14">
            <v>5042400</v>
          </cell>
          <cell r="AI14" t="str">
            <v>1ABABB</v>
          </cell>
          <cell r="AJ14" t="str">
            <v>LP DEMETHANISER COLUMN</v>
          </cell>
          <cell r="AK14">
            <v>1</v>
          </cell>
          <cell r="AL14" t="str">
            <v>EA</v>
          </cell>
          <cell r="AO14">
            <v>992000</v>
          </cell>
          <cell r="AQ14">
            <v>992000</v>
          </cell>
        </row>
        <row r="15">
          <cell r="M15" t="str">
            <v>1ACA-</v>
          </cell>
          <cell r="N15" t="str">
            <v>DKADU  - CONSTRUCTION - CIVIL</v>
          </cell>
          <cell r="Q15">
            <v>0</v>
          </cell>
          <cell r="R15">
            <v>0</v>
          </cell>
          <cell r="S15">
            <v>0</v>
          </cell>
          <cell r="T15">
            <v>0</v>
          </cell>
          <cell r="U15">
            <v>0</v>
          </cell>
          <cell r="X15" t="str">
            <v>1AAHA</v>
          </cell>
          <cell r="Y15" t="str">
            <v>DKADU  - EQUIP. SPECS - PRESSURE VESSELS</v>
          </cell>
          <cell r="Z15">
            <v>12</v>
          </cell>
          <cell r="AA15" t="str">
            <v>EA</v>
          </cell>
          <cell r="AB15">
            <v>130</v>
          </cell>
          <cell r="AF15">
            <v>0</v>
          </cell>
          <cell r="AI15" t="str">
            <v>1ABABX</v>
          </cell>
          <cell r="AJ15" t="str">
            <v>OTHER COLUMNS</v>
          </cell>
          <cell r="AQ15">
            <v>0</v>
          </cell>
        </row>
        <row r="16">
          <cell r="B16" t="str">
            <v>1CA--</v>
          </cell>
          <cell r="C16" t="str">
            <v>NFGP UPGRADE  ENGINEERING/PROCUREMENT</v>
          </cell>
          <cell r="F16">
            <v>3072</v>
          </cell>
          <cell r="G16">
            <v>0</v>
          </cell>
          <cell r="H16">
            <v>0</v>
          </cell>
          <cell r="I16">
            <v>0</v>
          </cell>
          <cell r="J16">
            <v>0</v>
          </cell>
          <cell r="M16" t="str">
            <v>1ACB-</v>
          </cell>
          <cell r="N16" t="str">
            <v>DKADU  - CONSTRUCTION - MAJOR EQUIPMENT</v>
          </cell>
          <cell r="Q16">
            <v>212160</v>
          </cell>
          <cell r="R16">
            <v>2551320</v>
          </cell>
          <cell r="S16">
            <v>0</v>
          </cell>
          <cell r="T16">
            <v>0</v>
          </cell>
          <cell r="U16">
            <v>2551320</v>
          </cell>
          <cell r="X16" t="str">
            <v>1AAHB</v>
          </cell>
          <cell r="Y16" t="str">
            <v>DKADU  - EQUIP. SPECS - COLUMNS</v>
          </cell>
          <cell r="Z16">
            <v>2</v>
          </cell>
          <cell r="AA16" t="str">
            <v>EA</v>
          </cell>
          <cell r="AB16">
            <v>120</v>
          </cell>
          <cell r="AF16">
            <v>0</v>
          </cell>
          <cell r="AI16" t="str">
            <v>1ABAB</v>
          </cell>
          <cell r="AJ16" t="str">
            <v>SUBTOTAL COLUMNS</v>
          </cell>
          <cell r="AK16">
            <v>2</v>
          </cell>
          <cell r="AL16">
            <v>0</v>
          </cell>
          <cell r="AM16">
            <v>0</v>
          </cell>
          <cell r="AN16">
            <v>0</v>
          </cell>
          <cell r="AO16">
            <v>3269000</v>
          </cell>
          <cell r="AP16">
            <v>0</v>
          </cell>
          <cell r="AQ16">
            <v>3269000</v>
          </cell>
        </row>
        <row r="17">
          <cell r="B17" t="str">
            <v>1CB--</v>
          </cell>
          <cell r="C17" t="str">
            <v>NFGP UPGRADE  FABRICATION/DELIVERY</v>
          </cell>
          <cell r="F17">
            <v>0</v>
          </cell>
          <cell r="G17">
            <v>0</v>
          </cell>
          <cell r="H17">
            <v>0</v>
          </cell>
          <cell r="I17">
            <v>0</v>
          </cell>
          <cell r="J17">
            <v>0</v>
          </cell>
          <cell r="M17" t="str">
            <v>1ACC-</v>
          </cell>
          <cell r="N17" t="str">
            <v>DKADU  - CONSTRUCTION - BULKS</v>
          </cell>
          <cell r="Q17">
            <v>0</v>
          </cell>
          <cell r="R17">
            <v>0</v>
          </cell>
          <cell r="S17">
            <v>0</v>
          </cell>
          <cell r="T17">
            <v>0</v>
          </cell>
          <cell r="U17">
            <v>0</v>
          </cell>
          <cell r="X17" t="str">
            <v>1AAHC</v>
          </cell>
          <cell r="Y17" t="str">
            <v>DKADU  - EQUIP. SPECS - REACTORS</v>
          </cell>
          <cell r="AF17">
            <v>0</v>
          </cell>
        </row>
        <row r="18">
          <cell r="B18" t="str">
            <v>1CC--</v>
          </cell>
          <cell r="C18" t="str">
            <v>NFGP UPGRADE  CONSTRUCTION</v>
          </cell>
          <cell r="F18">
            <v>48970</v>
          </cell>
          <cell r="G18">
            <v>859300</v>
          </cell>
          <cell r="H18">
            <v>0</v>
          </cell>
          <cell r="I18">
            <v>0</v>
          </cell>
          <cell r="J18">
            <v>859300</v>
          </cell>
          <cell r="M18" t="str">
            <v>1ACD-</v>
          </cell>
          <cell r="N18" t="str">
            <v>DKADU  - CONSTRUCTION - CONSTRUCTION SPECIALTIES</v>
          </cell>
          <cell r="Q18">
            <v>0</v>
          </cell>
          <cell r="R18">
            <v>0</v>
          </cell>
          <cell r="S18">
            <v>0</v>
          </cell>
          <cell r="T18">
            <v>0</v>
          </cell>
          <cell r="U18">
            <v>0</v>
          </cell>
          <cell r="X18" t="str">
            <v>1AAHD</v>
          </cell>
          <cell r="Y18" t="str">
            <v>DKADU  - EQUIP. SPECS - FIELD ERECTED TANKS</v>
          </cell>
          <cell r="Z18" t="str">
            <v>N/A</v>
          </cell>
          <cell r="AA18" t="str">
            <v>N/A</v>
          </cell>
          <cell r="AB18" t="str">
            <v>N/A</v>
          </cell>
          <cell r="AC18" t="str">
            <v>N/A</v>
          </cell>
          <cell r="AD18" t="str">
            <v>N/A</v>
          </cell>
          <cell r="AE18" t="str">
            <v>N/A</v>
          </cell>
          <cell r="AF18" t="str">
            <v>N/A</v>
          </cell>
          <cell r="AI18" t="str">
            <v>1ABAEA</v>
          </cell>
          <cell r="AJ18" t="str">
            <v>DEMETHANIZER BOTTOM BOOSTER PUMP W/ DRIVERS</v>
          </cell>
          <cell r="AK18">
            <v>3</v>
          </cell>
          <cell r="AL18" t="str">
            <v>EA</v>
          </cell>
          <cell r="AO18">
            <v>390000</v>
          </cell>
          <cell r="AQ18">
            <v>390000</v>
          </cell>
        </row>
        <row r="19">
          <cell r="B19" t="str">
            <v>1CD--</v>
          </cell>
          <cell r="C19" t="str">
            <v>NFGP UPGRADE  COMMISSIONING, STARTUP &amp; TRAINING</v>
          </cell>
          <cell r="F19">
            <v>0</v>
          </cell>
          <cell r="G19">
            <v>0</v>
          </cell>
          <cell r="H19">
            <v>0</v>
          </cell>
          <cell r="I19">
            <v>0</v>
          </cell>
          <cell r="J19">
            <v>0</v>
          </cell>
          <cell r="M19" t="str">
            <v>1ACE-</v>
          </cell>
          <cell r="N19" t="str">
            <v>DKADU  - CONSTRUCTION - OTHER DIRECT WORK</v>
          </cell>
          <cell r="Q19">
            <v>0</v>
          </cell>
          <cell r="R19">
            <v>0</v>
          </cell>
          <cell r="S19">
            <v>0</v>
          </cell>
          <cell r="T19">
            <v>0</v>
          </cell>
          <cell r="U19">
            <v>0</v>
          </cell>
          <cell r="X19" t="str">
            <v>1AAHE</v>
          </cell>
          <cell r="Y19" t="str">
            <v>DKADU  - EQUIP. SPECS - PUMPS</v>
          </cell>
          <cell r="Z19">
            <v>7</v>
          </cell>
          <cell r="AA19" t="str">
            <v>EA</v>
          </cell>
          <cell r="AB19">
            <v>150</v>
          </cell>
          <cell r="AF19">
            <v>0</v>
          </cell>
          <cell r="AI19" t="str">
            <v>1ABAEB</v>
          </cell>
          <cell r="AJ19" t="str">
            <v>NGL PIPELINE PUMP W/ DRIVERS</v>
          </cell>
          <cell r="AK19">
            <v>3</v>
          </cell>
          <cell r="AL19" t="str">
            <v>EA</v>
          </cell>
          <cell r="AO19">
            <v>561000</v>
          </cell>
          <cell r="AQ19">
            <v>561000</v>
          </cell>
        </row>
        <row r="20">
          <cell r="B20" t="str">
            <v>1C---</v>
          </cell>
          <cell r="C20" t="str">
            <v xml:space="preserve">SUBTOTAL NFGP UPGRADE </v>
          </cell>
          <cell r="F20">
            <v>52042</v>
          </cell>
          <cell r="G20">
            <v>859300</v>
          </cell>
          <cell r="H20">
            <v>0</v>
          </cell>
          <cell r="I20">
            <v>0</v>
          </cell>
          <cell r="J20">
            <v>859300</v>
          </cell>
          <cell r="M20" t="str">
            <v>1ACF-</v>
          </cell>
          <cell r="N20" t="str">
            <v>DKADU  - CONSTRUCTION - INDIRECTS</v>
          </cell>
          <cell r="Q20">
            <v>0</v>
          </cell>
          <cell r="R20">
            <v>0</v>
          </cell>
          <cell r="S20">
            <v>0</v>
          </cell>
          <cell r="T20">
            <v>0</v>
          </cell>
          <cell r="U20">
            <v>0</v>
          </cell>
          <cell r="X20" t="str">
            <v>1AAHF</v>
          </cell>
          <cell r="Y20" t="str">
            <v>DKADU  - EQUIP. SPECS - HEAT EXCHANGERS - S &amp; T</v>
          </cell>
          <cell r="Z20">
            <v>18</v>
          </cell>
          <cell r="AA20" t="str">
            <v>EA</v>
          </cell>
          <cell r="AB20">
            <v>160</v>
          </cell>
          <cell r="AF20">
            <v>0</v>
          </cell>
          <cell r="AI20" t="str">
            <v>1ABAEX</v>
          </cell>
          <cell r="AJ20" t="str">
            <v>OTHER PUMPS</v>
          </cell>
          <cell r="AK20">
            <v>1</v>
          </cell>
          <cell r="AL20" t="str">
            <v>EA</v>
          </cell>
          <cell r="AO20">
            <v>6000</v>
          </cell>
          <cell r="AQ20">
            <v>6000</v>
          </cell>
        </row>
        <row r="21">
          <cell r="M21" t="str">
            <v>1AC--</v>
          </cell>
          <cell r="N21" t="str">
            <v>SUBTOTAL DKADU PLANT  - CONSTRUCTION</v>
          </cell>
          <cell r="Q21">
            <v>212160</v>
          </cell>
          <cell r="R21">
            <v>2551320</v>
          </cell>
          <cell r="S21">
            <v>0</v>
          </cell>
          <cell r="T21">
            <v>0</v>
          </cell>
          <cell r="U21">
            <v>2551320</v>
          </cell>
          <cell r="X21" t="str">
            <v>1AAHG</v>
          </cell>
          <cell r="Y21" t="str">
            <v>DKADU PLANT  - EQUIP. SPECS - HEAT EXCHANGERS - FINNED</v>
          </cell>
          <cell r="AF21">
            <v>0</v>
          </cell>
          <cell r="AI21" t="str">
            <v>1ABAE-</v>
          </cell>
          <cell r="AJ21" t="str">
            <v>SUBTOTAL PUMPS</v>
          </cell>
          <cell r="AK21">
            <v>7</v>
          </cell>
          <cell r="AL21">
            <v>0</v>
          </cell>
          <cell r="AM21">
            <v>0</v>
          </cell>
          <cell r="AN21">
            <v>0</v>
          </cell>
          <cell r="AO21">
            <v>957000</v>
          </cell>
          <cell r="AP21">
            <v>0</v>
          </cell>
          <cell r="AQ21">
            <v>957000</v>
          </cell>
        </row>
        <row r="22">
          <cell r="B22" t="str">
            <v>1DA--</v>
          </cell>
          <cell r="C22" t="str">
            <v>PIPELINE ENGINEERING/PROCUREMENT</v>
          </cell>
          <cell r="F22">
            <v>0</v>
          </cell>
          <cell r="G22">
            <v>0</v>
          </cell>
          <cell r="H22">
            <v>0</v>
          </cell>
          <cell r="I22">
            <v>0</v>
          </cell>
          <cell r="J22">
            <v>0</v>
          </cell>
          <cell r="X22" t="str">
            <v>1AAHH</v>
          </cell>
          <cell r="Y22" t="str">
            <v>DKADU PLANT  - EQUIP. SPECS - EXTRUDERS</v>
          </cell>
          <cell r="Z22" t="str">
            <v>N/A</v>
          </cell>
          <cell r="AA22" t="str">
            <v>N/A</v>
          </cell>
          <cell r="AB22" t="str">
            <v>N/A</v>
          </cell>
          <cell r="AC22" t="str">
            <v>N/A</v>
          </cell>
          <cell r="AD22" t="str">
            <v>N/A</v>
          </cell>
          <cell r="AE22" t="str">
            <v>N/A</v>
          </cell>
          <cell r="AF22" t="str">
            <v>N/A</v>
          </cell>
        </row>
        <row r="23">
          <cell r="B23" t="str">
            <v>1DB--</v>
          </cell>
          <cell r="C23" t="str">
            <v>PIPELINE  FABRICATION/DELIVERY</v>
          </cell>
          <cell r="F23">
            <v>0</v>
          </cell>
          <cell r="G23">
            <v>0</v>
          </cell>
          <cell r="H23">
            <v>0</v>
          </cell>
          <cell r="I23">
            <v>0</v>
          </cell>
          <cell r="J23">
            <v>0</v>
          </cell>
          <cell r="M23" t="str">
            <v>1ADA-</v>
          </cell>
          <cell r="N23" t="str">
            <v>DKADU PLANT  - COMMISSIONING</v>
          </cell>
          <cell r="Q23">
            <v>0</v>
          </cell>
          <cell r="R23">
            <v>0</v>
          </cell>
          <cell r="S23">
            <v>0</v>
          </cell>
          <cell r="T23">
            <v>0</v>
          </cell>
          <cell r="U23">
            <v>0</v>
          </cell>
          <cell r="X23" t="str">
            <v>1AAHI</v>
          </cell>
          <cell r="Y23" t="str">
            <v>DKADU PLANT  - EQUIP. SPECS - COMPRESSORS</v>
          </cell>
          <cell r="Z23">
            <v>15</v>
          </cell>
          <cell r="AA23" t="str">
            <v>EA</v>
          </cell>
          <cell r="AB23">
            <v>250</v>
          </cell>
          <cell r="AF23">
            <v>0</v>
          </cell>
          <cell r="AI23" t="str">
            <v>1ABAFA</v>
          </cell>
          <cell r="AJ23" t="str">
            <v>DEMETHANIZER FEED CHILLER W/ OH REFLUX COOLER</v>
          </cell>
          <cell r="AK23">
            <v>2</v>
          </cell>
          <cell r="AL23" t="str">
            <v>EA</v>
          </cell>
          <cell r="AO23">
            <v>2298000</v>
          </cell>
          <cell r="AQ23">
            <v>2298000</v>
          </cell>
        </row>
        <row r="24">
          <cell r="B24" t="str">
            <v>1DC--</v>
          </cell>
          <cell r="C24" t="str">
            <v>PIPELINE CONSTRUCTION</v>
          </cell>
          <cell r="F24">
            <v>0</v>
          </cell>
          <cell r="G24">
            <v>0</v>
          </cell>
          <cell r="H24">
            <v>0</v>
          </cell>
          <cell r="I24">
            <v>0</v>
          </cell>
          <cell r="J24">
            <v>0</v>
          </cell>
          <cell r="M24" t="str">
            <v>1ADB-</v>
          </cell>
          <cell r="N24" t="str">
            <v>DKADU PLANT  -STARTUP</v>
          </cell>
          <cell r="Q24">
            <v>0</v>
          </cell>
          <cell r="R24">
            <v>0</v>
          </cell>
          <cell r="S24">
            <v>0</v>
          </cell>
          <cell r="T24">
            <v>0</v>
          </cell>
          <cell r="U24">
            <v>0</v>
          </cell>
          <cell r="X24" t="str">
            <v>1AAHJ</v>
          </cell>
          <cell r="Y24" t="str">
            <v>DKADU PLANT  - EQUIP. SPECS - GENERATORS</v>
          </cell>
          <cell r="Z24" t="str">
            <v>N/A</v>
          </cell>
          <cell r="AA24" t="str">
            <v>N/A</v>
          </cell>
          <cell r="AB24" t="str">
            <v>N/A</v>
          </cell>
          <cell r="AC24" t="str">
            <v>N/A</v>
          </cell>
          <cell r="AD24" t="str">
            <v>N/A</v>
          </cell>
          <cell r="AE24" t="str">
            <v>N/A</v>
          </cell>
          <cell r="AF24" t="str">
            <v>N/A</v>
          </cell>
          <cell r="AI24" t="str">
            <v>1ABAFB</v>
          </cell>
          <cell r="AJ24" t="str">
            <v>RECYCLE GAS PREHEATER</v>
          </cell>
          <cell r="AK24">
            <v>1</v>
          </cell>
          <cell r="AL24" t="str">
            <v>EA</v>
          </cell>
          <cell r="AO24">
            <v>1149000</v>
          </cell>
          <cell r="AQ24">
            <v>1149000</v>
          </cell>
        </row>
        <row r="25">
          <cell r="B25" t="str">
            <v>1DD--</v>
          </cell>
          <cell r="C25" t="str">
            <v>PIPELINE COMMISSIONING, STARTUP &amp; TRAINING</v>
          </cell>
          <cell r="F25">
            <v>0</v>
          </cell>
          <cell r="G25">
            <v>0</v>
          </cell>
          <cell r="H25">
            <v>0</v>
          </cell>
          <cell r="I25">
            <v>0</v>
          </cell>
          <cell r="J25">
            <v>0</v>
          </cell>
          <cell r="M25" t="str">
            <v>1ADC-</v>
          </cell>
          <cell r="N25" t="str">
            <v>DKADU PLANT  -TRAINING</v>
          </cell>
          <cell r="Q25">
            <v>0</v>
          </cell>
          <cell r="R25">
            <v>0</v>
          </cell>
          <cell r="S25">
            <v>0</v>
          </cell>
          <cell r="T25">
            <v>0</v>
          </cell>
          <cell r="U25">
            <v>0</v>
          </cell>
          <cell r="X25" t="str">
            <v>1AAHK</v>
          </cell>
          <cell r="Y25" t="str">
            <v>DKADU PLANT  - EQUIP. SPECS - MOTORS &amp; DRIVERS</v>
          </cell>
          <cell r="AF25">
            <v>0</v>
          </cell>
          <cell r="AI25" t="str">
            <v>1ABAFC</v>
          </cell>
          <cell r="AJ25" t="str">
            <v>RECYCLE GAS/GAS EXCHANGERS</v>
          </cell>
          <cell r="AK25">
            <v>2</v>
          </cell>
          <cell r="AL25" t="str">
            <v>EA</v>
          </cell>
          <cell r="AO25">
            <v>385000</v>
          </cell>
          <cell r="AQ25">
            <v>385000</v>
          </cell>
        </row>
        <row r="26">
          <cell r="B26" t="str">
            <v>1D---</v>
          </cell>
          <cell r="C26" t="str">
            <v>SUBTOTAL PIPELINE</v>
          </cell>
          <cell r="F26">
            <v>0</v>
          </cell>
          <cell r="G26">
            <v>0</v>
          </cell>
          <cell r="H26">
            <v>0</v>
          </cell>
          <cell r="I26">
            <v>0</v>
          </cell>
          <cell r="J26">
            <v>0</v>
          </cell>
          <cell r="M26" t="str">
            <v>1AD--</v>
          </cell>
          <cell r="N26" t="str">
            <v>SUBTOTAL DKADU PLANT  - COMMISSIONING, STARTUP &amp; TRAINING</v>
          </cell>
          <cell r="Q26">
            <v>0</v>
          </cell>
          <cell r="R26">
            <v>0</v>
          </cell>
          <cell r="S26">
            <v>0</v>
          </cell>
          <cell r="T26">
            <v>0</v>
          </cell>
          <cell r="U26">
            <v>0</v>
          </cell>
          <cell r="X26" t="str">
            <v>1AAHL</v>
          </cell>
          <cell r="Y26" t="str">
            <v>DKADU PLANT  - EQUIP. SPECS - FIRED EQUIPMENT</v>
          </cell>
          <cell r="Z26" t="str">
            <v>N/A</v>
          </cell>
          <cell r="AA26" t="str">
            <v>N/A</v>
          </cell>
          <cell r="AB26" t="str">
            <v>N/A</v>
          </cell>
          <cell r="AC26" t="str">
            <v>N/A</v>
          </cell>
          <cell r="AD26" t="str">
            <v>N/A</v>
          </cell>
          <cell r="AE26" t="str">
            <v>N/A</v>
          </cell>
          <cell r="AF26" t="str">
            <v>N/A</v>
          </cell>
          <cell r="AI26" t="str">
            <v>1ABAFD</v>
          </cell>
          <cell r="AJ26" t="str">
            <v>LP GAS/GAS EXCHANGERS</v>
          </cell>
          <cell r="AK26">
            <v>4</v>
          </cell>
          <cell r="AL26" t="str">
            <v>EA</v>
          </cell>
          <cell r="AO26">
            <v>1935000</v>
          </cell>
          <cell r="AQ26">
            <v>1935000</v>
          </cell>
        </row>
        <row r="27">
          <cell r="X27" t="str">
            <v>1AAHM</v>
          </cell>
          <cell r="Y27" t="str">
            <v>DKADU PLANT  - EQUIP. SPECS - BLOWERS, FANS</v>
          </cell>
          <cell r="Z27" t="str">
            <v>N/A</v>
          </cell>
          <cell r="AA27" t="str">
            <v>N/A</v>
          </cell>
          <cell r="AB27" t="str">
            <v>N/A</v>
          </cell>
          <cell r="AC27" t="str">
            <v>N/A</v>
          </cell>
          <cell r="AD27" t="str">
            <v>N/A</v>
          </cell>
          <cell r="AE27" t="str">
            <v>N/A</v>
          </cell>
          <cell r="AF27" t="str">
            <v>N/A</v>
          </cell>
          <cell r="AI27" t="str">
            <v>1ABAFE</v>
          </cell>
          <cell r="AJ27" t="str">
            <v>LP DEMETHANIZER REBOILER</v>
          </cell>
          <cell r="AK27">
            <v>1</v>
          </cell>
          <cell r="AL27" t="str">
            <v>EA</v>
          </cell>
          <cell r="AO27">
            <v>610000</v>
          </cell>
          <cell r="AQ27">
            <v>610000</v>
          </cell>
        </row>
        <row r="28">
          <cell r="B28" t="str">
            <v>1EA--</v>
          </cell>
          <cell r="C28" t="str">
            <v>TANK ENGINEERING/PROCUREMENT</v>
          </cell>
          <cell r="F28">
            <v>0</v>
          </cell>
          <cell r="G28">
            <v>0</v>
          </cell>
          <cell r="H28">
            <v>0</v>
          </cell>
          <cell r="I28">
            <v>0</v>
          </cell>
          <cell r="J28">
            <v>0</v>
          </cell>
          <cell r="X28" t="str">
            <v>1AAHN</v>
          </cell>
          <cell r="Y28" t="str">
            <v>DKADU PLANT  - EQUIP. SPECS - FILTERS</v>
          </cell>
          <cell r="Z28" t="str">
            <v>N/A</v>
          </cell>
          <cell r="AA28" t="str">
            <v>N/A</v>
          </cell>
          <cell r="AB28" t="str">
            <v>N/A</v>
          </cell>
          <cell r="AC28" t="str">
            <v>N/A</v>
          </cell>
          <cell r="AD28" t="str">
            <v>N/A</v>
          </cell>
          <cell r="AE28" t="str">
            <v>N/A</v>
          </cell>
          <cell r="AF28" t="str">
            <v>N/A</v>
          </cell>
          <cell r="AI28" t="str">
            <v>1ABAFF</v>
          </cell>
          <cell r="AJ28" t="str">
            <v>UPPER SIDE REBOILER</v>
          </cell>
          <cell r="AK28">
            <v>1</v>
          </cell>
          <cell r="AL28" t="str">
            <v>EA</v>
          </cell>
          <cell r="AO28">
            <v>792000</v>
          </cell>
          <cell r="AQ28">
            <v>792000</v>
          </cell>
        </row>
        <row r="29">
          <cell r="B29" t="str">
            <v>1EB--</v>
          </cell>
          <cell r="C29" t="str">
            <v>TANK       FABRICATION/DELIVERY</v>
          </cell>
          <cell r="F29">
            <v>0</v>
          </cell>
          <cell r="G29">
            <v>0</v>
          </cell>
          <cell r="H29">
            <v>0</v>
          </cell>
          <cell r="I29">
            <v>0</v>
          </cell>
          <cell r="J29">
            <v>0</v>
          </cell>
          <cell r="X29" t="str">
            <v>1AAHO</v>
          </cell>
          <cell r="Y29" t="str">
            <v>DKADU PLANT  - EQUIP. SPECS - FLARES</v>
          </cell>
          <cell r="Z29" t="str">
            <v>N/A</v>
          </cell>
          <cell r="AA29" t="str">
            <v>N/A</v>
          </cell>
          <cell r="AB29" t="str">
            <v>N/A</v>
          </cell>
          <cell r="AC29" t="str">
            <v>N/A</v>
          </cell>
          <cell r="AD29" t="str">
            <v>N/A</v>
          </cell>
          <cell r="AE29" t="str">
            <v>N/A</v>
          </cell>
          <cell r="AF29" t="str">
            <v>N/A</v>
          </cell>
          <cell r="AI29" t="str">
            <v>1ABAFG</v>
          </cell>
          <cell r="AJ29" t="str">
            <v>RECYCLE COMPRESSOR AFTER COOLER</v>
          </cell>
          <cell r="AK29">
            <v>3</v>
          </cell>
          <cell r="AL29" t="str">
            <v>EA</v>
          </cell>
          <cell r="AO29">
            <v>1138000</v>
          </cell>
          <cell r="AQ29">
            <v>1138000</v>
          </cell>
        </row>
        <row r="30">
          <cell r="B30" t="str">
            <v>1EC--</v>
          </cell>
          <cell r="C30" t="str">
            <v>TANK CONSTRUCTION</v>
          </cell>
          <cell r="F30">
            <v>0</v>
          </cell>
          <cell r="G30">
            <v>0</v>
          </cell>
          <cell r="H30">
            <v>0</v>
          </cell>
          <cell r="I30">
            <v>0</v>
          </cell>
          <cell r="J30">
            <v>0</v>
          </cell>
          <cell r="X30" t="str">
            <v>1AAHP</v>
          </cell>
          <cell r="Y30" t="str">
            <v>DKADU PLANT  - EQUIP. SPECS - SOLIDS HANDLING EQUIPMENT</v>
          </cell>
          <cell r="Z30" t="str">
            <v>N/A</v>
          </cell>
          <cell r="AA30" t="str">
            <v>N/A</v>
          </cell>
          <cell r="AB30" t="str">
            <v>N/A</v>
          </cell>
          <cell r="AC30" t="str">
            <v>N/A</v>
          </cell>
          <cell r="AD30" t="str">
            <v>N/A</v>
          </cell>
          <cell r="AE30" t="str">
            <v>N/A</v>
          </cell>
          <cell r="AF30" t="str">
            <v>N/A</v>
          </cell>
          <cell r="AI30" t="str">
            <v>1ABAFX</v>
          </cell>
          <cell r="AJ30" t="str">
            <v>OTHER SHELL &amp; TUBE EXCHANGERS</v>
          </cell>
          <cell r="AK30">
            <v>4</v>
          </cell>
          <cell r="AL30" t="str">
            <v>EA</v>
          </cell>
          <cell r="AO30">
            <v>862000</v>
          </cell>
          <cell r="AQ30">
            <v>862000</v>
          </cell>
        </row>
        <row r="31">
          <cell r="B31" t="str">
            <v>1ED--</v>
          </cell>
          <cell r="C31" t="str">
            <v>TANK COMMISSIONING, STARTUP &amp; TRAINING</v>
          </cell>
          <cell r="F31">
            <v>0</v>
          </cell>
          <cell r="G31">
            <v>0</v>
          </cell>
          <cell r="H31">
            <v>0</v>
          </cell>
          <cell r="I31">
            <v>0</v>
          </cell>
          <cell r="J31">
            <v>0</v>
          </cell>
          <cell r="X31" t="str">
            <v>1AAHQ</v>
          </cell>
          <cell r="Y31" t="str">
            <v>DKADU PLANT  - EQUIP. SPECS - PACKAGED EQUIPMENT</v>
          </cell>
          <cell r="Z31" t="str">
            <v>N/A</v>
          </cell>
          <cell r="AA31" t="str">
            <v>N/A</v>
          </cell>
          <cell r="AB31" t="str">
            <v>N/A</v>
          </cell>
          <cell r="AC31" t="str">
            <v>N/A</v>
          </cell>
          <cell r="AD31" t="str">
            <v>N/A</v>
          </cell>
          <cell r="AE31" t="str">
            <v>N/A</v>
          </cell>
          <cell r="AF31" t="str">
            <v>N/A</v>
          </cell>
          <cell r="AI31" t="str">
            <v>1ABAF-</v>
          </cell>
          <cell r="AJ31" t="str">
            <v>SUBTOTAL HEAT EXCHANGERS - SHELL &amp; TUBE</v>
          </cell>
          <cell r="AK31">
            <v>18</v>
          </cell>
          <cell r="AL31">
            <v>0</v>
          </cell>
          <cell r="AM31">
            <v>0</v>
          </cell>
          <cell r="AN31">
            <v>0</v>
          </cell>
          <cell r="AO31">
            <v>9169000</v>
          </cell>
          <cell r="AP31">
            <v>0</v>
          </cell>
          <cell r="AQ31">
            <v>9169000</v>
          </cell>
        </row>
        <row r="32">
          <cell r="B32" t="str">
            <v>1E---</v>
          </cell>
          <cell r="C32" t="str">
            <v>SUBTOTAL TANK</v>
          </cell>
          <cell r="F32">
            <v>0</v>
          </cell>
          <cell r="G32">
            <v>0</v>
          </cell>
          <cell r="H32">
            <v>0</v>
          </cell>
          <cell r="I32">
            <v>0</v>
          </cell>
          <cell r="J32">
            <v>0</v>
          </cell>
          <cell r="X32" t="str">
            <v>1AAHX</v>
          </cell>
          <cell r="Y32" t="str">
            <v>DKADU PLANT  - EQUIP. SPECS - OTHERS</v>
          </cell>
          <cell r="Z32">
            <v>6</v>
          </cell>
          <cell r="AA32" t="str">
            <v>EA</v>
          </cell>
          <cell r="AB32">
            <v>100</v>
          </cell>
          <cell r="AF32">
            <v>0</v>
          </cell>
        </row>
        <row r="33">
          <cell r="X33" t="str">
            <v>1AAH-</v>
          </cell>
          <cell r="Y33" t="str">
            <v xml:space="preserve">SUBTOTAL - DKADU PLANT  - EQUIP. SPECS </v>
          </cell>
          <cell r="Z33">
            <v>60</v>
          </cell>
          <cell r="AA33" t="str">
            <v>N/A</v>
          </cell>
          <cell r="AB33">
            <v>910</v>
          </cell>
          <cell r="AC33">
            <v>0</v>
          </cell>
          <cell r="AD33">
            <v>0</v>
          </cell>
          <cell r="AE33">
            <v>0</v>
          </cell>
          <cell r="AF33">
            <v>0</v>
          </cell>
          <cell r="AI33" t="str">
            <v>1ABAGX</v>
          </cell>
          <cell r="AJ33" t="str">
            <v>OTHER EXCHANGERS - FINNED</v>
          </cell>
          <cell r="AQ33">
            <v>0</v>
          </cell>
        </row>
        <row r="34">
          <cell r="AI34" t="str">
            <v>1ABAG-</v>
          </cell>
          <cell r="AJ34" t="str">
            <v>SUBTOTAL - HEAT EXCHANGERS - FINNED</v>
          </cell>
          <cell r="AK34">
            <v>0</v>
          </cell>
          <cell r="AL34">
            <v>0</v>
          </cell>
          <cell r="AM34">
            <v>0</v>
          </cell>
          <cell r="AN34">
            <v>0</v>
          </cell>
          <cell r="AO34">
            <v>0</v>
          </cell>
          <cell r="AP34">
            <v>0</v>
          </cell>
          <cell r="AQ34">
            <v>0</v>
          </cell>
        </row>
        <row r="35">
          <cell r="B35" t="str">
            <v>1----</v>
          </cell>
          <cell r="C35" t="str">
            <v>TOTAL NGL-4 PROJECT</v>
          </cell>
          <cell r="F35">
            <v>657448</v>
          </cell>
          <cell r="G35">
            <v>8453020</v>
          </cell>
          <cell r="H35">
            <v>28083700</v>
          </cell>
          <cell r="I35">
            <v>0</v>
          </cell>
          <cell r="J35">
            <v>36536720</v>
          </cell>
        </row>
        <row r="40">
          <cell r="W40" t="str">
            <v>LEVEL 2 DKADU PLANT PG.2</v>
          </cell>
          <cell r="X40" t="str">
            <v>WBS CODE</v>
          </cell>
          <cell r="Y40" t="str">
            <v>DESCRIPTION</v>
          </cell>
          <cell r="Z40" t="str">
            <v>QUANTITY</v>
          </cell>
          <cell r="AA40" t="str">
            <v>UNITS</v>
          </cell>
          <cell r="AB40" t="str">
            <v>TOTAL MANHOURS</v>
          </cell>
          <cell r="AC40" t="str">
            <v>TOTAL LABOR COST</v>
          </cell>
          <cell r="AD40" t="str">
            <v>TOTAL MAT'L COST</v>
          </cell>
          <cell r="AE40" t="str">
            <v>TOTAL S/C COST</v>
          </cell>
          <cell r="AF40" t="str">
            <v>TOTAL COST</v>
          </cell>
          <cell r="AH40" t="str">
            <v>LEVEL 3 DKADU PLANT PG 2</v>
          </cell>
          <cell r="AI40" t="str">
            <v>WBS CODE</v>
          </cell>
          <cell r="AJ40" t="str">
            <v>DESCRIPTION</v>
          </cell>
          <cell r="AK40" t="str">
            <v>QUANTITY</v>
          </cell>
          <cell r="AL40" t="str">
            <v>UNITS</v>
          </cell>
          <cell r="AM40" t="str">
            <v>TOTAL MANHOURS</v>
          </cell>
          <cell r="AN40" t="str">
            <v>TOTAL LABOR COST</v>
          </cell>
          <cell r="AO40" t="str">
            <v>TOTAL MAT'L COST</v>
          </cell>
          <cell r="AP40" t="str">
            <v>TOTAL S/C COST</v>
          </cell>
          <cell r="AQ40" t="str">
            <v>TOTAL COST</v>
          </cell>
        </row>
        <row r="42">
          <cell r="X42" t="str">
            <v>1AAIA</v>
          </cell>
          <cell r="Y42" t="str">
            <v>DKADU PLANT  - PROCUREMENT PRESSURE VESSELS</v>
          </cell>
          <cell r="AF42">
            <v>0</v>
          </cell>
          <cell r="AI42" t="str">
            <v>1ABAIA</v>
          </cell>
          <cell r="AJ42" t="str">
            <v>GAS RECYCLE COMPRESSORS W/TURBINES</v>
          </cell>
          <cell r="AK42">
            <v>3</v>
          </cell>
          <cell r="AL42" t="str">
            <v>EA</v>
          </cell>
          <cell r="AO42">
            <v>0</v>
          </cell>
          <cell r="AQ42">
            <v>0</v>
          </cell>
        </row>
        <row r="43">
          <cell r="X43" t="str">
            <v>1AAIB</v>
          </cell>
          <cell r="Y43" t="str">
            <v>DKADU PLANT  - PROCUREMENT   COLUMNS</v>
          </cell>
          <cell r="AF43">
            <v>0</v>
          </cell>
          <cell r="AI43" t="str">
            <v>1ABAIB</v>
          </cell>
          <cell r="AJ43" t="str">
            <v>RECYCLE EXPANDER COMP. W/DRIVERS</v>
          </cell>
          <cell r="AK43">
            <v>1</v>
          </cell>
          <cell r="AL43" t="str">
            <v>EA</v>
          </cell>
          <cell r="AO43">
            <v>1544000</v>
          </cell>
          <cell r="AQ43">
            <v>1544000</v>
          </cell>
        </row>
        <row r="44">
          <cell r="X44" t="str">
            <v>1AAIC</v>
          </cell>
          <cell r="Y44" t="str">
            <v>DKADU PLANT  - PROCUREMENT   REACTORS</v>
          </cell>
          <cell r="AF44">
            <v>0</v>
          </cell>
          <cell r="AI44" t="str">
            <v>1ABAIC</v>
          </cell>
          <cell r="AJ44" t="str">
            <v>INJECTION COMPRESSORS</v>
          </cell>
          <cell r="AK44">
            <v>2</v>
          </cell>
          <cell r="AL44" t="str">
            <v>EA</v>
          </cell>
          <cell r="AO44">
            <v>7338000</v>
          </cell>
          <cell r="AQ44">
            <v>7338000</v>
          </cell>
        </row>
        <row r="45">
          <cell r="X45" t="str">
            <v>1AAID</v>
          </cell>
          <cell r="Y45" t="str">
            <v>DKADU PLANT  - PROCUREMENT   FIELD ERECTED TANKS</v>
          </cell>
          <cell r="Z45" t="str">
            <v>N/A</v>
          </cell>
          <cell r="AA45" t="str">
            <v>N/A</v>
          </cell>
          <cell r="AB45" t="str">
            <v>N/A</v>
          </cell>
          <cell r="AC45" t="str">
            <v>N/A</v>
          </cell>
          <cell r="AD45" t="str">
            <v>N/A</v>
          </cell>
          <cell r="AE45" t="str">
            <v>N/A</v>
          </cell>
          <cell r="AF45" t="str">
            <v>N/A</v>
          </cell>
          <cell r="AI45" t="str">
            <v>1ABAID</v>
          </cell>
          <cell r="AJ45" t="str">
            <v>LP BOOSTER COMPRESSORS</v>
          </cell>
          <cell r="AK45">
            <v>2</v>
          </cell>
          <cell r="AL45" t="str">
            <v>EA</v>
          </cell>
          <cell r="AO45">
            <v>2963000</v>
          </cell>
          <cell r="AQ45">
            <v>2963000</v>
          </cell>
        </row>
        <row r="46">
          <cell r="X46" t="str">
            <v>1AAIE</v>
          </cell>
          <cell r="Y46" t="str">
            <v>DKADU PLANT  - PROCUREMENT   PUMPS</v>
          </cell>
          <cell r="AF46">
            <v>0</v>
          </cell>
          <cell r="AI46" t="str">
            <v>1ABAIX</v>
          </cell>
          <cell r="AJ46" t="str">
            <v>OTHER COMPRESSORS</v>
          </cell>
          <cell r="AK46">
            <v>1</v>
          </cell>
          <cell r="AL46" t="str">
            <v>EA</v>
          </cell>
          <cell r="AO46">
            <v>143000</v>
          </cell>
          <cell r="AQ46">
            <v>143000</v>
          </cell>
        </row>
        <row r="47">
          <cell r="X47" t="str">
            <v>1AAIF</v>
          </cell>
          <cell r="Y47" t="str">
            <v>DKADU PLANT  - PROCUREMENT   HEAT EXCHANGERS - S &amp; T</v>
          </cell>
          <cell r="AF47">
            <v>0</v>
          </cell>
          <cell r="AI47" t="str">
            <v>1ABAI</v>
          </cell>
          <cell r="AJ47" t="str">
            <v>SUBTOTAL - COMPRESSORS</v>
          </cell>
          <cell r="AK47">
            <v>9</v>
          </cell>
          <cell r="AL47">
            <v>0</v>
          </cell>
          <cell r="AM47">
            <v>0</v>
          </cell>
          <cell r="AN47">
            <v>0</v>
          </cell>
          <cell r="AO47">
            <v>11988000</v>
          </cell>
          <cell r="AP47">
            <v>0</v>
          </cell>
          <cell r="AQ47">
            <v>11988000</v>
          </cell>
        </row>
        <row r="48">
          <cell r="X48" t="str">
            <v>1AAIG</v>
          </cell>
          <cell r="Y48" t="str">
            <v>DKADU PLANT  - PROCUREMENT   HEAT EXCHANGERS - FINNED</v>
          </cell>
          <cell r="AF48">
            <v>0</v>
          </cell>
        </row>
        <row r="49">
          <cell r="X49" t="str">
            <v>1AAIH</v>
          </cell>
          <cell r="Y49" t="str">
            <v>DKADU PLANT  - PROCUREMENT   EXTRUDERS</v>
          </cell>
          <cell r="Z49" t="str">
            <v>N/A</v>
          </cell>
          <cell r="AA49" t="str">
            <v>N/A</v>
          </cell>
          <cell r="AB49" t="str">
            <v>N/A</v>
          </cell>
          <cell r="AC49" t="str">
            <v>N/A</v>
          </cell>
          <cell r="AD49" t="str">
            <v>N/A</v>
          </cell>
          <cell r="AE49" t="str">
            <v>N/A</v>
          </cell>
          <cell r="AF49" t="str">
            <v>N/A</v>
          </cell>
          <cell r="AI49" t="str">
            <v>1ABAKA</v>
          </cell>
          <cell r="AJ49" t="str">
            <v>GAS TURBINE DRIVERS</v>
          </cell>
          <cell r="AQ49">
            <v>0</v>
          </cell>
        </row>
        <row r="50">
          <cell r="X50" t="str">
            <v>1AAII</v>
          </cell>
          <cell r="Y50" t="str">
            <v>DKADU PLANT  - PROCUREMENT   COMPRESSORS</v>
          </cell>
          <cell r="AF50">
            <v>0</v>
          </cell>
          <cell r="AI50" t="str">
            <v>1ABAKX</v>
          </cell>
          <cell r="AJ50" t="str">
            <v>OTHER DRIVERS</v>
          </cell>
          <cell r="AQ50">
            <v>0</v>
          </cell>
        </row>
        <row r="51">
          <cell r="X51" t="str">
            <v>1AAIJ</v>
          </cell>
          <cell r="Y51" t="str">
            <v>DKADU PLANT  - PROCUREMENT   GENERATORS</v>
          </cell>
          <cell r="Z51" t="str">
            <v>N/A</v>
          </cell>
          <cell r="AA51" t="str">
            <v>N/A</v>
          </cell>
          <cell r="AB51" t="str">
            <v>N/A</v>
          </cell>
          <cell r="AC51" t="str">
            <v>N/A</v>
          </cell>
          <cell r="AD51" t="str">
            <v>N/A</v>
          </cell>
          <cell r="AE51" t="str">
            <v>N/A</v>
          </cell>
          <cell r="AF51" t="str">
            <v>N/A</v>
          </cell>
          <cell r="AI51" t="str">
            <v>1ABAK-</v>
          </cell>
          <cell r="AJ51" t="str">
            <v>SUBTOTAL MOTORS &amp; DRIVERS</v>
          </cell>
          <cell r="AK51">
            <v>0</v>
          </cell>
          <cell r="AL51">
            <v>0</v>
          </cell>
          <cell r="AM51">
            <v>0</v>
          </cell>
          <cell r="AN51">
            <v>0</v>
          </cell>
          <cell r="AO51">
            <v>0</v>
          </cell>
          <cell r="AP51">
            <v>0</v>
          </cell>
          <cell r="AQ51">
            <v>0</v>
          </cell>
        </row>
        <row r="52">
          <cell r="X52" t="str">
            <v>1AAIK</v>
          </cell>
          <cell r="Y52" t="str">
            <v>DKADU PLANT  - PROCUREMENT   MOTORS &amp; DRIVERS</v>
          </cell>
          <cell r="AF52">
            <v>0</v>
          </cell>
        </row>
        <row r="53">
          <cell r="X53" t="str">
            <v>1AAIL</v>
          </cell>
          <cell r="Y53" t="str">
            <v>DKADU PLANT  - PROCUREMENT   FIRED EQUIPMENT</v>
          </cell>
          <cell r="Z53" t="str">
            <v>N/A</v>
          </cell>
          <cell r="AA53" t="str">
            <v>N/A</v>
          </cell>
          <cell r="AB53" t="str">
            <v>N/A</v>
          </cell>
          <cell r="AC53" t="str">
            <v>N/A</v>
          </cell>
          <cell r="AD53" t="str">
            <v>N/A</v>
          </cell>
          <cell r="AE53" t="str">
            <v>N/A</v>
          </cell>
          <cell r="AF53" t="str">
            <v>N/A</v>
          </cell>
          <cell r="AI53" t="str">
            <v>1ABAXA</v>
          </cell>
          <cell r="AJ53" t="str">
            <v>METHANOL INJECTION SKID</v>
          </cell>
          <cell r="AK53">
            <v>1</v>
          </cell>
          <cell r="AL53" t="str">
            <v>LOT</v>
          </cell>
          <cell r="AO53">
            <v>176000</v>
          </cell>
          <cell r="AQ53">
            <v>176000</v>
          </cell>
        </row>
        <row r="54">
          <cell r="X54" t="str">
            <v>1AAIM</v>
          </cell>
          <cell r="Y54" t="str">
            <v>DKADU PLANT  - PROCUREMENT   BLOWERS &amp; FANS</v>
          </cell>
          <cell r="Z54" t="str">
            <v>N/A</v>
          </cell>
          <cell r="AA54" t="str">
            <v>N/A</v>
          </cell>
          <cell r="AB54" t="str">
            <v>N/A</v>
          </cell>
          <cell r="AC54" t="str">
            <v>N/A</v>
          </cell>
          <cell r="AD54" t="str">
            <v>N/A</v>
          </cell>
          <cell r="AE54" t="str">
            <v>N/A</v>
          </cell>
          <cell r="AF54" t="str">
            <v>N/A</v>
          </cell>
          <cell r="AI54" t="str">
            <v>1ABAXX</v>
          </cell>
          <cell r="AJ54" t="str">
            <v>OTHER EQUIPMENT</v>
          </cell>
          <cell r="AK54">
            <v>4</v>
          </cell>
          <cell r="AL54" t="str">
            <v>EA</v>
          </cell>
          <cell r="AO54">
            <v>66700</v>
          </cell>
          <cell r="AQ54">
            <v>66700</v>
          </cell>
        </row>
        <row r="55">
          <cell r="X55" t="str">
            <v>1AAIN</v>
          </cell>
          <cell r="Y55" t="str">
            <v>DKADU PLANT  - PROCUREMENT   FILTERS</v>
          </cell>
          <cell r="Z55" t="str">
            <v>N/A</v>
          </cell>
          <cell r="AA55" t="str">
            <v>N/A</v>
          </cell>
          <cell r="AB55" t="str">
            <v>N/A</v>
          </cell>
          <cell r="AC55" t="str">
            <v>N/A</v>
          </cell>
          <cell r="AD55" t="str">
            <v>N/A</v>
          </cell>
          <cell r="AE55" t="str">
            <v>N/A</v>
          </cell>
          <cell r="AF55" t="str">
            <v>N/A</v>
          </cell>
          <cell r="AI55" t="str">
            <v>1ABAX-</v>
          </cell>
          <cell r="AJ55" t="str">
            <v>SUBTOTAL OTHER EQUIPMENT</v>
          </cell>
          <cell r="AK55">
            <v>5</v>
          </cell>
          <cell r="AL55">
            <v>0</v>
          </cell>
          <cell r="AM55">
            <v>0</v>
          </cell>
          <cell r="AN55">
            <v>0</v>
          </cell>
          <cell r="AO55">
            <v>242700</v>
          </cell>
          <cell r="AP55">
            <v>0</v>
          </cell>
          <cell r="AQ55">
            <v>242700</v>
          </cell>
        </row>
        <row r="56">
          <cell r="X56" t="str">
            <v>1AAIO</v>
          </cell>
          <cell r="Y56" t="str">
            <v>DKADU PLANT  - PROCUREMENT   FLARES</v>
          </cell>
          <cell r="Z56" t="str">
            <v>N/A</v>
          </cell>
          <cell r="AA56" t="str">
            <v>N/A</v>
          </cell>
          <cell r="AB56" t="str">
            <v>N/A</v>
          </cell>
          <cell r="AC56" t="str">
            <v>N/A</v>
          </cell>
          <cell r="AD56" t="str">
            <v>N/A</v>
          </cell>
          <cell r="AE56" t="str">
            <v>N/A</v>
          </cell>
          <cell r="AF56" t="str">
            <v>N/A</v>
          </cell>
        </row>
        <row r="57">
          <cell r="X57" t="str">
            <v>1AAIP</v>
          </cell>
          <cell r="Y57" t="str">
            <v>DKADU PLANT  - PROCUREMENT   SOLIDS HANDLING EQUIPMENT</v>
          </cell>
          <cell r="Z57" t="str">
            <v>N/A</v>
          </cell>
          <cell r="AA57" t="str">
            <v>N/A</v>
          </cell>
          <cell r="AB57" t="str">
            <v>N/A</v>
          </cell>
          <cell r="AC57" t="str">
            <v>N/A</v>
          </cell>
          <cell r="AD57" t="str">
            <v>N/A</v>
          </cell>
          <cell r="AE57" t="str">
            <v>N/A</v>
          </cell>
          <cell r="AF57" t="str">
            <v>N/A</v>
          </cell>
        </row>
        <row r="58">
          <cell r="X58" t="str">
            <v>1AAIQ</v>
          </cell>
          <cell r="Y58" t="str">
            <v>DKADU PLANT  - PROCUREMENT   PACKAGED EQUIPMENT</v>
          </cell>
          <cell r="Z58" t="str">
            <v>N/A</v>
          </cell>
          <cell r="AA58" t="str">
            <v>N/A</v>
          </cell>
          <cell r="AB58" t="str">
            <v>N/A</v>
          </cell>
          <cell r="AC58" t="str">
            <v>N/A</v>
          </cell>
          <cell r="AD58" t="str">
            <v>N/A</v>
          </cell>
          <cell r="AE58" t="str">
            <v>N/A</v>
          </cell>
          <cell r="AF58" t="str">
            <v>N/A</v>
          </cell>
        </row>
        <row r="59">
          <cell r="X59" t="str">
            <v>1AAIT</v>
          </cell>
          <cell r="Y59" t="str">
            <v>DKADU PLANT  - PROCUREMENT   BULKS</v>
          </cell>
          <cell r="AF59">
            <v>0</v>
          </cell>
        </row>
        <row r="60">
          <cell r="X60" t="str">
            <v>1AAIX</v>
          </cell>
          <cell r="Y60" t="str">
            <v>DKADU PLANT  - PROCUREMENT   OTHER</v>
          </cell>
          <cell r="AF60">
            <v>0</v>
          </cell>
        </row>
        <row r="61">
          <cell r="X61" t="str">
            <v>1AAI-</v>
          </cell>
          <cell r="Y61" t="str">
            <v>SUBTOTAL - DKADU PLANT  - PROCUREMENT</v>
          </cell>
          <cell r="Z61">
            <v>0</v>
          </cell>
          <cell r="AA61" t="str">
            <v>N/A</v>
          </cell>
          <cell r="AB61">
            <v>0</v>
          </cell>
          <cell r="AC61">
            <v>0</v>
          </cell>
          <cell r="AD61">
            <v>0</v>
          </cell>
          <cell r="AE61">
            <v>0</v>
          </cell>
          <cell r="AF61">
            <v>0</v>
          </cell>
        </row>
        <row r="63">
          <cell r="X63" t="str">
            <v>1AAJA</v>
          </cell>
          <cell r="Y63" t="str">
            <v>DKADU PLANT  - INDIRECT ENG'G CONTRACTS</v>
          </cell>
          <cell r="AF63">
            <v>0</v>
          </cell>
        </row>
        <row r="64">
          <cell r="X64" t="str">
            <v>1AAJB</v>
          </cell>
          <cell r="Y64" t="str">
            <v>DKADU PLANT  - INDIRECT ENG'G PROJECT MANAGEMENT</v>
          </cell>
          <cell r="AF64">
            <v>0</v>
          </cell>
        </row>
        <row r="65">
          <cell r="X65" t="str">
            <v>1AAJC</v>
          </cell>
          <cell r="Y65" t="str">
            <v>DKADU PLANT  - INDIRECT ENG'G ENGINEERING/NON-TECH</v>
          </cell>
          <cell r="AF65">
            <v>0</v>
          </cell>
        </row>
        <row r="66">
          <cell r="X66" t="str">
            <v>1AAJX</v>
          </cell>
          <cell r="Y66" t="str">
            <v>DKADU PLANT  - INDIRECT ENG'G OTHER</v>
          </cell>
          <cell r="AF66">
            <v>0</v>
          </cell>
        </row>
        <row r="67">
          <cell r="X67" t="str">
            <v>1AAJ-</v>
          </cell>
          <cell r="Y67" t="str">
            <v>SUBTOTAL - DKADU PLANT  - INDIRECT ENGINEERING</v>
          </cell>
          <cell r="Z67">
            <v>0</v>
          </cell>
          <cell r="AA67" t="str">
            <v>N/A</v>
          </cell>
          <cell r="AB67">
            <v>0</v>
          </cell>
          <cell r="AC67">
            <v>0</v>
          </cell>
          <cell r="AD67">
            <v>0</v>
          </cell>
          <cell r="AE67">
            <v>0</v>
          </cell>
          <cell r="AF67">
            <v>0</v>
          </cell>
        </row>
        <row r="78">
          <cell r="W78" t="str">
            <v>LEVEL 2 DKADU PLANT PG.3</v>
          </cell>
          <cell r="X78" t="str">
            <v>WBS CODE</v>
          </cell>
          <cell r="Y78" t="str">
            <v>DESCRIPTION</v>
          </cell>
          <cell r="Z78" t="str">
            <v>QUANTITY</v>
          </cell>
          <cell r="AA78" t="str">
            <v>UNITS</v>
          </cell>
          <cell r="AB78" t="str">
            <v>TOTAL MANHOURS</v>
          </cell>
          <cell r="AC78" t="str">
            <v>TOTAL LABOR COST</v>
          </cell>
          <cell r="AD78" t="str">
            <v>TOTAL MAT'L COST</v>
          </cell>
          <cell r="AE78" t="str">
            <v>TOTAL S/C COST</v>
          </cell>
          <cell r="AF78" t="str">
            <v>TOTAL COST</v>
          </cell>
        </row>
        <row r="80">
          <cell r="X80" t="str">
            <v>1ABAA</v>
          </cell>
          <cell r="Y80" t="str">
            <v>DKADU PLANT  - FAB/DELIVERY MAJOR EQUIP PRESSURE VESSELS</v>
          </cell>
          <cell r="Z80">
            <v>12</v>
          </cell>
          <cell r="AA80">
            <v>0</v>
          </cell>
          <cell r="AB80">
            <v>0</v>
          </cell>
          <cell r="AC80">
            <v>0</v>
          </cell>
          <cell r="AD80">
            <v>2458000</v>
          </cell>
          <cell r="AE80">
            <v>0</v>
          </cell>
          <cell r="AF80">
            <v>2458000</v>
          </cell>
        </row>
        <row r="81">
          <cell r="X81" t="str">
            <v>1ABAB</v>
          </cell>
          <cell r="Y81" t="str">
            <v>DKADU PLANT  - FAB/DELIVERY MAJOR EQUIP COLUMNS</v>
          </cell>
          <cell r="Z81">
            <v>2</v>
          </cell>
          <cell r="AA81">
            <v>0</v>
          </cell>
          <cell r="AB81">
            <v>0</v>
          </cell>
          <cell r="AC81">
            <v>0</v>
          </cell>
          <cell r="AD81">
            <v>3269000</v>
          </cell>
          <cell r="AE81">
            <v>0</v>
          </cell>
          <cell r="AF81">
            <v>3269000</v>
          </cell>
        </row>
        <row r="82">
          <cell r="X82" t="str">
            <v>1ABAC</v>
          </cell>
          <cell r="Y82" t="str">
            <v>DKADU PLANT  - FAB/DELIVERY MAJOR EQUIP REACTORS</v>
          </cell>
          <cell r="Z82" t="str">
            <v>N/A</v>
          </cell>
          <cell r="AA82" t="str">
            <v>N/A</v>
          </cell>
          <cell r="AB82" t="str">
            <v>N/A</v>
          </cell>
          <cell r="AC82" t="str">
            <v>N/A</v>
          </cell>
          <cell r="AD82" t="str">
            <v>N/A</v>
          </cell>
          <cell r="AE82" t="str">
            <v>N/A</v>
          </cell>
          <cell r="AF82" t="str">
            <v>N/A</v>
          </cell>
        </row>
        <row r="83">
          <cell r="X83" t="str">
            <v>1ABAD</v>
          </cell>
          <cell r="Y83" t="str">
            <v>DKADU PLANT  - FAB/DELIVERY MAJOR EQUIP FIELD ERECTED TANKS</v>
          </cell>
          <cell r="Z83" t="str">
            <v>N/A</v>
          </cell>
          <cell r="AA83" t="str">
            <v>N/A</v>
          </cell>
          <cell r="AB83" t="str">
            <v>N/A</v>
          </cell>
          <cell r="AC83" t="str">
            <v>N/A</v>
          </cell>
          <cell r="AD83" t="str">
            <v>N/A</v>
          </cell>
          <cell r="AE83" t="str">
            <v>N/A</v>
          </cell>
          <cell r="AF83" t="str">
            <v>N/A</v>
          </cell>
        </row>
        <row r="84">
          <cell r="X84" t="str">
            <v>1ABAE</v>
          </cell>
          <cell r="Y84" t="str">
            <v>DKADU PLANT  - FAB/DELIVERY MAJOR EQUIP PUMPS</v>
          </cell>
          <cell r="Z84">
            <v>7</v>
          </cell>
          <cell r="AA84">
            <v>0</v>
          </cell>
          <cell r="AB84">
            <v>0</v>
          </cell>
          <cell r="AC84">
            <v>0</v>
          </cell>
          <cell r="AD84">
            <v>957000</v>
          </cell>
          <cell r="AE84">
            <v>0</v>
          </cell>
          <cell r="AF84">
            <v>957000</v>
          </cell>
        </row>
        <row r="85">
          <cell r="X85" t="str">
            <v>1ABAF</v>
          </cell>
          <cell r="Y85" t="str">
            <v>DKADU PLANT  - FAB/DELIVERY MAJOR EQUIP HEAT EXCHANGERS S&amp;T</v>
          </cell>
          <cell r="Z85">
            <v>18</v>
          </cell>
          <cell r="AA85">
            <v>0</v>
          </cell>
          <cell r="AB85">
            <v>0</v>
          </cell>
          <cell r="AC85">
            <v>0</v>
          </cell>
          <cell r="AD85">
            <v>9169000</v>
          </cell>
          <cell r="AE85">
            <v>0</v>
          </cell>
          <cell r="AF85">
            <v>9169000</v>
          </cell>
        </row>
        <row r="86">
          <cell r="X86" t="str">
            <v>1ABAG</v>
          </cell>
          <cell r="Y86" t="str">
            <v>DKADU PLANT  - FAB/DELIVERY MAJOR EQUIP HEAT EXCHANGERS FINNED</v>
          </cell>
          <cell r="Z86">
            <v>0</v>
          </cell>
          <cell r="AA86">
            <v>0</v>
          </cell>
          <cell r="AB86">
            <v>0</v>
          </cell>
          <cell r="AC86">
            <v>0</v>
          </cell>
          <cell r="AD86">
            <v>0</v>
          </cell>
          <cell r="AE86">
            <v>0</v>
          </cell>
          <cell r="AF86">
            <v>0</v>
          </cell>
        </row>
        <row r="87">
          <cell r="X87" t="str">
            <v>1ABAH</v>
          </cell>
          <cell r="Y87" t="str">
            <v>DKADU PLANT  - FAB/DELIVERY MAJOR EQUIP EXTRUDERS</v>
          </cell>
          <cell r="Z87" t="str">
            <v>N/A</v>
          </cell>
          <cell r="AA87" t="str">
            <v>N/A</v>
          </cell>
          <cell r="AB87" t="str">
            <v>N/A</v>
          </cell>
          <cell r="AC87" t="str">
            <v>N/A</v>
          </cell>
          <cell r="AD87" t="str">
            <v>N/A</v>
          </cell>
          <cell r="AE87" t="str">
            <v>N/A</v>
          </cell>
          <cell r="AF87" t="str">
            <v>N/A</v>
          </cell>
        </row>
        <row r="88">
          <cell r="X88" t="str">
            <v>1ABAI</v>
          </cell>
          <cell r="Y88" t="str">
            <v>DKADU PLANT  - FAB/DELIVERY MAJOR EQUIP COMPRESSORS</v>
          </cell>
          <cell r="Z88">
            <v>9</v>
          </cell>
          <cell r="AA88">
            <v>0</v>
          </cell>
          <cell r="AB88">
            <v>0</v>
          </cell>
          <cell r="AC88">
            <v>0</v>
          </cell>
          <cell r="AD88">
            <v>11988000</v>
          </cell>
          <cell r="AE88">
            <v>0</v>
          </cell>
          <cell r="AF88">
            <v>11988000</v>
          </cell>
        </row>
        <row r="89">
          <cell r="X89" t="str">
            <v>1ABAJ</v>
          </cell>
          <cell r="Y89" t="str">
            <v>DKADU PLANT  - FAB/DELIVERY MAJOR EQUIP GENERATORS</v>
          </cell>
          <cell r="Z89" t="str">
            <v>N/A</v>
          </cell>
          <cell r="AA89" t="str">
            <v>N/A</v>
          </cell>
          <cell r="AB89" t="str">
            <v>N/A</v>
          </cell>
          <cell r="AC89" t="str">
            <v>N/A</v>
          </cell>
          <cell r="AD89" t="str">
            <v>N/A</v>
          </cell>
          <cell r="AE89" t="str">
            <v>N/A</v>
          </cell>
          <cell r="AF89" t="str">
            <v>N/A</v>
          </cell>
        </row>
        <row r="90">
          <cell r="X90" t="str">
            <v>1ABAK</v>
          </cell>
          <cell r="Y90" t="str">
            <v>DKADU PLANT  - FAB/DELIVERY MAJOR EQUIP MOTORS &amp; DRIVERS</v>
          </cell>
          <cell r="Z90">
            <v>0</v>
          </cell>
          <cell r="AA90">
            <v>0</v>
          </cell>
          <cell r="AB90">
            <v>0</v>
          </cell>
          <cell r="AC90">
            <v>0</v>
          </cell>
          <cell r="AD90">
            <v>0</v>
          </cell>
          <cell r="AE90">
            <v>0</v>
          </cell>
          <cell r="AF90">
            <v>0</v>
          </cell>
        </row>
        <row r="91">
          <cell r="X91" t="str">
            <v>1ABAL</v>
          </cell>
          <cell r="Y91" t="str">
            <v>DKADU PLANT  - FAB/DELIVERY MAJOR EQUIP FIRED EQUIPMENT</v>
          </cell>
          <cell r="Z91" t="str">
            <v>N/A</v>
          </cell>
          <cell r="AA91" t="str">
            <v>N/A</v>
          </cell>
          <cell r="AB91" t="str">
            <v>N/A</v>
          </cell>
          <cell r="AC91" t="str">
            <v>N/A</v>
          </cell>
          <cell r="AD91" t="str">
            <v>N/A</v>
          </cell>
          <cell r="AE91" t="str">
            <v>N/A</v>
          </cell>
          <cell r="AF91" t="str">
            <v>N/A</v>
          </cell>
        </row>
        <row r="92">
          <cell r="X92" t="str">
            <v>1ABAM</v>
          </cell>
          <cell r="Y92" t="str">
            <v>DKADU PLANT  - FAB/DELIVERY MAJOR EQUIP BLOWERS, FANS</v>
          </cell>
          <cell r="Z92" t="str">
            <v>N/A</v>
          </cell>
          <cell r="AA92" t="str">
            <v>N/A</v>
          </cell>
          <cell r="AB92" t="str">
            <v>N/A</v>
          </cell>
          <cell r="AC92" t="str">
            <v>N/A</v>
          </cell>
          <cell r="AD92" t="str">
            <v>N/A</v>
          </cell>
          <cell r="AE92" t="str">
            <v>N/A</v>
          </cell>
          <cell r="AF92" t="str">
            <v>N/A</v>
          </cell>
        </row>
        <row r="93">
          <cell r="X93" t="str">
            <v>1ABAN</v>
          </cell>
          <cell r="Y93" t="str">
            <v>DKADU PLANT  - FAB/DELIVERY MAJOR EQUIP FILTERS</v>
          </cell>
          <cell r="Z93" t="str">
            <v>N/A</v>
          </cell>
          <cell r="AA93" t="str">
            <v>N/A</v>
          </cell>
          <cell r="AB93" t="str">
            <v>N/A</v>
          </cell>
          <cell r="AC93" t="str">
            <v>N/A</v>
          </cell>
          <cell r="AD93" t="str">
            <v>N/A</v>
          </cell>
          <cell r="AE93" t="str">
            <v>N/A</v>
          </cell>
          <cell r="AF93" t="str">
            <v>N/A</v>
          </cell>
        </row>
        <row r="94">
          <cell r="X94" t="str">
            <v>1ABAO</v>
          </cell>
          <cell r="Y94" t="str">
            <v>DKADU PLANT  - FAB/DELIVERY MAJOR EQUIP FLARES</v>
          </cell>
          <cell r="Z94" t="str">
            <v>N/A</v>
          </cell>
          <cell r="AA94" t="str">
            <v>N/A</v>
          </cell>
          <cell r="AB94" t="str">
            <v>N/A</v>
          </cell>
          <cell r="AC94" t="str">
            <v>N/A</v>
          </cell>
          <cell r="AD94" t="str">
            <v>N/A</v>
          </cell>
          <cell r="AE94" t="str">
            <v>N/A</v>
          </cell>
          <cell r="AF94" t="str">
            <v>N/A</v>
          </cell>
        </row>
        <row r="95">
          <cell r="X95" t="str">
            <v>1ABAP</v>
          </cell>
          <cell r="Y95" t="str">
            <v>DKADU PLANT  - FAB/DELIVERY MAJOR EQUIP SOLIDS HANDLING EQUIPMENT</v>
          </cell>
          <cell r="Z95" t="str">
            <v>N/A</v>
          </cell>
          <cell r="AA95" t="str">
            <v>N/A</v>
          </cell>
          <cell r="AB95" t="str">
            <v>N/A</v>
          </cell>
          <cell r="AC95" t="str">
            <v>N/A</v>
          </cell>
          <cell r="AD95" t="str">
            <v>N/A</v>
          </cell>
          <cell r="AE95" t="str">
            <v>N/A</v>
          </cell>
          <cell r="AF95" t="str">
            <v>N/A</v>
          </cell>
        </row>
        <row r="96">
          <cell r="X96" t="str">
            <v>1ABAQ</v>
          </cell>
          <cell r="Y96" t="str">
            <v>DKADU PLANT  - FAB/DELIVERY MAJOR EQUIP PACKAGED EQUIPMENT</v>
          </cell>
          <cell r="Z96" t="str">
            <v>N/A</v>
          </cell>
          <cell r="AA96" t="str">
            <v>N/A</v>
          </cell>
          <cell r="AB96" t="str">
            <v>N/A</v>
          </cell>
          <cell r="AC96" t="str">
            <v>N/A</v>
          </cell>
          <cell r="AD96" t="str">
            <v>N/A</v>
          </cell>
          <cell r="AE96" t="str">
            <v>N/A</v>
          </cell>
          <cell r="AF96" t="str">
            <v>N/A</v>
          </cell>
        </row>
        <row r="97">
          <cell r="X97" t="str">
            <v>1ABAX</v>
          </cell>
          <cell r="Y97" t="str">
            <v>DKADU PLANT  - FAB/DELIVERY MAJOR EQUIP OTHER</v>
          </cell>
          <cell r="Z97">
            <v>5</v>
          </cell>
          <cell r="AA97">
            <v>0</v>
          </cell>
          <cell r="AB97">
            <v>0</v>
          </cell>
          <cell r="AC97">
            <v>0</v>
          </cell>
          <cell r="AD97">
            <v>242700</v>
          </cell>
          <cell r="AE97">
            <v>0</v>
          </cell>
          <cell r="AF97">
            <v>242700</v>
          </cell>
        </row>
        <row r="98">
          <cell r="X98" t="str">
            <v>1ABA-</v>
          </cell>
          <cell r="Y98" t="str">
            <v>SUBTOTAL - DKADU PLANT  - FAB/DELIVERY MAJOR EQUIP.</v>
          </cell>
          <cell r="Z98">
            <v>53</v>
          </cell>
          <cell r="AA98" t="str">
            <v>N/A</v>
          </cell>
          <cell r="AB98">
            <v>0</v>
          </cell>
          <cell r="AC98">
            <v>0</v>
          </cell>
          <cell r="AD98">
            <v>28083700</v>
          </cell>
          <cell r="AE98">
            <v>0</v>
          </cell>
          <cell r="AF98">
            <v>28083700</v>
          </cell>
        </row>
        <row r="100">
          <cell r="X100" t="str">
            <v>1ABBA</v>
          </cell>
          <cell r="Y100" t="str">
            <v>DKADU PLANT  - FAB/DELIVERY BULKS - IMBEDS</v>
          </cell>
          <cell r="AF100">
            <v>0</v>
          </cell>
        </row>
        <row r="101">
          <cell r="X101" t="str">
            <v>1ABBB</v>
          </cell>
          <cell r="Y101" t="str">
            <v>DKADU PLANT  - FAB/DELIVERY BULKS - STRUCTURAL</v>
          </cell>
          <cell r="AF101">
            <v>0</v>
          </cell>
        </row>
        <row r="102">
          <cell r="X102" t="str">
            <v>1ABBC</v>
          </cell>
          <cell r="Y102" t="str">
            <v>DKADU PLANT  - FAB/DELIVERY BULKS - PIPING</v>
          </cell>
          <cell r="AF102">
            <v>0</v>
          </cell>
        </row>
        <row r="103">
          <cell r="X103" t="str">
            <v>1ABBD</v>
          </cell>
          <cell r="Y103" t="str">
            <v>DKADU PLANT  - FAB/DELIVERY BULKS - ELECTRICAL</v>
          </cell>
          <cell r="AF103">
            <v>0</v>
          </cell>
        </row>
        <row r="104">
          <cell r="X104" t="str">
            <v>1ABBE</v>
          </cell>
          <cell r="Y104" t="str">
            <v>DKADU PLANT  - FAB/DELIVERY BULKS - INSTRUMENTATION</v>
          </cell>
          <cell r="AF104">
            <v>0</v>
          </cell>
        </row>
        <row r="105">
          <cell r="X105" t="str">
            <v>1ABBF</v>
          </cell>
          <cell r="Y105" t="str">
            <v>DKADU PLANT  - FAB/DELIVERY BULKS - PIPELINES</v>
          </cell>
          <cell r="Z105" t="str">
            <v>N/A</v>
          </cell>
          <cell r="AA105" t="str">
            <v>N/A</v>
          </cell>
          <cell r="AB105" t="str">
            <v>N/A</v>
          </cell>
          <cell r="AC105" t="str">
            <v>N/A</v>
          </cell>
          <cell r="AD105" t="str">
            <v>N/A</v>
          </cell>
          <cell r="AE105" t="str">
            <v>N/A</v>
          </cell>
          <cell r="AF105" t="str">
            <v>N/A</v>
          </cell>
        </row>
        <row r="106">
          <cell r="X106" t="str">
            <v>1ABB-</v>
          </cell>
          <cell r="Y106" t="str">
            <v>SUBTOTAL - DKADU PLANT  - FAB/DELIVERY BULKS</v>
          </cell>
          <cell r="Z106">
            <v>0</v>
          </cell>
          <cell r="AA106" t="str">
            <v>N/A</v>
          </cell>
          <cell r="AB106">
            <v>0</v>
          </cell>
          <cell r="AC106">
            <v>0</v>
          </cell>
          <cell r="AD106">
            <v>0</v>
          </cell>
          <cell r="AE106">
            <v>0</v>
          </cell>
          <cell r="AF106">
            <v>0</v>
          </cell>
        </row>
        <row r="108">
          <cell r="X108" t="str">
            <v>1ABCA</v>
          </cell>
          <cell r="Y108" t="str">
            <v>DKADU PLANT  - FAB/DELIVERY ENG. SPECIALTIES - BUILDINGS</v>
          </cell>
          <cell r="AF108">
            <v>0</v>
          </cell>
        </row>
        <row r="109">
          <cell r="X109" t="str">
            <v>1ABCB</v>
          </cell>
          <cell r="Y109" t="str">
            <v>DKADU PLANT  - FAB/DELIVERY ENG. SPECIALTIES - GENERAL</v>
          </cell>
          <cell r="AF109">
            <v>0</v>
          </cell>
        </row>
        <row r="110">
          <cell r="X110" t="str">
            <v>1ABC-</v>
          </cell>
          <cell r="Y110" t="str">
            <v>SUBTOTAL - DKADU PLANT  - FAB/DELIVERY ENGINEERING SPECIALTIES</v>
          </cell>
          <cell r="Z110">
            <v>0</v>
          </cell>
          <cell r="AA110" t="str">
            <v>N/A</v>
          </cell>
          <cell r="AB110">
            <v>0</v>
          </cell>
          <cell r="AC110">
            <v>0</v>
          </cell>
          <cell r="AD110">
            <v>0</v>
          </cell>
          <cell r="AE110">
            <v>0</v>
          </cell>
          <cell r="AF110">
            <v>0</v>
          </cell>
        </row>
        <row r="116">
          <cell r="W116" t="str">
            <v>LEVEL 2 DKADU PLANT PG.4</v>
          </cell>
          <cell r="X116" t="str">
            <v>WBS CODE</v>
          </cell>
          <cell r="Y116" t="str">
            <v>DESCRIPTION</v>
          </cell>
          <cell r="Z116" t="str">
            <v>QUANTITY</v>
          </cell>
          <cell r="AA116" t="str">
            <v>UNITS</v>
          </cell>
          <cell r="AB116" t="str">
            <v>TOTAL MANHOURS</v>
          </cell>
          <cell r="AC116" t="str">
            <v>TOTAL LABOR COST</v>
          </cell>
          <cell r="AD116" t="str">
            <v>TOTAL MAT'L COST</v>
          </cell>
          <cell r="AE116" t="str">
            <v>TOTAL S/C COST</v>
          </cell>
          <cell r="AF116" t="str">
            <v>TOTAL COST</v>
          </cell>
        </row>
        <row r="118">
          <cell r="X118" t="str">
            <v>1ACAA</v>
          </cell>
          <cell r="Y118" t="str">
            <v>DKADU PLANT  - CONSTRUCTION, CIVIL - SITE WORK</v>
          </cell>
          <cell r="AF118">
            <v>0</v>
          </cell>
        </row>
        <row r="119">
          <cell r="X119" t="str">
            <v>1ACAB</v>
          </cell>
          <cell r="Y119" t="str">
            <v>DKADU PLANT  - CONSTRUCTION, CIVIL - FOUNDATIONS</v>
          </cell>
          <cell r="AF119">
            <v>0</v>
          </cell>
        </row>
        <row r="120">
          <cell r="X120" t="str">
            <v>1ACA</v>
          </cell>
          <cell r="Y120" t="str">
            <v>SUBTOTAL - DKADU PLANT  - CONSTRUCTION, CIVIL</v>
          </cell>
          <cell r="Z120">
            <v>0</v>
          </cell>
          <cell r="AA120" t="str">
            <v>N/A</v>
          </cell>
          <cell r="AB120">
            <v>0</v>
          </cell>
          <cell r="AC120">
            <v>0</v>
          </cell>
          <cell r="AD120">
            <v>0</v>
          </cell>
          <cell r="AE120">
            <v>0</v>
          </cell>
          <cell r="AF120">
            <v>0</v>
          </cell>
        </row>
        <row r="122">
          <cell r="X122" t="str">
            <v>1ACBA</v>
          </cell>
          <cell r="Y122" t="str">
            <v>DKADU PLANT  - CONSTRUCTION, MAJOR EQUIPMENT - PRESSURE VESSELS</v>
          </cell>
          <cell r="Z122">
            <v>433.39999999999992</v>
          </cell>
          <cell r="AA122" t="str">
            <v>TON</v>
          </cell>
          <cell r="AB122">
            <v>6730</v>
          </cell>
          <cell r="AC122">
            <v>174700</v>
          </cell>
          <cell r="AF122">
            <v>174700</v>
          </cell>
        </row>
        <row r="123">
          <cell r="X123" t="str">
            <v>1ACBB</v>
          </cell>
          <cell r="Y123" t="str">
            <v>DKADU PLANT  - CONSTRUCTION, MAJOR EQUIPMENT - COLUMNS</v>
          </cell>
          <cell r="Z123">
            <v>840.3</v>
          </cell>
          <cell r="AA123" t="str">
            <v>TON</v>
          </cell>
          <cell r="AB123">
            <v>24640</v>
          </cell>
          <cell r="AC123">
            <v>504600</v>
          </cell>
          <cell r="AF123">
            <v>504600</v>
          </cell>
        </row>
        <row r="124">
          <cell r="X124" t="str">
            <v>1ACBC</v>
          </cell>
          <cell r="Y124" t="str">
            <v>DKADU PLANT  - CONSTRUCTION, MAJOR EQUIPMENT - REACTORS</v>
          </cell>
          <cell r="AF124">
            <v>0</v>
          </cell>
        </row>
        <row r="125">
          <cell r="X125" t="str">
            <v>1ACBD</v>
          </cell>
          <cell r="Y125" t="str">
            <v>DKADU PLANT  - CONSTRUCTION, MAJOR EQUIPMENT - FIELD ERECTED TANKS</v>
          </cell>
          <cell r="Z125" t="str">
            <v>N/A</v>
          </cell>
          <cell r="AA125" t="str">
            <v>N/A</v>
          </cell>
          <cell r="AB125" t="str">
            <v>N/A</v>
          </cell>
          <cell r="AC125" t="str">
            <v>N/A</v>
          </cell>
          <cell r="AD125" t="str">
            <v>N/A</v>
          </cell>
          <cell r="AE125" t="str">
            <v>N/A</v>
          </cell>
          <cell r="AF125" t="str">
            <v>N/A</v>
          </cell>
        </row>
        <row r="126">
          <cell r="X126" t="str">
            <v>1ACBE</v>
          </cell>
          <cell r="Y126" t="str">
            <v>DKADU PLANT  - CONSTRUCTION, MAJOR EQUIPMENT - PUMPS</v>
          </cell>
          <cell r="Z126">
            <v>39.200000000000003</v>
          </cell>
          <cell r="AA126" t="str">
            <v>TON</v>
          </cell>
          <cell r="AB126">
            <v>4050</v>
          </cell>
          <cell r="AC126">
            <v>39300</v>
          </cell>
          <cell r="AF126">
            <v>39300</v>
          </cell>
        </row>
        <row r="127">
          <cell r="X127" t="str">
            <v>1ACBF</v>
          </cell>
          <cell r="Y127" t="str">
            <v>DKADU PLANT  - CONSTRUCTION, MAJOR EQUIPMENT - HEAT EXCHANGERS S&amp;T</v>
          </cell>
          <cell r="Z127">
            <v>1338.5</v>
          </cell>
          <cell r="AA127" t="str">
            <v>TON</v>
          </cell>
          <cell r="AB127">
            <v>56000</v>
          </cell>
          <cell r="AC127">
            <v>753200</v>
          </cell>
          <cell r="AF127">
            <v>753200</v>
          </cell>
        </row>
        <row r="128">
          <cell r="X128" t="str">
            <v>1ACBG</v>
          </cell>
          <cell r="Y128" t="str">
            <v>DKADU PLANT  - CONSTRUCTION, MAJOR EQUIPMENT - HEAT EXCHANGERS FINNED</v>
          </cell>
          <cell r="AF128">
            <v>0</v>
          </cell>
        </row>
        <row r="129">
          <cell r="X129" t="str">
            <v>1ACBH</v>
          </cell>
          <cell r="Y129" t="str">
            <v>DKADU PLANT  - CONSTRUCTION, MAJOR EQUIPMENT - EXTRUDERS</v>
          </cell>
          <cell r="Z129" t="str">
            <v>N/A</v>
          </cell>
          <cell r="AA129" t="str">
            <v>N/A</v>
          </cell>
          <cell r="AB129" t="str">
            <v>N/A</v>
          </cell>
          <cell r="AC129" t="str">
            <v>N/A</v>
          </cell>
          <cell r="AD129" t="str">
            <v>N/A</v>
          </cell>
          <cell r="AE129" t="str">
            <v>N/A</v>
          </cell>
          <cell r="AF129" t="str">
            <v>N/A</v>
          </cell>
        </row>
        <row r="130">
          <cell r="X130" t="str">
            <v>1ACBI</v>
          </cell>
          <cell r="Y130" t="str">
            <v>DKADU PLANT  - CONSTRUCTION, MAJOR EQUIPMENT - COMPRESSORS</v>
          </cell>
          <cell r="Z130">
            <v>1380.5</v>
          </cell>
          <cell r="AA130" t="str">
            <v>TON</v>
          </cell>
          <cell r="AB130">
            <v>108180</v>
          </cell>
          <cell r="AC130">
            <v>955100</v>
          </cell>
          <cell r="AF130">
            <v>955100</v>
          </cell>
        </row>
        <row r="131">
          <cell r="X131" t="str">
            <v>1ACBJ</v>
          </cell>
          <cell r="Y131" t="str">
            <v>DKADU PLANT  - CONSTRUCTION, MAJOR EQUIPMENT - GENERATORS</v>
          </cell>
          <cell r="Z131" t="str">
            <v>N/A</v>
          </cell>
          <cell r="AA131" t="str">
            <v>N/A</v>
          </cell>
          <cell r="AB131" t="str">
            <v>N/A</v>
          </cell>
          <cell r="AC131" t="str">
            <v>N/A</v>
          </cell>
          <cell r="AD131" t="str">
            <v>N/A</v>
          </cell>
          <cell r="AE131" t="str">
            <v>N/A</v>
          </cell>
          <cell r="AF131" t="str">
            <v>N/A</v>
          </cell>
        </row>
        <row r="132">
          <cell r="X132" t="str">
            <v>1ACBK</v>
          </cell>
          <cell r="Y132" t="str">
            <v>DKADU PLANT  - CONSTRUCTION, MAJOR EQUIPMENT - MOTORS &amp; DRIVERS</v>
          </cell>
          <cell r="AF132">
            <v>0</v>
          </cell>
        </row>
        <row r="133">
          <cell r="X133" t="str">
            <v>1ACBL</v>
          </cell>
          <cell r="Y133" t="str">
            <v>DKADU PLANT  - CONSTRUCTION, MAJOR EQUIPMENT - FIRED EQUIPMENT</v>
          </cell>
          <cell r="Z133" t="str">
            <v>N/A</v>
          </cell>
          <cell r="AA133" t="str">
            <v>N/A</v>
          </cell>
          <cell r="AB133" t="str">
            <v>N/A</v>
          </cell>
          <cell r="AC133" t="str">
            <v>N/A</v>
          </cell>
          <cell r="AD133" t="str">
            <v>N/A</v>
          </cell>
          <cell r="AE133" t="str">
            <v>N/A</v>
          </cell>
          <cell r="AF133" t="str">
            <v>N/A</v>
          </cell>
        </row>
        <row r="134">
          <cell r="X134" t="str">
            <v>1ACBM</v>
          </cell>
          <cell r="Y134" t="str">
            <v>DKADU PLANT  - CONSTRUCTION, MAJOR EQUIPMENT - BLOWERS, FANS</v>
          </cell>
          <cell r="Z134" t="str">
            <v>N/A</v>
          </cell>
          <cell r="AA134" t="str">
            <v>N/A</v>
          </cell>
          <cell r="AB134" t="str">
            <v>N/A</v>
          </cell>
          <cell r="AC134" t="str">
            <v>N/A</v>
          </cell>
          <cell r="AD134" t="str">
            <v>N/A</v>
          </cell>
          <cell r="AE134" t="str">
            <v>N/A</v>
          </cell>
          <cell r="AF134" t="str">
            <v>N/A</v>
          </cell>
        </row>
        <row r="135">
          <cell r="X135" t="str">
            <v>1ACBN</v>
          </cell>
          <cell r="Y135" t="str">
            <v>DKADU PLANT  - CONSTRUCTION, MAJOR EQUIPMENT - FILTERS</v>
          </cell>
          <cell r="Z135" t="str">
            <v>N/A</v>
          </cell>
          <cell r="AA135" t="str">
            <v>N/A</v>
          </cell>
          <cell r="AB135" t="str">
            <v>N/A</v>
          </cell>
          <cell r="AC135" t="str">
            <v>N/A</v>
          </cell>
          <cell r="AD135" t="str">
            <v>N/A</v>
          </cell>
          <cell r="AE135" t="str">
            <v>N/A</v>
          </cell>
          <cell r="AF135" t="str">
            <v>N/A</v>
          </cell>
        </row>
        <row r="136">
          <cell r="X136" t="str">
            <v>1ACBO</v>
          </cell>
          <cell r="Y136" t="str">
            <v>DKADU PLANT  - CONSTRUCTION, MAJOR EQUIPMENT - FLARES</v>
          </cell>
          <cell r="Z136" t="str">
            <v>N/A</v>
          </cell>
          <cell r="AA136" t="str">
            <v>N/A</v>
          </cell>
          <cell r="AB136" t="str">
            <v>N/A</v>
          </cell>
          <cell r="AC136" t="str">
            <v>N/A</v>
          </cell>
          <cell r="AD136" t="str">
            <v>N/A</v>
          </cell>
          <cell r="AE136" t="str">
            <v>N/A</v>
          </cell>
          <cell r="AF136" t="str">
            <v>N/A</v>
          </cell>
        </row>
        <row r="137">
          <cell r="X137" t="str">
            <v>1ACBP</v>
          </cell>
          <cell r="Y137" t="str">
            <v>DKADU PLANT  - CONSTRUCTION, MAJOR EQUIPMENT - SOLIDS HANDLING EQUIPMENT</v>
          </cell>
          <cell r="Z137" t="str">
            <v>N/A</v>
          </cell>
          <cell r="AA137" t="str">
            <v>N/A</v>
          </cell>
          <cell r="AB137" t="str">
            <v>N/A</v>
          </cell>
          <cell r="AC137" t="str">
            <v>N/A</v>
          </cell>
          <cell r="AD137" t="str">
            <v>N/A</v>
          </cell>
          <cell r="AE137" t="str">
            <v>N/A</v>
          </cell>
          <cell r="AF137" t="str">
            <v>N/A</v>
          </cell>
        </row>
        <row r="138">
          <cell r="X138" t="str">
            <v>1ACBQ</v>
          </cell>
          <cell r="Y138" t="str">
            <v>DKADU PLANT  - CONSTRUCTION, MAJOR EQUIPMENT - PACKAGED EQUIPMENT</v>
          </cell>
          <cell r="Z138" t="str">
            <v>N/A</v>
          </cell>
          <cell r="AA138" t="str">
            <v>N/A</v>
          </cell>
          <cell r="AB138" t="str">
            <v>N/A</v>
          </cell>
          <cell r="AC138" t="str">
            <v>N/A</v>
          </cell>
          <cell r="AD138" t="str">
            <v>N/A</v>
          </cell>
          <cell r="AE138" t="str">
            <v>N/A</v>
          </cell>
          <cell r="AF138" t="str">
            <v>N/A</v>
          </cell>
        </row>
        <row r="139">
          <cell r="X139" t="str">
            <v>1ACBX</v>
          </cell>
          <cell r="Y139" t="str">
            <v>DKADU PLANT  - CONSTRUCTION, MAJOR EQUIPMENT - OTHERS</v>
          </cell>
          <cell r="Z139">
            <v>80.099999999999994</v>
          </cell>
          <cell r="AA139" t="str">
            <v>TON</v>
          </cell>
          <cell r="AB139">
            <v>12560</v>
          </cell>
          <cell r="AC139">
            <v>124420</v>
          </cell>
          <cell r="AF139">
            <v>124420</v>
          </cell>
        </row>
        <row r="140">
          <cell r="X140" t="str">
            <v>1ACB-</v>
          </cell>
          <cell r="Y140" t="str">
            <v>SUBTOTAL - DKADU PLANT  - CONSTRUCTION, MAJOR EQUIPMENT</v>
          </cell>
          <cell r="Z140">
            <v>4112</v>
          </cell>
          <cell r="AA140" t="str">
            <v>N/A</v>
          </cell>
          <cell r="AB140">
            <v>212160</v>
          </cell>
          <cell r="AC140">
            <v>2551320</v>
          </cell>
          <cell r="AD140">
            <v>0</v>
          </cell>
          <cell r="AE140">
            <v>0</v>
          </cell>
          <cell r="AF140">
            <v>2551320</v>
          </cell>
        </row>
        <row r="142">
          <cell r="X142" t="str">
            <v>1ACCA</v>
          </cell>
          <cell r="Y142" t="str">
            <v>DKADU PLANT  - CONSTRUCTION, BULKS - STRUCTURAL</v>
          </cell>
          <cell r="AF142">
            <v>0</v>
          </cell>
        </row>
        <row r="143">
          <cell r="X143" t="str">
            <v>1ACCB</v>
          </cell>
          <cell r="Y143" t="str">
            <v>DKADU PLANT  - CONSTRUCTION, BULKS - PIPING</v>
          </cell>
          <cell r="AF143">
            <v>0</v>
          </cell>
        </row>
        <row r="144">
          <cell r="X144" t="str">
            <v>1ACCC</v>
          </cell>
          <cell r="Y144" t="str">
            <v>DKADU PLANT  - CONSTRUCTION, BULKS - ELECTRICAL</v>
          </cell>
          <cell r="AF144">
            <v>0</v>
          </cell>
        </row>
        <row r="145">
          <cell r="X145" t="str">
            <v>1ACCD</v>
          </cell>
          <cell r="Y145" t="str">
            <v>DKADU PLANT  - CONSTRUCTION, BULKS - INSTRUMENTATION</v>
          </cell>
          <cell r="AF145">
            <v>0</v>
          </cell>
        </row>
        <row r="146">
          <cell r="X146" t="str">
            <v>1ACCE</v>
          </cell>
          <cell r="Y146" t="str">
            <v>DKADU PLANT  - CONSTRUCTION, BULKS - PIPELINES</v>
          </cell>
          <cell r="Z146" t="str">
            <v>N/A</v>
          </cell>
          <cell r="AA146" t="str">
            <v>N/A</v>
          </cell>
          <cell r="AB146" t="str">
            <v>N/A</v>
          </cell>
          <cell r="AC146" t="str">
            <v>N/A</v>
          </cell>
          <cell r="AD146" t="str">
            <v>N/A</v>
          </cell>
          <cell r="AE146" t="str">
            <v>N/A</v>
          </cell>
          <cell r="AF146" t="str">
            <v>N/A</v>
          </cell>
        </row>
        <row r="147">
          <cell r="X147" t="str">
            <v>1ACC-</v>
          </cell>
          <cell r="Y147" t="str">
            <v xml:space="preserve">SUBTOTAL - DKADU PLANT  - CONSTRUCTION, BULKS </v>
          </cell>
          <cell r="Z147">
            <v>0</v>
          </cell>
          <cell r="AA147" t="str">
            <v>N/A</v>
          </cell>
          <cell r="AB147">
            <v>0</v>
          </cell>
          <cell r="AC147">
            <v>0</v>
          </cell>
          <cell r="AD147">
            <v>0</v>
          </cell>
          <cell r="AE147">
            <v>0</v>
          </cell>
          <cell r="AF147">
            <v>0</v>
          </cell>
        </row>
        <row r="154">
          <cell r="W154" t="str">
            <v>LEVEL 2 DKADU PLANT PG 5</v>
          </cell>
          <cell r="X154" t="str">
            <v>WBS CODE</v>
          </cell>
          <cell r="Y154" t="str">
            <v>DESCRIPTION</v>
          </cell>
          <cell r="Z154" t="str">
            <v>QUANTITY</v>
          </cell>
          <cell r="AA154" t="str">
            <v>UNITS</v>
          </cell>
          <cell r="AB154" t="str">
            <v>TOTAL MANHOURS</v>
          </cell>
          <cell r="AC154" t="str">
            <v>TOTAL LABOR COST</v>
          </cell>
          <cell r="AD154" t="str">
            <v>TOTAL MAT'L COST</v>
          </cell>
          <cell r="AE154" t="str">
            <v>TOTAL S/C COST</v>
          </cell>
          <cell r="AF154" t="str">
            <v>TOTAL COST</v>
          </cell>
        </row>
        <row r="156">
          <cell r="X156" t="str">
            <v>1ACDA</v>
          </cell>
          <cell r="Y156" t="str">
            <v>DKADU PLANT  - CONSTRUCTION SPECIALTIES - BUILDINGS</v>
          </cell>
          <cell r="AF156">
            <v>0</v>
          </cell>
        </row>
        <row r="157">
          <cell r="X157" t="str">
            <v>1ACDB</v>
          </cell>
          <cell r="Y157" t="str">
            <v>DKADU PLANT  - CONSTRUCTION SPECIALTIES - GENERAL</v>
          </cell>
          <cell r="AF157">
            <v>0</v>
          </cell>
        </row>
        <row r="158">
          <cell r="X158" t="str">
            <v>1ACD-</v>
          </cell>
          <cell r="Y158" t="str">
            <v>SUBTOTAL - DKADU PLANT  - CONSTRUCTION SPECIALTIES</v>
          </cell>
          <cell r="Z158">
            <v>0</v>
          </cell>
          <cell r="AA158" t="str">
            <v>N/A</v>
          </cell>
          <cell r="AB158">
            <v>0</v>
          </cell>
          <cell r="AC158">
            <v>0</v>
          </cell>
          <cell r="AD158">
            <v>0</v>
          </cell>
          <cell r="AE158">
            <v>0</v>
          </cell>
          <cell r="AF158">
            <v>0</v>
          </cell>
        </row>
        <row r="160">
          <cell r="X160" t="str">
            <v>1ACEA</v>
          </cell>
          <cell r="Y160" t="str">
            <v>DKADU PLANT  - CONSTRUCTION, OTHER DIRECT WORK - FIRE PROTECTION</v>
          </cell>
          <cell r="AF160">
            <v>0</v>
          </cell>
        </row>
        <row r="161">
          <cell r="X161" t="str">
            <v>1ACEB</v>
          </cell>
          <cell r="Y161" t="str">
            <v>DKADU PLANT  - CONSTRUCTION, OTHER DIRECT WORK - FIREPROOFING</v>
          </cell>
          <cell r="AF161">
            <v>0</v>
          </cell>
        </row>
        <row r="162">
          <cell r="X162" t="str">
            <v>1ACEC</v>
          </cell>
          <cell r="Y162" t="str">
            <v>DKADU PLANT  - CONSTRUCTION, OTHER DIRECT WORK - INSULATION</v>
          </cell>
          <cell r="AF162">
            <v>0</v>
          </cell>
        </row>
        <row r="163">
          <cell r="X163" t="str">
            <v>1ACED</v>
          </cell>
          <cell r="Y163" t="str">
            <v>DKADU PLANT  - CONSTRUCTION, OTHER DIRECT WORK - PAINTING</v>
          </cell>
          <cell r="AF163">
            <v>0</v>
          </cell>
        </row>
        <row r="164">
          <cell r="X164" t="str">
            <v>1ACEE</v>
          </cell>
          <cell r="Y164" t="str">
            <v>DKADU PLANT  - CONSTRUCTION, OTHER DIRECT WORK - SHUTDOWN</v>
          </cell>
          <cell r="AF164">
            <v>0</v>
          </cell>
        </row>
        <row r="165">
          <cell r="X165" t="str">
            <v>1ACEF</v>
          </cell>
          <cell r="Y165" t="str">
            <v>DKADU PLANT  - CONSTRUCTION, OTHER DIRECT WORK - PRE-COMMISSIONING</v>
          </cell>
          <cell r="AF165">
            <v>0</v>
          </cell>
        </row>
        <row r="166">
          <cell r="X166" t="str">
            <v>1ACEG</v>
          </cell>
          <cell r="Y166" t="str">
            <v>DKADU PLANT  - CONSTRUCTION, OTHER DIRECT WORK - ENVIRONMENTAL</v>
          </cell>
          <cell r="AF166">
            <v>0</v>
          </cell>
        </row>
        <row r="167">
          <cell r="X167" t="str">
            <v>1ACEX</v>
          </cell>
          <cell r="Y167" t="str">
            <v>DKADU PLANT  - CONSTRUCTION, OTHER DIRECT WORK - OTHER</v>
          </cell>
          <cell r="AF167">
            <v>0</v>
          </cell>
        </row>
        <row r="168">
          <cell r="X168" t="str">
            <v>1ACE</v>
          </cell>
          <cell r="Y168" t="str">
            <v xml:space="preserve">SUBTOTAL - DKADU PLANT  - CONSTRUCTION, OTHER DIRECT WORK - </v>
          </cell>
          <cell r="Z168">
            <v>0</v>
          </cell>
          <cell r="AA168" t="str">
            <v>N/A</v>
          </cell>
          <cell r="AB168">
            <v>0</v>
          </cell>
          <cell r="AC168">
            <v>0</v>
          </cell>
          <cell r="AD168">
            <v>0</v>
          </cell>
          <cell r="AE168">
            <v>0</v>
          </cell>
          <cell r="AF168">
            <v>0</v>
          </cell>
        </row>
        <row r="170">
          <cell r="X170" t="str">
            <v>1ACFA</v>
          </cell>
          <cell r="Y170" t="str">
            <v>DKADU PLANT  - CONSTRUCTION INDIRECTS</v>
          </cell>
          <cell r="AF170">
            <v>0</v>
          </cell>
        </row>
        <row r="171">
          <cell r="X171" t="str">
            <v>1ACF</v>
          </cell>
          <cell r="Y171" t="str">
            <v>SUBTOTAL - DKADU PLANT  - CONSTRUCTION INDIRECTS</v>
          </cell>
          <cell r="Z171">
            <v>0</v>
          </cell>
          <cell r="AA171" t="str">
            <v>N/A</v>
          </cell>
          <cell r="AB171">
            <v>0</v>
          </cell>
          <cell r="AC171">
            <v>0</v>
          </cell>
          <cell r="AD171">
            <v>0</v>
          </cell>
          <cell r="AE171">
            <v>0</v>
          </cell>
          <cell r="AF171">
            <v>0</v>
          </cell>
        </row>
        <row r="173">
          <cell r="X173" t="str">
            <v>1ADAA</v>
          </cell>
          <cell r="Y173" t="str">
            <v>DKADU PLANT  - COMMISSIONING - PROCESS</v>
          </cell>
          <cell r="AF173">
            <v>0</v>
          </cell>
        </row>
        <row r="174">
          <cell r="X174" t="str">
            <v>1ADAB</v>
          </cell>
          <cell r="Y174" t="str">
            <v>DKADU PLANT  - COMMISSIONING - UTILITIES</v>
          </cell>
          <cell r="AF174">
            <v>0</v>
          </cell>
        </row>
        <row r="175">
          <cell r="X175" t="str">
            <v>1ADA-</v>
          </cell>
          <cell r="Y175" t="str">
            <v>SUBTOTAL - DKADU PLANT  - COMMISSIONING</v>
          </cell>
          <cell r="Z175">
            <v>0</v>
          </cell>
          <cell r="AA175" t="str">
            <v>N/A</v>
          </cell>
          <cell r="AB175">
            <v>0</v>
          </cell>
          <cell r="AC175">
            <v>0</v>
          </cell>
          <cell r="AD175">
            <v>0</v>
          </cell>
          <cell r="AE175">
            <v>0</v>
          </cell>
          <cell r="AF175">
            <v>0</v>
          </cell>
        </row>
        <row r="177">
          <cell r="X177" t="str">
            <v>1ADBA</v>
          </cell>
          <cell r="Y177" t="str">
            <v>DKADU PLANT  - STARTUP - PROCESS</v>
          </cell>
          <cell r="AF177">
            <v>0</v>
          </cell>
        </row>
        <row r="178">
          <cell r="X178" t="str">
            <v>1ADBB</v>
          </cell>
          <cell r="Y178" t="str">
            <v>DKADU PLANT  - STARTUP - UTILITIES</v>
          </cell>
          <cell r="AF178">
            <v>0</v>
          </cell>
        </row>
        <row r="179">
          <cell r="X179" t="str">
            <v>1ADB-</v>
          </cell>
          <cell r="Y179" t="str">
            <v>SUBTOTAL - DKADU PLANT  - STARTUP</v>
          </cell>
          <cell r="Z179">
            <v>0</v>
          </cell>
          <cell r="AA179" t="str">
            <v>N/A</v>
          </cell>
          <cell r="AB179">
            <v>0</v>
          </cell>
          <cell r="AC179">
            <v>0</v>
          </cell>
          <cell r="AD179">
            <v>0</v>
          </cell>
          <cell r="AE179">
            <v>0</v>
          </cell>
          <cell r="AF179">
            <v>0</v>
          </cell>
        </row>
        <row r="181">
          <cell r="X181" t="str">
            <v>1ADCA</v>
          </cell>
          <cell r="Y181" t="str">
            <v>DKADU PLANT  - TRAINING</v>
          </cell>
          <cell r="AF181">
            <v>0</v>
          </cell>
        </row>
        <row r="182">
          <cell r="X182" t="str">
            <v>1ADC-</v>
          </cell>
          <cell r="Y182" t="str">
            <v>SUBTOTAL - DKADU PLANT  - TRAINING</v>
          </cell>
          <cell r="Z182">
            <v>0</v>
          </cell>
          <cell r="AA182" t="str">
            <v>N/A</v>
          </cell>
          <cell r="AB182">
            <v>0</v>
          </cell>
          <cell r="AC182">
            <v>0</v>
          </cell>
          <cell r="AD182">
            <v>0</v>
          </cell>
          <cell r="AE182">
            <v>0</v>
          </cell>
          <cell r="AF182">
            <v>0</v>
          </cell>
        </row>
        <row r="192">
          <cell r="L192" t="str">
            <v>CYCLE &amp; LVL 1 NGL-4 PLANT</v>
          </cell>
          <cell r="M192" t="str">
            <v>WBS CODE</v>
          </cell>
          <cell r="N192" t="str">
            <v>DESCRIPTION</v>
          </cell>
          <cell r="O192" t="str">
            <v>QUANTITY</v>
          </cell>
          <cell r="P192" t="str">
            <v>UNITS</v>
          </cell>
          <cell r="Q192" t="str">
            <v>TOTAL MANHOURS</v>
          </cell>
          <cell r="R192" t="str">
            <v>TOTAL LABOR COST</v>
          </cell>
          <cell r="S192" t="str">
            <v>TOTAL MAT'L COST</v>
          </cell>
          <cell r="T192" t="str">
            <v>TOTAL S/C COST</v>
          </cell>
          <cell r="U192" t="str">
            <v>TOTAL COST</v>
          </cell>
          <cell r="W192" t="str">
            <v>LEVEL 2 NGL-4 PLANT PG.1</v>
          </cell>
          <cell r="X192" t="str">
            <v>WBS CODE</v>
          </cell>
          <cell r="Y192" t="str">
            <v>DESCRIPTION</v>
          </cell>
          <cell r="Z192" t="str">
            <v>QUANTITY</v>
          </cell>
          <cell r="AA192" t="str">
            <v>UNITS</v>
          </cell>
          <cell r="AB192" t="str">
            <v>TOTAL MANHOURS</v>
          </cell>
          <cell r="AC192" t="str">
            <v>TOTAL LABOR COST</v>
          </cell>
          <cell r="AD192" t="str">
            <v>TOTAL MAT'L COST</v>
          </cell>
          <cell r="AE192" t="str">
            <v>TOTAL S/C COST</v>
          </cell>
          <cell r="AF192" t="str">
            <v>TOTAL COST</v>
          </cell>
          <cell r="AH192" t="str">
            <v>LEVEL 3 NGL-4 PLANT PG 1</v>
          </cell>
          <cell r="AI192" t="str">
            <v>WBS CODE</v>
          </cell>
          <cell r="AJ192" t="str">
            <v>DESCRIPTION</v>
          </cell>
          <cell r="AK192" t="str">
            <v>QUANTITY</v>
          </cell>
          <cell r="AL192" t="str">
            <v>UNITS</v>
          </cell>
          <cell r="AM192" t="str">
            <v>TOTAL MANHOURS</v>
          </cell>
          <cell r="AN192" t="str">
            <v>TOTAL LABOR COST</v>
          </cell>
          <cell r="AO192" t="str">
            <v>TOTAL MAT'L COST</v>
          </cell>
          <cell r="AP192" t="str">
            <v>TOTAL S/C COST</v>
          </cell>
          <cell r="AQ192" t="str">
            <v>TOTAL COST</v>
          </cell>
        </row>
        <row r="194">
          <cell r="M194" t="str">
            <v>1BAA-</v>
          </cell>
          <cell r="N194" t="str">
            <v>NGL-4 PLANT  - DIRECT ENGINEERING</v>
          </cell>
          <cell r="Q194">
            <v>8136</v>
          </cell>
          <cell r="R194">
            <v>0</v>
          </cell>
          <cell r="S194">
            <v>0</v>
          </cell>
          <cell r="T194">
            <v>0</v>
          </cell>
          <cell r="U194">
            <v>0</v>
          </cell>
          <cell r="X194" t="str">
            <v>1BAAA</v>
          </cell>
          <cell r="Y194" t="str">
            <v>NGL-4 PLANT  - DIR. ENG.  PROCESS</v>
          </cell>
          <cell r="AF194">
            <v>0</v>
          </cell>
          <cell r="AI194" t="str">
            <v>1BBAAA</v>
          </cell>
          <cell r="AJ194" t="str">
            <v>DEETHANIZER OVERHEAD ACCUMULATOR DRUM</v>
          </cell>
          <cell r="AQ194">
            <v>0</v>
          </cell>
        </row>
        <row r="195">
          <cell r="M195" t="str">
            <v>1BAH-</v>
          </cell>
          <cell r="N195" t="str">
            <v>NGL-4 PLANT  EQUIPMENT SPECIFICATION</v>
          </cell>
          <cell r="Q195">
            <v>1870</v>
          </cell>
          <cell r="R195">
            <v>0</v>
          </cell>
          <cell r="S195">
            <v>0</v>
          </cell>
          <cell r="T195">
            <v>0</v>
          </cell>
          <cell r="U195">
            <v>0</v>
          </cell>
          <cell r="X195" t="str">
            <v>1BAAB</v>
          </cell>
          <cell r="Y195" t="str">
            <v>NGL-4 PLANT  - DIR. ENG.  PERMITS</v>
          </cell>
          <cell r="AF195">
            <v>0</v>
          </cell>
          <cell r="AI195" t="str">
            <v>1BBAAB</v>
          </cell>
          <cell r="AJ195" t="str">
            <v>PROPANE REFRIGERANT SURGE DRUMS</v>
          </cell>
          <cell r="AQ195">
            <v>0</v>
          </cell>
        </row>
        <row r="196">
          <cell r="M196" t="str">
            <v>1BAI-</v>
          </cell>
          <cell r="N196" t="str">
            <v>NGL-4 PLANT  - ENGINEERING PROCUREMENT</v>
          </cell>
          <cell r="Q196">
            <v>0</v>
          </cell>
          <cell r="R196">
            <v>0</v>
          </cell>
          <cell r="S196">
            <v>0</v>
          </cell>
          <cell r="T196">
            <v>0</v>
          </cell>
          <cell r="U196">
            <v>0</v>
          </cell>
          <cell r="X196" t="str">
            <v>1BAAC</v>
          </cell>
          <cell r="Y196" t="str">
            <v>NGL-4 PLANT  - DIR. ENG.  CIVIL/STRUCTURAL</v>
          </cell>
          <cell r="AF196">
            <v>0</v>
          </cell>
          <cell r="AI196" t="str">
            <v>1BBAAC</v>
          </cell>
          <cell r="AJ196" t="str">
            <v>PROPANE REFRIGERANT 1ST STAGE SUCTION DRUMS</v>
          </cell>
          <cell r="AQ196">
            <v>0</v>
          </cell>
        </row>
        <row r="197">
          <cell r="M197" t="str">
            <v>1BAJ-</v>
          </cell>
          <cell r="N197" t="str">
            <v>NGL-4 PLANT  - INDIRECT ENGINEERING</v>
          </cell>
          <cell r="Q197">
            <v>0</v>
          </cell>
          <cell r="R197">
            <v>0</v>
          </cell>
          <cell r="S197">
            <v>0</v>
          </cell>
          <cell r="T197">
            <v>0</v>
          </cell>
          <cell r="U197">
            <v>0</v>
          </cell>
          <cell r="X197" t="str">
            <v>1BAAD</v>
          </cell>
          <cell r="Y197" t="str">
            <v>NGL-4 PLANT  - DIR. ENG.  MECHANICAL</v>
          </cell>
          <cell r="Z197">
            <v>271</v>
          </cell>
          <cell r="AA197" t="str">
            <v>EA</v>
          </cell>
          <cell r="AB197">
            <v>8136</v>
          </cell>
          <cell r="AF197">
            <v>0</v>
          </cell>
          <cell r="AI197" t="str">
            <v>1BBAAD</v>
          </cell>
          <cell r="AJ197" t="str">
            <v>PROPANE REFRIGERANT 3RD STAGE SUCTION DRUMS</v>
          </cell>
          <cell r="AQ197">
            <v>0</v>
          </cell>
        </row>
        <row r="198">
          <cell r="M198" t="str">
            <v>1BA--</v>
          </cell>
          <cell r="N198" t="str">
            <v>SUBTOTAL NGL-4 PLANT  - ENGINEERING/PROCUREMENT</v>
          </cell>
          <cell r="Q198">
            <v>10006</v>
          </cell>
          <cell r="R198">
            <v>0</v>
          </cell>
          <cell r="S198">
            <v>0</v>
          </cell>
          <cell r="T198">
            <v>0</v>
          </cell>
          <cell r="U198">
            <v>0</v>
          </cell>
          <cell r="X198" t="str">
            <v>1BAAE</v>
          </cell>
          <cell r="Y198" t="str">
            <v>NGL-4 PLANT  - DIR. ENG.  PIPING</v>
          </cell>
          <cell r="AF198">
            <v>0</v>
          </cell>
          <cell r="AI198" t="str">
            <v>1BBAAE</v>
          </cell>
          <cell r="AJ198" t="str">
            <v>PROPANE REFRIGERANT 4TH STAGE SUCTION DRUMS</v>
          </cell>
          <cell r="AQ198">
            <v>0</v>
          </cell>
        </row>
        <row r="199">
          <cell r="X199" t="str">
            <v>1BAAF</v>
          </cell>
          <cell r="Y199" t="str">
            <v>NGL-4 PLANT  - DIR. ENG.  ELECTRICAL</v>
          </cell>
          <cell r="AF199">
            <v>0</v>
          </cell>
          <cell r="AI199" t="str">
            <v>1BBAAF</v>
          </cell>
          <cell r="AJ199" t="str">
            <v>NFGP FEED DRUM</v>
          </cell>
          <cell r="AQ199">
            <v>0</v>
          </cell>
        </row>
        <row r="200">
          <cell r="M200" t="str">
            <v>1BBA-</v>
          </cell>
          <cell r="N200" t="str">
            <v>NGL-4 PLANT  - FAB/DELIVERY - MAJOR EQUIPMENT</v>
          </cell>
          <cell r="Q200">
            <v>0</v>
          </cell>
          <cell r="R200">
            <v>0</v>
          </cell>
          <cell r="S200">
            <v>0</v>
          </cell>
          <cell r="T200">
            <v>0</v>
          </cell>
          <cell r="U200">
            <v>0</v>
          </cell>
          <cell r="X200" t="str">
            <v>1BAAG</v>
          </cell>
          <cell r="Y200" t="str">
            <v>NGL-4 PLANT  - DIR. ENG.  INSTRUMENTATION</v>
          </cell>
          <cell r="AF200">
            <v>0</v>
          </cell>
          <cell r="AI200" t="str">
            <v>1BBAAX</v>
          </cell>
          <cell r="AJ200" t="str">
            <v>OTHER PRESSURE VESSELS</v>
          </cell>
          <cell r="AQ200">
            <v>0</v>
          </cell>
        </row>
        <row r="201">
          <cell r="M201" t="str">
            <v>1BBB-</v>
          </cell>
          <cell r="N201" t="str">
            <v>NGL-4 PLANT  - FAB/DELIVERY - BULKS</v>
          </cell>
          <cell r="Q201">
            <v>0</v>
          </cell>
          <cell r="R201">
            <v>0</v>
          </cell>
          <cell r="S201">
            <v>0</v>
          </cell>
          <cell r="T201">
            <v>0</v>
          </cell>
          <cell r="U201">
            <v>0</v>
          </cell>
          <cell r="X201" t="str">
            <v>1BAAH</v>
          </cell>
          <cell r="Y201" t="str">
            <v>NGL-4 PLANT  - DIR. ENG.  ARCHITECTURAL</v>
          </cell>
          <cell r="AF201">
            <v>0</v>
          </cell>
          <cell r="AI201" t="str">
            <v>1BBAA-</v>
          </cell>
          <cell r="AJ201" t="str">
            <v>SUBTOTAL PRESSURE VESSELS</v>
          </cell>
          <cell r="AK201">
            <v>0</v>
          </cell>
          <cell r="AL201">
            <v>0</v>
          </cell>
          <cell r="AM201">
            <v>0</v>
          </cell>
          <cell r="AN201">
            <v>0</v>
          </cell>
          <cell r="AO201">
            <v>0</v>
          </cell>
          <cell r="AP201">
            <v>0</v>
          </cell>
          <cell r="AQ201">
            <v>0</v>
          </cell>
        </row>
        <row r="202">
          <cell r="M202" t="str">
            <v>1BBC-</v>
          </cell>
          <cell r="N202" t="str">
            <v>NGL-4 PLANT  - FAB/DELIVERY - ENGINEERING SPECIALTIES</v>
          </cell>
          <cell r="Q202">
            <v>0</v>
          </cell>
          <cell r="R202">
            <v>0</v>
          </cell>
          <cell r="S202">
            <v>0</v>
          </cell>
          <cell r="T202">
            <v>0</v>
          </cell>
          <cell r="U202">
            <v>0</v>
          </cell>
          <cell r="X202" t="str">
            <v>1BAAI</v>
          </cell>
          <cell r="Y202" t="str">
            <v>NGL-4 PLANT  - DIR. ENG.  PIPELINES</v>
          </cell>
          <cell r="Z202" t="str">
            <v>N/A</v>
          </cell>
          <cell r="AA202" t="str">
            <v>N/A</v>
          </cell>
          <cell r="AB202" t="str">
            <v>N/A</v>
          </cell>
          <cell r="AC202" t="str">
            <v>N/A</v>
          </cell>
          <cell r="AD202" t="str">
            <v>N/A</v>
          </cell>
          <cell r="AE202" t="str">
            <v>N/A</v>
          </cell>
          <cell r="AF202" t="str">
            <v>N/A</v>
          </cell>
        </row>
        <row r="203">
          <cell r="M203" t="str">
            <v>1BB--</v>
          </cell>
          <cell r="N203" t="str">
            <v>SUBTOTAL NGL-4 PLANT  - FABRICATION/DELIVERY</v>
          </cell>
          <cell r="Q203">
            <v>0</v>
          </cell>
          <cell r="R203">
            <v>0</v>
          </cell>
          <cell r="S203">
            <v>0</v>
          </cell>
          <cell r="T203">
            <v>0</v>
          </cell>
          <cell r="U203">
            <v>0</v>
          </cell>
          <cell r="X203" t="str">
            <v>1BAA-</v>
          </cell>
          <cell r="Y203" t="str">
            <v>SUBTOTAL - NGL-4 PLANT  - DIRECT ENGINEERING</v>
          </cell>
          <cell r="Z203">
            <v>271</v>
          </cell>
          <cell r="AA203" t="str">
            <v>N/A</v>
          </cell>
          <cell r="AB203">
            <v>8136</v>
          </cell>
          <cell r="AC203">
            <v>0</v>
          </cell>
          <cell r="AD203">
            <v>0</v>
          </cell>
          <cell r="AE203">
            <v>0</v>
          </cell>
          <cell r="AF203">
            <v>0</v>
          </cell>
          <cell r="AI203" t="str">
            <v>1BBABA</v>
          </cell>
          <cell r="AJ203" t="str">
            <v>DEETHANISER COLUMNS</v>
          </cell>
          <cell r="AQ203">
            <v>0</v>
          </cell>
        </row>
        <row r="204">
          <cell r="AI204" t="str">
            <v>1BBABB</v>
          </cell>
          <cell r="AJ204" t="str">
            <v>DEPROPANISER COLUMNS</v>
          </cell>
        </row>
        <row r="205">
          <cell r="M205" t="str">
            <v>1BCA-</v>
          </cell>
          <cell r="N205" t="str">
            <v>NGL-4 PLANT  - CONSTRUCTION - CIVIL</v>
          </cell>
          <cell r="Q205">
            <v>0</v>
          </cell>
          <cell r="R205">
            <v>0</v>
          </cell>
          <cell r="S205">
            <v>0</v>
          </cell>
          <cell r="T205">
            <v>0</v>
          </cell>
          <cell r="U205">
            <v>0</v>
          </cell>
          <cell r="X205" t="str">
            <v>1BAHA</v>
          </cell>
          <cell r="Y205" t="str">
            <v>NGL-4 PLANT  - EQUIP. SPECS - PRESSURE VESSELS</v>
          </cell>
          <cell r="Z205">
            <v>53</v>
          </cell>
          <cell r="AA205" t="str">
            <v>EA</v>
          </cell>
          <cell r="AB205">
            <v>170</v>
          </cell>
          <cell r="AF205">
            <v>0</v>
          </cell>
          <cell r="AI205" t="str">
            <v>1BBABC</v>
          </cell>
          <cell r="AJ205" t="str">
            <v>DEBUTANISER COLUMNS</v>
          </cell>
          <cell r="AQ205">
            <v>0</v>
          </cell>
        </row>
        <row r="206">
          <cell r="M206" t="str">
            <v>1BCB-</v>
          </cell>
          <cell r="N206" t="str">
            <v>NGL-4 PLANT  - CONSTRUCTION - MAJOR EQUIPMENT</v>
          </cell>
          <cell r="Q206">
            <v>376990</v>
          </cell>
          <cell r="R206">
            <v>5042400</v>
          </cell>
          <cell r="S206">
            <v>0</v>
          </cell>
          <cell r="T206">
            <v>0</v>
          </cell>
          <cell r="U206">
            <v>5042400</v>
          </cell>
          <cell r="X206" t="str">
            <v>1BAHB</v>
          </cell>
          <cell r="Y206" t="str">
            <v>NGL-4 PLANT  - EQUIP. SPECS - COLUMNS</v>
          </cell>
          <cell r="Z206">
            <v>18</v>
          </cell>
          <cell r="AA206" t="str">
            <v>EA</v>
          </cell>
          <cell r="AB206">
            <v>150</v>
          </cell>
          <cell r="AF206">
            <v>0</v>
          </cell>
          <cell r="AI206" t="str">
            <v>1BBABD</v>
          </cell>
          <cell r="AJ206" t="str">
            <v>PROPANE MOLECULAR SEIVE ABSORBER</v>
          </cell>
          <cell r="AQ206">
            <v>0</v>
          </cell>
        </row>
        <row r="207">
          <cell r="M207" t="str">
            <v>1BCC-</v>
          </cell>
          <cell r="N207" t="str">
            <v>NGL-4 PLANT  - CONSTRUCTION - BULKS</v>
          </cell>
          <cell r="Q207">
            <v>0</v>
          </cell>
          <cell r="R207">
            <v>0</v>
          </cell>
          <cell r="S207">
            <v>0</v>
          </cell>
          <cell r="T207">
            <v>0</v>
          </cell>
          <cell r="U207">
            <v>0</v>
          </cell>
          <cell r="X207" t="str">
            <v>1BAHC</v>
          </cell>
          <cell r="Y207" t="str">
            <v>NGL-4 PLANT  - EQUIP. SPECS - REACTORS</v>
          </cell>
          <cell r="Z207" t="str">
            <v>N/A</v>
          </cell>
          <cell r="AA207" t="str">
            <v>N/A</v>
          </cell>
          <cell r="AB207" t="str">
            <v>N/A</v>
          </cell>
          <cell r="AC207" t="str">
            <v>N/A</v>
          </cell>
          <cell r="AD207" t="str">
            <v>N/A</v>
          </cell>
          <cell r="AE207" t="str">
            <v>N/A</v>
          </cell>
          <cell r="AF207" t="str">
            <v>N/A</v>
          </cell>
          <cell r="AI207" t="str">
            <v>1BBABE</v>
          </cell>
          <cell r="AJ207" t="str">
            <v>BUTANE MOLECULAR SE9IVE ABSORBER</v>
          </cell>
          <cell r="AQ207">
            <v>0</v>
          </cell>
        </row>
        <row r="208">
          <cell r="M208" t="str">
            <v>1BCD-</v>
          </cell>
          <cell r="N208" t="str">
            <v>NGL-4 PLANT  - CONSTRUCTION - CONSTRUCTION SPECIALTIES</v>
          </cell>
          <cell r="Q208">
            <v>0</v>
          </cell>
          <cell r="R208">
            <v>0</v>
          </cell>
          <cell r="S208">
            <v>0</v>
          </cell>
          <cell r="T208">
            <v>0</v>
          </cell>
          <cell r="U208">
            <v>0</v>
          </cell>
          <cell r="X208" t="str">
            <v>1BAHD</v>
          </cell>
          <cell r="Y208" t="str">
            <v>NGL-4 PLANT  - EQUIP. SPECS - FIELD ERECTED TANKS</v>
          </cell>
          <cell r="Z208" t="str">
            <v>N/A</v>
          </cell>
          <cell r="AA208" t="str">
            <v>N/A</v>
          </cell>
          <cell r="AB208" t="str">
            <v>N/A</v>
          </cell>
          <cell r="AC208" t="str">
            <v>N/A</v>
          </cell>
          <cell r="AD208" t="str">
            <v>N/A</v>
          </cell>
          <cell r="AE208" t="str">
            <v>N/A</v>
          </cell>
          <cell r="AF208" t="str">
            <v>N/A</v>
          </cell>
          <cell r="AI208" t="str">
            <v>1BBABF</v>
          </cell>
          <cell r="AJ208" t="str">
            <v>REGENERATED GAS ALUMINUM DRYER</v>
          </cell>
          <cell r="AQ208">
            <v>0</v>
          </cell>
        </row>
        <row r="209">
          <cell r="M209" t="str">
            <v>1BCE-</v>
          </cell>
          <cell r="N209" t="str">
            <v>NGL-4 PLANT  - CONSTRUCTION - OTHER DIRECT WORK</v>
          </cell>
          <cell r="Q209">
            <v>0</v>
          </cell>
          <cell r="R209">
            <v>0</v>
          </cell>
          <cell r="S209">
            <v>0</v>
          </cell>
          <cell r="T209">
            <v>0</v>
          </cell>
          <cell r="U209">
            <v>0</v>
          </cell>
          <cell r="X209" t="str">
            <v>1BAHE</v>
          </cell>
          <cell r="Y209" t="str">
            <v>NGL-4 PLANT  - EQUIP. SPECS - PUMPS</v>
          </cell>
          <cell r="Z209">
            <v>102</v>
          </cell>
          <cell r="AA209" t="str">
            <v>EA</v>
          </cell>
          <cell r="AB209">
            <v>210</v>
          </cell>
          <cell r="AF209">
            <v>0</v>
          </cell>
          <cell r="AI209" t="str">
            <v>1BBABX</v>
          </cell>
          <cell r="AJ209" t="str">
            <v>OTHER COLUMNS</v>
          </cell>
          <cell r="AQ209">
            <v>0</v>
          </cell>
        </row>
        <row r="210">
          <cell r="M210" t="str">
            <v>1BCF-</v>
          </cell>
          <cell r="N210" t="str">
            <v>NGL-4 PLANT  - CONSTRUCTION - INDIRECTS</v>
          </cell>
          <cell r="Q210">
            <v>0</v>
          </cell>
          <cell r="R210">
            <v>0</v>
          </cell>
          <cell r="S210">
            <v>0</v>
          </cell>
          <cell r="T210">
            <v>0</v>
          </cell>
          <cell r="U210">
            <v>0</v>
          </cell>
          <cell r="X210" t="str">
            <v>1BAHF</v>
          </cell>
          <cell r="Y210" t="str">
            <v>NGL-4 PLANT  - EQUIP. SPECS - HEAT EXCHANGERS - S &amp; T</v>
          </cell>
          <cell r="Z210">
            <v>39</v>
          </cell>
          <cell r="AA210" t="str">
            <v>EA</v>
          </cell>
          <cell r="AB210">
            <v>170</v>
          </cell>
          <cell r="AF210">
            <v>0</v>
          </cell>
          <cell r="AI210" t="str">
            <v>1BBAB</v>
          </cell>
          <cell r="AJ210" t="str">
            <v>SUBTOTAL COLUMNS</v>
          </cell>
          <cell r="AK210">
            <v>0</v>
          </cell>
          <cell r="AL210">
            <v>0</v>
          </cell>
          <cell r="AM210">
            <v>0</v>
          </cell>
          <cell r="AN210">
            <v>0</v>
          </cell>
          <cell r="AO210">
            <v>0</v>
          </cell>
          <cell r="AP210">
            <v>0</v>
          </cell>
          <cell r="AQ210">
            <v>0</v>
          </cell>
        </row>
        <row r="211">
          <cell r="M211" t="str">
            <v>1BC--</v>
          </cell>
          <cell r="N211" t="str">
            <v>SUBTOTAL NGL-4 PLANT  - CONSTRUCTION</v>
          </cell>
          <cell r="Q211">
            <v>376990</v>
          </cell>
          <cell r="R211">
            <v>5042400</v>
          </cell>
          <cell r="S211">
            <v>0</v>
          </cell>
          <cell r="T211">
            <v>0</v>
          </cell>
          <cell r="U211">
            <v>5042400</v>
          </cell>
          <cell r="X211" t="str">
            <v>1BAHG</v>
          </cell>
          <cell r="Y211" t="str">
            <v>NGL-4 PLANT  - EQUIP. SPECS - HEAT EXCHANGERS - FINNED</v>
          </cell>
          <cell r="Z211">
            <v>17</v>
          </cell>
          <cell r="AA211" t="str">
            <v>EA</v>
          </cell>
          <cell r="AB211">
            <v>250</v>
          </cell>
          <cell r="AF211">
            <v>0</v>
          </cell>
        </row>
        <row r="212">
          <cell r="X212" t="str">
            <v>1BAHH</v>
          </cell>
          <cell r="Y212" t="str">
            <v>NGL-4 PLANT  - EQUIP. SPECS - EXTRUDERS</v>
          </cell>
          <cell r="Z212" t="str">
            <v>N/A</v>
          </cell>
          <cell r="AA212" t="str">
            <v>N/A</v>
          </cell>
          <cell r="AB212" t="str">
            <v>N/A</v>
          </cell>
          <cell r="AC212" t="str">
            <v>N/A</v>
          </cell>
          <cell r="AD212" t="str">
            <v>N/A</v>
          </cell>
          <cell r="AE212" t="str">
            <v>N/A</v>
          </cell>
          <cell r="AF212" t="str">
            <v>N/A</v>
          </cell>
          <cell r="AI212" t="str">
            <v>1BBAEA</v>
          </cell>
          <cell r="AJ212" t="str">
            <v>NFGP NGL FEED PUMPS</v>
          </cell>
          <cell r="AQ212">
            <v>0</v>
          </cell>
        </row>
        <row r="213">
          <cell r="M213" t="str">
            <v>1BDA-</v>
          </cell>
          <cell r="N213" t="str">
            <v>NGL-4 PLANT  - COMMISSIONING</v>
          </cell>
          <cell r="Q213">
            <v>0</v>
          </cell>
          <cell r="R213">
            <v>0</v>
          </cell>
          <cell r="S213">
            <v>0</v>
          </cell>
          <cell r="T213">
            <v>0</v>
          </cell>
          <cell r="U213">
            <v>0</v>
          </cell>
          <cell r="X213" t="str">
            <v>1BAHI</v>
          </cell>
          <cell r="Y213" t="str">
            <v>NGL-4 PLANT  - EQUIP. SPECS - COMPRESSORS</v>
          </cell>
          <cell r="Z213">
            <v>10</v>
          </cell>
          <cell r="AA213" t="str">
            <v>EA</v>
          </cell>
          <cell r="AB213">
            <v>250</v>
          </cell>
          <cell r="AF213">
            <v>0</v>
          </cell>
          <cell r="AI213" t="str">
            <v>1BBAEX</v>
          </cell>
          <cell r="AJ213" t="str">
            <v>OTHER PUMPS</v>
          </cell>
          <cell r="AQ213">
            <v>0</v>
          </cell>
        </row>
        <row r="214">
          <cell r="M214" t="str">
            <v>1BDB-</v>
          </cell>
          <cell r="N214" t="str">
            <v>NGL-4 PLANT  -STARTUP</v>
          </cell>
          <cell r="Q214">
            <v>0</v>
          </cell>
          <cell r="R214">
            <v>0</v>
          </cell>
          <cell r="S214">
            <v>0</v>
          </cell>
          <cell r="T214">
            <v>0</v>
          </cell>
          <cell r="U214">
            <v>0</v>
          </cell>
          <cell r="X214" t="str">
            <v>1BAHJ</v>
          </cell>
          <cell r="Y214" t="str">
            <v>NGL-4 PLANT  - EQUIP. SPECS - GENERATORS</v>
          </cell>
          <cell r="Z214" t="str">
            <v>N/A</v>
          </cell>
          <cell r="AA214" t="str">
            <v>N/A</v>
          </cell>
          <cell r="AB214" t="str">
            <v>N/A</v>
          </cell>
          <cell r="AC214" t="str">
            <v>N/A</v>
          </cell>
          <cell r="AD214" t="str">
            <v>N/A</v>
          </cell>
          <cell r="AE214" t="str">
            <v>N/A</v>
          </cell>
          <cell r="AF214" t="str">
            <v>N/A</v>
          </cell>
          <cell r="AI214" t="str">
            <v>1BBAE-</v>
          </cell>
          <cell r="AJ214" t="str">
            <v>SUBTOTAL PUMPS</v>
          </cell>
          <cell r="AK214">
            <v>0</v>
          </cell>
          <cell r="AL214">
            <v>0</v>
          </cell>
          <cell r="AM214">
            <v>0</v>
          </cell>
          <cell r="AN214">
            <v>0</v>
          </cell>
          <cell r="AO214">
            <v>0</v>
          </cell>
          <cell r="AP214">
            <v>0</v>
          </cell>
          <cell r="AQ214">
            <v>0</v>
          </cell>
        </row>
        <row r="215">
          <cell r="M215" t="str">
            <v>1BDC-</v>
          </cell>
          <cell r="N215" t="str">
            <v>NGL-4 PLANT  -TRAINING</v>
          </cell>
          <cell r="Q215">
            <v>0</v>
          </cell>
          <cell r="R215">
            <v>0</v>
          </cell>
          <cell r="S215">
            <v>0</v>
          </cell>
          <cell r="T215">
            <v>0</v>
          </cell>
          <cell r="U215">
            <v>0</v>
          </cell>
          <cell r="X215" t="str">
            <v>1BAHK</v>
          </cell>
          <cell r="Y215" t="str">
            <v>NGL-4 PLANT  - EQUIP. SPECS - MOTORS &amp; DRIVERS</v>
          </cell>
          <cell r="AF215">
            <v>0</v>
          </cell>
        </row>
        <row r="216">
          <cell r="M216" t="str">
            <v>1BD--</v>
          </cell>
          <cell r="N216" t="str">
            <v>SUBTOTAL NGL-4 PLANT  - COMMISSIONING, STARTUP &amp; TRAINING</v>
          </cell>
          <cell r="Q216">
            <v>0</v>
          </cell>
          <cell r="R216">
            <v>0</v>
          </cell>
          <cell r="S216">
            <v>0</v>
          </cell>
          <cell r="T216">
            <v>0</v>
          </cell>
          <cell r="U216">
            <v>0</v>
          </cell>
          <cell r="X216" t="str">
            <v>1BAHL</v>
          </cell>
          <cell r="Y216" t="str">
            <v>NGL-4 PLANT  - EQUIP. SPECS - FIRED EQUIPMENT</v>
          </cell>
          <cell r="Z216" t="str">
            <v>N/A</v>
          </cell>
          <cell r="AA216" t="str">
            <v>N/A</v>
          </cell>
          <cell r="AB216" t="str">
            <v>N/A</v>
          </cell>
          <cell r="AC216" t="str">
            <v>N/A</v>
          </cell>
          <cell r="AD216" t="str">
            <v>N/A</v>
          </cell>
          <cell r="AE216" t="str">
            <v>N/A</v>
          </cell>
          <cell r="AF216" t="str">
            <v>N/A</v>
          </cell>
          <cell r="AI216" t="str">
            <v>1BBAFA</v>
          </cell>
          <cell r="AJ216" t="str">
            <v>DEETAHNISER COLUMNS CONDENSERS</v>
          </cell>
          <cell r="AQ216">
            <v>0</v>
          </cell>
        </row>
        <row r="217">
          <cell r="X217" t="str">
            <v>1BAHM</v>
          </cell>
          <cell r="Y217" t="str">
            <v>NGL-4 PLANT  - EQUIP. SPECS - BLOWERS, FANS</v>
          </cell>
          <cell r="AF217">
            <v>0</v>
          </cell>
          <cell r="AI217" t="str">
            <v>1BBAFB</v>
          </cell>
          <cell r="AJ217" t="str">
            <v>DEETAHNISER COLUMNS REBOILERS</v>
          </cell>
          <cell r="AQ217">
            <v>0</v>
          </cell>
        </row>
        <row r="218">
          <cell r="X218" t="str">
            <v>1BAHN</v>
          </cell>
          <cell r="Y218" t="str">
            <v>NGL-4 PLANT  - EQUIP. SPECS - FILTERS</v>
          </cell>
          <cell r="Z218" t="str">
            <v>N/A</v>
          </cell>
          <cell r="AA218" t="str">
            <v>N/A</v>
          </cell>
          <cell r="AB218" t="str">
            <v>N/A</v>
          </cell>
          <cell r="AC218" t="str">
            <v>N/A</v>
          </cell>
          <cell r="AD218" t="str">
            <v>N/A</v>
          </cell>
          <cell r="AE218" t="str">
            <v>N/A</v>
          </cell>
          <cell r="AF218" t="str">
            <v>N/A</v>
          </cell>
          <cell r="AI218" t="str">
            <v>1BBAFC</v>
          </cell>
          <cell r="AJ218" t="str">
            <v>DEPROPANISER COLUMNS CONDENSER</v>
          </cell>
          <cell r="AQ218">
            <v>0</v>
          </cell>
        </row>
        <row r="219">
          <cell r="X219" t="str">
            <v>1BAHO</v>
          </cell>
          <cell r="Y219" t="str">
            <v>NGL-4 PLANT  - EQUIP. SPECS - FLARES</v>
          </cell>
          <cell r="Z219">
            <v>1</v>
          </cell>
          <cell r="AA219" t="str">
            <v>EA</v>
          </cell>
          <cell r="AB219">
            <v>200</v>
          </cell>
          <cell r="AF219">
            <v>0</v>
          </cell>
          <cell r="AI219" t="str">
            <v>1BBAFD</v>
          </cell>
          <cell r="AJ219" t="str">
            <v>DEPROPANISER COLUMNS REBOILERS</v>
          </cell>
          <cell r="AQ219">
            <v>0</v>
          </cell>
        </row>
        <row r="220">
          <cell r="X220" t="str">
            <v>1BAHP</v>
          </cell>
          <cell r="Y220" t="str">
            <v>NGL-4 PLANT  - EQUIP. SPECS - SOLIDS HANDLING EQUIPMENT</v>
          </cell>
          <cell r="Z220" t="str">
            <v>N/A</v>
          </cell>
          <cell r="AA220" t="str">
            <v>N/A</v>
          </cell>
          <cell r="AB220" t="str">
            <v>N/A</v>
          </cell>
          <cell r="AC220" t="str">
            <v>N/A</v>
          </cell>
          <cell r="AD220" t="str">
            <v>N/A</v>
          </cell>
          <cell r="AE220" t="str">
            <v>N/A</v>
          </cell>
          <cell r="AF220" t="str">
            <v>N/A</v>
          </cell>
          <cell r="AI220" t="str">
            <v>1BBAFE</v>
          </cell>
          <cell r="AJ220" t="str">
            <v>DEBUTANISER COLUMNS CONDENSERS</v>
          </cell>
          <cell r="AQ220">
            <v>0</v>
          </cell>
        </row>
        <row r="221">
          <cell r="X221" t="str">
            <v>1BAHQ</v>
          </cell>
          <cell r="Y221" t="str">
            <v>NGL-4 PLANT  - EQUIP. SPECS - PACKAGED EQUIPMENT</v>
          </cell>
          <cell r="Z221">
            <v>4</v>
          </cell>
          <cell r="AA221" t="str">
            <v>EA</v>
          </cell>
          <cell r="AB221">
            <v>300</v>
          </cell>
          <cell r="AF221">
            <v>0</v>
          </cell>
          <cell r="AI221" t="str">
            <v>1BBAFF</v>
          </cell>
          <cell r="AJ221" t="str">
            <v>DEBUTANISER COLUMNS REBOILERS</v>
          </cell>
          <cell r="AQ221">
            <v>0</v>
          </cell>
        </row>
        <row r="222">
          <cell r="X222" t="str">
            <v>1BAHX</v>
          </cell>
          <cell r="Y222" t="str">
            <v>NGL-4 PLANT  - EQUIP. SPECS - OTHERS</v>
          </cell>
          <cell r="Z222">
            <v>27</v>
          </cell>
          <cell r="AA222" t="str">
            <v>EA</v>
          </cell>
          <cell r="AB222">
            <v>170</v>
          </cell>
          <cell r="AF222">
            <v>0</v>
          </cell>
          <cell r="AI222" t="str">
            <v>1BBAFG</v>
          </cell>
          <cell r="AJ222" t="str">
            <v>COMPRESSOR DISCHARGE CONDENSER</v>
          </cell>
          <cell r="AQ222">
            <v>0</v>
          </cell>
        </row>
        <row r="223">
          <cell r="X223" t="str">
            <v>1BAH-</v>
          </cell>
          <cell r="Y223" t="str">
            <v xml:space="preserve">SUBTOTAL - NGL-4 PLANT  - EQUIP. SPECS </v>
          </cell>
          <cell r="Z223">
            <v>271</v>
          </cell>
          <cell r="AA223" t="str">
            <v>N/A</v>
          </cell>
          <cell r="AB223">
            <v>1870</v>
          </cell>
          <cell r="AC223">
            <v>0</v>
          </cell>
          <cell r="AD223">
            <v>0</v>
          </cell>
          <cell r="AE223">
            <v>0</v>
          </cell>
          <cell r="AF223">
            <v>0</v>
          </cell>
          <cell r="AI223" t="str">
            <v>1BBAFX</v>
          </cell>
          <cell r="AJ223" t="str">
            <v>OTHER HEAT EXCHANGERS-SHELL &amp; TUBE</v>
          </cell>
          <cell r="AQ223">
            <v>0</v>
          </cell>
        </row>
        <row r="224">
          <cell r="AI224" t="str">
            <v>1BBAF-</v>
          </cell>
          <cell r="AJ224" t="str">
            <v>SUBTOTAL HEAT EXCHANGERS - SHELL &amp; TUBE</v>
          </cell>
          <cell r="AK224">
            <v>0</v>
          </cell>
          <cell r="AL224">
            <v>0</v>
          </cell>
          <cell r="AM224">
            <v>0</v>
          </cell>
          <cell r="AN224">
            <v>0</v>
          </cell>
          <cell r="AO224">
            <v>0</v>
          </cell>
          <cell r="AP224">
            <v>0</v>
          </cell>
          <cell r="AQ224">
            <v>0</v>
          </cell>
        </row>
        <row r="230">
          <cell r="W230" t="str">
            <v>LEVEL 2 NGL-4 PLANT PG.2</v>
          </cell>
          <cell r="X230" t="str">
            <v>WBS CODE</v>
          </cell>
          <cell r="Y230" t="str">
            <v>DESCRIPTION</v>
          </cell>
          <cell r="Z230" t="str">
            <v>QUANTITY</v>
          </cell>
          <cell r="AA230" t="str">
            <v>UNITS</v>
          </cell>
          <cell r="AB230" t="str">
            <v>TOTAL MANHOURS</v>
          </cell>
          <cell r="AC230" t="str">
            <v>TOTAL LABOR COST</v>
          </cell>
          <cell r="AD230" t="str">
            <v>TOTAL MAT'L COST</v>
          </cell>
          <cell r="AE230" t="str">
            <v>TOTAL S/C COST</v>
          </cell>
          <cell r="AF230" t="str">
            <v>TOTAL COST</v>
          </cell>
          <cell r="AH230" t="str">
            <v>LEVEL 3 NGL-4 PLANT PG 2</v>
          </cell>
          <cell r="AI230" t="str">
            <v>WBS CODE</v>
          </cell>
          <cell r="AJ230" t="str">
            <v>DESCRIPTION</v>
          </cell>
          <cell r="AK230" t="str">
            <v>QUANTITY</v>
          </cell>
          <cell r="AL230" t="str">
            <v>UNITS</v>
          </cell>
          <cell r="AM230" t="str">
            <v>TOTAL MANHOURS</v>
          </cell>
          <cell r="AN230" t="str">
            <v>TOTAL LABOR COST</v>
          </cell>
          <cell r="AO230" t="str">
            <v>TOTAL MAT'L COST</v>
          </cell>
          <cell r="AP230" t="str">
            <v>TOTAL S/C COST</v>
          </cell>
          <cell r="AQ230" t="str">
            <v>TOTAL COST</v>
          </cell>
        </row>
        <row r="232">
          <cell r="X232" t="str">
            <v>1BAIA</v>
          </cell>
          <cell r="Y232" t="str">
            <v>NGL-4 PLANT  - PROCUREMENT PRESSURE VESSELS</v>
          </cell>
          <cell r="AF232">
            <v>0</v>
          </cell>
          <cell r="AI232" t="str">
            <v>1BBAGA</v>
          </cell>
          <cell r="AJ232" t="str">
            <v>AIR COOLERS</v>
          </cell>
          <cell r="AQ232">
            <v>0</v>
          </cell>
        </row>
        <row r="233">
          <cell r="X233" t="str">
            <v>1BAIB</v>
          </cell>
          <cell r="Y233" t="str">
            <v>NGL-4 PLANT  - PROCUREMENT   COLUMNS</v>
          </cell>
          <cell r="AF233">
            <v>0</v>
          </cell>
          <cell r="AI233" t="str">
            <v>1BBAGX</v>
          </cell>
          <cell r="AJ233" t="str">
            <v>OTHER HEAT EXCHANGERS-FINNED</v>
          </cell>
          <cell r="AQ233">
            <v>0</v>
          </cell>
        </row>
        <row r="234">
          <cell r="X234" t="str">
            <v>1BAIC</v>
          </cell>
          <cell r="Y234" t="str">
            <v>NGL-4 PLANT  - PROCUREMENT   REACTORS</v>
          </cell>
          <cell r="Z234" t="str">
            <v>N/A</v>
          </cell>
          <cell r="AA234" t="str">
            <v>N/A</v>
          </cell>
          <cell r="AB234" t="str">
            <v>N/A</v>
          </cell>
          <cell r="AC234" t="str">
            <v>N/A</v>
          </cell>
          <cell r="AD234" t="str">
            <v>N/A</v>
          </cell>
          <cell r="AE234" t="str">
            <v>N/A</v>
          </cell>
          <cell r="AF234" t="str">
            <v>N/A</v>
          </cell>
          <cell r="AI234" t="str">
            <v>1BBAG-</v>
          </cell>
          <cell r="AJ234" t="str">
            <v>SUBTOTAL HEAT EXCHANGERS - FINNED</v>
          </cell>
          <cell r="AK234">
            <v>0</v>
          </cell>
          <cell r="AL234">
            <v>0</v>
          </cell>
          <cell r="AM234">
            <v>0</v>
          </cell>
          <cell r="AN234">
            <v>0</v>
          </cell>
          <cell r="AO234">
            <v>0</v>
          </cell>
          <cell r="AP234">
            <v>0</v>
          </cell>
          <cell r="AQ234">
            <v>0</v>
          </cell>
        </row>
        <row r="235">
          <cell r="X235" t="str">
            <v>1BAID</v>
          </cell>
          <cell r="Y235" t="str">
            <v>NGL-4 PLANT  - PROCUREMENT   FIELD ERECTED TANKS</v>
          </cell>
          <cell r="Z235" t="str">
            <v>N/A</v>
          </cell>
          <cell r="AA235" t="str">
            <v>N/A</v>
          </cell>
          <cell r="AB235" t="str">
            <v>N/A</v>
          </cell>
          <cell r="AC235" t="str">
            <v>N/A</v>
          </cell>
          <cell r="AD235" t="str">
            <v>N/A</v>
          </cell>
          <cell r="AE235" t="str">
            <v>N/A</v>
          </cell>
          <cell r="AF235" t="str">
            <v>N/A</v>
          </cell>
        </row>
        <row r="236">
          <cell r="X236" t="str">
            <v>1BAIE</v>
          </cell>
          <cell r="Y236" t="str">
            <v>NGL-4 PLANT  - PROCUREMENT   PUMPS</v>
          </cell>
          <cell r="AF236">
            <v>0</v>
          </cell>
          <cell r="AI236" t="str">
            <v>1BBAIA</v>
          </cell>
          <cell r="AJ236" t="str">
            <v>PROPANE REFRIG. COMPRESSORS W/ TURBINES</v>
          </cell>
          <cell r="AQ236">
            <v>0</v>
          </cell>
        </row>
        <row r="237">
          <cell r="X237" t="str">
            <v>1BAIF</v>
          </cell>
          <cell r="Y237" t="str">
            <v>NGL-4 PLANT  - PROCUREMENT   HEAT EXCHANGERS - S &amp; T</v>
          </cell>
          <cell r="AF237">
            <v>0</v>
          </cell>
          <cell r="AI237" t="str">
            <v>1BBAIX</v>
          </cell>
          <cell r="AJ237" t="str">
            <v>OTHER COMPRESSORS</v>
          </cell>
          <cell r="AQ237">
            <v>0</v>
          </cell>
        </row>
        <row r="238">
          <cell r="X238" t="str">
            <v>1BAIG</v>
          </cell>
          <cell r="Y238" t="str">
            <v>NGL-4 PLANT  - PROCUREMENT   HEAT EXCHANGERS - FINNED</v>
          </cell>
          <cell r="AF238">
            <v>0</v>
          </cell>
          <cell r="AI238" t="str">
            <v>1BBAI</v>
          </cell>
          <cell r="AJ238" t="str">
            <v>SUBTOTAL - COMPRESSORS</v>
          </cell>
          <cell r="AK238">
            <v>0</v>
          </cell>
          <cell r="AL238">
            <v>0</v>
          </cell>
          <cell r="AM238">
            <v>0</v>
          </cell>
          <cell r="AN238">
            <v>0</v>
          </cell>
          <cell r="AO238">
            <v>0</v>
          </cell>
          <cell r="AP238">
            <v>0</v>
          </cell>
          <cell r="AQ238">
            <v>0</v>
          </cell>
        </row>
        <row r="239">
          <cell r="X239" t="str">
            <v>1BAIH</v>
          </cell>
          <cell r="Y239" t="str">
            <v>NGL-4 PLANT  - PROCUREMENT   EXTRUDERS</v>
          </cell>
          <cell r="Z239" t="str">
            <v>N/A</v>
          </cell>
          <cell r="AA239" t="str">
            <v>N/A</v>
          </cell>
          <cell r="AB239" t="str">
            <v>N/A</v>
          </cell>
          <cell r="AC239" t="str">
            <v>N/A</v>
          </cell>
          <cell r="AD239" t="str">
            <v>N/A</v>
          </cell>
          <cell r="AE239" t="str">
            <v>N/A</v>
          </cell>
          <cell r="AF239" t="str">
            <v>N/A</v>
          </cell>
        </row>
        <row r="240">
          <cell r="X240" t="str">
            <v>1BAII</v>
          </cell>
          <cell r="Y240" t="str">
            <v>NGL-4 PLANT  - PROCUREMENT   COMPRESSORS</v>
          </cell>
          <cell r="AF240">
            <v>0</v>
          </cell>
          <cell r="AI240" t="str">
            <v>1BBAJX</v>
          </cell>
          <cell r="AJ240" t="str">
            <v>OTHER MOTORS &amp; DRIVERS</v>
          </cell>
          <cell r="AQ240">
            <v>0</v>
          </cell>
        </row>
        <row r="241">
          <cell r="X241" t="str">
            <v>1BAIJ</v>
          </cell>
          <cell r="Y241" t="str">
            <v>NGL-4 PLANT  - PROCUREMENT   GENERATORS</v>
          </cell>
          <cell r="Z241" t="str">
            <v>N/A</v>
          </cell>
          <cell r="AA241" t="str">
            <v>N/A</v>
          </cell>
          <cell r="AB241" t="str">
            <v>N/A</v>
          </cell>
          <cell r="AC241" t="str">
            <v>N/A</v>
          </cell>
          <cell r="AD241" t="str">
            <v>N/A</v>
          </cell>
          <cell r="AE241" t="str">
            <v>N/A</v>
          </cell>
          <cell r="AF241" t="str">
            <v>N/A</v>
          </cell>
          <cell r="AI241" t="str">
            <v>1BBAJ-</v>
          </cell>
          <cell r="AJ241" t="str">
            <v>SUBTOTAL MOTORS &amp; DRIVERS</v>
          </cell>
          <cell r="AK241">
            <v>0</v>
          </cell>
          <cell r="AL241">
            <v>0</v>
          </cell>
          <cell r="AM241">
            <v>0</v>
          </cell>
          <cell r="AN241">
            <v>0</v>
          </cell>
          <cell r="AO241">
            <v>0</v>
          </cell>
          <cell r="AP241">
            <v>0</v>
          </cell>
          <cell r="AQ241">
            <v>0</v>
          </cell>
        </row>
        <row r="242">
          <cell r="X242" t="str">
            <v>1BAIK</v>
          </cell>
          <cell r="Y242" t="str">
            <v>NGL-4 PLANT  - PROCUREMENT   MOTORS &amp; DRIVERS</v>
          </cell>
          <cell r="AF242">
            <v>0</v>
          </cell>
        </row>
        <row r="243">
          <cell r="X243" t="str">
            <v>1BAIL</v>
          </cell>
          <cell r="Y243" t="str">
            <v>NGL-4 PLANT  - PROCUREMENT   FIRED EQUIPMENT</v>
          </cell>
          <cell r="Z243" t="str">
            <v>N/A</v>
          </cell>
          <cell r="AA243" t="str">
            <v>N/A</v>
          </cell>
          <cell r="AB243" t="str">
            <v>N/A</v>
          </cell>
          <cell r="AC243" t="str">
            <v>N/A</v>
          </cell>
          <cell r="AD243" t="str">
            <v>N/A</v>
          </cell>
          <cell r="AE243" t="str">
            <v>N/A</v>
          </cell>
          <cell r="AF243" t="str">
            <v>N/A</v>
          </cell>
          <cell r="AI243" t="str">
            <v>1BBAMA</v>
          </cell>
          <cell r="AJ243" t="str">
            <v>AIR BLOWER</v>
          </cell>
          <cell r="AQ243">
            <v>0</v>
          </cell>
        </row>
        <row r="244">
          <cell r="X244" t="str">
            <v>1BAIM</v>
          </cell>
          <cell r="Y244" t="str">
            <v>NGL-4 PLANT  - PROCUREMENT   BLOWERS &amp; FANS</v>
          </cell>
          <cell r="AF244">
            <v>0</v>
          </cell>
          <cell r="AI244" t="str">
            <v>1BBAMX</v>
          </cell>
          <cell r="AJ244" t="str">
            <v>OTHER BLOWERS &amp; FANS</v>
          </cell>
          <cell r="AQ244">
            <v>0</v>
          </cell>
        </row>
        <row r="245">
          <cell r="X245" t="str">
            <v>1BAIN</v>
          </cell>
          <cell r="Y245" t="str">
            <v>NGL-4 PLANT  - PROCUREMENT   FILTERS</v>
          </cell>
          <cell r="Z245" t="str">
            <v>N/A</v>
          </cell>
          <cell r="AA245" t="str">
            <v>N/A</v>
          </cell>
          <cell r="AB245" t="str">
            <v>N/A</v>
          </cell>
          <cell r="AC245" t="str">
            <v>N/A</v>
          </cell>
          <cell r="AD245" t="str">
            <v>N/A</v>
          </cell>
          <cell r="AE245" t="str">
            <v>N/A</v>
          </cell>
          <cell r="AF245" t="str">
            <v>N/A</v>
          </cell>
          <cell r="AI245" t="str">
            <v>1BBAM-</v>
          </cell>
          <cell r="AJ245" t="str">
            <v>SUBTOTAL BLOWERS &amp; FANS</v>
          </cell>
          <cell r="AK245">
            <v>0</v>
          </cell>
          <cell r="AL245">
            <v>0</v>
          </cell>
          <cell r="AM245">
            <v>0</v>
          </cell>
          <cell r="AN245">
            <v>0</v>
          </cell>
          <cell r="AO245">
            <v>0</v>
          </cell>
          <cell r="AP245">
            <v>0</v>
          </cell>
          <cell r="AQ245">
            <v>0</v>
          </cell>
        </row>
        <row r="246">
          <cell r="X246" t="str">
            <v>1BAIO</v>
          </cell>
          <cell r="Y246" t="str">
            <v>NGL-4 PLANT  - PROCUREMENT   FLARES</v>
          </cell>
          <cell r="AF246">
            <v>0</v>
          </cell>
        </row>
        <row r="247">
          <cell r="X247" t="str">
            <v>1BAIP</v>
          </cell>
          <cell r="Y247" t="str">
            <v>NGL-4 PLANT  - PROCUREMENT   SOLIDS HANDLING EQUIPMENT</v>
          </cell>
          <cell r="Z247" t="str">
            <v>N/A</v>
          </cell>
          <cell r="AA247" t="str">
            <v>N/A</v>
          </cell>
          <cell r="AB247" t="str">
            <v>N/A</v>
          </cell>
          <cell r="AC247" t="str">
            <v>N/A</v>
          </cell>
          <cell r="AD247" t="str">
            <v>N/A</v>
          </cell>
          <cell r="AE247" t="str">
            <v>N/A</v>
          </cell>
          <cell r="AF247" t="str">
            <v>N/A</v>
          </cell>
          <cell r="AI247" t="str">
            <v>1BBAOA</v>
          </cell>
          <cell r="AJ247" t="str">
            <v>LP FLARE SYSTEM</v>
          </cell>
          <cell r="AQ247">
            <v>0</v>
          </cell>
        </row>
        <row r="248">
          <cell r="X248" t="str">
            <v>1BAIQ</v>
          </cell>
          <cell r="Y248" t="str">
            <v>NGL-4 PLANT  - PROCUREMENT   PACKAGED EQUIPMENT</v>
          </cell>
          <cell r="AF248">
            <v>0</v>
          </cell>
          <cell r="AI248" t="str">
            <v>1BBAOB</v>
          </cell>
          <cell r="AJ248" t="str">
            <v>HP FLARE SYSTEM</v>
          </cell>
          <cell r="AQ248">
            <v>0</v>
          </cell>
        </row>
        <row r="249">
          <cell r="X249" t="str">
            <v>1BAIT</v>
          </cell>
          <cell r="Y249" t="str">
            <v>NGL-4 PLANT  - PROCUREMENT   BULKS</v>
          </cell>
          <cell r="AF249">
            <v>0</v>
          </cell>
          <cell r="AI249" t="str">
            <v>1BBAOX</v>
          </cell>
          <cell r="AJ249" t="str">
            <v>OTHER FLARES</v>
          </cell>
          <cell r="AQ249">
            <v>0</v>
          </cell>
        </row>
        <row r="250">
          <cell r="X250" t="str">
            <v>1BAIX</v>
          </cell>
          <cell r="Y250" t="str">
            <v>NGL-4 PLANT  - PROCUREMENT   OTHER</v>
          </cell>
          <cell r="AF250">
            <v>0</v>
          </cell>
          <cell r="AI250" t="str">
            <v>1BBAO-</v>
          </cell>
          <cell r="AJ250" t="str">
            <v>SUBTOTAL FLARES</v>
          </cell>
          <cell r="AK250">
            <v>0</v>
          </cell>
          <cell r="AL250">
            <v>0</v>
          </cell>
          <cell r="AM250">
            <v>0</v>
          </cell>
          <cell r="AN250">
            <v>0</v>
          </cell>
          <cell r="AO250">
            <v>0</v>
          </cell>
          <cell r="AP250">
            <v>0</v>
          </cell>
          <cell r="AQ250">
            <v>0</v>
          </cell>
        </row>
        <row r="251">
          <cell r="X251" t="str">
            <v>1BAI-</v>
          </cell>
          <cell r="Y251" t="str">
            <v>SUBTOTAL - NGL-4 PLANT  - PROCUREMENT</v>
          </cell>
          <cell r="Z251">
            <v>0</v>
          </cell>
          <cell r="AA251" t="str">
            <v>N/A</v>
          </cell>
          <cell r="AB251">
            <v>0</v>
          </cell>
          <cell r="AC251">
            <v>0</v>
          </cell>
          <cell r="AD251">
            <v>0</v>
          </cell>
          <cell r="AE251">
            <v>0</v>
          </cell>
          <cell r="AF251">
            <v>0</v>
          </cell>
        </row>
        <row r="252">
          <cell r="AI252" t="str">
            <v>1BBAXA</v>
          </cell>
          <cell r="AJ252" t="str">
            <v>ADIP UNIT</v>
          </cell>
          <cell r="AQ252">
            <v>0</v>
          </cell>
        </row>
        <row r="253">
          <cell r="X253" t="str">
            <v>1BAJA</v>
          </cell>
          <cell r="Y253" t="str">
            <v>NGL-4 PLANT  - INDIRECT ENG'G CONTRACTS</v>
          </cell>
          <cell r="AF253">
            <v>0</v>
          </cell>
          <cell r="AI253" t="str">
            <v>1BBAXB</v>
          </cell>
          <cell r="AJ253" t="str">
            <v>MEROX UNIT</v>
          </cell>
          <cell r="AQ253">
            <v>0</v>
          </cell>
        </row>
        <row r="254">
          <cell r="X254" t="str">
            <v>1BAJB</v>
          </cell>
          <cell r="Y254" t="str">
            <v>NGL-4 PLANT  - INDIRECT ENG'G PROJECT MANAGEMENT</v>
          </cell>
          <cell r="AF254">
            <v>0</v>
          </cell>
          <cell r="AI254" t="str">
            <v>1BBAXC</v>
          </cell>
          <cell r="AJ254" t="str">
            <v>DDESALINATION UNIT</v>
          </cell>
          <cell r="AQ254">
            <v>0</v>
          </cell>
        </row>
        <row r="255">
          <cell r="X255" t="str">
            <v>1BAJC</v>
          </cell>
          <cell r="Y255" t="str">
            <v>NGL-4 PLANT  - INDIRECT ENG'G ENGINEERING/NON-TECH</v>
          </cell>
          <cell r="AF255">
            <v>0</v>
          </cell>
          <cell r="AI255" t="str">
            <v>1BBAXD</v>
          </cell>
          <cell r="AJ255" t="str">
            <v>INSTRUMENT AIR PACKAGE</v>
          </cell>
          <cell r="AQ255">
            <v>0</v>
          </cell>
        </row>
        <row r="256">
          <cell r="X256" t="str">
            <v>1BAJX</v>
          </cell>
          <cell r="Y256" t="str">
            <v>NGL-4 PLANT  - INDIRECT ENG'G OTHER</v>
          </cell>
          <cell r="AF256">
            <v>0</v>
          </cell>
          <cell r="AI256" t="str">
            <v>1BBAXE</v>
          </cell>
          <cell r="AJ256" t="str">
            <v>NITROGEN UNIT</v>
          </cell>
          <cell r="AQ256">
            <v>0</v>
          </cell>
        </row>
        <row r="257">
          <cell r="X257" t="str">
            <v>1BAJ-</v>
          </cell>
          <cell r="Y257" t="str">
            <v>SUBTOTAL - NGL-4 PLANT  - INDIRECT ENGINEERING</v>
          </cell>
          <cell r="Z257">
            <v>0</v>
          </cell>
          <cell r="AA257" t="str">
            <v>N/A</v>
          </cell>
          <cell r="AB257">
            <v>0</v>
          </cell>
          <cell r="AC257">
            <v>0</v>
          </cell>
          <cell r="AD257">
            <v>0</v>
          </cell>
          <cell r="AE257">
            <v>0</v>
          </cell>
          <cell r="AF257">
            <v>0</v>
          </cell>
          <cell r="AI257" t="str">
            <v>1BBAXF</v>
          </cell>
          <cell r="AJ257" t="str">
            <v>HOT OIL UNIT</v>
          </cell>
          <cell r="AQ257">
            <v>0</v>
          </cell>
        </row>
        <row r="258">
          <cell r="AI258" t="str">
            <v>1BBAXG</v>
          </cell>
          <cell r="AJ258" t="str">
            <v>SEA WATER SYSTEM</v>
          </cell>
          <cell r="AQ258">
            <v>0</v>
          </cell>
        </row>
        <row r="259">
          <cell r="AI259" t="str">
            <v>1BBAXH</v>
          </cell>
          <cell r="AJ259" t="str">
            <v>EFFLUENT TREATMENT SYSTEM</v>
          </cell>
          <cell r="AQ259">
            <v>0</v>
          </cell>
        </row>
        <row r="260">
          <cell r="AI260" t="str">
            <v>1BBAXX</v>
          </cell>
          <cell r="AJ260" t="str">
            <v>OTHER PACKAGED EQUIPMENT</v>
          </cell>
          <cell r="AQ260">
            <v>0</v>
          </cell>
        </row>
        <row r="261">
          <cell r="AI261" t="str">
            <v>1BBAX-</v>
          </cell>
          <cell r="AJ261" t="str">
            <v>SUBTOTAL PACKAGED EQUIPMENT</v>
          </cell>
          <cell r="AK261">
            <v>0</v>
          </cell>
          <cell r="AL261">
            <v>0</v>
          </cell>
          <cell r="AM261">
            <v>0</v>
          </cell>
          <cell r="AN261">
            <v>0</v>
          </cell>
          <cell r="AO261">
            <v>0</v>
          </cell>
          <cell r="AP261">
            <v>0</v>
          </cell>
          <cell r="AQ261">
            <v>0</v>
          </cell>
        </row>
        <row r="263">
          <cell r="AI263" t="str">
            <v>1BBAXX</v>
          </cell>
          <cell r="AJ263" t="str">
            <v>OTHER EQUIPMENT</v>
          </cell>
          <cell r="AQ263">
            <v>0</v>
          </cell>
        </row>
        <row r="264">
          <cell r="AI264" t="str">
            <v>1BBAX-</v>
          </cell>
          <cell r="AJ264" t="str">
            <v>SUBTOTAL OTHER EQUIPMENT</v>
          </cell>
          <cell r="AK264">
            <v>0</v>
          </cell>
          <cell r="AL264">
            <v>0</v>
          </cell>
          <cell r="AM264">
            <v>0</v>
          </cell>
          <cell r="AN264">
            <v>0</v>
          </cell>
          <cell r="AO264">
            <v>0</v>
          </cell>
          <cell r="AP264">
            <v>0</v>
          </cell>
          <cell r="AQ264">
            <v>0</v>
          </cell>
        </row>
        <row r="268">
          <cell r="W268" t="str">
            <v>LEVEL 2 NGL-4 PLANT PG.3</v>
          </cell>
          <cell r="X268" t="str">
            <v>WBS CODE</v>
          </cell>
          <cell r="Y268" t="str">
            <v>DESCRIPTION</v>
          </cell>
          <cell r="Z268" t="str">
            <v>QUANTITY</v>
          </cell>
          <cell r="AA268" t="str">
            <v>UNITS</v>
          </cell>
          <cell r="AB268" t="str">
            <v>TOTAL MANHOURS</v>
          </cell>
          <cell r="AC268" t="str">
            <v>TOTAL LABOR COST</v>
          </cell>
          <cell r="AD268" t="str">
            <v>TOTAL MAT'L COST</v>
          </cell>
          <cell r="AE268" t="str">
            <v>TOTAL S/C COST</v>
          </cell>
          <cell r="AF268" t="str">
            <v>TOTAL COST</v>
          </cell>
        </row>
        <row r="270">
          <cell r="X270" t="str">
            <v>1BBAA</v>
          </cell>
          <cell r="Y270" t="str">
            <v>NGL-4 PLANT  - FAB/DELIVERY MAJOR EQUIP PRESSURE VESSELS</v>
          </cell>
          <cell r="Z270">
            <v>0</v>
          </cell>
          <cell r="AA270">
            <v>0</v>
          </cell>
          <cell r="AB270">
            <v>0</v>
          </cell>
          <cell r="AC270">
            <v>0</v>
          </cell>
          <cell r="AD270">
            <v>0</v>
          </cell>
          <cell r="AE270">
            <v>0</v>
          </cell>
          <cell r="AF270">
            <v>0</v>
          </cell>
        </row>
        <row r="271">
          <cell r="X271" t="str">
            <v>1BBAB</v>
          </cell>
          <cell r="Y271" t="str">
            <v>NGL-4 PLANT  - FAB/DELIVERY MAJOR EQUIP COLUMNS</v>
          </cell>
          <cell r="Z271">
            <v>0</v>
          </cell>
          <cell r="AA271">
            <v>0</v>
          </cell>
          <cell r="AB271">
            <v>0</v>
          </cell>
          <cell r="AC271">
            <v>0</v>
          </cell>
          <cell r="AD271">
            <v>0</v>
          </cell>
          <cell r="AE271">
            <v>0</v>
          </cell>
          <cell r="AF271">
            <v>0</v>
          </cell>
        </row>
        <row r="272">
          <cell r="X272" t="str">
            <v>1BBAC</v>
          </cell>
          <cell r="Y272" t="str">
            <v>NGL-4 PLANT  - FAB/DELIVERY MAJOR EQUIP REACTORS</v>
          </cell>
          <cell r="Z272" t="str">
            <v>N/A</v>
          </cell>
          <cell r="AA272" t="str">
            <v>N/A</v>
          </cell>
          <cell r="AB272" t="str">
            <v>N/A</v>
          </cell>
          <cell r="AC272" t="str">
            <v>N/A</v>
          </cell>
          <cell r="AD272" t="str">
            <v>N/A</v>
          </cell>
          <cell r="AE272" t="str">
            <v>N/A</v>
          </cell>
          <cell r="AF272" t="str">
            <v>N/A</v>
          </cell>
        </row>
        <row r="273">
          <cell r="X273" t="str">
            <v>1BBAD</v>
          </cell>
          <cell r="Y273" t="str">
            <v>NGL-4 PLANT  - FAB/DELIVERY MAJOR EQUIP FIELD ERECTED TANKS</v>
          </cell>
          <cell r="Z273" t="str">
            <v>N/A</v>
          </cell>
          <cell r="AA273" t="str">
            <v>N/A</v>
          </cell>
          <cell r="AB273" t="str">
            <v>N/A</v>
          </cell>
          <cell r="AC273" t="str">
            <v>N/A</v>
          </cell>
          <cell r="AD273" t="str">
            <v>N/A</v>
          </cell>
          <cell r="AE273" t="str">
            <v>N/A</v>
          </cell>
          <cell r="AF273" t="str">
            <v>N/A</v>
          </cell>
        </row>
        <row r="274">
          <cell r="X274" t="str">
            <v>1BBAE</v>
          </cell>
          <cell r="Y274" t="str">
            <v>NGL-4 PLANT  - FAB/DELIVERY MAJOR EQUIP PUMPS</v>
          </cell>
          <cell r="Z274">
            <v>0</v>
          </cell>
          <cell r="AA274">
            <v>0</v>
          </cell>
          <cell r="AB274">
            <v>0</v>
          </cell>
          <cell r="AC274">
            <v>0</v>
          </cell>
          <cell r="AD274">
            <v>0</v>
          </cell>
          <cell r="AE274">
            <v>0</v>
          </cell>
          <cell r="AF274">
            <v>0</v>
          </cell>
        </row>
        <row r="275">
          <cell r="X275" t="str">
            <v>1BBAF</v>
          </cell>
          <cell r="Y275" t="str">
            <v>NGL-4 PLANT  - FAB/DELIVERY MAJOR EQUIP HEAT EXCHANGERS S&amp;T</v>
          </cell>
          <cell r="Z275">
            <v>0</v>
          </cell>
          <cell r="AA275">
            <v>0</v>
          </cell>
          <cell r="AB275">
            <v>0</v>
          </cell>
          <cell r="AC275">
            <v>0</v>
          </cell>
          <cell r="AD275">
            <v>0</v>
          </cell>
          <cell r="AE275">
            <v>0</v>
          </cell>
          <cell r="AF275">
            <v>0</v>
          </cell>
        </row>
        <row r="276">
          <cell r="X276" t="str">
            <v>1BBAG</v>
          </cell>
          <cell r="Y276" t="str">
            <v>NGL-4 PLANT  - FAB/DELIVERY MAJOR EQUIP HEAT EXCHANGERS FINNED</v>
          </cell>
          <cell r="Z276">
            <v>0</v>
          </cell>
          <cell r="AA276">
            <v>0</v>
          </cell>
          <cell r="AB276">
            <v>0</v>
          </cell>
          <cell r="AC276">
            <v>0</v>
          </cell>
          <cell r="AD276">
            <v>0</v>
          </cell>
          <cell r="AE276">
            <v>0</v>
          </cell>
          <cell r="AF276">
            <v>0</v>
          </cell>
        </row>
        <row r="277">
          <cell r="X277" t="str">
            <v>1BBAH</v>
          </cell>
          <cell r="Y277" t="str">
            <v>NGL-4 PLANT  - FAB/DELIVERY MAJOR EQUIP EXTRUDERS</v>
          </cell>
          <cell r="Z277" t="str">
            <v>N/A</v>
          </cell>
          <cell r="AA277" t="str">
            <v>N/A</v>
          </cell>
          <cell r="AB277" t="str">
            <v>N/A</v>
          </cell>
          <cell r="AC277" t="str">
            <v>N/A</v>
          </cell>
          <cell r="AD277" t="str">
            <v>N/A</v>
          </cell>
          <cell r="AE277" t="str">
            <v>N/A</v>
          </cell>
          <cell r="AF277" t="str">
            <v>N/A</v>
          </cell>
        </row>
        <row r="278">
          <cell r="X278" t="str">
            <v>1BBAI</v>
          </cell>
          <cell r="Y278" t="str">
            <v>NGL-4 PLANT  - FAB/DELIVERY MAJOR EQUIP COMPRESSORS</v>
          </cell>
          <cell r="Z278">
            <v>0</v>
          </cell>
          <cell r="AA278">
            <v>0</v>
          </cell>
          <cell r="AB278">
            <v>0</v>
          </cell>
          <cell r="AC278">
            <v>0</v>
          </cell>
          <cell r="AD278">
            <v>0</v>
          </cell>
          <cell r="AE278">
            <v>0</v>
          </cell>
          <cell r="AF278">
            <v>0</v>
          </cell>
        </row>
        <row r="279">
          <cell r="X279" t="str">
            <v>1BBAJ</v>
          </cell>
          <cell r="Y279" t="str">
            <v>NGL-4 PLANT  - FAB/DELIVERY MAJOR EQUIP GENERATORS</v>
          </cell>
          <cell r="Z279" t="str">
            <v>N/A</v>
          </cell>
          <cell r="AA279" t="str">
            <v>N/A</v>
          </cell>
          <cell r="AB279" t="str">
            <v>N/A</v>
          </cell>
          <cell r="AC279" t="str">
            <v>N/A</v>
          </cell>
          <cell r="AD279" t="str">
            <v>N/A</v>
          </cell>
          <cell r="AE279" t="str">
            <v>N/A</v>
          </cell>
          <cell r="AF279" t="str">
            <v>N/A</v>
          </cell>
        </row>
        <row r="280">
          <cell r="X280" t="str">
            <v>1BBAJ</v>
          </cell>
          <cell r="Y280" t="str">
            <v>NGL-4 PLANT  - FAB/DELIVERY MAJOR EQUIP MOTORS &amp; DRIVERS</v>
          </cell>
          <cell r="Z280">
            <v>0</v>
          </cell>
          <cell r="AA280">
            <v>0</v>
          </cell>
          <cell r="AB280">
            <v>0</v>
          </cell>
          <cell r="AC280">
            <v>0</v>
          </cell>
          <cell r="AD280">
            <v>0</v>
          </cell>
          <cell r="AE280">
            <v>0</v>
          </cell>
          <cell r="AF280">
            <v>0</v>
          </cell>
        </row>
        <row r="281">
          <cell r="X281" t="str">
            <v>1BBAL</v>
          </cell>
          <cell r="Y281" t="str">
            <v>NGL-4 PLANT  - FAB/DELIVERY MAJOR EQUIP FIRED EQUIPMENT</v>
          </cell>
          <cell r="Z281" t="str">
            <v>N/A</v>
          </cell>
          <cell r="AA281" t="str">
            <v>N/A</v>
          </cell>
          <cell r="AB281" t="str">
            <v>N/A</v>
          </cell>
          <cell r="AC281" t="str">
            <v>N/A</v>
          </cell>
          <cell r="AD281" t="str">
            <v>N/A</v>
          </cell>
          <cell r="AE281" t="str">
            <v>N/A</v>
          </cell>
          <cell r="AF281" t="str">
            <v>N/A</v>
          </cell>
        </row>
        <row r="282">
          <cell r="X282" t="str">
            <v>1BBAM</v>
          </cell>
          <cell r="Y282" t="str">
            <v>NGL-4 PLANT  - FAB/DELIVERY MAJOR EQUIP BLOWERS, FANS</v>
          </cell>
          <cell r="Z282">
            <v>0</v>
          </cell>
          <cell r="AA282">
            <v>0</v>
          </cell>
          <cell r="AB282">
            <v>0</v>
          </cell>
          <cell r="AC282">
            <v>0</v>
          </cell>
          <cell r="AD282">
            <v>0</v>
          </cell>
          <cell r="AE282">
            <v>0</v>
          </cell>
          <cell r="AF282">
            <v>0</v>
          </cell>
        </row>
        <row r="283">
          <cell r="X283" t="str">
            <v>1BBAN</v>
          </cell>
          <cell r="Y283" t="str">
            <v>NGL-4 PLANT  - FAB/DELIVERY MAJOR EQUIP FILTERS</v>
          </cell>
          <cell r="Z283" t="str">
            <v>N/A</v>
          </cell>
          <cell r="AA283" t="str">
            <v>N/A</v>
          </cell>
          <cell r="AB283" t="str">
            <v>N/A</v>
          </cell>
          <cell r="AC283" t="str">
            <v>N/A</v>
          </cell>
          <cell r="AD283" t="str">
            <v>N/A</v>
          </cell>
          <cell r="AE283" t="str">
            <v>N/A</v>
          </cell>
          <cell r="AF283" t="str">
            <v>N/A</v>
          </cell>
        </row>
        <row r="284">
          <cell r="X284" t="str">
            <v>1BBAO</v>
          </cell>
          <cell r="Y284" t="str">
            <v>NGL-4 PLANT  - FAB/DELIVERY MAJOR EQUIP FLARES</v>
          </cell>
          <cell r="Z284">
            <v>0</v>
          </cell>
          <cell r="AA284">
            <v>0</v>
          </cell>
          <cell r="AB284">
            <v>0</v>
          </cell>
          <cell r="AC284">
            <v>0</v>
          </cell>
          <cell r="AD284">
            <v>0</v>
          </cell>
          <cell r="AE284">
            <v>0</v>
          </cell>
          <cell r="AF284">
            <v>0</v>
          </cell>
        </row>
        <row r="285">
          <cell r="X285" t="str">
            <v>1BBAP</v>
          </cell>
          <cell r="Y285" t="str">
            <v>NGL-4 PLANT  - FAB/DELIVERY MAJOR EQUIP SOLIDS HANDLING EQUIPMENT</v>
          </cell>
          <cell r="Z285" t="str">
            <v>N/A</v>
          </cell>
          <cell r="AA285" t="str">
            <v>N/A</v>
          </cell>
          <cell r="AB285" t="str">
            <v>N/A</v>
          </cell>
          <cell r="AC285" t="str">
            <v>N/A</v>
          </cell>
          <cell r="AD285" t="str">
            <v>N/A</v>
          </cell>
          <cell r="AE285" t="str">
            <v>N/A</v>
          </cell>
          <cell r="AF285" t="str">
            <v>N/A</v>
          </cell>
        </row>
        <row r="286">
          <cell r="X286" t="str">
            <v>1BBAQ</v>
          </cell>
          <cell r="Y286" t="str">
            <v>NGL-4 PLANT  - FAB/DELIVERY MAJOR EQUIP PACKAGED EQUIPMENT</v>
          </cell>
          <cell r="Z286">
            <v>0</v>
          </cell>
          <cell r="AA286">
            <v>0</v>
          </cell>
          <cell r="AB286">
            <v>0</v>
          </cell>
          <cell r="AC286">
            <v>0</v>
          </cell>
          <cell r="AD286">
            <v>0</v>
          </cell>
          <cell r="AE286">
            <v>0</v>
          </cell>
          <cell r="AF286">
            <v>0</v>
          </cell>
        </row>
        <row r="287">
          <cell r="X287" t="str">
            <v>1BBAX</v>
          </cell>
          <cell r="Y287" t="str">
            <v>NGL-4 PLANT  - FAB/DELIVERY MAJOR EQUIP OTHER</v>
          </cell>
          <cell r="Z287">
            <v>0</v>
          </cell>
          <cell r="AA287">
            <v>0</v>
          </cell>
          <cell r="AB287">
            <v>0</v>
          </cell>
          <cell r="AC287">
            <v>0</v>
          </cell>
          <cell r="AD287">
            <v>0</v>
          </cell>
          <cell r="AE287">
            <v>0</v>
          </cell>
          <cell r="AF287">
            <v>0</v>
          </cell>
        </row>
        <row r="288">
          <cell r="X288" t="str">
            <v>1BBA-</v>
          </cell>
          <cell r="Y288" t="str">
            <v>SUBTOTAL - NGL-4 PLANT  - FAB/DELIVERY MAJOR EQUIP.</v>
          </cell>
          <cell r="Z288">
            <v>0</v>
          </cell>
          <cell r="AA288" t="str">
            <v>N/A</v>
          </cell>
          <cell r="AB288">
            <v>0</v>
          </cell>
          <cell r="AC288">
            <v>0</v>
          </cell>
          <cell r="AD288">
            <v>0</v>
          </cell>
          <cell r="AE288">
            <v>0</v>
          </cell>
          <cell r="AF288">
            <v>0</v>
          </cell>
        </row>
        <row r="290">
          <cell r="X290" t="str">
            <v>1BBBA</v>
          </cell>
          <cell r="Y290" t="str">
            <v>NGL-4 PLANT  - FAB/DELIVERY BULKS - IMBEDS</v>
          </cell>
          <cell r="AF290">
            <v>0</v>
          </cell>
        </row>
        <row r="291">
          <cell r="X291" t="str">
            <v>1BBBB</v>
          </cell>
          <cell r="Y291" t="str">
            <v>NGL-4 PLANT  - FAB/DELIVERY BULKS - STRUCTURAL</v>
          </cell>
          <cell r="AF291">
            <v>0</v>
          </cell>
        </row>
        <row r="292">
          <cell r="X292" t="str">
            <v>1BBBC</v>
          </cell>
          <cell r="Y292" t="str">
            <v>NGL-4 PLANT  - FAB/DELIVERY BULKS - PIPING</v>
          </cell>
          <cell r="AF292">
            <v>0</v>
          </cell>
        </row>
        <row r="293">
          <cell r="X293" t="str">
            <v>1BBBD</v>
          </cell>
          <cell r="Y293" t="str">
            <v>NGL-4 PLANT  - FAB/DELIVERY BULKS - ELECTRICAL</v>
          </cell>
          <cell r="AF293">
            <v>0</v>
          </cell>
        </row>
        <row r="294">
          <cell r="X294" t="str">
            <v>1BBBE</v>
          </cell>
          <cell r="Y294" t="str">
            <v>NGL-4 PLANT  - FAB/DELIVERY BULKS - INSTRUMENTATION</v>
          </cell>
          <cell r="AF294">
            <v>0</v>
          </cell>
        </row>
        <row r="295">
          <cell r="X295" t="str">
            <v>1BBBF</v>
          </cell>
          <cell r="Y295" t="str">
            <v>NGL-4 PLANT  - FAB/DELIVERY BULKS - PIPELINES</v>
          </cell>
          <cell r="Z295" t="str">
            <v>N/A</v>
          </cell>
          <cell r="AA295" t="str">
            <v>N/A</v>
          </cell>
          <cell r="AB295" t="str">
            <v>N/A</v>
          </cell>
          <cell r="AC295" t="str">
            <v>N/A</v>
          </cell>
          <cell r="AD295" t="str">
            <v>N/A</v>
          </cell>
          <cell r="AE295" t="str">
            <v>N/A</v>
          </cell>
          <cell r="AF295" t="str">
            <v>N/A</v>
          </cell>
        </row>
        <row r="296">
          <cell r="X296" t="str">
            <v>1BBB-</v>
          </cell>
          <cell r="Y296" t="str">
            <v>SUBTOTAL - NGL-4 PLANT  - FAB/DELIVERY BULKS</v>
          </cell>
          <cell r="Z296">
            <v>0</v>
          </cell>
          <cell r="AA296" t="str">
            <v>N/A</v>
          </cell>
          <cell r="AB296">
            <v>0</v>
          </cell>
          <cell r="AC296">
            <v>0</v>
          </cell>
          <cell r="AD296">
            <v>0</v>
          </cell>
          <cell r="AE296">
            <v>0</v>
          </cell>
          <cell r="AF296">
            <v>0</v>
          </cell>
        </row>
        <row r="298">
          <cell r="X298" t="str">
            <v>1BBCA</v>
          </cell>
          <cell r="Y298" t="str">
            <v>NGL-4 PLANT  - FAB/DELIVERY ENG. SPECIALTIES - BUILDINGS</v>
          </cell>
          <cell r="AF298">
            <v>0</v>
          </cell>
        </row>
        <row r="299">
          <cell r="X299" t="str">
            <v>1BBCB</v>
          </cell>
          <cell r="Y299" t="str">
            <v>NGL-4 PLANT  - FAB/DELIVERY ENG. SPECIALTIES - GENERAL</v>
          </cell>
          <cell r="AF299">
            <v>0</v>
          </cell>
        </row>
        <row r="300">
          <cell r="X300" t="str">
            <v>1BBC-</v>
          </cell>
          <cell r="Y300" t="str">
            <v>SUBTOTAL - NGL-4 PLANT  - FAB/DELIVERY ENGINEERING SPECIALTIES</v>
          </cell>
          <cell r="Z300">
            <v>0</v>
          </cell>
          <cell r="AA300" t="str">
            <v>N/A</v>
          </cell>
          <cell r="AB300">
            <v>0</v>
          </cell>
          <cell r="AC300">
            <v>0</v>
          </cell>
          <cell r="AD300">
            <v>0</v>
          </cell>
          <cell r="AE300">
            <v>0</v>
          </cell>
          <cell r="AF300">
            <v>0</v>
          </cell>
        </row>
        <row r="306">
          <cell r="W306" t="str">
            <v>LEVEL 2 NGL-4 PLANT PG.4</v>
          </cell>
          <cell r="X306" t="str">
            <v>WBS CODE</v>
          </cell>
          <cell r="Y306" t="str">
            <v>DESCRIPTION</v>
          </cell>
          <cell r="Z306" t="str">
            <v>QUANTITY</v>
          </cell>
          <cell r="AA306" t="str">
            <v>UNITS</v>
          </cell>
          <cell r="AB306" t="str">
            <v>TOTAL MANHOURS</v>
          </cell>
          <cell r="AC306" t="str">
            <v>TOTAL LABOR COST</v>
          </cell>
          <cell r="AD306" t="str">
            <v>TOTAL MAT'L COST</v>
          </cell>
          <cell r="AE306" t="str">
            <v>TOTAL S/C COST</v>
          </cell>
          <cell r="AF306" t="str">
            <v>TOTAL COST</v>
          </cell>
        </row>
        <row r="307">
          <cell r="X307" t="str">
            <v>1BCAA</v>
          </cell>
          <cell r="Y307" t="str">
            <v>NGL-4 PLANT  - CONSTRUCTION, CIVIL - SITE WORK</v>
          </cell>
          <cell r="AF307">
            <v>0</v>
          </cell>
        </row>
        <row r="308">
          <cell r="X308" t="str">
            <v>1BCAB</v>
          </cell>
          <cell r="Y308" t="str">
            <v>NGL-4 PLANT  - CONSTRUCTION, CIVIL - FOUNDATIONS</v>
          </cell>
          <cell r="AF308">
            <v>0</v>
          </cell>
        </row>
        <row r="309">
          <cell r="X309" t="str">
            <v>1BCA</v>
          </cell>
          <cell r="Y309" t="str">
            <v>SUBTOTAL - NGL-4 PLANT  - CONSTRUCTION, CIVIL</v>
          </cell>
          <cell r="Z309">
            <v>0</v>
          </cell>
          <cell r="AA309" t="str">
            <v>N/A</v>
          </cell>
          <cell r="AB309">
            <v>0</v>
          </cell>
          <cell r="AC309">
            <v>0</v>
          </cell>
          <cell r="AD309">
            <v>0</v>
          </cell>
          <cell r="AE309">
            <v>0</v>
          </cell>
          <cell r="AF309">
            <v>0</v>
          </cell>
        </row>
        <row r="311">
          <cell r="X311" t="str">
            <v>1BCBA</v>
          </cell>
          <cell r="Y311" t="str">
            <v>NGL-4 PLANT  - CONSTRUCTION, MAJOR EQUIPMENT - PRESSURE VESSELS</v>
          </cell>
          <cell r="Z311">
            <v>1450.6999999999996</v>
          </cell>
          <cell r="AA311" t="str">
            <v>TON</v>
          </cell>
          <cell r="AB311">
            <v>19500</v>
          </cell>
          <cell r="AC311">
            <v>524600</v>
          </cell>
          <cell r="AF311">
            <v>524600</v>
          </cell>
        </row>
        <row r="312">
          <cell r="X312" t="str">
            <v>1BCBB</v>
          </cell>
          <cell r="Y312" t="str">
            <v>NGL-4 PLANT  - CONSTRUCTION, MAJOR EQUIPMENT - COLUMNS</v>
          </cell>
          <cell r="Z312">
            <v>2106.5</v>
          </cell>
          <cell r="AA312" t="str">
            <v>TON</v>
          </cell>
          <cell r="AB312">
            <v>79070</v>
          </cell>
          <cell r="AC312">
            <v>1636100</v>
          </cell>
          <cell r="AF312">
            <v>1636100</v>
          </cell>
        </row>
        <row r="313">
          <cell r="X313" t="str">
            <v>1BCBC</v>
          </cell>
          <cell r="Y313" t="str">
            <v>NGL-4 PLANT  - CONSTRUCTION, MAJOR EQUIPMENT - REACTORS</v>
          </cell>
          <cell r="Z313" t="str">
            <v>N/A</v>
          </cell>
          <cell r="AA313" t="str">
            <v>N/A</v>
          </cell>
          <cell r="AB313" t="str">
            <v>N/A</v>
          </cell>
          <cell r="AC313" t="str">
            <v>N/A</v>
          </cell>
          <cell r="AD313" t="str">
            <v>N/A</v>
          </cell>
          <cell r="AE313" t="str">
            <v>N/A</v>
          </cell>
          <cell r="AF313" t="str">
            <v>N/A</v>
          </cell>
        </row>
        <row r="314">
          <cell r="X314" t="str">
            <v>1BCBD</v>
          </cell>
          <cell r="Y314" t="str">
            <v>NGL-4 PLANT  - CONSTRUCTION, MAJOR EQUIPMENT - FIELD ERECTED TANKS</v>
          </cell>
          <cell r="Z314" t="str">
            <v>N/A</v>
          </cell>
          <cell r="AA314" t="str">
            <v>N/A</v>
          </cell>
          <cell r="AB314" t="str">
            <v>N/A</v>
          </cell>
          <cell r="AC314" t="str">
            <v>N/A</v>
          </cell>
          <cell r="AD314" t="str">
            <v>N/A</v>
          </cell>
          <cell r="AE314" t="str">
            <v>N/A</v>
          </cell>
          <cell r="AF314" t="str">
            <v>N/A</v>
          </cell>
        </row>
        <row r="315">
          <cell r="X315" t="str">
            <v>1BCBE</v>
          </cell>
          <cell r="Y315" t="str">
            <v>NGL-4 PLANT  - CONSTRUCTION, MAJOR EQUIPMENT - PUMPS</v>
          </cell>
          <cell r="Z315">
            <v>189.20000000000002</v>
          </cell>
          <cell r="AA315" t="str">
            <v>TON</v>
          </cell>
          <cell r="AB315">
            <v>18620</v>
          </cell>
          <cell r="AC315">
            <v>160400</v>
          </cell>
          <cell r="AF315">
            <v>160400</v>
          </cell>
        </row>
        <row r="316">
          <cell r="X316" t="str">
            <v>1BCBF</v>
          </cell>
          <cell r="Y316" t="str">
            <v>NGL-4 PLANT  - CONSTRUCTION, MAJOR EQUIPMENT - HEAT EXCHANGERS S&amp;T</v>
          </cell>
          <cell r="Z316">
            <v>442.2</v>
          </cell>
          <cell r="AA316" t="str">
            <v>TON</v>
          </cell>
          <cell r="AB316">
            <v>7380</v>
          </cell>
          <cell r="AC316">
            <v>154600</v>
          </cell>
          <cell r="AF316">
            <v>154600</v>
          </cell>
        </row>
        <row r="317">
          <cell r="X317" t="str">
            <v>1BCBG</v>
          </cell>
          <cell r="Y317" t="str">
            <v>NGL-4 PLANT  - CONSTRUCTION, MAJOR EQUIPMENT - HEAT EXCHANGERS FINNED</v>
          </cell>
          <cell r="Z317">
            <v>2025.9999999999998</v>
          </cell>
          <cell r="AA317" t="str">
            <v>TON</v>
          </cell>
          <cell r="AB317">
            <v>108130</v>
          </cell>
          <cell r="AC317">
            <v>1238300</v>
          </cell>
          <cell r="AF317">
            <v>1238300</v>
          </cell>
        </row>
        <row r="318">
          <cell r="X318" t="str">
            <v>1BCBH</v>
          </cell>
          <cell r="Y318" t="str">
            <v>NGL-4 PLANT  - CONSTRUCTION, MAJOR EQUIPMENT - EXTRUDERS</v>
          </cell>
          <cell r="Z318" t="str">
            <v>N/A</v>
          </cell>
          <cell r="AA318" t="str">
            <v>N/A</v>
          </cell>
          <cell r="AB318" t="str">
            <v>N/A</v>
          </cell>
          <cell r="AC318" t="str">
            <v>N/A</v>
          </cell>
          <cell r="AD318" t="str">
            <v>N/A</v>
          </cell>
          <cell r="AE318" t="str">
            <v>N/A</v>
          </cell>
          <cell r="AF318" t="str">
            <v>N/A</v>
          </cell>
        </row>
        <row r="319">
          <cell r="X319" t="str">
            <v>1BCBI</v>
          </cell>
          <cell r="Y319" t="str">
            <v>NGL-4 PLANT  - CONSTRUCTION, MAJOR EQUIPMENT - COMPRESSORS</v>
          </cell>
          <cell r="Z319">
            <v>326.2</v>
          </cell>
          <cell r="AA319" t="str">
            <v>TON</v>
          </cell>
          <cell r="AB319">
            <v>18100</v>
          </cell>
          <cell r="AC319">
            <v>217600</v>
          </cell>
          <cell r="AF319">
            <v>217600</v>
          </cell>
        </row>
        <row r="320">
          <cell r="X320" t="str">
            <v>1BCBJ</v>
          </cell>
          <cell r="Y320" t="str">
            <v>NGL-4 PLANT  - CONSTRUCTION, MAJOR EQUIPMENT - GENERATORS</v>
          </cell>
          <cell r="Z320" t="str">
            <v>N/A</v>
          </cell>
          <cell r="AA320" t="str">
            <v>N/A</v>
          </cell>
          <cell r="AB320" t="str">
            <v>N/A</v>
          </cell>
          <cell r="AC320" t="str">
            <v>N/A</v>
          </cell>
          <cell r="AD320" t="str">
            <v>N/A</v>
          </cell>
          <cell r="AE320" t="str">
            <v>N/A</v>
          </cell>
          <cell r="AF320" t="str">
            <v>N/A</v>
          </cell>
        </row>
        <row r="321">
          <cell r="X321" t="str">
            <v>1BCBK</v>
          </cell>
          <cell r="Y321" t="str">
            <v>NGL-4 PLANT  - CONSTRUCTION, MAJOR EQUIPMENT - MOTORS &amp; DRIVERS</v>
          </cell>
          <cell r="Z321" t="str">
            <v>N/A</v>
          </cell>
          <cell r="AA321" t="str">
            <v>N/A</v>
          </cell>
          <cell r="AB321" t="str">
            <v>N/A</v>
          </cell>
          <cell r="AC321" t="str">
            <v>N/A</v>
          </cell>
          <cell r="AD321" t="str">
            <v>N/A</v>
          </cell>
          <cell r="AE321" t="str">
            <v>N/A</v>
          </cell>
          <cell r="AF321" t="str">
            <v>N/A</v>
          </cell>
        </row>
        <row r="322">
          <cell r="X322" t="str">
            <v>1BCBL</v>
          </cell>
          <cell r="Y322" t="str">
            <v>NGL-4 PLANT  - CONSTRUCTION, MAJOR EQUIPMENT - FIRED EQUIPMENT</v>
          </cell>
          <cell r="Z322">
            <v>729.6</v>
          </cell>
          <cell r="AA322" t="str">
            <v>TON</v>
          </cell>
          <cell r="AB322">
            <v>51200</v>
          </cell>
          <cell r="AC322">
            <v>445600</v>
          </cell>
          <cell r="AF322">
            <v>445600</v>
          </cell>
        </row>
        <row r="323">
          <cell r="X323" t="str">
            <v>1BCBM</v>
          </cell>
          <cell r="Y323" t="str">
            <v>NGL-4 PLANT  - CONSTRUCTION, MAJOR EQUIPMENT - BLOWERS, FANS</v>
          </cell>
          <cell r="Z323" t="str">
            <v>N/A</v>
          </cell>
          <cell r="AA323" t="str">
            <v>N/A</v>
          </cell>
          <cell r="AB323" t="str">
            <v>N/A</v>
          </cell>
          <cell r="AC323" t="str">
            <v>N/A</v>
          </cell>
          <cell r="AD323" t="str">
            <v>N/A</v>
          </cell>
          <cell r="AE323" t="str">
            <v>N/A</v>
          </cell>
          <cell r="AF323" t="str">
            <v>N/A</v>
          </cell>
        </row>
        <row r="324">
          <cell r="X324" t="str">
            <v>1BCBN</v>
          </cell>
          <cell r="Y324" t="str">
            <v>NGL-4 PLANT  - CONSTRUCTION, MAJOR EQUIPMENT - FILTERS</v>
          </cell>
          <cell r="Z324">
            <v>239.7</v>
          </cell>
          <cell r="AA324" t="str">
            <v>TON</v>
          </cell>
          <cell r="AB324">
            <v>5860</v>
          </cell>
          <cell r="AC324">
            <v>96900</v>
          </cell>
          <cell r="AF324">
            <v>96900</v>
          </cell>
        </row>
        <row r="325">
          <cell r="X325" t="str">
            <v>1BCBO</v>
          </cell>
          <cell r="Y325" t="str">
            <v>NGL-4 PLANT  - CONSTRUCTION, MAJOR EQUIPMENT - FLARES</v>
          </cell>
          <cell r="Z325">
            <v>50</v>
          </cell>
          <cell r="AA325" t="str">
            <v>TON</v>
          </cell>
          <cell r="AB325">
            <v>7920</v>
          </cell>
          <cell r="AC325">
            <v>53000</v>
          </cell>
          <cell r="AF325">
            <v>53000</v>
          </cell>
        </row>
        <row r="326">
          <cell r="X326" t="str">
            <v>1BCBP</v>
          </cell>
          <cell r="Y326" t="str">
            <v>NGL-4 PLANT  - CONSTRUCTION, MAJOR EQUIP - SOLIDS HANDLING EQUIP</v>
          </cell>
          <cell r="Z326" t="str">
            <v>N/A</v>
          </cell>
          <cell r="AA326" t="str">
            <v>N/A</v>
          </cell>
          <cell r="AB326" t="str">
            <v>N/A</v>
          </cell>
          <cell r="AC326" t="str">
            <v>N/A</v>
          </cell>
          <cell r="AD326" t="str">
            <v>N/A</v>
          </cell>
          <cell r="AE326" t="str">
            <v>N/A</v>
          </cell>
          <cell r="AF326" t="str">
            <v>N/A</v>
          </cell>
        </row>
        <row r="327">
          <cell r="X327" t="str">
            <v>1BCBQ</v>
          </cell>
          <cell r="Y327" t="str">
            <v>NGL-4 PLANT  - CONSTRUCTION, MAJOR EQUIP - PACKAGED EQUIPMENT</v>
          </cell>
          <cell r="Z327">
            <v>109.1</v>
          </cell>
          <cell r="AA327" t="str">
            <v>TON</v>
          </cell>
          <cell r="AB327">
            <v>7730</v>
          </cell>
          <cell r="AC327">
            <v>68000</v>
          </cell>
          <cell r="AF327">
            <v>68000</v>
          </cell>
        </row>
        <row r="328">
          <cell r="X328" t="str">
            <v>1BCBX</v>
          </cell>
          <cell r="Y328" t="str">
            <v>NGL-4 PLANT  - CONSTRUCTION, MAJOR EQUIPMENT - OTHERS</v>
          </cell>
          <cell r="Z328">
            <v>222.3</v>
          </cell>
          <cell r="AA328" t="str">
            <v>TON</v>
          </cell>
          <cell r="AB328">
            <v>53480</v>
          </cell>
          <cell r="AC328">
            <v>447300</v>
          </cell>
          <cell r="AF328">
            <v>447300</v>
          </cell>
        </row>
        <row r="329">
          <cell r="X329" t="str">
            <v>1BCB-</v>
          </cell>
          <cell r="Y329" t="str">
            <v>SUBTOTAL - NGL-4 PLANT  - CONSTRUCTION, MAJOR EQUIPMENT</v>
          </cell>
          <cell r="Z329">
            <v>7891.5</v>
          </cell>
          <cell r="AA329" t="str">
            <v>N/A</v>
          </cell>
          <cell r="AB329">
            <v>376990</v>
          </cell>
          <cell r="AC329">
            <v>5042400</v>
          </cell>
          <cell r="AD329">
            <v>0</v>
          </cell>
          <cell r="AE329">
            <v>0</v>
          </cell>
          <cell r="AF329">
            <v>5042400</v>
          </cell>
        </row>
        <row r="331">
          <cell r="X331" t="str">
            <v>1BCCA</v>
          </cell>
          <cell r="Y331" t="str">
            <v>NGL-4 PLANT  - CONSTRUCTION, BULKS - STRUCTURAL</v>
          </cell>
          <cell r="AF331">
            <v>0</v>
          </cell>
        </row>
        <row r="332">
          <cell r="X332" t="str">
            <v>1BCCB</v>
          </cell>
          <cell r="Y332" t="str">
            <v>NGL-4 PLANT  - CONSTRUCTION, BULKS - PIPING</v>
          </cell>
          <cell r="AF332">
            <v>0</v>
          </cell>
        </row>
        <row r="333">
          <cell r="X333" t="str">
            <v>1BCCC</v>
          </cell>
          <cell r="Y333" t="str">
            <v>NGL-4 PLANT  - CONSTRUCTION, BULKS - ELECTRICAL</v>
          </cell>
          <cell r="AF333">
            <v>0</v>
          </cell>
        </row>
        <row r="334">
          <cell r="X334" t="str">
            <v>1BCCD</v>
          </cell>
          <cell r="Y334" t="str">
            <v>NGL-4 PLANT  - CONSTRUCTION, BULKS - INSTRUMENTATION</v>
          </cell>
          <cell r="AF334">
            <v>0</v>
          </cell>
        </row>
        <row r="335">
          <cell r="X335" t="str">
            <v>1BCCE</v>
          </cell>
          <cell r="Y335" t="str">
            <v>NGL-4 PLANT  - CONSTRUCTION, BULKS - PIPELINES</v>
          </cell>
          <cell r="Z335" t="str">
            <v>N/A</v>
          </cell>
          <cell r="AA335" t="str">
            <v>N/A</v>
          </cell>
          <cell r="AB335" t="str">
            <v>N/A</v>
          </cell>
          <cell r="AC335" t="str">
            <v>N/A</v>
          </cell>
          <cell r="AD335" t="str">
            <v>N/A</v>
          </cell>
          <cell r="AE335" t="str">
            <v>N/A</v>
          </cell>
          <cell r="AF335" t="str">
            <v>N/A</v>
          </cell>
        </row>
        <row r="336">
          <cell r="X336" t="str">
            <v>1BCC-</v>
          </cell>
          <cell r="Y336" t="str">
            <v xml:space="preserve">SUBTOTAL - NGL-4 PLANT  - CONSTRUCTION, BULKS </v>
          </cell>
          <cell r="Z336">
            <v>0</v>
          </cell>
          <cell r="AA336" t="str">
            <v>N/A</v>
          </cell>
          <cell r="AB336">
            <v>0</v>
          </cell>
          <cell r="AC336">
            <v>0</v>
          </cell>
          <cell r="AD336">
            <v>0</v>
          </cell>
          <cell r="AE336">
            <v>0</v>
          </cell>
          <cell r="AF336">
            <v>0</v>
          </cell>
        </row>
        <row r="338">
          <cell r="X338" t="str">
            <v>1BCDA</v>
          </cell>
          <cell r="Y338" t="str">
            <v>NGL-4 PLANT  - CONSTRUCTION SPECIALTIES - BUILDINGS</v>
          </cell>
          <cell r="AF338">
            <v>0</v>
          </cell>
        </row>
        <row r="339">
          <cell r="X339" t="str">
            <v>1BCDB</v>
          </cell>
          <cell r="Y339" t="str">
            <v>NGL-4 PLANT  - CONSTRUCTION SPECIALTIES - GENERAL</v>
          </cell>
          <cell r="AF339">
            <v>0</v>
          </cell>
        </row>
        <row r="340">
          <cell r="X340" t="str">
            <v>1BCD-</v>
          </cell>
          <cell r="Y340" t="str">
            <v>SUBTOTAL - NGL-4 PLANT  - CONSTRUCTION SPECIALTIES</v>
          </cell>
          <cell r="Z340">
            <v>0</v>
          </cell>
          <cell r="AA340" t="str">
            <v>N/A</v>
          </cell>
          <cell r="AB340">
            <v>0</v>
          </cell>
          <cell r="AC340">
            <v>0</v>
          </cell>
          <cell r="AD340">
            <v>0</v>
          </cell>
          <cell r="AE340">
            <v>0</v>
          </cell>
          <cell r="AF340">
            <v>0</v>
          </cell>
        </row>
        <row r="344">
          <cell r="W344" t="str">
            <v>LEVEL 2 NGL-4 PLANT PG 5</v>
          </cell>
          <cell r="X344" t="str">
            <v>WBS CODE</v>
          </cell>
          <cell r="Y344" t="str">
            <v>DESCRIPTION</v>
          </cell>
          <cell r="Z344" t="str">
            <v>QUANTITY</v>
          </cell>
          <cell r="AA344" t="str">
            <v>UNITS</v>
          </cell>
          <cell r="AB344" t="str">
            <v>TOTAL MANHOURS</v>
          </cell>
          <cell r="AC344" t="str">
            <v>TOTAL LABOR COST</v>
          </cell>
          <cell r="AD344" t="str">
            <v>TOTAL MAT'L COST</v>
          </cell>
          <cell r="AE344" t="str">
            <v>TOTAL S/C COST</v>
          </cell>
          <cell r="AF344" t="str">
            <v>TOTAL COST</v>
          </cell>
        </row>
        <row r="346">
          <cell r="X346" t="str">
            <v>1BCEA</v>
          </cell>
          <cell r="Y346" t="str">
            <v>NGL-4 PLANT  - CONSTRUCTION, OTHER DIRECT WORK - FIRE PROTECTION</v>
          </cell>
          <cell r="AF346">
            <v>0</v>
          </cell>
        </row>
        <row r="347">
          <cell r="X347" t="str">
            <v>1BCEB</v>
          </cell>
          <cell r="Y347" t="str">
            <v>NGL-4 PLANT  - CONSTRUCTION, OTHER DIRECT WORK - FIREPROOFING</v>
          </cell>
          <cell r="AF347">
            <v>0</v>
          </cell>
        </row>
        <row r="348">
          <cell r="X348" t="str">
            <v>1BCEC</v>
          </cell>
          <cell r="Y348" t="str">
            <v>NGL-4 PLANT  - CONSTRUCTION, OTHER DIRECT WORK - INSULATION</v>
          </cell>
          <cell r="AF348">
            <v>0</v>
          </cell>
        </row>
        <row r="349">
          <cell r="X349" t="str">
            <v>1BCED</v>
          </cell>
          <cell r="Y349" t="str">
            <v>NGL-4 PLANT  - CONSTRUCTION, OTHER DIRECT WORK - PAINTING</v>
          </cell>
          <cell r="AF349">
            <v>0</v>
          </cell>
        </row>
        <row r="350">
          <cell r="X350" t="str">
            <v>1BCEE</v>
          </cell>
          <cell r="Y350" t="str">
            <v>NGL-4 PLANT  - CONSTRUCTION, OTHER DIRECT WORK - SHUTDOWN</v>
          </cell>
          <cell r="AF350">
            <v>0</v>
          </cell>
        </row>
        <row r="351">
          <cell r="X351" t="str">
            <v>1BCEF</v>
          </cell>
          <cell r="Y351" t="str">
            <v>NGL-4 PLANT  - CONSTRUCTION, OTHER DIRECT WORK - PRE-COMMISSIONING</v>
          </cell>
          <cell r="AF351">
            <v>0</v>
          </cell>
        </row>
        <row r="352">
          <cell r="X352" t="str">
            <v>1BCEG</v>
          </cell>
          <cell r="Y352" t="str">
            <v>NGL-4 PLANT  - CONSTRUCTION, OTHER DIRECT WORK - ENVIRONMENTAL</v>
          </cell>
          <cell r="AF352">
            <v>0</v>
          </cell>
        </row>
        <row r="353">
          <cell r="X353" t="str">
            <v>1BCEX</v>
          </cell>
          <cell r="Y353" t="str">
            <v>NGL-4 PLANT  - CONSTRUCTION, OTHER DIRECT WORK - OTHER</v>
          </cell>
          <cell r="AF353">
            <v>0</v>
          </cell>
        </row>
        <row r="354">
          <cell r="X354" t="str">
            <v>1BCE</v>
          </cell>
          <cell r="Y354" t="str">
            <v xml:space="preserve">SUBTOTAL - NGL-4 PLANT  - CONSTRUCTION, OTHER DIRECT WORK - </v>
          </cell>
          <cell r="Z354">
            <v>0</v>
          </cell>
          <cell r="AA354" t="str">
            <v>N/A</v>
          </cell>
          <cell r="AB354">
            <v>0</v>
          </cell>
          <cell r="AC354">
            <v>0</v>
          </cell>
          <cell r="AD354">
            <v>0</v>
          </cell>
          <cell r="AE354">
            <v>0</v>
          </cell>
          <cell r="AF354">
            <v>0</v>
          </cell>
        </row>
        <row r="356">
          <cell r="X356" t="str">
            <v>1BCFA</v>
          </cell>
          <cell r="Y356" t="str">
            <v>NGL-4 PLANT  - CONSTRUCTION INDIRECTS</v>
          </cell>
          <cell r="AF356">
            <v>0</v>
          </cell>
        </row>
        <row r="357">
          <cell r="X357" t="str">
            <v>1BCF</v>
          </cell>
          <cell r="Y357" t="str">
            <v>SUBTOTAL - NGL-4 PLANT  - CONSTRUCTION INDIRECTS</v>
          </cell>
          <cell r="Z357">
            <v>0</v>
          </cell>
          <cell r="AA357" t="str">
            <v>N/A</v>
          </cell>
          <cell r="AB357">
            <v>0</v>
          </cell>
          <cell r="AC357">
            <v>0</v>
          </cell>
          <cell r="AD357">
            <v>0</v>
          </cell>
          <cell r="AE357">
            <v>0</v>
          </cell>
          <cell r="AF357">
            <v>0</v>
          </cell>
        </row>
        <row r="359">
          <cell r="X359" t="str">
            <v>1BDAA</v>
          </cell>
          <cell r="Y359" t="str">
            <v>NGL-4 PLANT  - COMMISSIONING - PROCESS</v>
          </cell>
          <cell r="AF359">
            <v>0</v>
          </cell>
        </row>
        <row r="360">
          <cell r="X360" t="str">
            <v>1BDAB</v>
          </cell>
          <cell r="Y360" t="str">
            <v>NGL-4 PLANT  - COMMISSIONING - UTILITIES</v>
          </cell>
          <cell r="AF360">
            <v>0</v>
          </cell>
        </row>
        <row r="361">
          <cell r="X361" t="str">
            <v>1BDA-</v>
          </cell>
          <cell r="Y361" t="str">
            <v>SUBTOTAL - NGL-4 PLANT  - COMMISSIONING</v>
          </cell>
          <cell r="Z361">
            <v>0</v>
          </cell>
          <cell r="AA361" t="str">
            <v>N/A</v>
          </cell>
          <cell r="AB361">
            <v>0</v>
          </cell>
          <cell r="AC361">
            <v>0</v>
          </cell>
          <cell r="AD361">
            <v>0</v>
          </cell>
          <cell r="AE361">
            <v>0</v>
          </cell>
          <cell r="AF361">
            <v>0</v>
          </cell>
        </row>
        <row r="363">
          <cell r="X363" t="str">
            <v>1BDBA</v>
          </cell>
          <cell r="Y363" t="str">
            <v>NGL-4 PLANT  - STARTUP - PROCESS</v>
          </cell>
          <cell r="AF363">
            <v>0</v>
          </cell>
        </row>
        <row r="364">
          <cell r="X364" t="str">
            <v>1BDBB</v>
          </cell>
          <cell r="Y364" t="str">
            <v>NGL-4 PLANT  - STARTUP - UTILITIES</v>
          </cell>
          <cell r="AF364">
            <v>0</v>
          </cell>
        </row>
        <row r="365">
          <cell r="X365" t="str">
            <v>1BDB-</v>
          </cell>
          <cell r="Y365" t="str">
            <v>SUBTOTAL - NGL-4 PLANT  - STARTUP</v>
          </cell>
          <cell r="Z365">
            <v>0</v>
          </cell>
          <cell r="AA365" t="str">
            <v>N/A</v>
          </cell>
          <cell r="AB365">
            <v>0</v>
          </cell>
          <cell r="AC365">
            <v>0</v>
          </cell>
          <cell r="AD365">
            <v>0</v>
          </cell>
          <cell r="AE365">
            <v>0</v>
          </cell>
          <cell r="AF365">
            <v>0</v>
          </cell>
        </row>
        <row r="367">
          <cell r="X367" t="str">
            <v>1BDCA</v>
          </cell>
          <cell r="Y367" t="str">
            <v>NGL-4 PLANT  - TRAINING</v>
          </cell>
          <cell r="AF367">
            <v>0</v>
          </cell>
        </row>
        <row r="368">
          <cell r="X368" t="str">
            <v>1BDC-</v>
          </cell>
          <cell r="Y368" t="str">
            <v>SUBTOTAL - NGL-4 PLANT  - TRAINING</v>
          </cell>
          <cell r="Z368">
            <v>0</v>
          </cell>
          <cell r="AA368" t="str">
            <v>N/A</v>
          </cell>
          <cell r="AB368">
            <v>0</v>
          </cell>
          <cell r="AC368">
            <v>0</v>
          </cell>
          <cell r="AD368">
            <v>0</v>
          </cell>
          <cell r="AE368">
            <v>0</v>
          </cell>
          <cell r="AF368">
            <v>0</v>
          </cell>
        </row>
        <row r="382">
          <cell r="AH382" t="str">
            <v>LEVEL 3 NFGP UPGRADE PG 1</v>
          </cell>
          <cell r="AI382" t="str">
            <v>WBS CODE</v>
          </cell>
          <cell r="AJ382" t="str">
            <v>DESCRIPTION</v>
          </cell>
          <cell r="AK382" t="str">
            <v>QUANTITY</v>
          </cell>
          <cell r="AL382" t="str">
            <v>UNITS</v>
          </cell>
          <cell r="AM382" t="str">
            <v>TOTAL MANHOURS</v>
          </cell>
          <cell r="AN382" t="str">
            <v>TOTAL LABOR COST</v>
          </cell>
          <cell r="AO382" t="str">
            <v>TOTAL MAT'L COST</v>
          </cell>
          <cell r="AP382" t="str">
            <v>TOTAL S/C COST</v>
          </cell>
          <cell r="AQ382" t="str">
            <v>TOTAL COST</v>
          </cell>
        </row>
        <row r="384">
          <cell r="AI384" t="str">
            <v>1CBAAA</v>
          </cell>
          <cell r="AJ384" t="str">
            <v>FEED FLASH DRUM</v>
          </cell>
          <cell r="AQ384">
            <v>0</v>
          </cell>
        </row>
        <row r="385">
          <cell r="AI385" t="str">
            <v>1CBAAB</v>
          </cell>
          <cell r="AJ385" t="str">
            <v>EXPANDER OUTLET DRUM</v>
          </cell>
          <cell r="AQ385">
            <v>0</v>
          </cell>
        </row>
        <row r="386">
          <cell r="AI386" t="str">
            <v>1CBAAC</v>
          </cell>
          <cell r="AJ386" t="str">
            <v>NGL-1 BOIL-OFF PROPANE RECEIVER</v>
          </cell>
          <cell r="AQ386">
            <v>0</v>
          </cell>
        </row>
        <row r="387">
          <cell r="AI387" t="str">
            <v>1CBAAD</v>
          </cell>
          <cell r="AJ387" t="str">
            <v>NGL-2 PROPANE BOIL-OFF GAS COMPRESSOR SUCTION DRUM</v>
          </cell>
          <cell r="AQ387">
            <v>0</v>
          </cell>
        </row>
        <row r="388">
          <cell r="AI388" t="str">
            <v>1CBAAX</v>
          </cell>
          <cell r="AJ388" t="str">
            <v>OTHER PRESSURE VESSELS</v>
          </cell>
          <cell r="AQ388">
            <v>0</v>
          </cell>
        </row>
        <row r="389">
          <cell r="AI389" t="str">
            <v>1CBAA-</v>
          </cell>
          <cell r="AJ389" t="str">
            <v>SUBTOTAL PRESSURE VESSELS</v>
          </cell>
          <cell r="AK389">
            <v>0</v>
          </cell>
          <cell r="AL389">
            <v>0</v>
          </cell>
          <cell r="AM389">
            <v>0</v>
          </cell>
          <cell r="AN389">
            <v>0</v>
          </cell>
          <cell r="AO389">
            <v>0</v>
          </cell>
          <cell r="AP389">
            <v>0</v>
          </cell>
          <cell r="AQ389">
            <v>0</v>
          </cell>
        </row>
        <row r="391">
          <cell r="AI391" t="str">
            <v>1CBABA</v>
          </cell>
          <cell r="AJ391" t="str">
            <v>PREFLASH COLUMN</v>
          </cell>
          <cell r="AQ391">
            <v>0</v>
          </cell>
        </row>
        <row r="392">
          <cell r="AI392" t="str">
            <v>1CBABX</v>
          </cell>
          <cell r="AJ392" t="str">
            <v>OTHER COLUMNS</v>
          </cell>
          <cell r="AQ392">
            <v>0</v>
          </cell>
        </row>
        <row r="393">
          <cell r="AI393" t="str">
            <v>1CBAB</v>
          </cell>
          <cell r="AJ393" t="str">
            <v>SUBTOTAL COLUMNS</v>
          </cell>
          <cell r="AK393">
            <v>0</v>
          </cell>
          <cell r="AL393">
            <v>0</v>
          </cell>
          <cell r="AM393">
            <v>0</v>
          </cell>
          <cell r="AN393">
            <v>0</v>
          </cell>
          <cell r="AO393">
            <v>0</v>
          </cell>
          <cell r="AP393">
            <v>0</v>
          </cell>
          <cell r="AQ393">
            <v>0</v>
          </cell>
        </row>
        <row r="395">
          <cell r="AI395" t="str">
            <v>1CBAEA</v>
          </cell>
          <cell r="AJ395" t="str">
            <v>PREFLASH COLUMN TRANSFER PUMPS &amp; DRIVERS</v>
          </cell>
          <cell r="AQ395">
            <v>0</v>
          </cell>
        </row>
        <row r="396">
          <cell r="AI396" t="str">
            <v>1CBAEB</v>
          </cell>
          <cell r="AJ396" t="str">
            <v>NGL-1 PROPANE  CHILLER PUMPS</v>
          </cell>
          <cell r="AQ396">
            <v>0</v>
          </cell>
        </row>
        <row r="397">
          <cell r="AI397" t="str">
            <v>1CBAEC</v>
          </cell>
          <cell r="AJ397" t="str">
            <v>NGL-2 PROPANE  CHILLER PUMPS</v>
          </cell>
          <cell r="AQ397">
            <v>0</v>
          </cell>
        </row>
        <row r="398">
          <cell r="AI398" t="str">
            <v>1CBAEX</v>
          </cell>
          <cell r="AJ398" t="str">
            <v>OTHER PUMPS</v>
          </cell>
          <cell r="AQ398">
            <v>0</v>
          </cell>
        </row>
        <row r="399">
          <cell r="AI399" t="str">
            <v>1CBAE-</v>
          </cell>
          <cell r="AJ399" t="str">
            <v>SUBTOTAL PUMPS</v>
          </cell>
          <cell r="AK399">
            <v>0</v>
          </cell>
          <cell r="AL399">
            <v>0</v>
          </cell>
          <cell r="AM399">
            <v>0</v>
          </cell>
          <cell r="AN399">
            <v>0</v>
          </cell>
          <cell r="AO399">
            <v>0</v>
          </cell>
          <cell r="AP399">
            <v>0</v>
          </cell>
          <cell r="AQ399">
            <v>0</v>
          </cell>
        </row>
        <row r="401">
          <cell r="AI401" t="str">
            <v>1CBAFA</v>
          </cell>
          <cell r="AJ401" t="str">
            <v>HOT INLET GAS/GAS EXCHANGERS</v>
          </cell>
          <cell r="AQ401">
            <v>0</v>
          </cell>
        </row>
        <row r="402">
          <cell r="AI402" t="str">
            <v>1CBAFB</v>
          </cell>
          <cell r="AJ402" t="str">
            <v>COOL INLET GAS/GAS EXCHANGERS</v>
          </cell>
          <cell r="AQ402">
            <v>0</v>
          </cell>
        </row>
        <row r="403">
          <cell r="AI403" t="str">
            <v>1CBAFC</v>
          </cell>
          <cell r="AJ403" t="str">
            <v>PREFLASH COLUMN REBOILER</v>
          </cell>
          <cell r="AQ403">
            <v>0</v>
          </cell>
        </row>
        <row r="404">
          <cell r="AI404" t="str">
            <v>1CBAFD</v>
          </cell>
          <cell r="AJ404" t="str">
            <v>PREFLASH COLUMN SIDE REBOILER</v>
          </cell>
          <cell r="AQ404">
            <v>0</v>
          </cell>
        </row>
        <row r="405">
          <cell r="AI405" t="str">
            <v>1CBAFE</v>
          </cell>
          <cell r="AJ405" t="str">
            <v>INLET (PROPANE) GAS CHILLER</v>
          </cell>
          <cell r="AQ405">
            <v>0</v>
          </cell>
        </row>
        <row r="406">
          <cell r="AI406" t="str">
            <v>1CBAFF</v>
          </cell>
          <cell r="AJ406" t="str">
            <v>NGL-1 PROPANE BOIL-OFF CONDENSER</v>
          </cell>
          <cell r="AQ406">
            <v>0</v>
          </cell>
        </row>
        <row r="407">
          <cell r="AI407" t="str">
            <v>1CBAFG</v>
          </cell>
          <cell r="AJ407" t="str">
            <v>NGL-2 PROPANE BOIL-OFF CONDENSER</v>
          </cell>
          <cell r="AQ407">
            <v>0</v>
          </cell>
        </row>
        <row r="408">
          <cell r="AI408" t="str">
            <v>1CBAFX</v>
          </cell>
          <cell r="AJ408" t="str">
            <v>OTHER HEAT EXCHANGERS - SHELL &amp; TUBE</v>
          </cell>
          <cell r="AQ408">
            <v>0</v>
          </cell>
        </row>
        <row r="409">
          <cell r="AI409" t="str">
            <v>1CBAF-</v>
          </cell>
          <cell r="AJ409" t="str">
            <v>SUBTOTAL HEAT EXCHANGERS - SHELL &amp; TUBE</v>
          </cell>
          <cell r="AK409">
            <v>0</v>
          </cell>
          <cell r="AL409">
            <v>0</v>
          </cell>
          <cell r="AM409">
            <v>0</v>
          </cell>
          <cell r="AN409">
            <v>0</v>
          </cell>
          <cell r="AO409">
            <v>0</v>
          </cell>
          <cell r="AP409">
            <v>0</v>
          </cell>
          <cell r="AQ409">
            <v>0</v>
          </cell>
        </row>
        <row r="411">
          <cell r="AI411" t="str">
            <v>1CBAIA</v>
          </cell>
          <cell r="AJ411" t="str">
            <v>BOOSTER COMPRESSOR W COOLERS &amp; SCRUBB</v>
          </cell>
          <cell r="AQ411">
            <v>0</v>
          </cell>
        </row>
        <row r="412">
          <cell r="AI412" t="str">
            <v>1CBAIB</v>
          </cell>
          <cell r="AJ412" t="str">
            <v>MODIFICATION OF TURBO EXPANDER, COMPRESSOR AND GAS TURBINE</v>
          </cell>
          <cell r="AQ412">
            <v>0</v>
          </cell>
        </row>
        <row r="413">
          <cell r="AI413" t="str">
            <v>1CBAIX</v>
          </cell>
          <cell r="AJ413" t="str">
            <v>OTHER  COMPRESSORS</v>
          </cell>
          <cell r="AQ413">
            <v>0</v>
          </cell>
        </row>
        <row r="414">
          <cell r="AI414" t="str">
            <v>1CBAI</v>
          </cell>
          <cell r="AJ414" t="str">
            <v>SUBTOTAL - COMPRESSORS</v>
          </cell>
          <cell r="AK414">
            <v>0</v>
          </cell>
          <cell r="AL414">
            <v>0</v>
          </cell>
          <cell r="AM414">
            <v>0</v>
          </cell>
          <cell r="AN414">
            <v>0</v>
          </cell>
          <cell r="AO414">
            <v>0</v>
          </cell>
          <cell r="AP414">
            <v>0</v>
          </cell>
          <cell r="AQ414">
            <v>0</v>
          </cell>
        </row>
        <row r="420">
          <cell r="W420" t="str">
            <v>LEVEL 2 NFGP UPGRADE PG.2</v>
          </cell>
          <cell r="X420" t="str">
            <v>WBS CODE</v>
          </cell>
          <cell r="Y420" t="str">
            <v>DESCRIPTION</v>
          </cell>
          <cell r="Z420" t="str">
            <v>QUANTITY</v>
          </cell>
          <cell r="AA420" t="str">
            <v>UNITS</v>
          </cell>
          <cell r="AB420" t="str">
            <v>TOTAL MANHOURS</v>
          </cell>
          <cell r="AC420" t="str">
            <v>TOTAL LABOR COST</v>
          </cell>
          <cell r="AD420" t="str">
            <v>TOTAL MAT'L COST</v>
          </cell>
          <cell r="AE420" t="str">
            <v>TOTAL S/C COST</v>
          </cell>
          <cell r="AF420" t="str">
            <v>TOTAL COST</v>
          </cell>
          <cell r="AH420" t="str">
            <v>LEVEL 3 NFGP UPGRADE PG 2</v>
          </cell>
          <cell r="AI420" t="str">
            <v>WBS CODE</v>
          </cell>
          <cell r="AJ420" t="str">
            <v>DESCRIPTION</v>
          </cell>
          <cell r="AK420" t="str">
            <v>QUANTITY</v>
          </cell>
          <cell r="AL420" t="str">
            <v>UNITS</v>
          </cell>
          <cell r="AM420" t="str">
            <v>TOTAL MANHOURS</v>
          </cell>
          <cell r="AN420" t="str">
            <v>TOTAL LABOR COST</v>
          </cell>
          <cell r="AO420" t="str">
            <v>TOTAL MAT'L COST</v>
          </cell>
          <cell r="AP420" t="str">
            <v>TOTAL S/C COST</v>
          </cell>
          <cell r="AQ420" t="str">
            <v>TOTAL COST</v>
          </cell>
        </row>
        <row r="422">
          <cell r="X422" t="str">
            <v>1CAIA</v>
          </cell>
          <cell r="Y422" t="str">
            <v>NFGP UPGRADE  - PROCUREMENT PRESSURE VESSELS</v>
          </cell>
          <cell r="AF422">
            <v>0</v>
          </cell>
          <cell r="AI422" t="str">
            <v>1CBAK?</v>
          </cell>
          <cell r="AJ422" t="str">
            <v>SPECIFY EQUIPMENT</v>
          </cell>
          <cell r="AQ422">
            <v>0</v>
          </cell>
        </row>
        <row r="423">
          <cell r="X423" t="str">
            <v>1CAIB</v>
          </cell>
          <cell r="Y423" t="str">
            <v>NFGP UPGRADE  - PROCUREMENT   COLUMNS</v>
          </cell>
          <cell r="AF423">
            <v>0</v>
          </cell>
          <cell r="AI423" t="str">
            <v>1CBAKX</v>
          </cell>
          <cell r="AJ423" t="str">
            <v>OTHER MOTORS &amp; DRIVERS</v>
          </cell>
          <cell r="AQ423">
            <v>0</v>
          </cell>
        </row>
        <row r="424">
          <cell r="X424" t="str">
            <v>1CAIC</v>
          </cell>
          <cell r="Y424" t="str">
            <v>NFGP UPGRADE  - PROCUREMENT   REACTORS</v>
          </cell>
          <cell r="Z424" t="str">
            <v>N/A</v>
          </cell>
          <cell r="AA424" t="str">
            <v>N/A</v>
          </cell>
          <cell r="AB424" t="str">
            <v>N/A</v>
          </cell>
          <cell r="AC424" t="str">
            <v>N/A</v>
          </cell>
          <cell r="AD424" t="str">
            <v>N/A</v>
          </cell>
          <cell r="AE424" t="str">
            <v>N/A</v>
          </cell>
          <cell r="AF424" t="str">
            <v>N/A</v>
          </cell>
          <cell r="AI424" t="str">
            <v>1CBAK-</v>
          </cell>
          <cell r="AJ424" t="str">
            <v>SUBTOTAL MOTORS &amp; DRIVERS</v>
          </cell>
          <cell r="AK424">
            <v>0</v>
          </cell>
          <cell r="AL424">
            <v>0</v>
          </cell>
          <cell r="AM424">
            <v>0</v>
          </cell>
          <cell r="AN424">
            <v>0</v>
          </cell>
          <cell r="AO424">
            <v>0</v>
          </cell>
          <cell r="AP424">
            <v>0</v>
          </cell>
          <cell r="AQ424">
            <v>0</v>
          </cell>
        </row>
        <row r="425">
          <cell r="X425" t="str">
            <v>1CAID</v>
          </cell>
          <cell r="Y425" t="str">
            <v>NFGP UPGRADE  - PROCUREMENT   FIELD ERECTED TANKS</v>
          </cell>
          <cell r="Z425" t="str">
            <v>N/A</v>
          </cell>
          <cell r="AA425" t="str">
            <v>N/A</v>
          </cell>
          <cell r="AB425" t="str">
            <v>N/A</v>
          </cell>
          <cell r="AC425" t="str">
            <v>N/A</v>
          </cell>
          <cell r="AD425" t="str">
            <v>N/A</v>
          </cell>
          <cell r="AE425" t="str">
            <v>N/A</v>
          </cell>
          <cell r="AF425" t="str">
            <v>N/A</v>
          </cell>
        </row>
        <row r="426">
          <cell r="X426" t="str">
            <v>1CAIE</v>
          </cell>
          <cell r="Y426" t="str">
            <v>NFGP UPGRADE  - PROCUREMENT   PUMPS</v>
          </cell>
          <cell r="AF426">
            <v>0</v>
          </cell>
          <cell r="AI426" t="str">
            <v>1CBAX?</v>
          </cell>
          <cell r="AJ426" t="str">
            <v>SPECIFY EQUIPMENT</v>
          </cell>
          <cell r="AQ426">
            <v>0</v>
          </cell>
        </row>
        <row r="427">
          <cell r="X427" t="str">
            <v>1CAIF</v>
          </cell>
          <cell r="Y427" t="str">
            <v>NFGP UPGRADE  - PROCUREMENT   HEAT EXCHANGERS - S &amp; T</v>
          </cell>
          <cell r="AF427">
            <v>0</v>
          </cell>
          <cell r="AI427" t="str">
            <v>1CBAXX</v>
          </cell>
          <cell r="AJ427" t="str">
            <v>OTHER EQUIPMENT</v>
          </cell>
          <cell r="AQ427">
            <v>0</v>
          </cell>
        </row>
        <row r="428">
          <cell r="X428" t="str">
            <v>1CAIG</v>
          </cell>
          <cell r="Y428" t="str">
            <v>NFGP UPGRADE  - PROCUREMENT   HEAT EXCHANGERS - FINNED</v>
          </cell>
          <cell r="Z428" t="str">
            <v>N/A</v>
          </cell>
          <cell r="AA428" t="str">
            <v>N/A</v>
          </cell>
          <cell r="AB428" t="str">
            <v>N/A</v>
          </cell>
          <cell r="AC428" t="str">
            <v>N/A</v>
          </cell>
          <cell r="AD428" t="str">
            <v>N/A</v>
          </cell>
          <cell r="AE428" t="str">
            <v>N/A</v>
          </cell>
          <cell r="AF428" t="str">
            <v>N/A</v>
          </cell>
          <cell r="AI428" t="str">
            <v>1CBAX-</v>
          </cell>
          <cell r="AJ428" t="str">
            <v>SUBTOTAL OTHER EQUIPMENT</v>
          </cell>
          <cell r="AK428">
            <v>0</v>
          </cell>
          <cell r="AL428">
            <v>0</v>
          </cell>
          <cell r="AM428">
            <v>0</v>
          </cell>
          <cell r="AN428">
            <v>0</v>
          </cell>
          <cell r="AO428">
            <v>0</v>
          </cell>
          <cell r="AP428">
            <v>0</v>
          </cell>
          <cell r="AQ428">
            <v>0</v>
          </cell>
        </row>
        <row r="429">
          <cell r="X429" t="str">
            <v>1CAIH</v>
          </cell>
          <cell r="Y429" t="str">
            <v>NFGP UPGRADE  - PROCUREMENT   EXTRUDERS</v>
          </cell>
          <cell r="Z429" t="str">
            <v>N/A</v>
          </cell>
          <cell r="AA429" t="str">
            <v>N/A</v>
          </cell>
          <cell r="AB429" t="str">
            <v>N/A</v>
          </cell>
          <cell r="AC429" t="str">
            <v>N/A</v>
          </cell>
          <cell r="AD429" t="str">
            <v>N/A</v>
          </cell>
          <cell r="AE429" t="str">
            <v>N/A</v>
          </cell>
          <cell r="AF429" t="str">
            <v>N/A</v>
          </cell>
        </row>
        <row r="430">
          <cell r="X430" t="str">
            <v>1CAII</v>
          </cell>
          <cell r="Y430" t="str">
            <v>NFGP UPGRADE  - PROCUREMENT   COMPRESSORS</v>
          </cell>
          <cell r="AF430">
            <v>0</v>
          </cell>
        </row>
        <row r="431">
          <cell r="X431" t="str">
            <v>1CAIJ</v>
          </cell>
          <cell r="Y431" t="str">
            <v>NFGP UPGRADE  - PROCUREMENT   GENERATORS</v>
          </cell>
          <cell r="Z431" t="str">
            <v>N/A</v>
          </cell>
          <cell r="AA431" t="str">
            <v>N/A</v>
          </cell>
          <cell r="AB431" t="str">
            <v>N/A</v>
          </cell>
          <cell r="AC431" t="str">
            <v>N/A</v>
          </cell>
          <cell r="AD431" t="str">
            <v>N/A</v>
          </cell>
          <cell r="AE431" t="str">
            <v>N/A</v>
          </cell>
          <cell r="AF431" t="str">
            <v>N/A</v>
          </cell>
        </row>
        <row r="432">
          <cell r="X432" t="str">
            <v>1CAIK</v>
          </cell>
          <cell r="Y432" t="str">
            <v>NFGP UPGRADE  - PROCUREMENT   MOTORS &amp; DRIVERS</v>
          </cell>
          <cell r="AF432">
            <v>0</v>
          </cell>
        </row>
        <row r="433">
          <cell r="X433" t="str">
            <v>1CAIL</v>
          </cell>
          <cell r="Y433" t="str">
            <v>NFGP UPGRADE  - PROCUREMENT   FIRED EQUIPMENT</v>
          </cell>
          <cell r="Z433" t="str">
            <v>N/A</v>
          </cell>
          <cell r="AA433" t="str">
            <v>N/A</v>
          </cell>
          <cell r="AB433" t="str">
            <v>N/A</v>
          </cell>
          <cell r="AC433" t="str">
            <v>N/A</v>
          </cell>
          <cell r="AD433" t="str">
            <v>N/A</v>
          </cell>
          <cell r="AE433" t="str">
            <v>N/A</v>
          </cell>
          <cell r="AF433" t="str">
            <v>N/A</v>
          </cell>
        </row>
        <row r="434">
          <cell r="X434" t="str">
            <v>1CAIM</v>
          </cell>
          <cell r="Y434" t="str">
            <v>NFGP UPGRADE  - PROCUREMENT   BLOWERS &amp; FANS</v>
          </cell>
          <cell r="Z434" t="str">
            <v>N/A</v>
          </cell>
          <cell r="AA434" t="str">
            <v>N/A</v>
          </cell>
          <cell r="AB434" t="str">
            <v>N/A</v>
          </cell>
          <cell r="AC434" t="str">
            <v>N/A</v>
          </cell>
          <cell r="AD434" t="str">
            <v>N/A</v>
          </cell>
          <cell r="AE434" t="str">
            <v>N/A</v>
          </cell>
          <cell r="AF434" t="str">
            <v>N/A</v>
          </cell>
        </row>
        <row r="435">
          <cell r="X435" t="str">
            <v>1CAIN</v>
          </cell>
          <cell r="Y435" t="str">
            <v>NFGP UPGRADE  - PROCUREMENT   FILTERS</v>
          </cell>
          <cell r="Z435" t="str">
            <v>N/A</v>
          </cell>
          <cell r="AA435" t="str">
            <v>N/A</v>
          </cell>
          <cell r="AB435" t="str">
            <v>N/A</v>
          </cell>
          <cell r="AC435" t="str">
            <v>N/A</v>
          </cell>
          <cell r="AD435" t="str">
            <v>N/A</v>
          </cell>
          <cell r="AE435" t="str">
            <v>N/A</v>
          </cell>
          <cell r="AF435" t="str">
            <v>N/A</v>
          </cell>
        </row>
        <row r="436">
          <cell r="X436" t="str">
            <v>1CAIO</v>
          </cell>
          <cell r="Y436" t="str">
            <v>NFGP UPGRADE  - PROCUREMENT   FLARES</v>
          </cell>
          <cell r="Z436" t="str">
            <v>N/A</v>
          </cell>
          <cell r="AA436" t="str">
            <v>N/A</v>
          </cell>
          <cell r="AB436" t="str">
            <v>N/A</v>
          </cell>
          <cell r="AC436" t="str">
            <v>N/A</v>
          </cell>
          <cell r="AD436" t="str">
            <v>N/A</v>
          </cell>
          <cell r="AE436" t="str">
            <v>N/A</v>
          </cell>
          <cell r="AF436" t="str">
            <v>N/A</v>
          </cell>
        </row>
        <row r="437">
          <cell r="X437" t="str">
            <v>1CAIP</v>
          </cell>
          <cell r="Y437" t="str">
            <v>NFGP UPGRADE  - PROCUREMENT   SOLIDS HANDLING EQUIPMENT</v>
          </cell>
          <cell r="Z437" t="str">
            <v>N/A</v>
          </cell>
          <cell r="AA437" t="str">
            <v>N/A</v>
          </cell>
          <cell r="AB437" t="str">
            <v>N/A</v>
          </cell>
          <cell r="AC437" t="str">
            <v>N/A</v>
          </cell>
          <cell r="AD437" t="str">
            <v>N/A</v>
          </cell>
          <cell r="AE437" t="str">
            <v>N/A</v>
          </cell>
          <cell r="AF437" t="str">
            <v>N/A</v>
          </cell>
        </row>
        <row r="438">
          <cell r="X438" t="str">
            <v>1CAIQ</v>
          </cell>
          <cell r="Y438" t="str">
            <v>NFGP UPGRADE  - PROCUREMENT   PACKAGED EQUIPMENT</v>
          </cell>
          <cell r="Z438" t="str">
            <v>N/A</v>
          </cell>
          <cell r="AA438" t="str">
            <v>N/A</v>
          </cell>
          <cell r="AB438" t="str">
            <v>N/A</v>
          </cell>
          <cell r="AC438" t="str">
            <v>N/A</v>
          </cell>
          <cell r="AD438" t="str">
            <v>N/A</v>
          </cell>
          <cell r="AE438" t="str">
            <v>N/A</v>
          </cell>
          <cell r="AF438" t="str">
            <v>N/A</v>
          </cell>
        </row>
        <row r="439">
          <cell r="X439" t="str">
            <v>1CAIT</v>
          </cell>
          <cell r="Y439" t="str">
            <v>NFGP UPGRADE  - PROCUREMENT   BULKS</v>
          </cell>
          <cell r="AF439">
            <v>0</v>
          </cell>
        </row>
        <row r="440">
          <cell r="X440" t="str">
            <v>1CAIX</v>
          </cell>
          <cell r="Y440" t="str">
            <v>NFGP UPGRADE  - PROCUREMENT   OTHER</v>
          </cell>
          <cell r="AF440">
            <v>0</v>
          </cell>
        </row>
        <row r="441">
          <cell r="X441" t="str">
            <v>1CAI-</v>
          </cell>
          <cell r="Y441" t="str">
            <v>SUBTOTAL - NFGP UPGRADE  - PROCUREMENT</v>
          </cell>
          <cell r="Z441">
            <v>0</v>
          </cell>
          <cell r="AA441" t="str">
            <v>N/A</v>
          </cell>
          <cell r="AB441">
            <v>0</v>
          </cell>
          <cell r="AC441">
            <v>0</v>
          </cell>
          <cell r="AD441">
            <v>0</v>
          </cell>
          <cell r="AE441">
            <v>0</v>
          </cell>
          <cell r="AF441">
            <v>0</v>
          </cell>
        </row>
        <row r="443">
          <cell r="X443" t="str">
            <v>1CAJA</v>
          </cell>
          <cell r="Y443" t="str">
            <v>NFGP UPGRADE  - INDIRECT ENG'G CONTRACTS</v>
          </cell>
          <cell r="AF443">
            <v>0</v>
          </cell>
        </row>
        <row r="444">
          <cell r="X444" t="str">
            <v>1CAJB</v>
          </cell>
          <cell r="Y444" t="str">
            <v>NFGP UPGRADE  - INDIRECT ENG'G PROJECT MANAGEMENT</v>
          </cell>
          <cell r="AF444">
            <v>0</v>
          </cell>
        </row>
        <row r="445">
          <cell r="X445" t="str">
            <v>1CAJC</v>
          </cell>
          <cell r="Y445" t="str">
            <v>NFGP UPGRADE  - INDIRECT ENG'G ENGINEERING/NON-TECH</v>
          </cell>
          <cell r="AF445">
            <v>0</v>
          </cell>
        </row>
        <row r="446">
          <cell r="X446" t="str">
            <v>1CAJX</v>
          </cell>
          <cell r="Y446" t="str">
            <v>NFGP UPGRADE  - INDIRECT ENG'G OTHER</v>
          </cell>
          <cell r="AF446">
            <v>0</v>
          </cell>
        </row>
        <row r="447">
          <cell r="X447" t="str">
            <v>1CAJ-</v>
          </cell>
          <cell r="Y447" t="str">
            <v>SUBTOTAL - NFGP UPGRADE  - INDIRECT ENGINEERING</v>
          </cell>
          <cell r="Z447">
            <v>0</v>
          </cell>
          <cell r="AA447" t="str">
            <v>N/A</v>
          </cell>
          <cell r="AB447">
            <v>0</v>
          </cell>
          <cell r="AC447">
            <v>0</v>
          </cell>
          <cell r="AD447">
            <v>0</v>
          </cell>
          <cell r="AE447">
            <v>0</v>
          </cell>
          <cell r="AF447">
            <v>0</v>
          </cell>
        </row>
        <row r="458">
          <cell r="W458" t="str">
            <v>LEVEL 2 NFGP UPGRADE PG.3</v>
          </cell>
          <cell r="X458" t="str">
            <v>WBS CODE</v>
          </cell>
          <cell r="Y458" t="str">
            <v>DESCRIPTION</v>
          </cell>
          <cell r="Z458" t="str">
            <v>QUANTITY</v>
          </cell>
          <cell r="AA458" t="str">
            <v>UNITS</v>
          </cell>
          <cell r="AB458" t="str">
            <v>TOTAL MANHOURS</v>
          </cell>
          <cell r="AC458" t="str">
            <v>TOTAL LABOR COST</v>
          </cell>
          <cell r="AD458" t="str">
            <v>TOTAL MAT'L COST</v>
          </cell>
          <cell r="AE458" t="str">
            <v>TOTAL S/C COST</v>
          </cell>
          <cell r="AF458" t="str">
            <v>TOTAL COST</v>
          </cell>
        </row>
        <row r="460">
          <cell r="X460" t="str">
            <v>1CBAA</v>
          </cell>
          <cell r="Y460" t="str">
            <v>NFGP UPGRADE  - FAB/DELIVERY MAJOR EQUIP PRESSURE VESSELS</v>
          </cell>
          <cell r="Z460">
            <v>0</v>
          </cell>
          <cell r="AA460">
            <v>0</v>
          </cell>
          <cell r="AB460">
            <v>0</v>
          </cell>
          <cell r="AC460">
            <v>0</v>
          </cell>
          <cell r="AD460">
            <v>0</v>
          </cell>
          <cell r="AE460">
            <v>0</v>
          </cell>
          <cell r="AF460">
            <v>0</v>
          </cell>
        </row>
        <row r="461">
          <cell r="X461" t="str">
            <v>1CBAB</v>
          </cell>
          <cell r="Y461" t="str">
            <v>NFGP UPGRADE  - FAB/DELIVERY MAJOR EQUIP COLUMNS</v>
          </cell>
          <cell r="Z461">
            <v>0</v>
          </cell>
          <cell r="AA461">
            <v>0</v>
          </cell>
          <cell r="AB461">
            <v>0</v>
          </cell>
          <cell r="AC461">
            <v>0</v>
          </cell>
          <cell r="AD461">
            <v>0</v>
          </cell>
          <cell r="AE461">
            <v>0</v>
          </cell>
          <cell r="AF461">
            <v>0</v>
          </cell>
        </row>
        <row r="462">
          <cell r="X462" t="str">
            <v>1CBAC</v>
          </cell>
          <cell r="Y462" t="str">
            <v>NFGP UPGRADE  - FAB/DELIVERY MAJOR EQUIP REACTORS</v>
          </cell>
          <cell r="Z462" t="str">
            <v>N/A</v>
          </cell>
          <cell r="AA462" t="str">
            <v>N/A</v>
          </cell>
          <cell r="AB462" t="str">
            <v>N/A</v>
          </cell>
          <cell r="AC462" t="str">
            <v>N/A</v>
          </cell>
          <cell r="AD462" t="str">
            <v>N/A</v>
          </cell>
          <cell r="AE462" t="str">
            <v>N/A</v>
          </cell>
          <cell r="AF462" t="str">
            <v>N/A</v>
          </cell>
        </row>
        <row r="463">
          <cell r="X463" t="str">
            <v>1CBAD</v>
          </cell>
          <cell r="Y463" t="str">
            <v>NFGP UPGRADE  - FAB/DELIVERY MAJOR EQUIP FIELD ERECTED TANKS</v>
          </cell>
          <cell r="Z463" t="str">
            <v>N/A</v>
          </cell>
          <cell r="AA463" t="str">
            <v>N/A</v>
          </cell>
          <cell r="AB463" t="str">
            <v>N/A</v>
          </cell>
          <cell r="AC463" t="str">
            <v>N/A</v>
          </cell>
          <cell r="AD463" t="str">
            <v>N/A</v>
          </cell>
          <cell r="AE463" t="str">
            <v>N/A</v>
          </cell>
          <cell r="AF463" t="str">
            <v>N/A</v>
          </cell>
        </row>
        <row r="464">
          <cell r="X464" t="str">
            <v>1CBAE</v>
          </cell>
          <cell r="Y464" t="str">
            <v>NFGP UPGRADE  - FAB/DELIVERY MAJOR EQUIP PUMPS</v>
          </cell>
          <cell r="Z464">
            <v>0</v>
          </cell>
          <cell r="AA464">
            <v>0</v>
          </cell>
          <cell r="AB464">
            <v>0</v>
          </cell>
          <cell r="AC464">
            <v>0</v>
          </cell>
          <cell r="AD464">
            <v>0</v>
          </cell>
          <cell r="AE464">
            <v>0</v>
          </cell>
          <cell r="AF464">
            <v>0</v>
          </cell>
        </row>
        <row r="465">
          <cell r="X465" t="str">
            <v>1CBAF</v>
          </cell>
          <cell r="Y465" t="str">
            <v>NFGP UPGRADE  - FAB/DELIVERY MAJOR EQUIP HEAT EXCHANGERS S&amp;T</v>
          </cell>
          <cell r="Z465">
            <v>0</v>
          </cell>
          <cell r="AA465">
            <v>0</v>
          </cell>
          <cell r="AB465">
            <v>0</v>
          </cell>
          <cell r="AC465">
            <v>0</v>
          </cell>
          <cell r="AD465">
            <v>0</v>
          </cell>
          <cell r="AE465">
            <v>0</v>
          </cell>
          <cell r="AF465">
            <v>0</v>
          </cell>
        </row>
        <row r="466">
          <cell r="X466" t="str">
            <v>1CBAG</v>
          </cell>
          <cell r="Y466" t="str">
            <v>NFGP UPGRADE  - FAB/DELIVERY MAJOR EQUIP HEAT EXCHANGERS FINNED</v>
          </cell>
          <cell r="Z466" t="str">
            <v>N/A</v>
          </cell>
          <cell r="AA466" t="str">
            <v>N/A</v>
          </cell>
          <cell r="AB466" t="str">
            <v>N/A</v>
          </cell>
          <cell r="AC466" t="str">
            <v>N/A</v>
          </cell>
          <cell r="AD466" t="str">
            <v>N/A</v>
          </cell>
          <cell r="AE466" t="str">
            <v>N/A</v>
          </cell>
          <cell r="AF466" t="str">
            <v>N/A</v>
          </cell>
        </row>
        <row r="467">
          <cell r="X467" t="str">
            <v>1CBAH</v>
          </cell>
          <cell r="Y467" t="str">
            <v>NFGP UPGRADE  - FAB/DELIVERY MAJOR EQUIP EXTRUDERS</v>
          </cell>
          <cell r="Z467" t="str">
            <v>N/A</v>
          </cell>
          <cell r="AA467" t="str">
            <v>N/A</v>
          </cell>
          <cell r="AB467" t="str">
            <v>N/A</v>
          </cell>
          <cell r="AC467" t="str">
            <v>N/A</v>
          </cell>
          <cell r="AD467" t="str">
            <v>N/A</v>
          </cell>
          <cell r="AE467" t="str">
            <v>N/A</v>
          </cell>
          <cell r="AF467" t="str">
            <v>N/A</v>
          </cell>
        </row>
        <row r="468">
          <cell r="X468" t="str">
            <v>1CBAI</v>
          </cell>
          <cell r="Y468" t="str">
            <v>NFGP UPGRADE  - FAB/DELIVERY MAJOR EQUIP COMPRESSORS</v>
          </cell>
          <cell r="Z468">
            <v>0</v>
          </cell>
          <cell r="AA468">
            <v>0</v>
          </cell>
          <cell r="AB468">
            <v>0</v>
          </cell>
          <cell r="AC468">
            <v>0</v>
          </cell>
          <cell r="AD468">
            <v>0</v>
          </cell>
          <cell r="AE468">
            <v>0</v>
          </cell>
          <cell r="AF468">
            <v>0</v>
          </cell>
        </row>
        <row r="469">
          <cell r="X469" t="str">
            <v>1CBAJ</v>
          </cell>
          <cell r="Y469" t="str">
            <v>NFGP UPGRADE  - FAB/DELIVERY MAJOR EQUIP GENERATORS</v>
          </cell>
          <cell r="Z469" t="str">
            <v>N/A</v>
          </cell>
          <cell r="AA469" t="str">
            <v>N/A</v>
          </cell>
          <cell r="AB469" t="str">
            <v>N/A</v>
          </cell>
          <cell r="AC469" t="str">
            <v>N/A</v>
          </cell>
          <cell r="AD469" t="str">
            <v>N/A</v>
          </cell>
          <cell r="AE469" t="str">
            <v>N/A</v>
          </cell>
          <cell r="AF469" t="str">
            <v>N/A</v>
          </cell>
        </row>
        <row r="470">
          <cell r="X470" t="str">
            <v>1CBAJ</v>
          </cell>
          <cell r="Y470" t="str">
            <v>NFGP UPGRADE  - FAB/DELIVERY MAJOR EQUIP MOTORS &amp; DRIVERS</v>
          </cell>
          <cell r="Z470">
            <v>0</v>
          </cell>
          <cell r="AA470">
            <v>0</v>
          </cell>
          <cell r="AB470">
            <v>0</v>
          </cell>
          <cell r="AC470">
            <v>0</v>
          </cell>
          <cell r="AD470">
            <v>0</v>
          </cell>
          <cell r="AE470">
            <v>0</v>
          </cell>
          <cell r="AF470">
            <v>0</v>
          </cell>
        </row>
        <row r="471">
          <cell r="X471" t="str">
            <v>1CBAL</v>
          </cell>
          <cell r="Y471" t="str">
            <v>NFGP UPGRADE  - FAB/DELIVERY MAJOR EQUIP FIRED EQUIPMENT</v>
          </cell>
          <cell r="Z471" t="str">
            <v>N/A</v>
          </cell>
          <cell r="AA471" t="str">
            <v>N/A</v>
          </cell>
          <cell r="AB471" t="str">
            <v>N/A</v>
          </cell>
          <cell r="AC471" t="str">
            <v>N/A</v>
          </cell>
          <cell r="AD471" t="str">
            <v>N/A</v>
          </cell>
          <cell r="AE471" t="str">
            <v>N/A</v>
          </cell>
          <cell r="AF471" t="str">
            <v>N/A</v>
          </cell>
        </row>
        <row r="472">
          <cell r="X472" t="str">
            <v>1CBAM</v>
          </cell>
          <cell r="Y472" t="str">
            <v>NFGP UPGRADE  - FAB/DELIVERY MAJOR EQUIP BLOWERS, FANS</v>
          </cell>
          <cell r="Z472" t="str">
            <v>N/A</v>
          </cell>
          <cell r="AA472" t="str">
            <v>N/A</v>
          </cell>
          <cell r="AB472" t="str">
            <v>N/A</v>
          </cell>
          <cell r="AC472" t="str">
            <v>N/A</v>
          </cell>
          <cell r="AD472" t="str">
            <v>N/A</v>
          </cell>
          <cell r="AE472" t="str">
            <v>N/A</v>
          </cell>
          <cell r="AF472" t="str">
            <v>N/A</v>
          </cell>
        </row>
        <row r="473">
          <cell r="X473" t="str">
            <v>1CBAN</v>
          </cell>
          <cell r="Y473" t="str">
            <v>NFGP UPGRADE  - FAB/DELIVERY MAJOR EQUIP FILTERS</v>
          </cell>
          <cell r="Z473" t="str">
            <v>N/A</v>
          </cell>
          <cell r="AA473" t="str">
            <v>N/A</v>
          </cell>
          <cell r="AB473" t="str">
            <v>N/A</v>
          </cell>
          <cell r="AC473" t="str">
            <v>N/A</v>
          </cell>
          <cell r="AD473" t="str">
            <v>N/A</v>
          </cell>
          <cell r="AE473" t="str">
            <v>N/A</v>
          </cell>
          <cell r="AF473" t="str">
            <v>N/A</v>
          </cell>
        </row>
        <row r="474">
          <cell r="X474" t="str">
            <v>1CBAO</v>
          </cell>
          <cell r="Y474" t="str">
            <v>NFGP UPGRADE  - FAB/DELIVERY MAJOR EQUIP FLARES</v>
          </cell>
          <cell r="Z474" t="str">
            <v>N/A</v>
          </cell>
          <cell r="AA474" t="str">
            <v>N/A</v>
          </cell>
          <cell r="AB474" t="str">
            <v>N/A</v>
          </cell>
          <cell r="AC474" t="str">
            <v>N/A</v>
          </cell>
          <cell r="AD474" t="str">
            <v>N/A</v>
          </cell>
          <cell r="AE474" t="str">
            <v>N/A</v>
          </cell>
          <cell r="AF474" t="str">
            <v>N/A</v>
          </cell>
        </row>
        <row r="475">
          <cell r="X475" t="str">
            <v>1CBAP</v>
          </cell>
          <cell r="Y475" t="str">
            <v>NFGP UPGRADE  - FAB/DELIVERY MAJOR EQUIP SOLIDS HANDLING EQUIPMENT</v>
          </cell>
          <cell r="Z475" t="str">
            <v>N/A</v>
          </cell>
          <cell r="AA475" t="str">
            <v>N/A</v>
          </cell>
          <cell r="AB475" t="str">
            <v>N/A</v>
          </cell>
          <cell r="AC475" t="str">
            <v>N/A</v>
          </cell>
          <cell r="AD475" t="str">
            <v>N/A</v>
          </cell>
          <cell r="AE475" t="str">
            <v>N/A</v>
          </cell>
          <cell r="AF475" t="str">
            <v>N/A</v>
          </cell>
        </row>
        <row r="476">
          <cell r="X476" t="str">
            <v>1CBAQ</v>
          </cell>
          <cell r="Y476" t="str">
            <v>NFGP UPGRADE  - FAB/DELIVERY MAJOR EQUIP PACKAGED EQUIPMENT</v>
          </cell>
          <cell r="Z476" t="str">
            <v>N/A</v>
          </cell>
          <cell r="AA476" t="str">
            <v>N/A</v>
          </cell>
          <cell r="AB476" t="str">
            <v>N/A</v>
          </cell>
          <cell r="AC476" t="str">
            <v>N/A</v>
          </cell>
          <cell r="AD476" t="str">
            <v>N/A</v>
          </cell>
          <cell r="AE476" t="str">
            <v>N/A</v>
          </cell>
          <cell r="AF476" t="str">
            <v>N/A</v>
          </cell>
        </row>
        <row r="477">
          <cell r="X477" t="str">
            <v>1CBAX</v>
          </cell>
          <cell r="Y477" t="str">
            <v>NFGP UPGRADE  - FAB/DELIVERY MAJOR EQUIP OTHER</v>
          </cell>
          <cell r="Z477">
            <v>0</v>
          </cell>
          <cell r="AA477">
            <v>0</v>
          </cell>
          <cell r="AB477">
            <v>0</v>
          </cell>
          <cell r="AC477">
            <v>0</v>
          </cell>
          <cell r="AD477">
            <v>0</v>
          </cell>
          <cell r="AE477">
            <v>0</v>
          </cell>
          <cell r="AF477">
            <v>0</v>
          </cell>
        </row>
        <row r="478">
          <cell r="X478" t="str">
            <v>1CBA-</v>
          </cell>
          <cell r="Y478" t="str">
            <v>SUBTOTAL - NFGP UPGRADE  - FAB/DELIVERY MAJOR EQUIP.</v>
          </cell>
          <cell r="Z478">
            <v>0</v>
          </cell>
          <cell r="AA478" t="str">
            <v>N/A</v>
          </cell>
          <cell r="AB478">
            <v>0</v>
          </cell>
          <cell r="AC478">
            <v>0</v>
          </cell>
          <cell r="AD478">
            <v>0</v>
          </cell>
          <cell r="AE478">
            <v>0</v>
          </cell>
          <cell r="AF478">
            <v>0</v>
          </cell>
        </row>
        <row r="480">
          <cell r="X480" t="str">
            <v>1CBBA</v>
          </cell>
          <cell r="Y480" t="str">
            <v>NFGP UPGRADE  - FAB/DELIVERY BULKS - IMBEDS</v>
          </cell>
          <cell r="AF480">
            <v>0</v>
          </cell>
        </row>
        <row r="481">
          <cell r="X481" t="str">
            <v>1CBBB</v>
          </cell>
          <cell r="Y481" t="str">
            <v>NFGP UPGRADE  - FAB/DELIVERY BULKS - STRUCTURAL</v>
          </cell>
          <cell r="AF481">
            <v>0</v>
          </cell>
        </row>
        <row r="482">
          <cell r="X482" t="str">
            <v>1CBBC</v>
          </cell>
          <cell r="Y482" t="str">
            <v>NFGP UPGRADE  - FAB/DELIVERY BULKS - PIPING</v>
          </cell>
          <cell r="AF482">
            <v>0</v>
          </cell>
        </row>
        <row r="483">
          <cell r="X483" t="str">
            <v>1CBBD</v>
          </cell>
          <cell r="Y483" t="str">
            <v>NFGP UPGRADE  - FAB/DELIVERY BULKS - ELECTRICAL</v>
          </cell>
          <cell r="AF483">
            <v>0</v>
          </cell>
        </row>
        <row r="484">
          <cell r="X484" t="str">
            <v>1CBBE</v>
          </cell>
          <cell r="Y484" t="str">
            <v>NFGP UPGRADE  - FAB/DELIVERY BULKS - INSTRUMENTATION</v>
          </cell>
          <cell r="AF484">
            <v>0</v>
          </cell>
        </row>
        <row r="485">
          <cell r="X485" t="str">
            <v>1CBBF</v>
          </cell>
          <cell r="Y485" t="str">
            <v>NFGP UPGRADE  - FAB/DELIVERY BULKS - PIPELINES</v>
          </cell>
          <cell r="Z485" t="str">
            <v>N/A</v>
          </cell>
          <cell r="AA485" t="str">
            <v>N/A</v>
          </cell>
          <cell r="AB485" t="str">
            <v>N/A</v>
          </cell>
          <cell r="AC485" t="str">
            <v>N/A</v>
          </cell>
          <cell r="AD485" t="str">
            <v>N/A</v>
          </cell>
          <cell r="AE485" t="str">
            <v>N/A</v>
          </cell>
          <cell r="AF485" t="str">
            <v>N/A</v>
          </cell>
        </row>
        <row r="486">
          <cell r="X486" t="str">
            <v>1CBB-</v>
          </cell>
          <cell r="Y486" t="str">
            <v>SUBTOTAL - NFGP UPGRADE  - FAB/DELIVERY BULKS</v>
          </cell>
          <cell r="Z486">
            <v>0</v>
          </cell>
          <cell r="AA486" t="str">
            <v>N/A</v>
          </cell>
          <cell r="AB486">
            <v>0</v>
          </cell>
          <cell r="AC486">
            <v>0</v>
          </cell>
          <cell r="AD486">
            <v>0</v>
          </cell>
          <cell r="AE486">
            <v>0</v>
          </cell>
          <cell r="AF486">
            <v>0</v>
          </cell>
        </row>
        <row r="488">
          <cell r="X488" t="str">
            <v>1CBCA</v>
          </cell>
          <cell r="Y488" t="str">
            <v>NFGP UPGRADE  - FAB/DELIVERY ENG. SPECIALTIES - BUILDINGS</v>
          </cell>
          <cell r="AF488">
            <v>0</v>
          </cell>
        </row>
        <row r="489">
          <cell r="X489" t="str">
            <v>1CBCB</v>
          </cell>
          <cell r="Y489" t="str">
            <v>NFGP UPGRADE  - FAB/DELIVERY ENG. SPECIALTIES - GENERAL</v>
          </cell>
          <cell r="AF489">
            <v>0</v>
          </cell>
        </row>
        <row r="490">
          <cell r="X490" t="str">
            <v>1CBC-</v>
          </cell>
          <cell r="Y490" t="str">
            <v>SUBTOTAL - NFGP UPGRADE  - FAB/DELIVERY ENGINEERING SPECIALTIES</v>
          </cell>
          <cell r="Z490">
            <v>0</v>
          </cell>
          <cell r="AA490" t="str">
            <v>N/A</v>
          </cell>
          <cell r="AB490">
            <v>0</v>
          </cell>
          <cell r="AC490">
            <v>0</v>
          </cell>
          <cell r="AD490">
            <v>0</v>
          </cell>
          <cell r="AE490">
            <v>0</v>
          </cell>
          <cell r="AF490">
            <v>0</v>
          </cell>
        </row>
        <row r="496">
          <cell r="W496" t="str">
            <v>LEVEL 2 NFGP UPGRADE PG.4</v>
          </cell>
          <cell r="X496" t="str">
            <v>WBS CODE</v>
          </cell>
          <cell r="Y496" t="str">
            <v>DESCRIPTION</v>
          </cell>
          <cell r="Z496" t="str">
            <v>QUANTITY</v>
          </cell>
          <cell r="AA496" t="str">
            <v>UNITS</v>
          </cell>
          <cell r="AB496" t="str">
            <v>TOTAL MANHOURS</v>
          </cell>
          <cell r="AC496" t="str">
            <v>TOTAL LABOR COST</v>
          </cell>
          <cell r="AD496" t="str">
            <v>TOTAL MAT'L COST</v>
          </cell>
          <cell r="AE496" t="str">
            <v>TOTAL S/C COST</v>
          </cell>
          <cell r="AF496" t="str">
            <v>TOTAL COST</v>
          </cell>
        </row>
        <row r="497">
          <cell r="X497" t="str">
            <v>1CCAA</v>
          </cell>
          <cell r="Y497" t="str">
            <v>NFGP UPGRADE  - CONSTRUCTION, CIVIL - SITE WORK</v>
          </cell>
          <cell r="AF497">
            <v>0</v>
          </cell>
        </row>
        <row r="498">
          <cell r="X498" t="str">
            <v>1CCAB</v>
          </cell>
          <cell r="Y498" t="str">
            <v>NFGP UPGRADE  - CONSTRUCTION, CIVIL - FOUNDATIONS</v>
          </cell>
          <cell r="AF498">
            <v>0</v>
          </cell>
        </row>
        <row r="499">
          <cell r="X499" t="str">
            <v>1CCA</v>
          </cell>
          <cell r="Y499" t="str">
            <v>SUBTOTAL - NFGP UPGRADE  - CONSTRUCTION, CIVIL</v>
          </cell>
          <cell r="Z499">
            <v>0</v>
          </cell>
          <cell r="AA499" t="str">
            <v>N/A</v>
          </cell>
          <cell r="AB499">
            <v>0</v>
          </cell>
          <cell r="AC499">
            <v>0</v>
          </cell>
          <cell r="AD499">
            <v>0</v>
          </cell>
          <cell r="AE499">
            <v>0</v>
          </cell>
          <cell r="AF499">
            <v>0</v>
          </cell>
        </row>
        <row r="501">
          <cell r="X501" t="str">
            <v>1CCBA</v>
          </cell>
          <cell r="Y501" t="str">
            <v>NFGP UPGRADE  - CONSTRUCTION, MAJOR EQUIPMENT - PRESSURE VESSELS</v>
          </cell>
          <cell r="Z501">
            <v>215.3</v>
          </cell>
          <cell r="AA501" t="str">
            <v>TON</v>
          </cell>
          <cell r="AB501">
            <v>3960</v>
          </cell>
          <cell r="AC501">
            <v>103400</v>
          </cell>
          <cell r="AF501">
            <v>103400</v>
          </cell>
        </row>
        <row r="502">
          <cell r="X502" t="str">
            <v>1CCBB</v>
          </cell>
          <cell r="Y502" t="str">
            <v>NFGP UPGRADE  - CONSTRUCTION, MAJOR EQUIPMENT - COLUMNS</v>
          </cell>
          <cell r="Z502">
            <v>181.1</v>
          </cell>
          <cell r="AA502" t="str">
            <v>TON</v>
          </cell>
          <cell r="AB502">
            <v>7370</v>
          </cell>
          <cell r="AC502">
            <v>130300</v>
          </cell>
          <cell r="AF502">
            <v>130300</v>
          </cell>
        </row>
        <row r="503">
          <cell r="X503" t="str">
            <v>1CCBC</v>
          </cell>
          <cell r="Y503" t="str">
            <v>NFGP UPGRADE  - CONSTRUCTION, MAJOR EQUIPMENT - REACTORS</v>
          </cell>
          <cell r="Z503" t="str">
            <v>N/A</v>
          </cell>
          <cell r="AA503" t="str">
            <v>N/A</v>
          </cell>
          <cell r="AB503" t="str">
            <v>N/A</v>
          </cell>
          <cell r="AC503" t="str">
            <v>N/A</v>
          </cell>
          <cell r="AD503" t="str">
            <v>N/A</v>
          </cell>
          <cell r="AE503" t="str">
            <v>N/A</v>
          </cell>
          <cell r="AF503" t="str">
            <v>N/A</v>
          </cell>
        </row>
        <row r="504">
          <cell r="X504" t="str">
            <v>1CCBD</v>
          </cell>
          <cell r="Y504" t="str">
            <v>NFGP UPGRADE  - CONSTRUCTION, MAJOR EQUIPMENT - FIELD ERECTED TANKS</v>
          </cell>
          <cell r="Z504" t="str">
            <v>N/A</v>
          </cell>
          <cell r="AA504" t="str">
            <v>N/A</v>
          </cell>
          <cell r="AB504" t="str">
            <v>N/A</v>
          </cell>
          <cell r="AC504" t="str">
            <v>N/A</v>
          </cell>
          <cell r="AD504" t="str">
            <v>N/A</v>
          </cell>
          <cell r="AE504" t="str">
            <v>N/A</v>
          </cell>
          <cell r="AF504" t="str">
            <v>N/A</v>
          </cell>
        </row>
        <row r="505">
          <cell r="X505" t="str">
            <v>1CCBE</v>
          </cell>
          <cell r="Y505" t="str">
            <v>NFGP UPGRADE  - CONSTRUCTION, MAJOR EQUIPMENT - PUMPS</v>
          </cell>
          <cell r="Z505">
            <v>11.8</v>
          </cell>
          <cell r="AA505" t="str">
            <v>TON</v>
          </cell>
          <cell r="AB505">
            <v>260</v>
          </cell>
          <cell r="AC505">
            <v>10900</v>
          </cell>
          <cell r="AF505">
            <v>10900</v>
          </cell>
        </row>
        <row r="506">
          <cell r="X506" t="str">
            <v>1CCBF</v>
          </cell>
          <cell r="Y506" t="str">
            <v>NFGP UPGRADE  - CONSTRUCTION, MAJOR EQUIPMENT - HEAT EXCHANGERS S&amp;T</v>
          </cell>
          <cell r="Z506">
            <v>712.9</v>
          </cell>
          <cell r="AA506" t="str">
            <v>TON</v>
          </cell>
          <cell r="AB506">
            <v>15880</v>
          </cell>
          <cell r="AC506">
            <v>418300</v>
          </cell>
          <cell r="AF506">
            <v>418300</v>
          </cell>
        </row>
        <row r="507">
          <cell r="X507" t="str">
            <v>1CCBG</v>
          </cell>
          <cell r="Y507" t="str">
            <v>NFGP UPGRADE  - CONSTRUCTION, MAJOR EQUIPMENT - HEAT EXCHANGERS FINNED</v>
          </cell>
          <cell r="Z507" t="str">
            <v>N/A</v>
          </cell>
          <cell r="AA507" t="str">
            <v>N/A</v>
          </cell>
          <cell r="AB507" t="str">
            <v>N/A</v>
          </cell>
          <cell r="AC507" t="str">
            <v>N/A</v>
          </cell>
          <cell r="AD507" t="str">
            <v>N/A</v>
          </cell>
          <cell r="AE507" t="str">
            <v>N/A</v>
          </cell>
          <cell r="AF507" t="str">
            <v>N/A</v>
          </cell>
        </row>
        <row r="508">
          <cell r="X508" t="str">
            <v>1CCBH</v>
          </cell>
          <cell r="Y508" t="str">
            <v>NFGP UPGRADE  - CONSTRUCTION, MAJOR EQUIPMENT - EXTRUDERS</v>
          </cell>
          <cell r="Z508" t="str">
            <v>N/A</v>
          </cell>
          <cell r="AA508" t="str">
            <v>N/A</v>
          </cell>
          <cell r="AB508" t="str">
            <v>N/A</v>
          </cell>
          <cell r="AC508" t="str">
            <v>N/A</v>
          </cell>
          <cell r="AD508" t="str">
            <v>N/A</v>
          </cell>
          <cell r="AE508" t="str">
            <v>N/A</v>
          </cell>
          <cell r="AF508" t="str">
            <v>N/A</v>
          </cell>
        </row>
        <row r="509">
          <cell r="X509" t="str">
            <v>1CCBI</v>
          </cell>
          <cell r="Y509" t="str">
            <v>NFGP UPGRADE  - CONSTRUCTION, MAJOR EQUIPMENT - COMPRESSORS</v>
          </cell>
          <cell r="Z509">
            <v>248.7</v>
          </cell>
          <cell r="AA509" t="str">
            <v>TON</v>
          </cell>
          <cell r="AB509">
            <v>17600</v>
          </cell>
          <cell r="AC509">
            <v>150200</v>
          </cell>
          <cell r="AF509">
            <v>150200</v>
          </cell>
        </row>
        <row r="510">
          <cell r="X510" t="str">
            <v>1CCBJ</v>
          </cell>
          <cell r="Y510" t="str">
            <v>NFGP UPGRADE  - CONSTRUCTION, MAJOR EQUIPMENT - GENERATORS</v>
          </cell>
          <cell r="Z510" t="str">
            <v>N/A</v>
          </cell>
          <cell r="AA510" t="str">
            <v>N/A</v>
          </cell>
          <cell r="AB510" t="str">
            <v>N/A</v>
          </cell>
          <cell r="AC510" t="str">
            <v>N/A</v>
          </cell>
          <cell r="AD510" t="str">
            <v>N/A</v>
          </cell>
          <cell r="AE510" t="str">
            <v>N/A</v>
          </cell>
          <cell r="AF510" t="str">
            <v>N/A</v>
          </cell>
        </row>
        <row r="511">
          <cell r="X511" t="str">
            <v>1CCBK</v>
          </cell>
          <cell r="Y511" t="str">
            <v>NFGP UPGRADE  - CONSTRUCTION, MAJOR EQUIPMENT - MOTORS &amp; DRIVERS</v>
          </cell>
          <cell r="AF511">
            <v>0</v>
          </cell>
        </row>
        <row r="512">
          <cell r="X512" t="str">
            <v>1CCBL</v>
          </cell>
          <cell r="Y512" t="str">
            <v>NFGP UPGRADE  - CONSTRUCTION, MAJOR EQUIPMENT - FIRED EQUIPMENT</v>
          </cell>
          <cell r="Z512" t="str">
            <v>N/A</v>
          </cell>
          <cell r="AA512" t="str">
            <v>N/A</v>
          </cell>
          <cell r="AB512" t="str">
            <v>N/A</v>
          </cell>
          <cell r="AC512" t="str">
            <v>N/A</v>
          </cell>
          <cell r="AD512" t="str">
            <v>N/A</v>
          </cell>
          <cell r="AE512" t="str">
            <v>N/A</v>
          </cell>
          <cell r="AF512" t="str">
            <v>N/A</v>
          </cell>
        </row>
        <row r="513">
          <cell r="X513" t="str">
            <v>1CCBM</v>
          </cell>
          <cell r="Y513" t="str">
            <v>NFGP UPGRADE  - CONSTRUCTION, MAJOR EQUIPMENT - BLOWERS, FANS</v>
          </cell>
          <cell r="Z513" t="str">
            <v>N/A</v>
          </cell>
          <cell r="AA513" t="str">
            <v>N/A</v>
          </cell>
          <cell r="AB513" t="str">
            <v>N/A</v>
          </cell>
          <cell r="AC513" t="str">
            <v>N/A</v>
          </cell>
          <cell r="AD513" t="str">
            <v>N/A</v>
          </cell>
          <cell r="AE513" t="str">
            <v>N/A</v>
          </cell>
          <cell r="AF513" t="str">
            <v>N/A</v>
          </cell>
        </row>
        <row r="514">
          <cell r="X514" t="str">
            <v>1CCBN</v>
          </cell>
          <cell r="Y514" t="str">
            <v>NFGP UPGRADE  - CONSTRUCTION, MAJOR EQUIPMENT - FILTERS</v>
          </cell>
          <cell r="Z514" t="str">
            <v>N/A</v>
          </cell>
          <cell r="AA514" t="str">
            <v>N/A</v>
          </cell>
          <cell r="AB514" t="str">
            <v>N/A</v>
          </cell>
          <cell r="AC514" t="str">
            <v>N/A</v>
          </cell>
          <cell r="AD514" t="str">
            <v>N/A</v>
          </cell>
          <cell r="AE514" t="str">
            <v>N/A</v>
          </cell>
          <cell r="AF514" t="str">
            <v>N/A</v>
          </cell>
        </row>
        <row r="515">
          <cell r="X515" t="str">
            <v>1CCBO</v>
          </cell>
          <cell r="Y515" t="str">
            <v>NFGP UPGRADE  - CONSTRUCTION, MAJOR EQUIPMENT - FLARES</v>
          </cell>
          <cell r="Z515" t="str">
            <v>N/A</v>
          </cell>
          <cell r="AA515" t="str">
            <v>N/A</v>
          </cell>
          <cell r="AB515" t="str">
            <v>N/A</v>
          </cell>
          <cell r="AC515" t="str">
            <v>N/A</v>
          </cell>
          <cell r="AD515" t="str">
            <v>N/A</v>
          </cell>
          <cell r="AE515" t="str">
            <v>N/A</v>
          </cell>
          <cell r="AF515" t="str">
            <v>N/A</v>
          </cell>
        </row>
        <row r="516">
          <cell r="X516" t="str">
            <v>1CCBP</v>
          </cell>
          <cell r="Y516" t="str">
            <v>NFGP UPGRADE  - CONSTRUCTION, MAJOR EQUIPMENT - SOLIDS HANDLING EQUIPMENT</v>
          </cell>
          <cell r="Z516" t="str">
            <v>N/A</v>
          </cell>
          <cell r="AA516" t="str">
            <v>N/A</v>
          </cell>
          <cell r="AB516" t="str">
            <v>N/A</v>
          </cell>
          <cell r="AC516" t="str">
            <v>N/A</v>
          </cell>
          <cell r="AD516" t="str">
            <v>N/A</v>
          </cell>
          <cell r="AE516" t="str">
            <v>N/A</v>
          </cell>
          <cell r="AF516" t="str">
            <v>N/A</v>
          </cell>
        </row>
        <row r="517">
          <cell r="X517" t="str">
            <v>1CCBQ</v>
          </cell>
          <cell r="Y517" t="str">
            <v>NFGP UPGRADE  - CONSTRUCTION, MAJOR EQUIPMENT - PACKAGED EQUIPMENT</v>
          </cell>
          <cell r="Z517" t="str">
            <v>N/A</v>
          </cell>
          <cell r="AA517" t="str">
            <v>N/A</v>
          </cell>
          <cell r="AB517" t="str">
            <v>N/A</v>
          </cell>
          <cell r="AC517" t="str">
            <v>N/A</v>
          </cell>
          <cell r="AD517" t="str">
            <v>N/A</v>
          </cell>
          <cell r="AE517" t="str">
            <v>N/A</v>
          </cell>
          <cell r="AF517" t="str">
            <v>N/A</v>
          </cell>
        </row>
        <row r="518">
          <cell r="X518" t="str">
            <v>1CCBX</v>
          </cell>
          <cell r="Y518" t="str">
            <v>NFGP UPGRADE  - CONSTRUCTION, MAJOR EQUIPMENT - OTHERS</v>
          </cell>
          <cell r="Z518">
            <v>21</v>
          </cell>
          <cell r="AA518" t="str">
            <v>TON</v>
          </cell>
          <cell r="AB518">
            <v>3900</v>
          </cell>
          <cell r="AC518">
            <v>46200</v>
          </cell>
          <cell r="AF518">
            <v>46200</v>
          </cell>
        </row>
        <row r="519">
          <cell r="X519" t="str">
            <v>1CCB-</v>
          </cell>
          <cell r="Y519" t="str">
            <v>SUBTOTAL - NFGP UPGRADE  - CONSTRUCTION, MAJOR EQUIPMENT</v>
          </cell>
          <cell r="Z519">
            <v>1390.8</v>
          </cell>
          <cell r="AA519" t="str">
            <v>N/A</v>
          </cell>
          <cell r="AB519">
            <v>48970</v>
          </cell>
          <cell r="AC519">
            <v>859300</v>
          </cell>
          <cell r="AD519">
            <v>0</v>
          </cell>
          <cell r="AE519">
            <v>0</v>
          </cell>
          <cell r="AF519">
            <v>859300</v>
          </cell>
        </row>
        <row r="521">
          <cell r="X521" t="str">
            <v>1CCCA</v>
          </cell>
          <cell r="Y521" t="str">
            <v>NFGP UPGRADE  - CONSTRUCTION, BULKS - STRUCTURAL</v>
          </cell>
          <cell r="AF521">
            <v>0</v>
          </cell>
        </row>
        <row r="522">
          <cell r="X522" t="str">
            <v>1CCCB</v>
          </cell>
          <cell r="Y522" t="str">
            <v>NFGP UPGRADE  - CONSTRUCTION, BULKS - PIPING</v>
          </cell>
          <cell r="AF522">
            <v>0</v>
          </cell>
        </row>
        <row r="523">
          <cell r="X523" t="str">
            <v>1CCCC</v>
          </cell>
          <cell r="Y523" t="str">
            <v>NFGP UPGRADE  - CONSTRUCTION, BULKS - ELECTRICAL</v>
          </cell>
          <cell r="AF523">
            <v>0</v>
          </cell>
        </row>
        <row r="524">
          <cell r="X524" t="str">
            <v>1CCCD</v>
          </cell>
          <cell r="Y524" t="str">
            <v>NFGP UPGRADE  - CONSTRUCTION, BULKS - INSTRUMENTATION</v>
          </cell>
          <cell r="AF524">
            <v>0</v>
          </cell>
        </row>
        <row r="525">
          <cell r="X525" t="str">
            <v>1CCCE</v>
          </cell>
          <cell r="Y525" t="str">
            <v>NFGP UPGRADE  - CONSTRUCTION, BULKS - PIPELINES</v>
          </cell>
          <cell r="Z525" t="str">
            <v>N/A</v>
          </cell>
          <cell r="AA525" t="str">
            <v>N/A</v>
          </cell>
          <cell r="AB525" t="str">
            <v>N/A</v>
          </cell>
          <cell r="AC525" t="str">
            <v>N/A</v>
          </cell>
          <cell r="AD525" t="str">
            <v>N/A</v>
          </cell>
          <cell r="AE525" t="str">
            <v>N/A</v>
          </cell>
          <cell r="AF525" t="str">
            <v>N/A</v>
          </cell>
        </row>
        <row r="526">
          <cell r="X526" t="str">
            <v>1CCC-</v>
          </cell>
          <cell r="Y526" t="str">
            <v xml:space="preserve">SUBTOTAL - NFGP UPGRADE  - CONSTRUCTION, BULKS </v>
          </cell>
          <cell r="Z526">
            <v>0</v>
          </cell>
          <cell r="AA526" t="str">
            <v>N/A</v>
          </cell>
          <cell r="AB526">
            <v>0</v>
          </cell>
          <cell r="AC526">
            <v>0</v>
          </cell>
          <cell r="AD526">
            <v>0</v>
          </cell>
          <cell r="AE526">
            <v>0</v>
          </cell>
          <cell r="AF526">
            <v>0</v>
          </cell>
        </row>
        <row r="528">
          <cell r="X528" t="str">
            <v>1CCDA</v>
          </cell>
          <cell r="Y528" t="str">
            <v>NFGP UPGRADE  - CONSTRUCTION SPECIALTIES - BUILDINGS</v>
          </cell>
          <cell r="AF528">
            <v>0</v>
          </cell>
        </row>
        <row r="529">
          <cell r="X529" t="str">
            <v>1CCDB</v>
          </cell>
          <cell r="Y529" t="str">
            <v>NFGP UPGRADE  - CONSTRUCTION SPECIALTIES - GENERAL</v>
          </cell>
          <cell r="AF529">
            <v>0</v>
          </cell>
        </row>
        <row r="530">
          <cell r="X530" t="str">
            <v>1CCD-</v>
          </cell>
          <cell r="Y530" t="str">
            <v>SUBTOTAL - NFGP UPGRADE  - CONSTRUCTION SPECIALTIES</v>
          </cell>
          <cell r="Z530">
            <v>0</v>
          </cell>
          <cell r="AA530" t="str">
            <v>N/A</v>
          </cell>
          <cell r="AB530">
            <v>0</v>
          </cell>
          <cell r="AC530">
            <v>0</v>
          </cell>
          <cell r="AD530">
            <v>0</v>
          </cell>
          <cell r="AE530">
            <v>0</v>
          </cell>
          <cell r="AF530">
            <v>0</v>
          </cell>
        </row>
        <row r="534">
          <cell r="W534" t="str">
            <v>LEVEL 2 NFGP UPGRADE PG 5</v>
          </cell>
          <cell r="X534" t="str">
            <v>WBS CODE</v>
          </cell>
          <cell r="Y534" t="str">
            <v>DESCRIPTION</v>
          </cell>
          <cell r="Z534" t="str">
            <v>QUANTITY</v>
          </cell>
          <cell r="AA534" t="str">
            <v>UNITS</v>
          </cell>
          <cell r="AB534" t="str">
            <v>TOTAL MANHOURS</v>
          </cell>
          <cell r="AC534" t="str">
            <v>TOTAL LABOR COST</v>
          </cell>
          <cell r="AD534" t="str">
            <v>TOTAL MAT'L COST</v>
          </cell>
          <cell r="AE534" t="str">
            <v>TOTAL S/C COST</v>
          </cell>
          <cell r="AF534" t="str">
            <v>TOTAL COST</v>
          </cell>
        </row>
        <row r="536">
          <cell r="X536" t="str">
            <v>1CCEA</v>
          </cell>
          <cell r="Y536" t="str">
            <v>NFGP UPGRADE  - CONSTRUCTION, OTHER DIRECT WORK - FIRE PROTECTION</v>
          </cell>
          <cell r="AF536">
            <v>0</v>
          </cell>
        </row>
        <row r="537">
          <cell r="X537" t="str">
            <v>1CCEB</v>
          </cell>
          <cell r="Y537" t="str">
            <v>NFGP UPGRADE  - CONSTRUCTION, OTHER DIRECT WORK - FIREPROOFING</v>
          </cell>
          <cell r="AF537">
            <v>0</v>
          </cell>
        </row>
        <row r="538">
          <cell r="X538" t="str">
            <v>1CCEC</v>
          </cell>
          <cell r="Y538" t="str">
            <v>NFGP UPGRADE  - CONSTRUCTION, OTHER DIRECT WORK - INSULATION</v>
          </cell>
          <cell r="AF538">
            <v>0</v>
          </cell>
        </row>
        <row r="539">
          <cell r="X539" t="str">
            <v>1CCED</v>
          </cell>
          <cell r="Y539" t="str">
            <v>NFGP UPGRADE  - CONSTRUCTION, OTHER DIRECT WORK - PAINTING</v>
          </cell>
          <cell r="AF539">
            <v>0</v>
          </cell>
        </row>
        <row r="540">
          <cell r="X540" t="str">
            <v>1CCEE</v>
          </cell>
          <cell r="Y540" t="str">
            <v>NFGP UPGRADE  - CONSTRUCTION, OTHER DIRECT WORK - SHUTDOWN</v>
          </cell>
          <cell r="AF540">
            <v>0</v>
          </cell>
        </row>
        <row r="541">
          <cell r="X541" t="str">
            <v>1CCEF</v>
          </cell>
          <cell r="Y541" t="str">
            <v>NFGP UPGRADE  - CONSTRUCTION, OTHER DIRECT WORK - PRE-COMMISSIONING</v>
          </cell>
          <cell r="AF541">
            <v>0</v>
          </cell>
        </row>
        <row r="542">
          <cell r="X542" t="str">
            <v>1CCEG</v>
          </cell>
          <cell r="Y542" t="str">
            <v>NFGP UPGRADE  - CONSTRUCTION, OTHER DIRECT WORK - ENVIRONMENTAL</v>
          </cell>
          <cell r="AF542">
            <v>0</v>
          </cell>
        </row>
        <row r="543">
          <cell r="X543" t="str">
            <v>1CCEX</v>
          </cell>
          <cell r="Y543" t="str">
            <v>NFGP UPGRADE  - CONSTRUCTION, OTHER DIRECT WORK - OTHER</v>
          </cell>
          <cell r="AF543">
            <v>0</v>
          </cell>
        </row>
        <row r="544">
          <cell r="X544" t="str">
            <v>1CCE</v>
          </cell>
          <cell r="Y544" t="str">
            <v xml:space="preserve">SUBTOTAL - NFGP UPGRADE  - CONSTRUCTION, OTHER DIRECT WORK - </v>
          </cell>
          <cell r="Z544">
            <v>0</v>
          </cell>
          <cell r="AA544" t="str">
            <v>N/A</v>
          </cell>
          <cell r="AB544">
            <v>0</v>
          </cell>
          <cell r="AC544">
            <v>0</v>
          </cell>
          <cell r="AD544">
            <v>0</v>
          </cell>
          <cell r="AE544">
            <v>0</v>
          </cell>
          <cell r="AF544">
            <v>0</v>
          </cell>
        </row>
        <row r="546">
          <cell r="X546" t="str">
            <v>1CCFA</v>
          </cell>
          <cell r="Y546" t="str">
            <v>NFGP UPGRADE  - CONSTRUCTION INDIRECTS</v>
          </cell>
          <cell r="AF546">
            <v>0</v>
          </cell>
        </row>
        <row r="547">
          <cell r="X547" t="str">
            <v>1CCF</v>
          </cell>
          <cell r="Y547" t="str">
            <v>SUBTOTAL - NFGP UPGRADE  - CONSTRUCTION INDIRECTS</v>
          </cell>
          <cell r="Z547">
            <v>0</v>
          </cell>
          <cell r="AA547" t="str">
            <v>N/A</v>
          </cell>
          <cell r="AB547">
            <v>0</v>
          </cell>
          <cell r="AC547">
            <v>0</v>
          </cell>
          <cell r="AD547">
            <v>0</v>
          </cell>
          <cell r="AE547">
            <v>0</v>
          </cell>
          <cell r="AF547">
            <v>0</v>
          </cell>
        </row>
        <row r="549">
          <cell r="X549" t="str">
            <v>1CDAA</v>
          </cell>
          <cell r="Y549" t="str">
            <v>NFGP UPGRADE  - COMMISSIONING - PROCESS</v>
          </cell>
          <cell r="AF549">
            <v>0</v>
          </cell>
        </row>
        <row r="550">
          <cell r="X550" t="str">
            <v>1CDAB</v>
          </cell>
          <cell r="Y550" t="str">
            <v>NFGP UPGRADE  - COMMISSIONING - UTILITIES</v>
          </cell>
          <cell r="AF550">
            <v>0</v>
          </cell>
        </row>
        <row r="551">
          <cell r="X551" t="str">
            <v>1CDA-</v>
          </cell>
          <cell r="Y551" t="str">
            <v>SUBTOTAL - NFGP UPGRADE  - COMMISSIONING</v>
          </cell>
          <cell r="Z551">
            <v>0</v>
          </cell>
          <cell r="AA551" t="str">
            <v>N/A</v>
          </cell>
          <cell r="AB551">
            <v>0</v>
          </cell>
          <cell r="AC551">
            <v>0</v>
          </cell>
          <cell r="AD551">
            <v>0</v>
          </cell>
          <cell r="AE551">
            <v>0</v>
          </cell>
          <cell r="AF551">
            <v>0</v>
          </cell>
        </row>
        <row r="553">
          <cell r="X553" t="str">
            <v>1CDBA</v>
          </cell>
          <cell r="Y553" t="str">
            <v>NFGP UPGRADE  - STARTUP - PROCESS</v>
          </cell>
          <cell r="AF553">
            <v>0</v>
          </cell>
        </row>
        <row r="554">
          <cell r="X554" t="str">
            <v>1CDBB</v>
          </cell>
          <cell r="Y554" t="str">
            <v>NFGP UPGRADE  - STARTUP - UTILITIES</v>
          </cell>
          <cell r="AF554">
            <v>0</v>
          </cell>
        </row>
        <row r="555">
          <cell r="X555" t="str">
            <v>1CDB-</v>
          </cell>
          <cell r="Y555" t="str">
            <v>SUBTOTAL - NFGP UPGRADE  - STARTUP</v>
          </cell>
          <cell r="Z555">
            <v>0</v>
          </cell>
          <cell r="AA555" t="str">
            <v>N/A</v>
          </cell>
          <cell r="AB555">
            <v>0</v>
          </cell>
          <cell r="AC555">
            <v>0</v>
          </cell>
          <cell r="AD555">
            <v>0</v>
          </cell>
          <cell r="AE555">
            <v>0</v>
          </cell>
          <cell r="AF555">
            <v>0</v>
          </cell>
        </row>
        <row r="557">
          <cell r="X557" t="str">
            <v>1CDCA</v>
          </cell>
          <cell r="Y557" t="str">
            <v>NFGP UPGRADE  - TRAINING</v>
          </cell>
          <cell r="AF557">
            <v>0</v>
          </cell>
        </row>
        <row r="558">
          <cell r="X558" t="str">
            <v>1CDC-</v>
          </cell>
          <cell r="Y558" t="str">
            <v>SUBTOTAL - NFGP UPGRADE  - TRAINING</v>
          </cell>
          <cell r="Z558">
            <v>0</v>
          </cell>
          <cell r="AA558" t="str">
            <v>N/A</v>
          </cell>
          <cell r="AB558">
            <v>0</v>
          </cell>
          <cell r="AC558">
            <v>0</v>
          </cell>
          <cell r="AD558">
            <v>0</v>
          </cell>
          <cell r="AE558">
            <v>0</v>
          </cell>
          <cell r="AF558">
            <v>0</v>
          </cell>
        </row>
        <row r="572">
          <cell r="L572" t="str">
            <v>CYCLE &amp; LVL 1    PIPELINE</v>
          </cell>
          <cell r="M572" t="str">
            <v>WBS CODE</v>
          </cell>
          <cell r="N572" t="str">
            <v>DESCRIPTION</v>
          </cell>
          <cell r="O572" t="str">
            <v>QUANTITY</v>
          </cell>
          <cell r="P572" t="str">
            <v>UNITS</v>
          </cell>
          <cell r="Q572" t="str">
            <v>TOTAL MANHOURS</v>
          </cell>
          <cell r="R572" t="str">
            <v>TOTAL LABOR COST</v>
          </cell>
          <cell r="S572" t="str">
            <v>TOTAL MAT'L COST</v>
          </cell>
          <cell r="T572" t="str">
            <v>TOTAL S/C COST</v>
          </cell>
          <cell r="U572" t="str">
            <v>TOTAL COST</v>
          </cell>
          <cell r="W572" t="str">
            <v>LEVEL 2 PIPELINE PG.1</v>
          </cell>
          <cell r="X572" t="str">
            <v>WBS CODE</v>
          </cell>
          <cell r="Y572" t="str">
            <v>DESCRIPTION</v>
          </cell>
          <cell r="Z572" t="str">
            <v>QUANTITY</v>
          </cell>
          <cell r="AA572" t="str">
            <v>UNITS</v>
          </cell>
          <cell r="AB572" t="str">
            <v>TOTAL MANHOURS</v>
          </cell>
          <cell r="AC572" t="str">
            <v>TOTAL LABOR COST</v>
          </cell>
          <cell r="AD572" t="str">
            <v>TOTAL MAT'L COST</v>
          </cell>
          <cell r="AE572" t="str">
            <v>TOTAL S/C COST</v>
          </cell>
          <cell r="AF572" t="str">
            <v>TOTAL COST</v>
          </cell>
          <cell r="AH572" t="str">
            <v>LEVEL 3 PIPELINE PG 1</v>
          </cell>
          <cell r="AI572" t="str">
            <v>WBS CODE</v>
          </cell>
          <cell r="AJ572" t="str">
            <v>DESCRIPTION</v>
          </cell>
          <cell r="AK572" t="str">
            <v>QUANTITY</v>
          </cell>
          <cell r="AL572" t="str">
            <v>UNITS</v>
          </cell>
          <cell r="AM572" t="str">
            <v>TOTAL MANHOURS</v>
          </cell>
          <cell r="AN572" t="str">
            <v>TOTAL LABOR COST</v>
          </cell>
          <cell r="AO572" t="str">
            <v>TOTAL MAT'L COST</v>
          </cell>
          <cell r="AP572" t="str">
            <v>TOTAL S/C COST</v>
          </cell>
          <cell r="AQ572" t="str">
            <v>TOTAL COST</v>
          </cell>
        </row>
        <row r="574">
          <cell r="M574" t="str">
            <v>1DAA-</v>
          </cell>
          <cell r="N574" t="str">
            <v>PIPELINE - DIRECT ENGINEERING</v>
          </cell>
          <cell r="Q574">
            <v>0</v>
          </cell>
          <cell r="R574">
            <v>0</v>
          </cell>
          <cell r="S574">
            <v>0</v>
          </cell>
          <cell r="T574">
            <v>0</v>
          </cell>
          <cell r="U574">
            <v>0</v>
          </cell>
          <cell r="X574" t="str">
            <v>1DAAA</v>
          </cell>
          <cell r="Y574" t="str">
            <v>PIPELINE - DIR. ENG.  PROCESS</v>
          </cell>
          <cell r="AF574">
            <v>0</v>
          </cell>
          <cell r="AI574" t="str">
            <v>1DAAIA</v>
          </cell>
          <cell r="AJ574" t="str">
            <v>SPECIFY PIPELINE</v>
          </cell>
          <cell r="AQ574">
            <v>0</v>
          </cell>
        </row>
        <row r="575">
          <cell r="M575" t="str">
            <v>1DAH-</v>
          </cell>
          <cell r="N575" t="str">
            <v>PIPELINE EQUIPMENT SPECIFICATION</v>
          </cell>
          <cell r="Q575">
            <v>0</v>
          </cell>
          <cell r="R575">
            <v>0</v>
          </cell>
          <cell r="S575">
            <v>0</v>
          </cell>
          <cell r="T575">
            <v>0</v>
          </cell>
          <cell r="U575">
            <v>0</v>
          </cell>
          <cell r="X575" t="str">
            <v>1DAAB</v>
          </cell>
          <cell r="Y575" t="str">
            <v>PIPELINE - DIR. ENG.  PERMITS</v>
          </cell>
          <cell r="AF575">
            <v>0</v>
          </cell>
          <cell r="AI575" t="str">
            <v>1DAAIX</v>
          </cell>
          <cell r="AJ575" t="str">
            <v>DIRECT ENG. -  OTHER PIPELINES</v>
          </cell>
          <cell r="AQ575">
            <v>0</v>
          </cell>
        </row>
        <row r="576">
          <cell r="M576" t="str">
            <v>1DAI-</v>
          </cell>
          <cell r="N576" t="str">
            <v>PIPELINE - ENGINEERING PROCUREMENT</v>
          </cell>
          <cell r="Q576">
            <v>0</v>
          </cell>
          <cell r="R576">
            <v>0</v>
          </cell>
          <cell r="S576">
            <v>0</v>
          </cell>
          <cell r="T576">
            <v>0</v>
          </cell>
          <cell r="U576">
            <v>0</v>
          </cell>
          <cell r="X576" t="str">
            <v>1DAAC</v>
          </cell>
          <cell r="Y576" t="str">
            <v>PIPELINE - DIR. ENG.  CIVIL/STRUCTURAL</v>
          </cell>
          <cell r="AF576">
            <v>0</v>
          </cell>
          <cell r="AI576" t="str">
            <v>1DAAI-</v>
          </cell>
          <cell r="AJ576" t="str">
            <v>SUBTOTAL - DIRECT ENGINEERING - PIPELINES</v>
          </cell>
          <cell r="AK576">
            <v>0</v>
          </cell>
          <cell r="AL576">
            <v>0</v>
          </cell>
          <cell r="AM576">
            <v>0</v>
          </cell>
          <cell r="AN576">
            <v>0</v>
          </cell>
          <cell r="AO576">
            <v>0</v>
          </cell>
          <cell r="AP576">
            <v>0</v>
          </cell>
          <cell r="AQ576">
            <v>0</v>
          </cell>
        </row>
        <row r="577">
          <cell r="M577" t="str">
            <v>1DAJ-</v>
          </cell>
          <cell r="N577" t="str">
            <v>PIPELINE - INDIRECT ENGINEERING</v>
          </cell>
          <cell r="Q577">
            <v>0</v>
          </cell>
          <cell r="R577">
            <v>0</v>
          </cell>
          <cell r="S577">
            <v>0</v>
          </cell>
          <cell r="T577">
            <v>0</v>
          </cell>
          <cell r="U577">
            <v>0</v>
          </cell>
          <cell r="X577" t="str">
            <v>1DAAD</v>
          </cell>
          <cell r="Y577" t="str">
            <v>PIPELINE - DIR. ENG.  MECHANICAL</v>
          </cell>
          <cell r="AF577">
            <v>0</v>
          </cell>
        </row>
        <row r="578">
          <cell r="M578" t="str">
            <v>1DA--</v>
          </cell>
          <cell r="N578" t="str">
            <v>SUBTOTAL PIPELINE - ENGINEERING/PROCUREMENT</v>
          </cell>
          <cell r="Q578">
            <v>0</v>
          </cell>
          <cell r="R578">
            <v>0</v>
          </cell>
          <cell r="S578">
            <v>0</v>
          </cell>
          <cell r="T578">
            <v>0</v>
          </cell>
          <cell r="U578">
            <v>0</v>
          </cell>
          <cell r="X578" t="str">
            <v>1DAAE</v>
          </cell>
          <cell r="Y578" t="str">
            <v>PIPELINE - DIR. ENG.  PIPING</v>
          </cell>
          <cell r="AF578">
            <v>0</v>
          </cell>
          <cell r="AI578" t="str">
            <v>1DBAXA</v>
          </cell>
          <cell r="AJ578" t="str">
            <v>PIG LAUNCHING AND RECEIVING PACKAGES</v>
          </cell>
          <cell r="AQ578">
            <v>0</v>
          </cell>
        </row>
        <row r="579">
          <cell r="X579" t="str">
            <v>1DAAF</v>
          </cell>
          <cell r="Y579" t="str">
            <v>PIPELINE - DIR. ENG.  ELECTRICAL</v>
          </cell>
          <cell r="AF579">
            <v>0</v>
          </cell>
          <cell r="AI579" t="str">
            <v>1DBAXB</v>
          </cell>
          <cell r="AJ579" t="str">
            <v>LINE BREAK VALVES</v>
          </cell>
          <cell r="AQ579">
            <v>0</v>
          </cell>
        </row>
        <row r="580">
          <cell r="M580" t="str">
            <v>1DBA-</v>
          </cell>
          <cell r="N580" t="str">
            <v>PIPELINE - FAB/DELIVERY - MAJOR EQUIPMENT</v>
          </cell>
          <cell r="Q580">
            <v>0</v>
          </cell>
          <cell r="R580">
            <v>0</v>
          </cell>
          <cell r="S580">
            <v>0</v>
          </cell>
          <cell r="T580">
            <v>0</v>
          </cell>
          <cell r="U580">
            <v>0</v>
          </cell>
          <cell r="X580" t="str">
            <v>1DAAG</v>
          </cell>
          <cell r="Y580" t="str">
            <v>PIPELINE - DIR. ENG.  INSTRUMENTATION</v>
          </cell>
          <cell r="AF580">
            <v>0</v>
          </cell>
          <cell r="AI580" t="str">
            <v>1DBAXC</v>
          </cell>
          <cell r="AJ580" t="str">
            <v>CHEMICAL INJECTION SYSTEM ICL. CHEM TRANSFER PUMP</v>
          </cell>
          <cell r="AQ580">
            <v>0</v>
          </cell>
        </row>
        <row r="581">
          <cell r="M581" t="str">
            <v>1DBB-</v>
          </cell>
          <cell r="N581" t="str">
            <v>PIPELINE - FAB/DELIVERY - BULKS</v>
          </cell>
          <cell r="Q581">
            <v>0</v>
          </cell>
          <cell r="R581">
            <v>0</v>
          </cell>
          <cell r="S581">
            <v>0</v>
          </cell>
          <cell r="T581">
            <v>0</v>
          </cell>
          <cell r="U581">
            <v>0</v>
          </cell>
          <cell r="X581" t="str">
            <v>1DAAH</v>
          </cell>
          <cell r="Y581" t="str">
            <v>PIPELINE - DIR. ENG.  ARCHITECTURAL</v>
          </cell>
          <cell r="AF581">
            <v>0</v>
          </cell>
          <cell r="AI581" t="str">
            <v>1DBAXD</v>
          </cell>
          <cell r="AJ581" t="str">
            <v>CORROSION MONITORING SYSTEM</v>
          </cell>
          <cell r="AQ581">
            <v>0</v>
          </cell>
        </row>
        <row r="582">
          <cell r="M582" t="str">
            <v>1DBC-</v>
          </cell>
          <cell r="N582" t="str">
            <v>PIPELINE - FAB/DELIVERY - ENGINEERING SPECIALTIES</v>
          </cell>
          <cell r="Q582">
            <v>0</v>
          </cell>
          <cell r="R582">
            <v>0</v>
          </cell>
          <cell r="S582">
            <v>0</v>
          </cell>
          <cell r="T582">
            <v>0</v>
          </cell>
          <cell r="U582">
            <v>0</v>
          </cell>
          <cell r="X582" t="str">
            <v>1DAAI</v>
          </cell>
          <cell r="Y582" t="str">
            <v>PIPELINE - DIR. ENG.  PIPELINES</v>
          </cell>
          <cell r="Z582">
            <v>0</v>
          </cell>
          <cell r="AA582">
            <v>0</v>
          </cell>
          <cell r="AB582">
            <v>0</v>
          </cell>
          <cell r="AC582">
            <v>0</v>
          </cell>
          <cell r="AD582">
            <v>0</v>
          </cell>
          <cell r="AE582">
            <v>0</v>
          </cell>
          <cell r="AF582">
            <v>0</v>
          </cell>
          <cell r="AI582" t="str">
            <v>1DBAXE</v>
          </cell>
          <cell r="AJ582" t="str">
            <v>CATHODIC PROTECTION  SYSTEM</v>
          </cell>
          <cell r="AQ582">
            <v>0</v>
          </cell>
        </row>
        <row r="583">
          <cell r="M583" t="str">
            <v>1DB--</v>
          </cell>
          <cell r="N583" t="str">
            <v>SUBTOTAL PIPELINE - FABRICATION/DELIVERY</v>
          </cell>
          <cell r="Q583">
            <v>0</v>
          </cell>
          <cell r="R583">
            <v>0</v>
          </cell>
          <cell r="S583">
            <v>0</v>
          </cell>
          <cell r="T583">
            <v>0</v>
          </cell>
          <cell r="U583">
            <v>0</v>
          </cell>
          <cell r="X583" t="str">
            <v>1DAA-</v>
          </cell>
          <cell r="Y583" t="str">
            <v>SUBTOTAL - PIPELINE - DIRECT ENGINEERING</v>
          </cell>
          <cell r="Z583">
            <v>0</v>
          </cell>
          <cell r="AA583" t="str">
            <v>N/A</v>
          </cell>
          <cell r="AB583">
            <v>0</v>
          </cell>
          <cell r="AC583">
            <v>0</v>
          </cell>
          <cell r="AD583">
            <v>0</v>
          </cell>
          <cell r="AE583">
            <v>0</v>
          </cell>
          <cell r="AF583">
            <v>0</v>
          </cell>
          <cell r="AI583" t="str">
            <v>1DBAXX</v>
          </cell>
          <cell r="AJ583" t="str">
            <v>OTHER EQUIPMENT -  OTHER</v>
          </cell>
          <cell r="AQ583">
            <v>0</v>
          </cell>
        </row>
        <row r="584">
          <cell r="AI584" t="str">
            <v>1DBAX-</v>
          </cell>
          <cell r="AJ584" t="str">
            <v>SUBTOTAL OTHER EQUIPMENT</v>
          </cell>
          <cell r="AK584">
            <v>0</v>
          </cell>
          <cell r="AL584">
            <v>0</v>
          </cell>
          <cell r="AM584">
            <v>0</v>
          </cell>
          <cell r="AN584">
            <v>0</v>
          </cell>
          <cell r="AO584">
            <v>0</v>
          </cell>
          <cell r="AP584">
            <v>0</v>
          </cell>
          <cell r="AQ584">
            <v>0</v>
          </cell>
        </row>
        <row r="585">
          <cell r="M585" t="str">
            <v>1DCA-</v>
          </cell>
          <cell r="N585" t="str">
            <v>PIPELINE - CONSTRUCTION - CIVIL</v>
          </cell>
          <cell r="Q585">
            <v>0</v>
          </cell>
          <cell r="R585">
            <v>0</v>
          </cell>
          <cell r="S585">
            <v>0</v>
          </cell>
          <cell r="T585">
            <v>0</v>
          </cell>
          <cell r="U585">
            <v>0</v>
          </cell>
          <cell r="X585" t="str">
            <v>1DAHA</v>
          </cell>
          <cell r="Y585" t="str">
            <v>PIPELINE - EQUIP. SPECS - PRESSURE VESSELS</v>
          </cell>
          <cell r="Z585" t="str">
            <v>N/A</v>
          </cell>
          <cell r="AA585" t="str">
            <v>N/A</v>
          </cell>
          <cell r="AB585" t="str">
            <v>N/A</v>
          </cell>
          <cell r="AC585" t="str">
            <v>N/A</v>
          </cell>
          <cell r="AD585" t="str">
            <v>N/A</v>
          </cell>
          <cell r="AE585" t="str">
            <v>N/A</v>
          </cell>
          <cell r="AF585" t="str">
            <v>N/A</v>
          </cell>
        </row>
        <row r="586">
          <cell r="M586" t="str">
            <v>1DCB-</v>
          </cell>
          <cell r="N586" t="str">
            <v>PIPELINE - CONSTRUCTION - MAJOR EQUIPMENT</v>
          </cell>
          <cell r="Q586">
            <v>0</v>
          </cell>
          <cell r="R586">
            <v>0</v>
          </cell>
          <cell r="S586">
            <v>0</v>
          </cell>
          <cell r="T586">
            <v>0</v>
          </cell>
          <cell r="U586">
            <v>0</v>
          </cell>
          <cell r="X586" t="str">
            <v>1DAHB</v>
          </cell>
          <cell r="Y586" t="str">
            <v>PIPELINE - EQUIP. SPECS - COLUMNS</v>
          </cell>
          <cell r="Z586" t="str">
            <v>N/A</v>
          </cell>
          <cell r="AA586" t="str">
            <v>N/A</v>
          </cell>
          <cell r="AB586" t="str">
            <v>N/A</v>
          </cell>
          <cell r="AC586" t="str">
            <v>N/A</v>
          </cell>
          <cell r="AD586" t="str">
            <v>N/A</v>
          </cell>
          <cell r="AE586" t="str">
            <v>N/A</v>
          </cell>
          <cell r="AF586" t="str">
            <v>N/A</v>
          </cell>
          <cell r="AI586" t="str">
            <v>1DBBFA</v>
          </cell>
          <cell r="AJ586" t="str">
            <v>FAB/DELIVERY BULKS - PIPELINE - SPECIFY</v>
          </cell>
          <cell r="AQ586">
            <v>0</v>
          </cell>
        </row>
        <row r="587">
          <cell r="M587" t="str">
            <v>1DCC-</v>
          </cell>
          <cell r="N587" t="str">
            <v>PIPELINE - CONSTRUCTION - BULKS</v>
          </cell>
          <cell r="Q587">
            <v>0</v>
          </cell>
          <cell r="R587">
            <v>0</v>
          </cell>
          <cell r="S587">
            <v>0</v>
          </cell>
          <cell r="T587">
            <v>0</v>
          </cell>
          <cell r="U587">
            <v>0</v>
          </cell>
          <cell r="X587" t="str">
            <v>1DAHC</v>
          </cell>
          <cell r="Y587" t="str">
            <v>PIPELINE - EQUIP. SPECS - REACTORS</v>
          </cell>
          <cell r="Z587" t="str">
            <v>N/A</v>
          </cell>
          <cell r="AA587" t="str">
            <v>N/A</v>
          </cell>
          <cell r="AB587" t="str">
            <v>N/A</v>
          </cell>
          <cell r="AC587" t="str">
            <v>N/A</v>
          </cell>
          <cell r="AD587" t="str">
            <v>N/A</v>
          </cell>
          <cell r="AE587" t="str">
            <v>N/A</v>
          </cell>
          <cell r="AF587" t="str">
            <v>N/A</v>
          </cell>
          <cell r="AI587" t="str">
            <v>1DBBFX</v>
          </cell>
          <cell r="AJ587" t="str">
            <v>FAB/DELIVERY BULKS -  OTHER PIPELINES</v>
          </cell>
          <cell r="AQ587">
            <v>0</v>
          </cell>
        </row>
        <row r="588">
          <cell r="M588" t="str">
            <v>1DCD-</v>
          </cell>
          <cell r="N588" t="str">
            <v>PIPELINE - CONSTRUCTION - CONSTRUCTION SPECIALTIES</v>
          </cell>
          <cell r="Q588">
            <v>0</v>
          </cell>
          <cell r="R588">
            <v>0</v>
          </cell>
          <cell r="S588">
            <v>0</v>
          </cell>
          <cell r="T588">
            <v>0</v>
          </cell>
          <cell r="U588">
            <v>0</v>
          </cell>
          <cell r="X588" t="str">
            <v>1DAHD</v>
          </cell>
          <cell r="Y588" t="str">
            <v>PIPELINE - EQUIP. SPECS - FIELD ERECTED TANKS</v>
          </cell>
          <cell r="Z588" t="str">
            <v>N/A</v>
          </cell>
          <cell r="AA588" t="str">
            <v>N/A</v>
          </cell>
          <cell r="AB588" t="str">
            <v>N/A</v>
          </cell>
          <cell r="AC588" t="str">
            <v>N/A</v>
          </cell>
          <cell r="AD588" t="str">
            <v>N/A</v>
          </cell>
          <cell r="AE588" t="str">
            <v>N/A</v>
          </cell>
          <cell r="AF588" t="str">
            <v>N/A</v>
          </cell>
          <cell r="AI588" t="str">
            <v>1DBBF-</v>
          </cell>
          <cell r="AJ588" t="str">
            <v>SUBTOTAL - FAB/DELIVERY BULKS -PIPELINES</v>
          </cell>
          <cell r="AK588">
            <v>0</v>
          </cell>
          <cell r="AL588">
            <v>0</v>
          </cell>
          <cell r="AM588">
            <v>0</v>
          </cell>
          <cell r="AN588">
            <v>0</v>
          </cell>
          <cell r="AO588">
            <v>0</v>
          </cell>
          <cell r="AP588">
            <v>0</v>
          </cell>
          <cell r="AQ588">
            <v>0</v>
          </cell>
        </row>
        <row r="589">
          <cell r="M589" t="str">
            <v>1DCE-</v>
          </cell>
          <cell r="N589" t="str">
            <v>PIPELINE - CONSTRUCTION - OTHER DIRECT WORK</v>
          </cell>
          <cell r="Q589">
            <v>0</v>
          </cell>
          <cell r="R589">
            <v>0</v>
          </cell>
          <cell r="S589">
            <v>0</v>
          </cell>
          <cell r="T589">
            <v>0</v>
          </cell>
          <cell r="U589">
            <v>0</v>
          </cell>
          <cell r="X589" t="str">
            <v>1DAHE</v>
          </cell>
          <cell r="Y589" t="str">
            <v>PIPELINE - EQUIP. SPECS - PUMPS</v>
          </cell>
          <cell r="Z589" t="str">
            <v>N/A</v>
          </cell>
          <cell r="AA589" t="str">
            <v>N/A</v>
          </cell>
          <cell r="AB589" t="str">
            <v>N/A</v>
          </cell>
          <cell r="AC589" t="str">
            <v>N/A</v>
          </cell>
          <cell r="AD589" t="str">
            <v>N/A</v>
          </cell>
          <cell r="AE589" t="str">
            <v>N/A</v>
          </cell>
          <cell r="AF589" t="str">
            <v>N/A</v>
          </cell>
        </row>
        <row r="590">
          <cell r="M590" t="str">
            <v>1DCF-</v>
          </cell>
          <cell r="N590" t="str">
            <v>PIPELINE - CONSTRUCTION - INDIRECTS</v>
          </cell>
          <cell r="Q590">
            <v>0</v>
          </cell>
          <cell r="R590">
            <v>0</v>
          </cell>
          <cell r="S590">
            <v>0</v>
          </cell>
          <cell r="T590">
            <v>0</v>
          </cell>
          <cell r="U590">
            <v>0</v>
          </cell>
          <cell r="X590" t="str">
            <v>1DAHF</v>
          </cell>
          <cell r="Y590" t="str">
            <v>PIPELINE - EQUIP. SPECS - HEAT EXCHANGERS - S &amp; T</v>
          </cell>
          <cell r="Z590" t="str">
            <v>N/A</v>
          </cell>
          <cell r="AA590" t="str">
            <v>N/A</v>
          </cell>
          <cell r="AB590" t="str">
            <v>N/A</v>
          </cell>
          <cell r="AC590" t="str">
            <v>N/A</v>
          </cell>
          <cell r="AD590" t="str">
            <v>N/A</v>
          </cell>
          <cell r="AE590" t="str">
            <v>N/A</v>
          </cell>
          <cell r="AF590" t="str">
            <v>N/A</v>
          </cell>
          <cell r="AI590" t="str">
            <v>1DCAAA</v>
          </cell>
          <cell r="AJ590" t="str">
            <v>CONSTRUCTION, CIVIL - SITE WORK - SITE PREP</v>
          </cell>
          <cell r="AQ590">
            <v>0</v>
          </cell>
        </row>
        <row r="591">
          <cell r="M591" t="str">
            <v>1DC--</v>
          </cell>
          <cell r="N591" t="str">
            <v>SUBTOTAL PIPELINE - CONSTRUCTION</v>
          </cell>
          <cell r="Q591">
            <v>0</v>
          </cell>
          <cell r="R591">
            <v>0</v>
          </cell>
          <cell r="S591">
            <v>0</v>
          </cell>
          <cell r="T591">
            <v>0</v>
          </cell>
          <cell r="U591">
            <v>0</v>
          </cell>
          <cell r="X591" t="str">
            <v>1DAHG</v>
          </cell>
          <cell r="Y591" t="str">
            <v>PIPELINE - EQUIP. SPECS - HEAT EXCHANGERS - FINNED</v>
          </cell>
          <cell r="Z591" t="str">
            <v>N/A</v>
          </cell>
          <cell r="AA591" t="str">
            <v>N/A</v>
          </cell>
          <cell r="AB591" t="str">
            <v>N/A</v>
          </cell>
          <cell r="AC591" t="str">
            <v>N/A</v>
          </cell>
          <cell r="AD591" t="str">
            <v>N/A</v>
          </cell>
          <cell r="AE591" t="str">
            <v>N/A</v>
          </cell>
          <cell r="AF591" t="str">
            <v>N/A</v>
          </cell>
          <cell r="AI591" t="str">
            <v>1DCAAB</v>
          </cell>
          <cell r="AJ591" t="str">
            <v>CONSTRUCTION, CIVIL - SITE WORK - SURVEYS</v>
          </cell>
          <cell r="AQ591">
            <v>0</v>
          </cell>
        </row>
        <row r="592">
          <cell r="X592" t="str">
            <v>1DAHH</v>
          </cell>
          <cell r="Y592" t="str">
            <v>PIPELINE - EQUIP. SPECS - EXTRUDERS</v>
          </cell>
          <cell r="Z592" t="str">
            <v>N/A</v>
          </cell>
          <cell r="AA592" t="str">
            <v>N/A</v>
          </cell>
          <cell r="AB592" t="str">
            <v>N/A</v>
          </cell>
          <cell r="AC592" t="str">
            <v>N/A</v>
          </cell>
          <cell r="AD592" t="str">
            <v>N/A</v>
          </cell>
          <cell r="AE592" t="str">
            <v>N/A</v>
          </cell>
          <cell r="AF592" t="str">
            <v>N/A</v>
          </cell>
          <cell r="AI592" t="str">
            <v>1DCAAC</v>
          </cell>
          <cell r="AJ592" t="str">
            <v>CONSTRUCTION, CIVIL - SITE WORK - ROADS</v>
          </cell>
          <cell r="AQ592">
            <v>0</v>
          </cell>
        </row>
        <row r="593">
          <cell r="M593" t="str">
            <v>1DDA-</v>
          </cell>
          <cell r="N593" t="str">
            <v>PIPELINE - COMMISSIONING</v>
          </cell>
          <cell r="Q593">
            <v>0</v>
          </cell>
          <cell r="R593">
            <v>0</v>
          </cell>
          <cell r="S593">
            <v>0</v>
          </cell>
          <cell r="T593">
            <v>0</v>
          </cell>
          <cell r="U593">
            <v>0</v>
          </cell>
          <cell r="X593" t="str">
            <v>1DAHI</v>
          </cell>
          <cell r="Y593" t="str">
            <v>PIPELINE - EQUIP. SPECS - COMPRESSORS</v>
          </cell>
          <cell r="Z593" t="str">
            <v>N/A</v>
          </cell>
          <cell r="AA593" t="str">
            <v>N/A</v>
          </cell>
          <cell r="AB593" t="str">
            <v>N/A</v>
          </cell>
          <cell r="AC593" t="str">
            <v>N/A</v>
          </cell>
          <cell r="AD593" t="str">
            <v>N/A</v>
          </cell>
          <cell r="AE593" t="str">
            <v>N/A</v>
          </cell>
          <cell r="AF593" t="str">
            <v>N/A</v>
          </cell>
          <cell r="AI593" t="str">
            <v>1DCAAD</v>
          </cell>
          <cell r="AJ593" t="str">
            <v>CONSTRUCTION, CIVIL - SITE WORK - AREA PAVING</v>
          </cell>
          <cell r="AQ593">
            <v>0</v>
          </cell>
        </row>
        <row r="594">
          <cell r="M594" t="str">
            <v>1DDB-</v>
          </cell>
          <cell r="N594" t="str">
            <v>PIPELINE -STARTUP</v>
          </cell>
          <cell r="Q594">
            <v>0</v>
          </cell>
          <cell r="R594">
            <v>0</v>
          </cell>
          <cell r="S594">
            <v>0</v>
          </cell>
          <cell r="T594">
            <v>0</v>
          </cell>
          <cell r="U594">
            <v>0</v>
          </cell>
          <cell r="X594" t="str">
            <v>1DAHJ</v>
          </cell>
          <cell r="Y594" t="str">
            <v>PIPELINE - EQUIP. SPECS - GENERATORS</v>
          </cell>
          <cell r="Z594" t="str">
            <v>N/A</v>
          </cell>
          <cell r="AA594" t="str">
            <v>N/A</v>
          </cell>
          <cell r="AB594" t="str">
            <v>N/A</v>
          </cell>
          <cell r="AC594" t="str">
            <v>N/A</v>
          </cell>
          <cell r="AD594" t="str">
            <v>N/A</v>
          </cell>
          <cell r="AE594" t="str">
            <v>N/A</v>
          </cell>
          <cell r="AF594" t="str">
            <v>N/A</v>
          </cell>
          <cell r="AI594" t="str">
            <v>1DCAAE</v>
          </cell>
          <cell r="AJ594" t="str">
            <v>CONSTRUCTION, CIVIL - SITE WORK - PONDS</v>
          </cell>
          <cell r="AQ594">
            <v>0</v>
          </cell>
        </row>
        <row r="595">
          <cell r="M595" t="str">
            <v>1DDC-</v>
          </cell>
          <cell r="N595" t="str">
            <v>PIPELINE -TRAINING</v>
          </cell>
          <cell r="Q595">
            <v>0</v>
          </cell>
          <cell r="R595">
            <v>0</v>
          </cell>
          <cell r="S595">
            <v>0</v>
          </cell>
          <cell r="T595">
            <v>0</v>
          </cell>
          <cell r="U595">
            <v>0</v>
          </cell>
          <cell r="X595" t="str">
            <v>1DAHK</v>
          </cell>
          <cell r="Y595" t="str">
            <v>PIPELINE - EQUIP. SPECS - MOTORS &amp; DRIVERS</v>
          </cell>
          <cell r="Z595" t="str">
            <v>N/A</v>
          </cell>
          <cell r="AA595" t="str">
            <v>N/A</v>
          </cell>
          <cell r="AB595" t="str">
            <v>N/A</v>
          </cell>
          <cell r="AC595" t="str">
            <v>N/A</v>
          </cell>
          <cell r="AD595" t="str">
            <v>N/A</v>
          </cell>
          <cell r="AE595" t="str">
            <v>N/A</v>
          </cell>
          <cell r="AF595" t="str">
            <v>N/A</v>
          </cell>
          <cell r="AI595" t="str">
            <v>1DCAAF</v>
          </cell>
          <cell r="AJ595" t="str">
            <v>CONSTRUCTION, CIVIL - SITE WORK - FENCE</v>
          </cell>
          <cell r="AQ595">
            <v>0</v>
          </cell>
        </row>
        <row r="596">
          <cell r="M596" t="str">
            <v>1DD--</v>
          </cell>
          <cell r="N596" t="str">
            <v>SUBTOTAL PIPELINE - COMMISSIONING, STARTUP &amp; TRAINING</v>
          </cell>
          <cell r="Q596">
            <v>0</v>
          </cell>
          <cell r="R596">
            <v>0</v>
          </cell>
          <cell r="S596">
            <v>0</v>
          </cell>
          <cell r="T596">
            <v>0</v>
          </cell>
          <cell r="U596">
            <v>0</v>
          </cell>
          <cell r="X596" t="str">
            <v>1DAHL</v>
          </cell>
          <cell r="Y596" t="str">
            <v>PIPELINE - EQUIP. SPECS - FIRED EQUIPMENT</v>
          </cell>
          <cell r="Z596" t="str">
            <v>N/A</v>
          </cell>
          <cell r="AA596" t="str">
            <v>N/A</v>
          </cell>
          <cell r="AB596" t="str">
            <v>N/A</v>
          </cell>
          <cell r="AC596" t="str">
            <v>N/A</v>
          </cell>
          <cell r="AD596" t="str">
            <v>N/A</v>
          </cell>
          <cell r="AE596" t="str">
            <v>N/A</v>
          </cell>
          <cell r="AF596" t="str">
            <v>N/A</v>
          </cell>
          <cell r="AI596" t="str">
            <v>1DCAAG</v>
          </cell>
          <cell r="AJ596" t="str">
            <v>CONSTRUCTION, CIVIL - SITE WORK - GUARDS</v>
          </cell>
          <cell r="AQ596">
            <v>0</v>
          </cell>
        </row>
        <row r="597">
          <cell r="X597" t="str">
            <v>1DAHM</v>
          </cell>
          <cell r="Y597" t="str">
            <v>PIPELINE - EQUIP. SPECS - BLOWERS, FANS</v>
          </cell>
          <cell r="Z597" t="str">
            <v>N/A</v>
          </cell>
          <cell r="AA597" t="str">
            <v>N/A</v>
          </cell>
          <cell r="AB597" t="str">
            <v>N/A</v>
          </cell>
          <cell r="AC597" t="str">
            <v>N/A</v>
          </cell>
          <cell r="AD597" t="str">
            <v>N/A</v>
          </cell>
          <cell r="AE597" t="str">
            <v>N/A</v>
          </cell>
          <cell r="AF597" t="str">
            <v>N/A</v>
          </cell>
          <cell r="AI597" t="str">
            <v>1DCAAH</v>
          </cell>
          <cell r="AJ597" t="str">
            <v>CONSTRUCTION, CIVIL - SITE WORK - LANDSCAPING</v>
          </cell>
          <cell r="AQ597">
            <v>0</v>
          </cell>
        </row>
        <row r="598">
          <cell r="X598" t="str">
            <v>1DAHN</v>
          </cell>
          <cell r="Y598" t="str">
            <v>PIPELINE - EQUIP. SPECS - FILTERS</v>
          </cell>
          <cell r="Z598" t="str">
            <v>N/A</v>
          </cell>
          <cell r="AA598" t="str">
            <v>N/A</v>
          </cell>
          <cell r="AB598" t="str">
            <v>N/A</v>
          </cell>
          <cell r="AC598" t="str">
            <v>N/A</v>
          </cell>
          <cell r="AD598" t="str">
            <v>N/A</v>
          </cell>
          <cell r="AE598" t="str">
            <v>N/A</v>
          </cell>
          <cell r="AF598" t="str">
            <v>N/A</v>
          </cell>
          <cell r="AI598" t="str">
            <v>1DCAAX</v>
          </cell>
          <cell r="AJ598" t="str">
            <v>CONSTRUCTION, CIVIL - SITE WORK - OTHER</v>
          </cell>
          <cell r="AQ598">
            <v>0</v>
          </cell>
        </row>
        <row r="599">
          <cell r="X599" t="str">
            <v>1DAHO</v>
          </cell>
          <cell r="Y599" t="str">
            <v>PIPELINE - EQUIP. SPECS - FLARES</v>
          </cell>
          <cell r="Z599" t="str">
            <v>N/A</v>
          </cell>
          <cell r="AA599" t="str">
            <v>N/A</v>
          </cell>
          <cell r="AB599" t="str">
            <v>N/A</v>
          </cell>
          <cell r="AC599" t="str">
            <v>N/A</v>
          </cell>
          <cell r="AD599" t="str">
            <v>N/A</v>
          </cell>
          <cell r="AE599" t="str">
            <v>N/A</v>
          </cell>
          <cell r="AF599" t="str">
            <v>N/A</v>
          </cell>
          <cell r="AI599" t="str">
            <v>1DCAA-</v>
          </cell>
          <cell r="AJ599" t="str">
            <v>SUBTOTAL - CONSTRUCTION, CIVIL - SITE WORK</v>
          </cell>
          <cell r="AK599">
            <v>0</v>
          </cell>
          <cell r="AL599">
            <v>0</v>
          </cell>
          <cell r="AM599">
            <v>0</v>
          </cell>
          <cell r="AN599">
            <v>0</v>
          </cell>
          <cell r="AO599">
            <v>0</v>
          </cell>
          <cell r="AP599">
            <v>0</v>
          </cell>
          <cell r="AQ599">
            <v>0</v>
          </cell>
        </row>
        <row r="600">
          <cell r="X600" t="str">
            <v>1DAHP</v>
          </cell>
          <cell r="Y600" t="str">
            <v>PIPELINE - EQUIP. SPECS - SOLIDS HANDLING EQUIPMENT</v>
          </cell>
          <cell r="Z600" t="str">
            <v>N/A</v>
          </cell>
          <cell r="AA600" t="str">
            <v>N/A</v>
          </cell>
          <cell r="AB600" t="str">
            <v>N/A</v>
          </cell>
          <cell r="AC600" t="str">
            <v>N/A</v>
          </cell>
          <cell r="AD600" t="str">
            <v>N/A</v>
          </cell>
          <cell r="AE600" t="str">
            <v>N/A</v>
          </cell>
          <cell r="AF600" t="str">
            <v>N/A</v>
          </cell>
        </row>
        <row r="601">
          <cell r="X601" t="str">
            <v>1DAHQ</v>
          </cell>
          <cell r="Y601" t="str">
            <v>PIPELINE - EQUIP. SPECS - PACKAGED EQUIPMENT</v>
          </cell>
          <cell r="Z601" t="str">
            <v>N/A</v>
          </cell>
          <cell r="AA601" t="str">
            <v>N/A</v>
          </cell>
          <cell r="AB601" t="str">
            <v>N/A</v>
          </cell>
          <cell r="AC601" t="str">
            <v>N/A</v>
          </cell>
          <cell r="AD601" t="str">
            <v>N/A</v>
          </cell>
          <cell r="AE601" t="str">
            <v>N/A</v>
          </cell>
          <cell r="AF601" t="str">
            <v>N/A</v>
          </cell>
          <cell r="AI601" t="str">
            <v>1DCCEA</v>
          </cell>
          <cell r="AJ601" t="str">
            <v>CONSTRUCTION BULKS - PIPELINE SPECIFY</v>
          </cell>
          <cell r="AQ601">
            <v>0</v>
          </cell>
        </row>
        <row r="602">
          <cell r="X602" t="str">
            <v>1DAHX</v>
          </cell>
          <cell r="Y602" t="str">
            <v>PIPELINE - EQUIP. SPECS - OTHERS</v>
          </cell>
          <cell r="Z602" t="str">
            <v>N/A</v>
          </cell>
          <cell r="AA602" t="str">
            <v>N/A</v>
          </cell>
          <cell r="AB602" t="str">
            <v>N/A</v>
          </cell>
          <cell r="AC602" t="str">
            <v>N/A</v>
          </cell>
          <cell r="AD602" t="str">
            <v>N/A</v>
          </cell>
          <cell r="AE602" t="str">
            <v>N/A</v>
          </cell>
          <cell r="AF602" t="str">
            <v>N/A</v>
          </cell>
          <cell r="AI602" t="str">
            <v>1DCCEX</v>
          </cell>
          <cell r="AJ602" t="str">
            <v>CONSTRUCTION BULKS -  OTHER PIPELINES</v>
          </cell>
          <cell r="AQ602">
            <v>0</v>
          </cell>
        </row>
        <row r="603">
          <cell r="X603" t="str">
            <v>1DAH-</v>
          </cell>
          <cell r="Y603" t="str">
            <v xml:space="preserve">SUBTOTAL - PIPELINE - EQUIP. SPECS </v>
          </cell>
          <cell r="Z603">
            <v>0</v>
          </cell>
          <cell r="AA603" t="str">
            <v>N/A</v>
          </cell>
          <cell r="AB603">
            <v>0</v>
          </cell>
          <cell r="AC603">
            <v>0</v>
          </cell>
          <cell r="AD603">
            <v>0</v>
          </cell>
          <cell r="AE603">
            <v>0</v>
          </cell>
          <cell r="AF603">
            <v>0</v>
          </cell>
          <cell r="AI603" t="str">
            <v>1DCCE-</v>
          </cell>
          <cell r="AJ603" t="str">
            <v>SUBTOTAL - CONSTRUCTION BULKS -PIPELINES</v>
          </cell>
          <cell r="AK603">
            <v>0</v>
          </cell>
          <cell r="AL603">
            <v>0</v>
          </cell>
          <cell r="AM603">
            <v>0</v>
          </cell>
          <cell r="AN603">
            <v>0</v>
          </cell>
          <cell r="AO603">
            <v>0</v>
          </cell>
          <cell r="AP603">
            <v>0</v>
          </cell>
          <cell r="AQ603">
            <v>0</v>
          </cell>
        </row>
        <row r="610">
          <cell r="W610" t="str">
            <v>LEVEL 2 PIPELINE PG.2</v>
          </cell>
          <cell r="X610" t="str">
            <v>WBS CODE</v>
          </cell>
          <cell r="Y610" t="str">
            <v>DESCRIPTION</v>
          </cell>
          <cell r="Z610" t="str">
            <v>QUANTITY</v>
          </cell>
          <cell r="AA610" t="str">
            <v>UNITS</v>
          </cell>
          <cell r="AB610" t="str">
            <v>TOTAL MANHOURS</v>
          </cell>
          <cell r="AC610" t="str">
            <v>TOTAL LABOR COST</v>
          </cell>
          <cell r="AD610" t="str">
            <v>TOTAL MAT'L COST</v>
          </cell>
          <cell r="AE610" t="str">
            <v>TOTAL S/C COST</v>
          </cell>
          <cell r="AF610" t="str">
            <v>TOTAL COST</v>
          </cell>
        </row>
        <row r="612">
          <cell r="X612" t="str">
            <v>1DAIA</v>
          </cell>
          <cell r="Y612" t="str">
            <v>PIPELINE - PROCUREMENT PRESSURE VESSELS</v>
          </cell>
          <cell r="Z612" t="str">
            <v>N/A</v>
          </cell>
          <cell r="AA612" t="str">
            <v>N/A</v>
          </cell>
          <cell r="AB612" t="str">
            <v>N/A</v>
          </cell>
          <cell r="AC612" t="str">
            <v>N/A</v>
          </cell>
          <cell r="AD612" t="str">
            <v>N/A</v>
          </cell>
          <cell r="AE612" t="str">
            <v>N/A</v>
          </cell>
          <cell r="AF612" t="str">
            <v>N/A</v>
          </cell>
        </row>
        <row r="613">
          <cell r="X613" t="str">
            <v>1DAIB</v>
          </cell>
          <cell r="Y613" t="str">
            <v>PIPELINE - PROCUREMENT   COLUMNS</v>
          </cell>
          <cell r="Z613" t="str">
            <v>N/A</v>
          </cell>
          <cell r="AA613" t="str">
            <v>N/A</v>
          </cell>
          <cell r="AB613" t="str">
            <v>N/A</v>
          </cell>
          <cell r="AC613" t="str">
            <v>N/A</v>
          </cell>
          <cell r="AD613" t="str">
            <v>N/A</v>
          </cell>
          <cell r="AE613" t="str">
            <v>N/A</v>
          </cell>
          <cell r="AF613" t="str">
            <v>N/A</v>
          </cell>
        </row>
        <row r="614">
          <cell r="X614" t="str">
            <v>1DAIC</v>
          </cell>
          <cell r="Y614" t="str">
            <v>PIPELINE - PROCUREMENT   REACTORS</v>
          </cell>
          <cell r="Z614" t="str">
            <v>N/A</v>
          </cell>
          <cell r="AA614" t="str">
            <v>N/A</v>
          </cell>
          <cell r="AB614" t="str">
            <v>N/A</v>
          </cell>
          <cell r="AC614" t="str">
            <v>N/A</v>
          </cell>
          <cell r="AD614" t="str">
            <v>N/A</v>
          </cell>
          <cell r="AE614" t="str">
            <v>N/A</v>
          </cell>
          <cell r="AF614" t="str">
            <v>N/A</v>
          </cell>
        </row>
        <row r="615">
          <cell r="X615" t="str">
            <v>1DAID</v>
          </cell>
          <cell r="Y615" t="str">
            <v>PIPELINE - PROCUREMENT   FIELD ERECTED TANKS</v>
          </cell>
          <cell r="Z615" t="str">
            <v>N/A</v>
          </cell>
          <cell r="AA615" t="str">
            <v>N/A</v>
          </cell>
          <cell r="AB615" t="str">
            <v>N/A</v>
          </cell>
          <cell r="AC615" t="str">
            <v>N/A</v>
          </cell>
          <cell r="AD615" t="str">
            <v>N/A</v>
          </cell>
          <cell r="AE615" t="str">
            <v>N/A</v>
          </cell>
          <cell r="AF615" t="str">
            <v>N/A</v>
          </cell>
        </row>
        <row r="616">
          <cell r="X616" t="str">
            <v>1DAIE</v>
          </cell>
          <cell r="Y616" t="str">
            <v>PIPELINE - PROCUREMENT   PUMPS</v>
          </cell>
          <cell r="Z616" t="str">
            <v>N/A</v>
          </cell>
          <cell r="AA616" t="str">
            <v>N/A</v>
          </cell>
          <cell r="AB616" t="str">
            <v>N/A</v>
          </cell>
          <cell r="AC616" t="str">
            <v>N/A</v>
          </cell>
          <cell r="AD616" t="str">
            <v>N/A</v>
          </cell>
          <cell r="AE616" t="str">
            <v>N/A</v>
          </cell>
          <cell r="AF616" t="str">
            <v>N/A</v>
          </cell>
        </row>
        <row r="617">
          <cell r="X617" t="str">
            <v>1DAIF</v>
          </cell>
          <cell r="Y617" t="str">
            <v>PIPELINE - PROCUREMENT   HEAT EXCHANGERS - S &amp; T</v>
          </cell>
          <cell r="Z617" t="str">
            <v>N/A</v>
          </cell>
          <cell r="AA617" t="str">
            <v>N/A</v>
          </cell>
          <cell r="AB617" t="str">
            <v>N/A</v>
          </cell>
          <cell r="AC617" t="str">
            <v>N/A</v>
          </cell>
          <cell r="AD617" t="str">
            <v>N/A</v>
          </cell>
          <cell r="AE617" t="str">
            <v>N/A</v>
          </cell>
          <cell r="AF617" t="str">
            <v>N/A</v>
          </cell>
        </row>
        <row r="618">
          <cell r="X618" t="str">
            <v>1DAIG</v>
          </cell>
          <cell r="Y618" t="str">
            <v>PIPELINE - PROCUREMENT   HEAT EXCHANGERS - FINNED</v>
          </cell>
          <cell r="Z618" t="str">
            <v>N/A</v>
          </cell>
          <cell r="AA618" t="str">
            <v>N/A</v>
          </cell>
          <cell r="AB618" t="str">
            <v>N/A</v>
          </cell>
          <cell r="AC618" t="str">
            <v>N/A</v>
          </cell>
          <cell r="AD618" t="str">
            <v>N/A</v>
          </cell>
          <cell r="AE618" t="str">
            <v>N/A</v>
          </cell>
          <cell r="AF618" t="str">
            <v>N/A</v>
          </cell>
        </row>
        <row r="619">
          <cell r="X619" t="str">
            <v>1DAIH</v>
          </cell>
          <cell r="Y619" t="str">
            <v>PIPELINE - PROCUREMENT   EXTRUDERS</v>
          </cell>
          <cell r="Z619" t="str">
            <v>N/A</v>
          </cell>
          <cell r="AA619" t="str">
            <v>N/A</v>
          </cell>
          <cell r="AB619" t="str">
            <v>N/A</v>
          </cell>
          <cell r="AC619" t="str">
            <v>N/A</v>
          </cell>
          <cell r="AD619" t="str">
            <v>N/A</v>
          </cell>
          <cell r="AE619" t="str">
            <v>N/A</v>
          </cell>
          <cell r="AF619" t="str">
            <v>N/A</v>
          </cell>
        </row>
        <row r="620">
          <cell r="X620" t="str">
            <v>1DAII</v>
          </cell>
          <cell r="Y620" t="str">
            <v>PIPELINE - PROCUREMENT   COMPRESSORS</v>
          </cell>
          <cell r="Z620" t="str">
            <v>N/A</v>
          </cell>
          <cell r="AA620" t="str">
            <v>N/A</v>
          </cell>
          <cell r="AB620" t="str">
            <v>N/A</v>
          </cell>
          <cell r="AC620" t="str">
            <v>N/A</v>
          </cell>
          <cell r="AD620" t="str">
            <v>N/A</v>
          </cell>
          <cell r="AE620" t="str">
            <v>N/A</v>
          </cell>
          <cell r="AF620" t="str">
            <v>N/A</v>
          </cell>
        </row>
        <row r="621">
          <cell r="X621" t="str">
            <v>1DAIJ</v>
          </cell>
          <cell r="Y621" t="str">
            <v>PIPELINE - PROCUREMENT   GENERATORS</v>
          </cell>
          <cell r="Z621" t="str">
            <v>N/A</v>
          </cell>
          <cell r="AA621" t="str">
            <v>N/A</v>
          </cell>
          <cell r="AB621" t="str">
            <v>N/A</v>
          </cell>
          <cell r="AC621" t="str">
            <v>N/A</v>
          </cell>
          <cell r="AD621" t="str">
            <v>N/A</v>
          </cell>
          <cell r="AE621" t="str">
            <v>N/A</v>
          </cell>
          <cell r="AF621" t="str">
            <v>N/A</v>
          </cell>
        </row>
        <row r="622">
          <cell r="X622" t="str">
            <v>1DAIK</v>
          </cell>
          <cell r="Y622" t="str">
            <v>PIPELINE - PROCUREMENT   MOTORS &amp; DRIVERS</v>
          </cell>
          <cell r="Z622" t="str">
            <v>N/A</v>
          </cell>
          <cell r="AA622" t="str">
            <v>N/A</v>
          </cell>
          <cell r="AB622" t="str">
            <v>N/A</v>
          </cell>
          <cell r="AC622" t="str">
            <v>N/A</v>
          </cell>
          <cell r="AD622" t="str">
            <v>N/A</v>
          </cell>
          <cell r="AE622" t="str">
            <v>N/A</v>
          </cell>
          <cell r="AF622" t="str">
            <v>N/A</v>
          </cell>
        </row>
        <row r="623">
          <cell r="X623" t="str">
            <v>1DAIL</v>
          </cell>
          <cell r="Y623" t="str">
            <v>PIPELINE - PROCUREMENT   FIRED EQUIPMENT</v>
          </cell>
          <cell r="Z623" t="str">
            <v>N/A</v>
          </cell>
          <cell r="AA623" t="str">
            <v>N/A</v>
          </cell>
          <cell r="AB623" t="str">
            <v>N/A</v>
          </cell>
          <cell r="AC623" t="str">
            <v>N/A</v>
          </cell>
          <cell r="AD623" t="str">
            <v>N/A</v>
          </cell>
          <cell r="AE623" t="str">
            <v>N/A</v>
          </cell>
          <cell r="AF623" t="str">
            <v>N/A</v>
          </cell>
        </row>
        <row r="624">
          <cell r="X624" t="str">
            <v>1DAIM</v>
          </cell>
          <cell r="Y624" t="str">
            <v>PIPELINE - PROCUREMENT   BLOWERS &amp; FANS</v>
          </cell>
          <cell r="Z624" t="str">
            <v>N/A</v>
          </cell>
          <cell r="AA624" t="str">
            <v>N/A</v>
          </cell>
          <cell r="AB624" t="str">
            <v>N/A</v>
          </cell>
          <cell r="AC624" t="str">
            <v>N/A</v>
          </cell>
          <cell r="AD624" t="str">
            <v>N/A</v>
          </cell>
          <cell r="AE624" t="str">
            <v>N/A</v>
          </cell>
          <cell r="AF624" t="str">
            <v>N/A</v>
          </cell>
        </row>
        <row r="625">
          <cell r="X625" t="str">
            <v>1DAIN</v>
          </cell>
          <cell r="Y625" t="str">
            <v>PIPELINE - PROCUREMENT   FILTERS</v>
          </cell>
          <cell r="Z625" t="str">
            <v>N/A</v>
          </cell>
          <cell r="AA625" t="str">
            <v>N/A</v>
          </cell>
          <cell r="AB625" t="str">
            <v>N/A</v>
          </cell>
          <cell r="AC625" t="str">
            <v>N/A</v>
          </cell>
          <cell r="AD625" t="str">
            <v>N/A</v>
          </cell>
          <cell r="AE625" t="str">
            <v>N/A</v>
          </cell>
          <cell r="AF625" t="str">
            <v>N/A</v>
          </cell>
        </row>
        <row r="626">
          <cell r="X626" t="str">
            <v>1DAIO</v>
          </cell>
          <cell r="Y626" t="str">
            <v>PIPELINE - PROCUREMENT   FLARES</v>
          </cell>
          <cell r="Z626" t="str">
            <v>N/A</v>
          </cell>
          <cell r="AA626" t="str">
            <v>N/A</v>
          </cell>
          <cell r="AB626" t="str">
            <v>N/A</v>
          </cell>
          <cell r="AC626" t="str">
            <v>N/A</v>
          </cell>
          <cell r="AD626" t="str">
            <v>N/A</v>
          </cell>
          <cell r="AE626" t="str">
            <v>N/A</v>
          </cell>
          <cell r="AF626" t="str">
            <v>N/A</v>
          </cell>
        </row>
        <row r="627">
          <cell r="X627" t="str">
            <v>1DAIP</v>
          </cell>
          <cell r="Y627" t="str">
            <v>PIPELINE - PROCUREMENT   SOLIDS HANDLING EQUIPMENT</v>
          </cell>
          <cell r="Z627" t="str">
            <v>N/A</v>
          </cell>
          <cell r="AA627" t="str">
            <v>N/A</v>
          </cell>
          <cell r="AB627" t="str">
            <v>N/A</v>
          </cell>
          <cell r="AC627" t="str">
            <v>N/A</v>
          </cell>
          <cell r="AD627" t="str">
            <v>N/A</v>
          </cell>
          <cell r="AE627" t="str">
            <v>N/A</v>
          </cell>
          <cell r="AF627" t="str">
            <v>N/A</v>
          </cell>
        </row>
        <row r="628">
          <cell r="X628" t="str">
            <v>1DAIQ</v>
          </cell>
          <cell r="Y628" t="str">
            <v>PIPELINE - PROCUREMENT   PACKAGED EQUIPMENT</v>
          </cell>
          <cell r="Z628" t="str">
            <v>N/A</v>
          </cell>
          <cell r="AA628" t="str">
            <v>N/A</v>
          </cell>
          <cell r="AB628" t="str">
            <v>N/A</v>
          </cell>
          <cell r="AC628" t="str">
            <v>N/A</v>
          </cell>
          <cell r="AD628" t="str">
            <v>N/A</v>
          </cell>
          <cell r="AE628" t="str">
            <v>N/A</v>
          </cell>
          <cell r="AF628" t="str">
            <v>N/A</v>
          </cell>
        </row>
        <row r="629">
          <cell r="X629" t="str">
            <v>1DAIT</v>
          </cell>
          <cell r="Y629" t="str">
            <v>PIPELINE - PROCUREMENT   BULKS</v>
          </cell>
          <cell r="AF629">
            <v>0</v>
          </cell>
        </row>
        <row r="630">
          <cell r="X630" t="str">
            <v>1DAIX</v>
          </cell>
          <cell r="Y630" t="str">
            <v>PIPELINE - PROCUREMENT   OTHER</v>
          </cell>
          <cell r="AF630">
            <v>0</v>
          </cell>
        </row>
        <row r="631">
          <cell r="X631" t="str">
            <v>1DAI-</v>
          </cell>
          <cell r="Y631" t="str">
            <v>SUBTOTAL - PIPELINE - PROCUREMENT</v>
          </cell>
          <cell r="Z631">
            <v>0</v>
          </cell>
          <cell r="AA631" t="str">
            <v>N/A</v>
          </cell>
          <cell r="AB631">
            <v>0</v>
          </cell>
          <cell r="AC631">
            <v>0</v>
          </cell>
          <cell r="AD631">
            <v>0</v>
          </cell>
          <cell r="AE631">
            <v>0</v>
          </cell>
          <cell r="AF631">
            <v>0</v>
          </cell>
        </row>
        <row r="633">
          <cell r="X633" t="str">
            <v>1DAJA</v>
          </cell>
          <cell r="Y633" t="str">
            <v>PIPELINE - INDIRECT ENG'G CONTRACTS</v>
          </cell>
          <cell r="AF633">
            <v>0</v>
          </cell>
        </row>
        <row r="634">
          <cell r="X634" t="str">
            <v>1DAJB</v>
          </cell>
          <cell r="Y634" t="str">
            <v>PIPELINE - INDIRECT ENG'G PROJECT MANAGEMENT</v>
          </cell>
          <cell r="AF634">
            <v>0</v>
          </cell>
        </row>
        <row r="635">
          <cell r="X635" t="str">
            <v>1DAJC</v>
          </cell>
          <cell r="Y635" t="str">
            <v>PIPELINE - INDIRECT ENG'G ENGINEERING/NON-TECH</v>
          </cell>
          <cell r="AF635">
            <v>0</v>
          </cell>
        </row>
        <row r="636">
          <cell r="X636" t="str">
            <v>1DAJX</v>
          </cell>
          <cell r="Y636" t="str">
            <v>PIPELINE - INDIRECT ENG'G OTHER</v>
          </cell>
          <cell r="AF636">
            <v>0</v>
          </cell>
        </row>
        <row r="637">
          <cell r="X637" t="str">
            <v>1DAJ-</v>
          </cell>
          <cell r="Y637" t="str">
            <v>SUBTOTAL - PIPELINE - INDIRECT ENGINEERING</v>
          </cell>
          <cell r="Z637">
            <v>0</v>
          </cell>
          <cell r="AA637" t="str">
            <v>N/A</v>
          </cell>
          <cell r="AB637">
            <v>0</v>
          </cell>
          <cell r="AC637">
            <v>0</v>
          </cell>
          <cell r="AD637">
            <v>0</v>
          </cell>
          <cell r="AE637">
            <v>0</v>
          </cell>
          <cell r="AF637">
            <v>0</v>
          </cell>
        </row>
        <row r="648">
          <cell r="W648" t="str">
            <v>LEVEL 2 PIPELINE PG.3</v>
          </cell>
          <cell r="X648" t="str">
            <v>WBS CODE</v>
          </cell>
          <cell r="Y648" t="str">
            <v>DESCRIPTION</v>
          </cell>
          <cell r="Z648" t="str">
            <v>QUANTITY</v>
          </cell>
          <cell r="AA648" t="str">
            <v>UNITS</v>
          </cell>
          <cell r="AB648" t="str">
            <v>TOTAL MANHOURS</v>
          </cell>
          <cell r="AC648" t="str">
            <v>TOTAL LABOR COST</v>
          </cell>
          <cell r="AD648" t="str">
            <v>TOTAL MAT'L COST</v>
          </cell>
          <cell r="AE648" t="str">
            <v>TOTAL S/C COST</v>
          </cell>
          <cell r="AF648" t="str">
            <v>TOTAL COST</v>
          </cell>
        </row>
        <row r="650">
          <cell r="X650" t="str">
            <v>1DBAA</v>
          </cell>
          <cell r="Y650" t="str">
            <v>PIPELINE - FAB/DELIVERY MAJOR EQUIP PRESSURE VESSELS</v>
          </cell>
          <cell r="Z650" t="str">
            <v>N/A</v>
          </cell>
          <cell r="AA650" t="str">
            <v>N/A</v>
          </cell>
          <cell r="AB650" t="str">
            <v>N/A</v>
          </cell>
          <cell r="AC650" t="str">
            <v>N/A</v>
          </cell>
          <cell r="AD650" t="str">
            <v>N/A</v>
          </cell>
          <cell r="AE650" t="str">
            <v>N/A</v>
          </cell>
          <cell r="AF650" t="str">
            <v>N/A</v>
          </cell>
        </row>
        <row r="651">
          <cell r="X651" t="str">
            <v>1DBAB</v>
          </cell>
          <cell r="Y651" t="str">
            <v>PIPELINE - FAB/DELIVERY MAJOR EQUIP COLUMNS</v>
          </cell>
          <cell r="Z651" t="str">
            <v>N/A</v>
          </cell>
          <cell r="AA651" t="str">
            <v>N/A</v>
          </cell>
          <cell r="AB651" t="str">
            <v>N/A</v>
          </cell>
          <cell r="AC651" t="str">
            <v>N/A</v>
          </cell>
          <cell r="AD651" t="str">
            <v>N/A</v>
          </cell>
          <cell r="AE651" t="str">
            <v>N/A</v>
          </cell>
          <cell r="AF651" t="str">
            <v>N/A</v>
          </cell>
        </row>
        <row r="652">
          <cell r="X652" t="str">
            <v>1DBAC</v>
          </cell>
          <cell r="Y652" t="str">
            <v>PIPELINE - FAB/DELIVERY MAJOR EQUIP REACTORS</v>
          </cell>
          <cell r="Z652" t="str">
            <v>N/A</v>
          </cell>
          <cell r="AA652" t="str">
            <v>N/A</v>
          </cell>
          <cell r="AB652" t="str">
            <v>N/A</v>
          </cell>
          <cell r="AC652" t="str">
            <v>N/A</v>
          </cell>
          <cell r="AD652" t="str">
            <v>N/A</v>
          </cell>
          <cell r="AE652" t="str">
            <v>N/A</v>
          </cell>
          <cell r="AF652" t="str">
            <v>N/A</v>
          </cell>
        </row>
        <row r="653">
          <cell r="X653" t="str">
            <v>1DBAD</v>
          </cell>
          <cell r="Y653" t="str">
            <v>PIPELINE - FAB/DELIVERY MAJOR EQUIP FIELD ERECTED TANKS</v>
          </cell>
          <cell r="Z653" t="str">
            <v>N/A</v>
          </cell>
          <cell r="AA653" t="str">
            <v>N/A</v>
          </cell>
          <cell r="AB653" t="str">
            <v>N/A</v>
          </cell>
          <cell r="AC653" t="str">
            <v>N/A</v>
          </cell>
          <cell r="AD653" t="str">
            <v>N/A</v>
          </cell>
          <cell r="AE653" t="str">
            <v>N/A</v>
          </cell>
          <cell r="AF653" t="str">
            <v>N/A</v>
          </cell>
        </row>
        <row r="654">
          <cell r="X654" t="str">
            <v>1DBAE</v>
          </cell>
          <cell r="Y654" t="str">
            <v>PIPELINE - FAB/DELIVERY MAJOR EQUIP PUMPS</v>
          </cell>
          <cell r="Z654" t="str">
            <v>N/A</v>
          </cell>
          <cell r="AA654" t="str">
            <v>N/A</v>
          </cell>
          <cell r="AB654" t="str">
            <v>N/A</v>
          </cell>
          <cell r="AC654" t="str">
            <v>N/A</v>
          </cell>
          <cell r="AD654" t="str">
            <v>N/A</v>
          </cell>
          <cell r="AE654" t="str">
            <v>N/A</v>
          </cell>
          <cell r="AF654" t="str">
            <v>N/A</v>
          </cell>
        </row>
        <row r="655">
          <cell r="X655" t="str">
            <v>1DBAF</v>
          </cell>
          <cell r="Y655" t="str">
            <v>PIPELINE - FAB/DELIVERY MAJOR EQUIP HEAT EXCHANGERS S&amp;T</v>
          </cell>
          <cell r="Z655" t="str">
            <v>N/A</v>
          </cell>
          <cell r="AA655" t="str">
            <v>N/A</v>
          </cell>
          <cell r="AB655" t="str">
            <v>N/A</v>
          </cell>
          <cell r="AC655" t="str">
            <v>N/A</v>
          </cell>
          <cell r="AD655" t="str">
            <v>N/A</v>
          </cell>
          <cell r="AE655" t="str">
            <v>N/A</v>
          </cell>
          <cell r="AF655" t="str">
            <v>N/A</v>
          </cell>
        </row>
        <row r="656">
          <cell r="X656" t="str">
            <v>1DBAG</v>
          </cell>
          <cell r="Y656" t="str">
            <v>PIPELINE - FAB/DELIVERY MAJOR EQUIP HEAT EXCHANGERS FINNED</v>
          </cell>
          <cell r="Z656" t="str">
            <v>N/A</v>
          </cell>
          <cell r="AA656" t="str">
            <v>N/A</v>
          </cell>
          <cell r="AB656" t="str">
            <v>N/A</v>
          </cell>
          <cell r="AC656" t="str">
            <v>N/A</v>
          </cell>
          <cell r="AD656" t="str">
            <v>N/A</v>
          </cell>
          <cell r="AE656" t="str">
            <v>N/A</v>
          </cell>
          <cell r="AF656" t="str">
            <v>N/A</v>
          </cell>
        </row>
        <row r="657">
          <cell r="X657" t="str">
            <v>1DBAH</v>
          </cell>
          <cell r="Y657" t="str">
            <v>PIPELINE - FAB/DELIVERY MAJOR EQUIP EXTRUDERS</v>
          </cell>
          <cell r="Z657" t="str">
            <v>N/A</v>
          </cell>
          <cell r="AA657" t="str">
            <v>N/A</v>
          </cell>
          <cell r="AB657" t="str">
            <v>N/A</v>
          </cell>
          <cell r="AC657" t="str">
            <v>N/A</v>
          </cell>
          <cell r="AD657" t="str">
            <v>N/A</v>
          </cell>
          <cell r="AE657" t="str">
            <v>N/A</v>
          </cell>
          <cell r="AF657" t="str">
            <v>N/A</v>
          </cell>
        </row>
        <row r="658">
          <cell r="X658" t="str">
            <v>1DBAI</v>
          </cell>
          <cell r="Y658" t="str">
            <v>PIPELINE - FAB/DELIVERY MAJOR EQUIP COMPRESSORS</v>
          </cell>
          <cell r="Z658" t="str">
            <v>N/A</v>
          </cell>
          <cell r="AA658" t="str">
            <v>N/A</v>
          </cell>
          <cell r="AB658" t="str">
            <v>N/A</v>
          </cell>
          <cell r="AC658" t="str">
            <v>N/A</v>
          </cell>
          <cell r="AD658" t="str">
            <v>N/A</v>
          </cell>
          <cell r="AE658" t="str">
            <v>N/A</v>
          </cell>
          <cell r="AF658" t="str">
            <v>N/A</v>
          </cell>
        </row>
        <row r="659">
          <cell r="X659" t="str">
            <v>1DBAJ</v>
          </cell>
          <cell r="Y659" t="str">
            <v>PIPELINE - FAB/DELIVERY MAJOR EQUIP GENERATORS</v>
          </cell>
          <cell r="Z659" t="str">
            <v>N/A</v>
          </cell>
          <cell r="AA659" t="str">
            <v>N/A</v>
          </cell>
          <cell r="AB659" t="str">
            <v>N/A</v>
          </cell>
          <cell r="AC659" t="str">
            <v>N/A</v>
          </cell>
          <cell r="AD659" t="str">
            <v>N/A</v>
          </cell>
          <cell r="AE659" t="str">
            <v>N/A</v>
          </cell>
          <cell r="AF659" t="str">
            <v>N/A</v>
          </cell>
        </row>
        <row r="660">
          <cell r="X660" t="str">
            <v>1DBAJ</v>
          </cell>
          <cell r="Y660" t="str">
            <v>PIPELINE - FAB/DELIVERY MAJOR EQUIP MOTORS &amp; DRIVERS</v>
          </cell>
          <cell r="Z660" t="str">
            <v>N/A</v>
          </cell>
          <cell r="AA660" t="str">
            <v>N/A</v>
          </cell>
          <cell r="AB660" t="str">
            <v>N/A</v>
          </cell>
          <cell r="AC660" t="str">
            <v>N/A</v>
          </cell>
          <cell r="AD660" t="str">
            <v>N/A</v>
          </cell>
          <cell r="AE660" t="str">
            <v>N/A</v>
          </cell>
          <cell r="AF660" t="str">
            <v>N/A</v>
          </cell>
        </row>
        <row r="661">
          <cell r="X661" t="str">
            <v>1DBAL</v>
          </cell>
          <cell r="Y661" t="str">
            <v>PIPELINE - FAB/DELIVERY MAJOR EQUIP FIRED EQUIPMENT</v>
          </cell>
          <cell r="Z661" t="str">
            <v>N/A</v>
          </cell>
          <cell r="AA661" t="str">
            <v>N/A</v>
          </cell>
          <cell r="AB661" t="str">
            <v>N/A</v>
          </cell>
          <cell r="AC661" t="str">
            <v>N/A</v>
          </cell>
          <cell r="AD661" t="str">
            <v>N/A</v>
          </cell>
          <cell r="AE661" t="str">
            <v>N/A</v>
          </cell>
          <cell r="AF661" t="str">
            <v>N/A</v>
          </cell>
        </row>
        <row r="662">
          <cell r="X662" t="str">
            <v>1DBAM</v>
          </cell>
          <cell r="Y662" t="str">
            <v>PIPELINE - FAB/DELIVERY MAJOR EQUIP BLOWERS, FANS</v>
          </cell>
          <cell r="Z662" t="str">
            <v>N/A</v>
          </cell>
          <cell r="AA662" t="str">
            <v>N/A</v>
          </cell>
          <cell r="AB662" t="str">
            <v>N/A</v>
          </cell>
          <cell r="AC662" t="str">
            <v>N/A</v>
          </cell>
          <cell r="AD662" t="str">
            <v>N/A</v>
          </cell>
          <cell r="AE662" t="str">
            <v>N/A</v>
          </cell>
          <cell r="AF662" t="str">
            <v>N/A</v>
          </cell>
        </row>
        <row r="663">
          <cell r="X663" t="str">
            <v>1DBAN</v>
          </cell>
          <cell r="Y663" t="str">
            <v>PIPELINE - FAB/DELIVERY MAJOR EQUIP FILTERS</v>
          </cell>
          <cell r="Z663" t="str">
            <v>N/A</v>
          </cell>
          <cell r="AA663" t="str">
            <v>N/A</v>
          </cell>
          <cell r="AB663" t="str">
            <v>N/A</v>
          </cell>
          <cell r="AC663" t="str">
            <v>N/A</v>
          </cell>
          <cell r="AD663" t="str">
            <v>N/A</v>
          </cell>
          <cell r="AE663" t="str">
            <v>N/A</v>
          </cell>
          <cell r="AF663" t="str">
            <v>N/A</v>
          </cell>
        </row>
        <row r="664">
          <cell r="X664" t="str">
            <v>1DBAO</v>
          </cell>
          <cell r="Y664" t="str">
            <v>PIPELINE - FAB/DELIVERY MAJOR EQUIP FLARES</v>
          </cell>
          <cell r="Z664" t="str">
            <v>N/A</v>
          </cell>
          <cell r="AA664" t="str">
            <v>N/A</v>
          </cell>
          <cell r="AB664" t="str">
            <v>N/A</v>
          </cell>
          <cell r="AC664" t="str">
            <v>N/A</v>
          </cell>
          <cell r="AD664" t="str">
            <v>N/A</v>
          </cell>
          <cell r="AE664" t="str">
            <v>N/A</v>
          </cell>
          <cell r="AF664" t="str">
            <v>N/A</v>
          </cell>
        </row>
        <row r="665">
          <cell r="X665" t="str">
            <v>1DBAP</v>
          </cell>
          <cell r="Y665" t="str">
            <v>PIPELINE - FAB/DELIVERY MAJOR EQUIP SOLIDS HANDLING EQUIPMENT</v>
          </cell>
          <cell r="Z665" t="str">
            <v>N/A</v>
          </cell>
          <cell r="AA665" t="str">
            <v>N/A</v>
          </cell>
          <cell r="AB665" t="str">
            <v>N/A</v>
          </cell>
          <cell r="AC665" t="str">
            <v>N/A</v>
          </cell>
          <cell r="AD665" t="str">
            <v>N/A</v>
          </cell>
          <cell r="AE665" t="str">
            <v>N/A</v>
          </cell>
          <cell r="AF665" t="str">
            <v>N/A</v>
          </cell>
        </row>
        <row r="666">
          <cell r="X666" t="str">
            <v>1DBAQ</v>
          </cell>
          <cell r="Y666" t="str">
            <v>PIPELINE - FAB/DELIVERY MAJOR EQUIP PACKAGED EQUIPMENT</v>
          </cell>
          <cell r="Z666" t="str">
            <v>N/A</v>
          </cell>
          <cell r="AA666" t="str">
            <v>N/A</v>
          </cell>
          <cell r="AB666" t="str">
            <v>N/A</v>
          </cell>
          <cell r="AC666" t="str">
            <v>N/A</v>
          </cell>
          <cell r="AD666" t="str">
            <v>N/A</v>
          </cell>
          <cell r="AE666" t="str">
            <v>N/A</v>
          </cell>
          <cell r="AF666" t="str">
            <v>N/A</v>
          </cell>
        </row>
        <row r="667">
          <cell r="X667" t="str">
            <v>1DBAX</v>
          </cell>
          <cell r="Y667" t="str">
            <v>PIPELINE - FAB/DELIVERY MAJOR EQUIP OTHER</v>
          </cell>
          <cell r="Z667">
            <v>0</v>
          </cell>
          <cell r="AA667">
            <v>0</v>
          </cell>
          <cell r="AB667">
            <v>0</v>
          </cell>
          <cell r="AC667">
            <v>0</v>
          </cell>
          <cell r="AD667">
            <v>0</v>
          </cell>
          <cell r="AE667">
            <v>0</v>
          </cell>
          <cell r="AF667">
            <v>0</v>
          </cell>
        </row>
        <row r="668">
          <cell r="X668" t="str">
            <v>1DBA-</v>
          </cell>
          <cell r="Y668" t="str">
            <v>SUBTOTAL - PIPELINE - FAB/DELIVERY MAJOR EQUIP.</v>
          </cell>
          <cell r="Z668">
            <v>0</v>
          </cell>
          <cell r="AA668" t="str">
            <v>N/A</v>
          </cell>
          <cell r="AB668">
            <v>0</v>
          </cell>
          <cell r="AC668">
            <v>0</v>
          </cell>
          <cell r="AD668">
            <v>0</v>
          </cell>
          <cell r="AE668">
            <v>0</v>
          </cell>
          <cell r="AF668">
            <v>0</v>
          </cell>
        </row>
        <row r="670">
          <cell r="X670" t="str">
            <v>1DBBA</v>
          </cell>
          <cell r="Y670" t="str">
            <v>PIPELINE - FAB/DELIVERY BULKS - IMBEDS</v>
          </cell>
          <cell r="AF670">
            <v>0</v>
          </cell>
        </row>
        <row r="671">
          <cell r="X671" t="str">
            <v>1DBBB</v>
          </cell>
          <cell r="Y671" t="str">
            <v>PIPELINE - FAB/DELIVERY BULKS - STRUCTURAL</v>
          </cell>
          <cell r="AF671">
            <v>0</v>
          </cell>
        </row>
        <row r="672">
          <cell r="X672" t="str">
            <v>1DBBC</v>
          </cell>
          <cell r="Y672" t="str">
            <v>PIPELINE - FAB/DELIVERY BULKS - PIPING</v>
          </cell>
          <cell r="AF672">
            <v>0</v>
          </cell>
        </row>
        <row r="673">
          <cell r="X673" t="str">
            <v>1DBBD</v>
          </cell>
          <cell r="Y673" t="str">
            <v>PIPELINE - FAB/DELIVERY BULKS - ELECTRICAL</v>
          </cell>
          <cell r="AF673">
            <v>0</v>
          </cell>
        </row>
        <row r="674">
          <cell r="X674" t="str">
            <v>1DBBE</v>
          </cell>
          <cell r="Y674" t="str">
            <v>PIPELINE - FAB/DELIVERY BULKS - INSTRUMENTATION</v>
          </cell>
          <cell r="AF674">
            <v>0</v>
          </cell>
        </row>
        <row r="675">
          <cell r="X675" t="str">
            <v>1DBBF</v>
          </cell>
          <cell r="Y675" t="str">
            <v>PIPELINE - FAB/DELIVERY BULKS - PIPELINES</v>
          </cell>
          <cell r="Z675">
            <v>0</v>
          </cell>
          <cell r="AA675">
            <v>0</v>
          </cell>
          <cell r="AB675">
            <v>0</v>
          </cell>
          <cell r="AC675">
            <v>0</v>
          </cell>
          <cell r="AD675">
            <v>0</v>
          </cell>
          <cell r="AE675">
            <v>0</v>
          </cell>
          <cell r="AF675">
            <v>0</v>
          </cell>
        </row>
        <row r="676">
          <cell r="X676" t="str">
            <v>1DBB-</v>
          </cell>
          <cell r="Y676" t="str">
            <v>SUBTOTAL - PIPELINE - FAB/DELIVERY BULKS</v>
          </cell>
          <cell r="Z676">
            <v>0</v>
          </cell>
          <cell r="AA676" t="str">
            <v>N/A</v>
          </cell>
          <cell r="AB676">
            <v>0</v>
          </cell>
          <cell r="AC676">
            <v>0</v>
          </cell>
          <cell r="AD676">
            <v>0</v>
          </cell>
          <cell r="AE676">
            <v>0</v>
          </cell>
          <cell r="AF676">
            <v>0</v>
          </cell>
        </row>
        <row r="678">
          <cell r="X678" t="str">
            <v>1DBCA</v>
          </cell>
          <cell r="Y678" t="str">
            <v>PIPELINE - FAB/DELIVERY ENG. SPECIALTIES - BUILDINGS</v>
          </cell>
          <cell r="Z678" t="str">
            <v>N/A</v>
          </cell>
          <cell r="AA678" t="str">
            <v>N/A</v>
          </cell>
          <cell r="AB678" t="str">
            <v>N/A</v>
          </cell>
          <cell r="AC678" t="str">
            <v>N/A</v>
          </cell>
          <cell r="AD678" t="str">
            <v>N/A</v>
          </cell>
          <cell r="AE678" t="str">
            <v>N/A</v>
          </cell>
          <cell r="AF678" t="str">
            <v>N/A</v>
          </cell>
        </row>
        <row r="679">
          <cell r="X679" t="str">
            <v>1DBCB</v>
          </cell>
          <cell r="Y679" t="str">
            <v>PIPELINE - FAB/DELIVERY ENG. SPECIALTIES - GENERAL</v>
          </cell>
          <cell r="Z679" t="str">
            <v>N/A</v>
          </cell>
          <cell r="AA679" t="str">
            <v>N/A</v>
          </cell>
          <cell r="AB679" t="str">
            <v>N/A</v>
          </cell>
          <cell r="AC679" t="str">
            <v>N/A</v>
          </cell>
          <cell r="AD679" t="str">
            <v>N/A</v>
          </cell>
          <cell r="AE679" t="str">
            <v>N/A</v>
          </cell>
          <cell r="AF679" t="str">
            <v>N/A</v>
          </cell>
        </row>
        <row r="680">
          <cell r="X680" t="str">
            <v>1DBC-</v>
          </cell>
          <cell r="Y680" t="str">
            <v>SUBTOTAL - PIPELINE - FAB/DELIVERY ENGINEERING SPECIALTIES</v>
          </cell>
          <cell r="Z680">
            <v>0</v>
          </cell>
          <cell r="AA680" t="str">
            <v>N/A</v>
          </cell>
          <cell r="AB680">
            <v>0</v>
          </cell>
          <cell r="AC680">
            <v>0</v>
          </cell>
          <cell r="AD680">
            <v>0</v>
          </cell>
          <cell r="AE680">
            <v>0</v>
          </cell>
          <cell r="AF680">
            <v>0</v>
          </cell>
        </row>
        <row r="686">
          <cell r="W686" t="str">
            <v>LEVEL 2 PIPELINE PG.4</v>
          </cell>
          <cell r="X686" t="str">
            <v>WBS CODE</v>
          </cell>
          <cell r="Y686" t="str">
            <v>DESCRIPTION</v>
          </cell>
          <cell r="Z686" t="str">
            <v>QUANTITY</v>
          </cell>
          <cell r="AA686" t="str">
            <v>UNITS</v>
          </cell>
          <cell r="AB686" t="str">
            <v>TOTAL MANHOURS</v>
          </cell>
          <cell r="AC686" t="str">
            <v>TOTAL LABOR COST</v>
          </cell>
          <cell r="AD686" t="str">
            <v>TOTAL MAT'L COST</v>
          </cell>
          <cell r="AE686" t="str">
            <v>TOTAL S/C COST</v>
          </cell>
          <cell r="AF686" t="str">
            <v>TOTAL COST</v>
          </cell>
        </row>
        <row r="687">
          <cell r="X687" t="str">
            <v>1DCAA</v>
          </cell>
          <cell r="Y687" t="str">
            <v>PIPELINE - CONSTRUCTION, CIVIL - SITE WORK</v>
          </cell>
          <cell r="Z687">
            <v>0</v>
          </cell>
          <cell r="AA687">
            <v>0</v>
          </cell>
          <cell r="AB687">
            <v>0</v>
          </cell>
          <cell r="AC687">
            <v>0</v>
          </cell>
          <cell r="AD687">
            <v>0</v>
          </cell>
          <cell r="AE687">
            <v>0</v>
          </cell>
          <cell r="AF687">
            <v>0</v>
          </cell>
        </row>
        <row r="688">
          <cell r="X688" t="str">
            <v>1DCAB</v>
          </cell>
          <cell r="Y688" t="str">
            <v>PIPELINE - CONSTRUCTION, CIVIL - FOUNDATIONS</v>
          </cell>
          <cell r="AF688">
            <v>0</v>
          </cell>
        </row>
        <row r="689">
          <cell r="X689" t="str">
            <v>1DCA</v>
          </cell>
          <cell r="Y689" t="str">
            <v>SUBTOTAL - PIPELINE - CONSTRUCTION, CIVIL</v>
          </cell>
          <cell r="Z689">
            <v>0</v>
          </cell>
          <cell r="AA689" t="str">
            <v>N/A</v>
          </cell>
          <cell r="AB689">
            <v>0</v>
          </cell>
          <cell r="AC689">
            <v>0</v>
          </cell>
          <cell r="AD689">
            <v>0</v>
          </cell>
          <cell r="AE689">
            <v>0</v>
          </cell>
          <cell r="AF689">
            <v>0</v>
          </cell>
        </row>
        <row r="691">
          <cell r="X691" t="str">
            <v>1DCBA</v>
          </cell>
          <cell r="Y691" t="str">
            <v>PIPELINE - CONSTRUCTION, MAJOR EQUIPMENT - PRESSURE VESSELS</v>
          </cell>
          <cell r="Z691" t="str">
            <v>N/A</v>
          </cell>
          <cell r="AA691" t="str">
            <v>N/A</v>
          </cell>
          <cell r="AB691" t="str">
            <v>N/A</v>
          </cell>
          <cell r="AC691" t="str">
            <v>N/A</v>
          </cell>
          <cell r="AD691" t="str">
            <v>N/A</v>
          </cell>
          <cell r="AE691" t="str">
            <v>N/A</v>
          </cell>
          <cell r="AF691" t="str">
            <v>N/A</v>
          </cell>
        </row>
        <row r="692">
          <cell r="X692" t="str">
            <v>1DCBB</v>
          </cell>
          <cell r="Y692" t="str">
            <v>PIPELINE - CONSTRUCTION, MAJOR EQUIPMENT - COLUMNS</v>
          </cell>
          <cell r="Z692" t="str">
            <v>N/A</v>
          </cell>
          <cell r="AA692" t="str">
            <v>N/A</v>
          </cell>
          <cell r="AB692" t="str">
            <v>N/A</v>
          </cell>
          <cell r="AC692" t="str">
            <v>N/A</v>
          </cell>
          <cell r="AD692" t="str">
            <v>N/A</v>
          </cell>
          <cell r="AE692" t="str">
            <v>N/A</v>
          </cell>
          <cell r="AF692" t="str">
            <v>N/A</v>
          </cell>
        </row>
        <row r="693">
          <cell r="X693" t="str">
            <v>1DCBC</v>
          </cell>
          <cell r="Y693" t="str">
            <v>PIPELINE - CONSTRUCTION, MAJOR EQUIPMENT - REACTORS</v>
          </cell>
          <cell r="Z693" t="str">
            <v>N/A</v>
          </cell>
          <cell r="AA693" t="str">
            <v>N/A</v>
          </cell>
          <cell r="AB693" t="str">
            <v>N/A</v>
          </cell>
          <cell r="AC693" t="str">
            <v>N/A</v>
          </cell>
          <cell r="AD693" t="str">
            <v>N/A</v>
          </cell>
          <cell r="AE693" t="str">
            <v>N/A</v>
          </cell>
          <cell r="AF693" t="str">
            <v>N/A</v>
          </cell>
        </row>
        <row r="694">
          <cell r="X694" t="str">
            <v>1DCBD</v>
          </cell>
          <cell r="Y694" t="str">
            <v>PIPELINE - CONSTRUCTION, MAJOR EQUIPMENT - FIELD ERECTED TANKS</v>
          </cell>
          <cell r="Z694" t="str">
            <v>N/A</v>
          </cell>
          <cell r="AA694" t="str">
            <v>N/A</v>
          </cell>
          <cell r="AB694" t="str">
            <v>N/A</v>
          </cell>
          <cell r="AC694" t="str">
            <v>N/A</v>
          </cell>
          <cell r="AD694" t="str">
            <v>N/A</v>
          </cell>
          <cell r="AE694" t="str">
            <v>N/A</v>
          </cell>
          <cell r="AF694" t="str">
            <v>N/A</v>
          </cell>
        </row>
        <row r="695">
          <cell r="X695" t="str">
            <v>1DCBE</v>
          </cell>
          <cell r="Y695" t="str">
            <v>PIPELINE - CONSTRUCTION, MAJOR EQUIPMENT - PUMPS</v>
          </cell>
          <cell r="Z695" t="str">
            <v>N/A</v>
          </cell>
          <cell r="AA695" t="str">
            <v>N/A</v>
          </cell>
          <cell r="AB695" t="str">
            <v>N/A</v>
          </cell>
          <cell r="AC695" t="str">
            <v>N/A</v>
          </cell>
          <cell r="AD695" t="str">
            <v>N/A</v>
          </cell>
          <cell r="AE695" t="str">
            <v>N/A</v>
          </cell>
          <cell r="AF695" t="str">
            <v>N/A</v>
          </cell>
        </row>
        <row r="696">
          <cell r="X696" t="str">
            <v>1DCBF</v>
          </cell>
          <cell r="Y696" t="str">
            <v>PIPELINE - CONSTRUCTION, MAJOR EQUIPMENT - HEAT EXCHANGERS S&amp;T</v>
          </cell>
          <cell r="Z696" t="str">
            <v>N/A</v>
          </cell>
          <cell r="AA696" t="str">
            <v>N/A</v>
          </cell>
          <cell r="AB696" t="str">
            <v>N/A</v>
          </cell>
          <cell r="AC696" t="str">
            <v>N/A</v>
          </cell>
          <cell r="AD696" t="str">
            <v>N/A</v>
          </cell>
          <cell r="AE696" t="str">
            <v>N/A</v>
          </cell>
          <cell r="AF696" t="str">
            <v>N/A</v>
          </cell>
        </row>
        <row r="697">
          <cell r="X697" t="str">
            <v>1DCBG</v>
          </cell>
          <cell r="Y697" t="str">
            <v>PIPELINE - CONSTRUCTION, MAJOR EQUIPMENT - HEAT EXCHANGERS FINNED</v>
          </cell>
          <cell r="Z697" t="str">
            <v>N/A</v>
          </cell>
          <cell r="AA697" t="str">
            <v>N/A</v>
          </cell>
          <cell r="AB697" t="str">
            <v>N/A</v>
          </cell>
          <cell r="AC697" t="str">
            <v>N/A</v>
          </cell>
          <cell r="AD697" t="str">
            <v>N/A</v>
          </cell>
          <cell r="AE697" t="str">
            <v>N/A</v>
          </cell>
          <cell r="AF697" t="str">
            <v>N/A</v>
          </cell>
        </row>
        <row r="698">
          <cell r="X698" t="str">
            <v>1DCBH</v>
          </cell>
          <cell r="Y698" t="str">
            <v>PIPELINE - CONSTRUCTION, MAJOR EQUIPMENT - EXTRUDERS</v>
          </cell>
          <cell r="Z698" t="str">
            <v>N/A</v>
          </cell>
          <cell r="AA698" t="str">
            <v>N/A</v>
          </cell>
          <cell r="AB698" t="str">
            <v>N/A</v>
          </cell>
          <cell r="AC698" t="str">
            <v>N/A</v>
          </cell>
          <cell r="AD698" t="str">
            <v>N/A</v>
          </cell>
          <cell r="AE698" t="str">
            <v>N/A</v>
          </cell>
          <cell r="AF698" t="str">
            <v>N/A</v>
          </cell>
        </row>
        <row r="699">
          <cell r="X699" t="str">
            <v>1DCBI</v>
          </cell>
          <cell r="Y699" t="str">
            <v>PIPELINE - CONSTRUCTION, MAJOR EQUIPMENT - COMPRESSORS</v>
          </cell>
          <cell r="Z699" t="str">
            <v>N/A</v>
          </cell>
          <cell r="AA699" t="str">
            <v>N/A</v>
          </cell>
          <cell r="AB699" t="str">
            <v>N/A</v>
          </cell>
          <cell r="AC699" t="str">
            <v>N/A</v>
          </cell>
          <cell r="AD699" t="str">
            <v>N/A</v>
          </cell>
          <cell r="AE699" t="str">
            <v>N/A</v>
          </cell>
          <cell r="AF699" t="str">
            <v>N/A</v>
          </cell>
        </row>
        <row r="700">
          <cell r="X700" t="str">
            <v>1DCBJ</v>
          </cell>
          <cell r="Y700" t="str">
            <v>PIPELINE - CONSTRUCTION, MAJOR EQUIPMENT - GENERATORS</v>
          </cell>
          <cell r="Z700" t="str">
            <v>N/A</v>
          </cell>
          <cell r="AA700" t="str">
            <v>N/A</v>
          </cell>
          <cell r="AB700" t="str">
            <v>N/A</v>
          </cell>
          <cell r="AC700" t="str">
            <v>N/A</v>
          </cell>
          <cell r="AD700" t="str">
            <v>N/A</v>
          </cell>
          <cell r="AE700" t="str">
            <v>N/A</v>
          </cell>
          <cell r="AF700" t="str">
            <v>N/A</v>
          </cell>
        </row>
        <row r="701">
          <cell r="X701" t="str">
            <v>1DCBK</v>
          </cell>
          <cell r="Y701" t="str">
            <v>PIPELINE - CONSTRUCTION, MAJOR EQUIPMENT - MOTORS &amp; DRIVERS</v>
          </cell>
          <cell r="Z701" t="str">
            <v>N/A</v>
          </cell>
          <cell r="AA701" t="str">
            <v>N/A</v>
          </cell>
          <cell r="AB701" t="str">
            <v>N/A</v>
          </cell>
          <cell r="AC701" t="str">
            <v>N/A</v>
          </cell>
          <cell r="AD701" t="str">
            <v>N/A</v>
          </cell>
          <cell r="AE701" t="str">
            <v>N/A</v>
          </cell>
          <cell r="AF701" t="str">
            <v>N/A</v>
          </cell>
        </row>
        <row r="702">
          <cell r="X702" t="str">
            <v>1DCBL</v>
          </cell>
          <cell r="Y702" t="str">
            <v>PIPELINE - CONSTRUCTION, MAJOR EQUIPMENT - FIRED EQUIPMENT</v>
          </cell>
          <cell r="Z702" t="str">
            <v>N/A</v>
          </cell>
          <cell r="AA702" t="str">
            <v>N/A</v>
          </cell>
          <cell r="AB702" t="str">
            <v>N/A</v>
          </cell>
          <cell r="AC702" t="str">
            <v>N/A</v>
          </cell>
          <cell r="AD702" t="str">
            <v>N/A</v>
          </cell>
          <cell r="AE702" t="str">
            <v>N/A</v>
          </cell>
          <cell r="AF702" t="str">
            <v>N/A</v>
          </cell>
        </row>
        <row r="703">
          <cell r="X703" t="str">
            <v>1DCBM</v>
          </cell>
          <cell r="Y703" t="str">
            <v>PIPELINE - CONSTRUCTION, MAJOR EQUIPMENT - BLOWERS, FANS</v>
          </cell>
          <cell r="Z703" t="str">
            <v>N/A</v>
          </cell>
          <cell r="AA703" t="str">
            <v>N/A</v>
          </cell>
          <cell r="AB703" t="str">
            <v>N/A</v>
          </cell>
          <cell r="AC703" t="str">
            <v>N/A</v>
          </cell>
          <cell r="AD703" t="str">
            <v>N/A</v>
          </cell>
          <cell r="AE703" t="str">
            <v>N/A</v>
          </cell>
          <cell r="AF703" t="str">
            <v>N/A</v>
          </cell>
        </row>
        <row r="704">
          <cell r="X704" t="str">
            <v>1DCBN</v>
          </cell>
          <cell r="Y704" t="str">
            <v>PIPELINE - CONSTRUCTION, MAJOR EQUIPMENT - FILTERS</v>
          </cell>
          <cell r="Z704" t="str">
            <v>N/A</v>
          </cell>
          <cell r="AA704" t="str">
            <v>N/A</v>
          </cell>
          <cell r="AB704" t="str">
            <v>N/A</v>
          </cell>
          <cell r="AC704" t="str">
            <v>N/A</v>
          </cell>
          <cell r="AD704" t="str">
            <v>N/A</v>
          </cell>
          <cell r="AE704" t="str">
            <v>N/A</v>
          </cell>
          <cell r="AF704" t="str">
            <v>N/A</v>
          </cell>
        </row>
        <row r="705">
          <cell r="X705" t="str">
            <v>1DCBO</v>
          </cell>
          <cell r="Y705" t="str">
            <v>PIPELINE - CONSTRUCTION, MAJOR EQUIPMENT - FLARES</v>
          </cell>
          <cell r="Z705" t="str">
            <v>N/A</v>
          </cell>
          <cell r="AA705" t="str">
            <v>N/A</v>
          </cell>
          <cell r="AB705" t="str">
            <v>N/A</v>
          </cell>
          <cell r="AC705" t="str">
            <v>N/A</v>
          </cell>
          <cell r="AD705" t="str">
            <v>N/A</v>
          </cell>
          <cell r="AE705" t="str">
            <v>N/A</v>
          </cell>
          <cell r="AF705" t="str">
            <v>N/A</v>
          </cell>
        </row>
        <row r="706">
          <cell r="X706" t="str">
            <v>1DCBP</v>
          </cell>
          <cell r="Y706" t="str">
            <v>PIPELINE - CONSTRUCTION, MAJOR EQUIPMENT - SOLIDS HANDLING EQUIPMENT</v>
          </cell>
          <cell r="Z706" t="str">
            <v>N/A</v>
          </cell>
          <cell r="AA706" t="str">
            <v>N/A</v>
          </cell>
          <cell r="AB706" t="str">
            <v>N/A</v>
          </cell>
          <cell r="AC706" t="str">
            <v>N/A</v>
          </cell>
          <cell r="AD706" t="str">
            <v>N/A</v>
          </cell>
          <cell r="AE706" t="str">
            <v>N/A</v>
          </cell>
          <cell r="AF706" t="str">
            <v>N/A</v>
          </cell>
        </row>
        <row r="707">
          <cell r="X707" t="str">
            <v>1DCBQ</v>
          </cell>
          <cell r="Y707" t="str">
            <v>PIPELINE - CONSTRUCTION, MAJOR EQUIPMENT - PACKAGED EQUIPMENT</v>
          </cell>
          <cell r="Z707" t="str">
            <v>N/A</v>
          </cell>
          <cell r="AA707" t="str">
            <v>N/A</v>
          </cell>
          <cell r="AB707" t="str">
            <v>N/A</v>
          </cell>
          <cell r="AC707" t="str">
            <v>N/A</v>
          </cell>
          <cell r="AD707" t="str">
            <v>N/A</v>
          </cell>
          <cell r="AE707" t="str">
            <v>N/A</v>
          </cell>
          <cell r="AF707" t="str">
            <v>N/A</v>
          </cell>
        </row>
        <row r="708">
          <cell r="X708" t="str">
            <v>1DCBX</v>
          </cell>
          <cell r="Y708" t="str">
            <v>PIPELINE - CONSTRUCTION, MAJOR EQUIPMENT - OTHERS</v>
          </cell>
          <cell r="Z708" t="str">
            <v>N/A</v>
          </cell>
          <cell r="AA708" t="str">
            <v>N/A</v>
          </cell>
          <cell r="AB708" t="str">
            <v>N/A</v>
          </cell>
          <cell r="AC708" t="str">
            <v>N/A</v>
          </cell>
          <cell r="AD708" t="str">
            <v>N/A</v>
          </cell>
          <cell r="AE708" t="str">
            <v>N/A</v>
          </cell>
          <cell r="AF708" t="str">
            <v>N/A</v>
          </cell>
        </row>
        <row r="709">
          <cell r="X709" t="str">
            <v>1DCB-</v>
          </cell>
          <cell r="Y709" t="str">
            <v>SUBTOTAL - PIPELINE - CONSTRUCTION, MAJOR EQUIPMENT</v>
          </cell>
          <cell r="Z709">
            <v>0</v>
          </cell>
          <cell r="AA709" t="str">
            <v>N/A</v>
          </cell>
          <cell r="AB709">
            <v>0</v>
          </cell>
          <cell r="AC709">
            <v>0</v>
          </cell>
          <cell r="AD709">
            <v>0</v>
          </cell>
          <cell r="AE709">
            <v>0</v>
          </cell>
          <cell r="AF709">
            <v>0</v>
          </cell>
        </row>
        <row r="711">
          <cell r="X711" t="str">
            <v>1DCCA</v>
          </cell>
          <cell r="Y711" t="str">
            <v>PIPELINE - CONSTRUCTION, BULKS - STRUCTURAL</v>
          </cell>
          <cell r="AF711">
            <v>0</v>
          </cell>
        </row>
        <row r="712">
          <cell r="X712" t="str">
            <v>1DCCB</v>
          </cell>
          <cell r="Y712" t="str">
            <v>PIPELINE - CONSTRUCTION, BULKS - PIPING</v>
          </cell>
          <cell r="AF712">
            <v>0</v>
          </cell>
        </row>
        <row r="713">
          <cell r="X713" t="str">
            <v>1DCCC</v>
          </cell>
          <cell r="Y713" t="str">
            <v>PIPELINE - CONSTRUCTION, BULKS - ELECTRICAL</v>
          </cell>
          <cell r="AF713">
            <v>0</v>
          </cell>
        </row>
        <row r="714">
          <cell r="X714" t="str">
            <v>1DCCD</v>
          </cell>
          <cell r="Y714" t="str">
            <v>PIPELINE - CONSTRUCTION, BULKS - INSTRUMENTATION</v>
          </cell>
          <cell r="AF714">
            <v>0</v>
          </cell>
        </row>
        <row r="715">
          <cell r="X715" t="str">
            <v>1DCCE</v>
          </cell>
          <cell r="Y715" t="str">
            <v>PIPELINE - CONSTRUCTION, BULKS - PIPELINES</v>
          </cell>
          <cell r="Z715">
            <v>0</v>
          </cell>
          <cell r="AA715">
            <v>0</v>
          </cell>
          <cell r="AB715">
            <v>0</v>
          </cell>
          <cell r="AC715">
            <v>0</v>
          </cell>
          <cell r="AD715">
            <v>0</v>
          </cell>
          <cell r="AE715">
            <v>0</v>
          </cell>
          <cell r="AF715">
            <v>0</v>
          </cell>
        </row>
        <row r="716">
          <cell r="X716" t="str">
            <v>1DCC-</v>
          </cell>
          <cell r="Y716" t="str">
            <v xml:space="preserve">SUBTOTAL - PIPELINE - CONSTRUCTION, BULKS </v>
          </cell>
          <cell r="Z716">
            <v>0</v>
          </cell>
          <cell r="AA716" t="str">
            <v>N/A</v>
          </cell>
          <cell r="AB716">
            <v>0</v>
          </cell>
          <cell r="AC716">
            <v>0</v>
          </cell>
          <cell r="AD716">
            <v>0</v>
          </cell>
          <cell r="AE716">
            <v>0</v>
          </cell>
          <cell r="AF716">
            <v>0</v>
          </cell>
        </row>
        <row r="718">
          <cell r="X718" t="str">
            <v>1DCDA</v>
          </cell>
          <cell r="Y718" t="str">
            <v>PIPELINE - CONSTRUCTION SPECIALTIES - BUILDINGS</v>
          </cell>
          <cell r="Z718" t="str">
            <v>N/A</v>
          </cell>
          <cell r="AA718" t="str">
            <v>N/A</v>
          </cell>
          <cell r="AB718" t="str">
            <v>N/A</v>
          </cell>
          <cell r="AC718" t="str">
            <v>N/A</v>
          </cell>
          <cell r="AD718" t="str">
            <v>N/A</v>
          </cell>
          <cell r="AE718" t="str">
            <v>N/A</v>
          </cell>
          <cell r="AF718" t="str">
            <v>N/A</v>
          </cell>
        </row>
        <row r="719">
          <cell r="X719" t="str">
            <v>1DCDB</v>
          </cell>
          <cell r="Y719" t="str">
            <v>PIPELINE - CONSTRUCTION SPECIALTIES - GENERAL</v>
          </cell>
          <cell r="AF719">
            <v>0</v>
          </cell>
        </row>
        <row r="720">
          <cell r="X720" t="str">
            <v>1DCD-</v>
          </cell>
          <cell r="Y720" t="str">
            <v>SUBTOTAL - PIPELINE - CONSTRUCTION SPECIALTIES</v>
          </cell>
          <cell r="Z720">
            <v>0</v>
          </cell>
          <cell r="AA720" t="str">
            <v>N/A</v>
          </cell>
          <cell r="AB720">
            <v>0</v>
          </cell>
          <cell r="AC720">
            <v>0</v>
          </cell>
          <cell r="AD720">
            <v>0</v>
          </cell>
          <cell r="AE720">
            <v>0</v>
          </cell>
          <cell r="AF720">
            <v>0</v>
          </cell>
        </row>
        <row r="724">
          <cell r="W724" t="str">
            <v>LEVEL 2 PIPELINE PG 5</v>
          </cell>
          <cell r="X724" t="str">
            <v>WBS CODE</v>
          </cell>
          <cell r="Y724" t="str">
            <v>DESCRIPTION</v>
          </cell>
          <cell r="Z724" t="str">
            <v>QUANTITY</v>
          </cell>
          <cell r="AA724" t="str">
            <v>UNITS</v>
          </cell>
          <cell r="AB724" t="str">
            <v>TOTAL MANHOURS</v>
          </cell>
          <cell r="AC724" t="str">
            <v>TOTAL LABOR COST</v>
          </cell>
          <cell r="AD724" t="str">
            <v>TOTAL MAT'L COST</v>
          </cell>
          <cell r="AE724" t="str">
            <v>TOTAL S/C COST</v>
          </cell>
          <cell r="AF724" t="str">
            <v>TOTAL COST</v>
          </cell>
        </row>
        <row r="726">
          <cell r="X726" t="str">
            <v>1DCEA</v>
          </cell>
          <cell r="Y726" t="str">
            <v>PIPELINE - CONSTRUCTION, OTHER DIRECT WORK - FIRE PROTECTION</v>
          </cell>
          <cell r="AF726">
            <v>0</v>
          </cell>
        </row>
        <row r="727">
          <cell r="X727" t="str">
            <v>1DCEB</v>
          </cell>
          <cell r="Y727" t="str">
            <v>PIPELINE - CONSTRUCTION, OTHER DIRECT WORK - FIREPROOFING</v>
          </cell>
          <cell r="AF727">
            <v>0</v>
          </cell>
        </row>
        <row r="728">
          <cell r="X728" t="str">
            <v>1DCEC</v>
          </cell>
          <cell r="Y728" t="str">
            <v>PIPELINE - CONSTRUCTION, OTHER DIRECT WORK - INSULATION</v>
          </cell>
          <cell r="AF728">
            <v>0</v>
          </cell>
        </row>
        <row r="729">
          <cell r="X729" t="str">
            <v>1DCED</v>
          </cell>
          <cell r="Y729" t="str">
            <v>PIPELINE - CONSTRUCTION, OTHER DIRECT WORK - PAINTING</v>
          </cell>
          <cell r="AF729">
            <v>0</v>
          </cell>
        </row>
        <row r="730">
          <cell r="X730" t="str">
            <v>1DCEE</v>
          </cell>
          <cell r="Y730" t="str">
            <v>PIPELINE - CONSTRUCTION, OTHER DIRECT WORK - SHUTDOWN</v>
          </cell>
          <cell r="AF730">
            <v>0</v>
          </cell>
        </row>
        <row r="731">
          <cell r="X731" t="str">
            <v>1DCEF</v>
          </cell>
          <cell r="Y731" t="str">
            <v>PIPELINE - CONSTRUCTION, OTHER DIRECT WORK - PRE-COMMISSIONING</v>
          </cell>
          <cell r="AF731">
            <v>0</v>
          </cell>
        </row>
        <row r="732">
          <cell r="X732" t="str">
            <v>1DCEG</v>
          </cell>
          <cell r="Y732" t="str">
            <v>PIPELINE - CONSTRUCTION, OTHER DIRECT WORK - ENVIRONMENTAL</v>
          </cell>
          <cell r="AF732">
            <v>0</v>
          </cell>
        </row>
        <row r="733">
          <cell r="X733" t="str">
            <v>1DCEX</v>
          </cell>
          <cell r="Y733" t="str">
            <v>PIPELINE - CONSTRUCTION, OTHER DIRECT WORK - OTHER</v>
          </cell>
          <cell r="AF733">
            <v>0</v>
          </cell>
        </row>
        <row r="734">
          <cell r="X734" t="str">
            <v>1DCE</v>
          </cell>
          <cell r="Y734" t="str">
            <v xml:space="preserve">SUBTOTAL - PIPELINE - CONSTRUCTION, OTHER DIRECT WORK - </v>
          </cell>
          <cell r="Z734">
            <v>0</v>
          </cell>
          <cell r="AA734" t="str">
            <v>N/A</v>
          </cell>
          <cell r="AB734">
            <v>0</v>
          </cell>
          <cell r="AC734">
            <v>0</v>
          </cell>
          <cell r="AD734">
            <v>0</v>
          </cell>
          <cell r="AE734">
            <v>0</v>
          </cell>
          <cell r="AF734">
            <v>0</v>
          </cell>
        </row>
        <row r="736">
          <cell r="X736" t="str">
            <v>1DCFA</v>
          </cell>
          <cell r="Y736" t="str">
            <v>PIPELINE - CONSTRUCTION INDIRECTS</v>
          </cell>
          <cell r="AF736">
            <v>0</v>
          </cell>
        </row>
        <row r="737">
          <cell r="X737" t="str">
            <v>1DCF</v>
          </cell>
          <cell r="Y737" t="str">
            <v>SUBTOTAL - PIPELINE - CONSTRUCTION INDIRECTS</v>
          </cell>
          <cell r="Z737">
            <v>0</v>
          </cell>
          <cell r="AA737" t="str">
            <v>N/A</v>
          </cell>
          <cell r="AB737">
            <v>0</v>
          </cell>
          <cell r="AC737">
            <v>0</v>
          </cell>
          <cell r="AD737">
            <v>0</v>
          </cell>
          <cell r="AE737">
            <v>0</v>
          </cell>
          <cell r="AF737">
            <v>0</v>
          </cell>
        </row>
        <row r="739">
          <cell r="X739" t="str">
            <v>1DDAA</v>
          </cell>
          <cell r="Y739" t="str">
            <v>PIPELINE - COMMISSIONING - PROCESS</v>
          </cell>
          <cell r="AF739">
            <v>0</v>
          </cell>
        </row>
        <row r="740">
          <cell r="X740" t="str">
            <v>1DDAB</v>
          </cell>
          <cell r="Y740" t="str">
            <v>PIPELINE - COMMISSIONING - UTILITIES</v>
          </cell>
          <cell r="AF740">
            <v>0</v>
          </cell>
        </row>
        <row r="741">
          <cell r="X741" t="str">
            <v>1DDA-</v>
          </cell>
          <cell r="Y741" t="str">
            <v>SUBTOTAL - PIPELINE - COMMISSIONING</v>
          </cell>
          <cell r="Z741">
            <v>0</v>
          </cell>
          <cell r="AA741" t="str">
            <v>N/A</v>
          </cell>
          <cell r="AB741">
            <v>0</v>
          </cell>
          <cell r="AC741">
            <v>0</v>
          </cell>
          <cell r="AD741">
            <v>0</v>
          </cell>
          <cell r="AE741">
            <v>0</v>
          </cell>
          <cell r="AF741">
            <v>0</v>
          </cell>
        </row>
        <row r="743">
          <cell r="X743" t="str">
            <v>1DDBA</v>
          </cell>
          <cell r="Y743" t="str">
            <v>PIPELINE - STARTUP - PROCESS</v>
          </cell>
          <cell r="AF743">
            <v>0</v>
          </cell>
        </row>
        <row r="744">
          <cell r="X744" t="str">
            <v>1DDBB</v>
          </cell>
          <cell r="Y744" t="str">
            <v>PIPELINE - STARTUP - UTILITIES</v>
          </cell>
          <cell r="AF744">
            <v>0</v>
          </cell>
        </row>
        <row r="745">
          <cell r="X745" t="str">
            <v>1DDB-</v>
          </cell>
          <cell r="Y745" t="str">
            <v>SUBTOTAL - PIPELINE - STARTUP</v>
          </cell>
          <cell r="Z745">
            <v>0</v>
          </cell>
          <cell r="AA745" t="str">
            <v>N/A</v>
          </cell>
          <cell r="AB745">
            <v>0</v>
          </cell>
          <cell r="AC745">
            <v>0</v>
          </cell>
          <cell r="AD745">
            <v>0</v>
          </cell>
          <cell r="AE745">
            <v>0</v>
          </cell>
          <cell r="AF745">
            <v>0</v>
          </cell>
        </row>
        <row r="747">
          <cell r="X747" t="str">
            <v>1DDCA</v>
          </cell>
          <cell r="Y747" t="str">
            <v>PIPELINE - TRAINING</v>
          </cell>
          <cell r="AF747">
            <v>0</v>
          </cell>
        </row>
        <row r="748">
          <cell r="X748" t="str">
            <v>1DDC-</v>
          </cell>
          <cell r="Y748" t="str">
            <v>SUBTOTAL - PIPELINE - TRAINING</v>
          </cell>
          <cell r="Z748">
            <v>0</v>
          </cell>
          <cell r="AA748" t="str">
            <v>N/A</v>
          </cell>
          <cell r="AB748">
            <v>0</v>
          </cell>
          <cell r="AC748">
            <v>0</v>
          </cell>
          <cell r="AD748">
            <v>0</v>
          </cell>
          <cell r="AE748">
            <v>0</v>
          </cell>
          <cell r="AF748">
            <v>0</v>
          </cell>
        </row>
        <row r="762">
          <cell r="L762" t="str">
            <v>CYCLE &amp; LVL 1    TANK</v>
          </cell>
          <cell r="M762" t="str">
            <v>WBS CODE</v>
          </cell>
          <cell r="N762" t="str">
            <v>DESCRIPTION</v>
          </cell>
          <cell r="O762" t="str">
            <v>QUANTITY</v>
          </cell>
          <cell r="P762" t="str">
            <v>UNITS</v>
          </cell>
          <cell r="Q762" t="str">
            <v>TOTAL MANHOURS</v>
          </cell>
          <cell r="R762" t="str">
            <v>TOTAL LABOR COST</v>
          </cell>
          <cell r="S762" t="str">
            <v>TOTAL MAT'L COST</v>
          </cell>
          <cell r="T762" t="str">
            <v>TOTAL S/C COST</v>
          </cell>
          <cell r="U762" t="str">
            <v>TOTAL COST</v>
          </cell>
          <cell r="W762" t="str">
            <v>LEVEL 2 TANK PG.1</v>
          </cell>
          <cell r="X762" t="str">
            <v>WBS CODE</v>
          </cell>
          <cell r="Y762" t="str">
            <v>DESCRIPTION</v>
          </cell>
          <cell r="Z762" t="str">
            <v>QUANTITY</v>
          </cell>
          <cell r="AA762" t="str">
            <v>UNITS</v>
          </cell>
          <cell r="AB762" t="str">
            <v>TOTAL MANHOURS</v>
          </cell>
          <cell r="AC762" t="str">
            <v>TOTAL LABOR COST</v>
          </cell>
          <cell r="AD762" t="str">
            <v>TOTAL MAT'L COST</v>
          </cell>
          <cell r="AE762" t="str">
            <v>TOTAL S/C COST</v>
          </cell>
          <cell r="AF762" t="str">
            <v>TOTAL COST</v>
          </cell>
          <cell r="AH762" t="str">
            <v>LEVEL 3 TANK PG 1</v>
          </cell>
          <cell r="AI762" t="str">
            <v>WBS CODE</v>
          </cell>
          <cell r="AJ762" t="str">
            <v>DESCRIPTION</v>
          </cell>
          <cell r="AK762" t="str">
            <v>QUANTITY</v>
          </cell>
          <cell r="AL762" t="str">
            <v>UNITS</v>
          </cell>
          <cell r="AM762" t="str">
            <v>TOTAL MANHOURS</v>
          </cell>
          <cell r="AN762" t="str">
            <v>TOTAL LABOR COST</v>
          </cell>
          <cell r="AO762" t="str">
            <v>TOTAL MAT'L COST</v>
          </cell>
          <cell r="AP762" t="str">
            <v>TOTAL S/C COST</v>
          </cell>
          <cell r="AQ762" t="str">
            <v>TOTAL COST</v>
          </cell>
        </row>
        <row r="764">
          <cell r="M764" t="str">
            <v>1EAA-</v>
          </cell>
          <cell r="N764" t="str">
            <v>TANK - DIRECT ENGINEERING</v>
          </cell>
          <cell r="Q764">
            <v>0</v>
          </cell>
          <cell r="R764">
            <v>0</v>
          </cell>
          <cell r="S764">
            <v>0</v>
          </cell>
          <cell r="T764">
            <v>0</v>
          </cell>
          <cell r="U764">
            <v>0</v>
          </cell>
          <cell r="X764" t="str">
            <v>1EAAA</v>
          </cell>
          <cell r="Y764" t="str">
            <v>TANK - DIR. ENG.  PROCESS</v>
          </cell>
          <cell r="AF764">
            <v>0</v>
          </cell>
          <cell r="AI764" t="str">
            <v>1ECBIA</v>
          </cell>
          <cell r="AJ764" t="str">
            <v>BOIL OFF GAS COMPRESSOR</v>
          </cell>
          <cell r="AQ764">
            <v>0</v>
          </cell>
        </row>
        <row r="765">
          <cell r="M765" t="str">
            <v>1EAH-</v>
          </cell>
          <cell r="N765" t="str">
            <v>TANK EQUIPMENT SPECIFICATION</v>
          </cell>
          <cell r="Q765">
            <v>0</v>
          </cell>
          <cell r="R765">
            <v>0</v>
          </cell>
          <cell r="S765">
            <v>0</v>
          </cell>
          <cell r="T765">
            <v>0</v>
          </cell>
          <cell r="U765">
            <v>0</v>
          </cell>
          <cell r="X765" t="str">
            <v>1EAAB</v>
          </cell>
          <cell r="Y765" t="str">
            <v>TANK - DIR. ENG.  PERMITS</v>
          </cell>
          <cell r="AF765">
            <v>0</v>
          </cell>
          <cell r="AI765" t="str">
            <v>1ECBIX</v>
          </cell>
          <cell r="AJ765" t="str">
            <v>OTHER COMPRESSORS</v>
          </cell>
          <cell r="AQ765">
            <v>0</v>
          </cell>
        </row>
        <row r="766">
          <cell r="M766" t="str">
            <v>1EAI-</v>
          </cell>
          <cell r="N766" t="str">
            <v>TANK - ENGINEERING PROCUREMENT</v>
          </cell>
          <cell r="Q766">
            <v>0</v>
          </cell>
          <cell r="R766">
            <v>0</v>
          </cell>
          <cell r="S766">
            <v>0</v>
          </cell>
          <cell r="T766">
            <v>0</v>
          </cell>
          <cell r="U766">
            <v>0</v>
          </cell>
          <cell r="X766" t="str">
            <v>1EAAC</v>
          </cell>
          <cell r="Y766" t="str">
            <v>TANK - DIR. ENG.  CIVIL/STRUCTURAL</v>
          </cell>
          <cell r="AF766">
            <v>0</v>
          </cell>
          <cell r="AI766" t="str">
            <v>1ECBI-</v>
          </cell>
          <cell r="AJ766" t="str">
            <v>TANK - CONSTRUCTION, MAJOR EQUIPMENT - COMPRESSORS</v>
          </cell>
          <cell r="AK766">
            <v>0</v>
          </cell>
          <cell r="AL766">
            <v>0</v>
          </cell>
          <cell r="AM766">
            <v>0</v>
          </cell>
          <cell r="AN766">
            <v>0</v>
          </cell>
          <cell r="AO766">
            <v>0</v>
          </cell>
          <cell r="AP766">
            <v>0</v>
          </cell>
          <cell r="AQ766">
            <v>0</v>
          </cell>
        </row>
        <row r="767">
          <cell r="M767" t="str">
            <v>1EAJ-</v>
          </cell>
          <cell r="N767" t="str">
            <v>TANK - INDIRECT ENGINEERING</v>
          </cell>
          <cell r="Q767">
            <v>0</v>
          </cell>
          <cell r="R767">
            <v>0</v>
          </cell>
          <cell r="S767">
            <v>0</v>
          </cell>
          <cell r="T767">
            <v>0</v>
          </cell>
          <cell r="U767">
            <v>0</v>
          </cell>
          <cell r="X767" t="str">
            <v>1EAAD</v>
          </cell>
          <cell r="Y767" t="str">
            <v>TANK - DIR. ENG.  MECHANICAL</v>
          </cell>
          <cell r="AF767">
            <v>0</v>
          </cell>
        </row>
        <row r="768">
          <cell r="M768" t="str">
            <v>1EA--</v>
          </cell>
          <cell r="N768" t="str">
            <v>SUBTOTAL TANK - ENGINEERING/PROCUREMENT</v>
          </cell>
          <cell r="Q768">
            <v>0</v>
          </cell>
          <cell r="R768">
            <v>0</v>
          </cell>
          <cell r="S768">
            <v>0</v>
          </cell>
          <cell r="T768">
            <v>0</v>
          </cell>
          <cell r="U768">
            <v>0</v>
          </cell>
          <cell r="X768" t="str">
            <v>1EAAE</v>
          </cell>
          <cell r="Y768" t="str">
            <v>TANK - DIR. ENG.  PIPING</v>
          </cell>
          <cell r="AF768">
            <v>0</v>
          </cell>
          <cell r="AI768" t="str">
            <v>1ECBXA</v>
          </cell>
          <cell r="AJ768" t="str">
            <v>PROPANE STORAGE TANK</v>
          </cell>
          <cell r="AQ768">
            <v>0</v>
          </cell>
        </row>
        <row r="769">
          <cell r="X769" t="str">
            <v>1EAAF</v>
          </cell>
          <cell r="Y769" t="str">
            <v>TANK - DIR. ENG.  ELECTRICAL</v>
          </cell>
          <cell r="AF769">
            <v>0</v>
          </cell>
          <cell r="AI769" t="str">
            <v>1ECBXB</v>
          </cell>
          <cell r="AJ769" t="str">
            <v>TANK BOTTOM HEATING AND ACCESSORIES</v>
          </cell>
          <cell r="AQ769">
            <v>0</v>
          </cell>
        </row>
        <row r="770">
          <cell r="M770" t="str">
            <v>1EBA-</v>
          </cell>
          <cell r="N770" t="str">
            <v>TANK - FAB/DELIVERY - MAJOR EQUIPMENT</v>
          </cell>
          <cell r="Q770">
            <v>0</v>
          </cell>
          <cell r="R770">
            <v>0</v>
          </cell>
          <cell r="S770">
            <v>0</v>
          </cell>
          <cell r="T770">
            <v>0</v>
          </cell>
          <cell r="U770">
            <v>0</v>
          </cell>
          <cell r="X770" t="str">
            <v>1EAAG</v>
          </cell>
          <cell r="Y770" t="str">
            <v>TANK - DIR. ENG.  INSTRUMENTATION</v>
          </cell>
          <cell r="AF770">
            <v>0</v>
          </cell>
          <cell r="AI770" t="str">
            <v>1ECBXC</v>
          </cell>
          <cell r="AJ770" t="str">
            <v>PUMPS</v>
          </cell>
          <cell r="AQ770">
            <v>0</v>
          </cell>
        </row>
        <row r="771">
          <cell r="M771" t="str">
            <v>1EBB-</v>
          </cell>
          <cell r="N771" t="str">
            <v>TANK - FAB/DELIVERY - BULKS</v>
          </cell>
          <cell r="Q771">
            <v>0</v>
          </cell>
          <cell r="R771">
            <v>0</v>
          </cell>
          <cell r="S771">
            <v>0</v>
          </cell>
          <cell r="T771">
            <v>0</v>
          </cell>
          <cell r="U771">
            <v>0</v>
          </cell>
          <cell r="X771" t="str">
            <v>1EAAH</v>
          </cell>
          <cell r="Y771" t="str">
            <v>TANK - DIR. ENG.  ARCHITECTURAL</v>
          </cell>
          <cell r="AF771">
            <v>0</v>
          </cell>
          <cell r="AI771" t="str">
            <v>1ECBXD</v>
          </cell>
          <cell r="AJ771" t="str">
            <v>EXCHANGERS</v>
          </cell>
          <cell r="AQ771">
            <v>0</v>
          </cell>
        </row>
        <row r="772">
          <cell r="M772" t="str">
            <v>1EBC-</v>
          </cell>
          <cell r="N772" t="str">
            <v>TANK - FAB/DELIVERY - ENGINEERING SPECIALTIES</v>
          </cell>
          <cell r="Q772">
            <v>0</v>
          </cell>
          <cell r="R772">
            <v>0</v>
          </cell>
          <cell r="S772">
            <v>0</v>
          </cell>
          <cell r="T772">
            <v>0</v>
          </cell>
          <cell r="U772">
            <v>0</v>
          </cell>
          <cell r="X772" t="str">
            <v>1EAAI</v>
          </cell>
          <cell r="Y772" t="str">
            <v>TANK - DIR. ENG.  PIPELINES</v>
          </cell>
          <cell r="Z772" t="str">
            <v>N/A</v>
          </cell>
          <cell r="AA772" t="str">
            <v>N/A</v>
          </cell>
          <cell r="AB772" t="str">
            <v>N/A</v>
          </cell>
          <cell r="AC772" t="str">
            <v>N/A</v>
          </cell>
          <cell r="AD772" t="str">
            <v>N/A</v>
          </cell>
          <cell r="AE772" t="str">
            <v>N/A</v>
          </cell>
          <cell r="AF772" t="str">
            <v>N/A</v>
          </cell>
          <cell r="AI772" t="str">
            <v>1ECBXE</v>
          </cell>
          <cell r="AJ772" t="str">
            <v>FIRE FIGHTING SYSTEM</v>
          </cell>
          <cell r="AQ772">
            <v>0</v>
          </cell>
        </row>
        <row r="773">
          <cell r="M773" t="str">
            <v>1EB--</v>
          </cell>
          <cell r="N773" t="str">
            <v>SUBTOTAL TANK - FABRICATION/DELIVERY</v>
          </cell>
          <cell r="Q773">
            <v>0</v>
          </cell>
          <cell r="R773">
            <v>0</v>
          </cell>
          <cell r="S773">
            <v>0</v>
          </cell>
          <cell r="T773">
            <v>0</v>
          </cell>
          <cell r="U773">
            <v>0</v>
          </cell>
          <cell r="X773" t="str">
            <v>1EAA-</v>
          </cell>
          <cell r="Y773" t="str">
            <v>SUBTOTAL - TANK - DIRECT ENGINEERING</v>
          </cell>
          <cell r="Z773">
            <v>0</v>
          </cell>
          <cell r="AA773" t="str">
            <v>N/A</v>
          </cell>
          <cell r="AB773">
            <v>0</v>
          </cell>
          <cell r="AC773">
            <v>0</v>
          </cell>
          <cell r="AD773">
            <v>0</v>
          </cell>
          <cell r="AE773">
            <v>0</v>
          </cell>
          <cell r="AF773">
            <v>0</v>
          </cell>
          <cell r="AI773" t="str">
            <v>1ECBXX</v>
          </cell>
          <cell r="AJ773" t="str">
            <v>OTHER</v>
          </cell>
          <cell r="AQ773">
            <v>0</v>
          </cell>
        </row>
        <row r="774">
          <cell r="AI774" t="str">
            <v>1ECBX-</v>
          </cell>
          <cell r="AJ774" t="str">
            <v>TANK - CONSTRUCTION, MAJOR EQUIPMENT - OTHER</v>
          </cell>
          <cell r="AK774">
            <v>0</v>
          </cell>
          <cell r="AL774">
            <v>0</v>
          </cell>
          <cell r="AM774">
            <v>0</v>
          </cell>
          <cell r="AN774">
            <v>0</v>
          </cell>
          <cell r="AO774">
            <v>0</v>
          </cell>
          <cell r="AP774">
            <v>0</v>
          </cell>
          <cell r="AQ774">
            <v>0</v>
          </cell>
        </row>
        <row r="775">
          <cell r="M775" t="str">
            <v>1ECA-</v>
          </cell>
          <cell r="N775" t="str">
            <v>TANK - CONSTRUCTION - CIVIL</v>
          </cell>
          <cell r="Q775">
            <v>0</v>
          </cell>
          <cell r="R775">
            <v>0</v>
          </cell>
          <cell r="S775">
            <v>0</v>
          </cell>
          <cell r="T775">
            <v>0</v>
          </cell>
          <cell r="U775">
            <v>0</v>
          </cell>
          <cell r="X775" t="str">
            <v>1EAHA</v>
          </cell>
          <cell r="Y775" t="str">
            <v>TANK - EQUIP. SPECS - PRESSURE VESSELS</v>
          </cell>
          <cell r="Z775" t="str">
            <v>N/A</v>
          </cell>
          <cell r="AA775" t="str">
            <v>N/A</v>
          </cell>
          <cell r="AB775" t="str">
            <v>N/A</v>
          </cell>
          <cell r="AC775" t="str">
            <v>N/A</v>
          </cell>
          <cell r="AD775" t="str">
            <v>N/A</v>
          </cell>
          <cell r="AE775" t="str">
            <v>N/A</v>
          </cell>
          <cell r="AF775" t="str">
            <v>N/A</v>
          </cell>
        </row>
        <row r="776">
          <cell r="M776" t="str">
            <v>1ECB-</v>
          </cell>
          <cell r="N776" t="str">
            <v>TANK - CONSTRUCTION - MAJOR EQUIPMENT</v>
          </cell>
          <cell r="Q776">
            <v>0</v>
          </cell>
          <cell r="R776">
            <v>0</v>
          </cell>
          <cell r="S776">
            <v>0</v>
          </cell>
          <cell r="T776">
            <v>0</v>
          </cell>
          <cell r="U776">
            <v>0</v>
          </cell>
          <cell r="X776" t="str">
            <v>1EAHB</v>
          </cell>
          <cell r="Y776" t="str">
            <v>TANK - EQUIP. SPECS - COLUMNS</v>
          </cell>
          <cell r="Z776" t="str">
            <v>N/A</v>
          </cell>
          <cell r="AA776" t="str">
            <v>N/A</v>
          </cell>
          <cell r="AB776" t="str">
            <v>N/A</v>
          </cell>
          <cell r="AC776" t="str">
            <v>N/A</v>
          </cell>
          <cell r="AD776" t="str">
            <v>N/A</v>
          </cell>
          <cell r="AE776" t="str">
            <v>N/A</v>
          </cell>
          <cell r="AF776" t="str">
            <v>N/A</v>
          </cell>
        </row>
        <row r="777">
          <cell r="M777" t="str">
            <v>1ECC-</v>
          </cell>
          <cell r="N777" t="str">
            <v>TANK - CONSTRUCTION - BULKS</v>
          </cell>
          <cell r="Q777">
            <v>0</v>
          </cell>
          <cell r="R777">
            <v>0</v>
          </cell>
          <cell r="S777">
            <v>0</v>
          </cell>
          <cell r="T777">
            <v>0</v>
          </cell>
          <cell r="U777">
            <v>0</v>
          </cell>
          <cell r="X777" t="str">
            <v>1EAHC</v>
          </cell>
          <cell r="Y777" t="str">
            <v>TANK - EQUIP. SPECS - REACTORS</v>
          </cell>
          <cell r="Z777" t="str">
            <v>N/A</v>
          </cell>
          <cell r="AA777" t="str">
            <v>N/A</v>
          </cell>
          <cell r="AB777" t="str">
            <v>N/A</v>
          </cell>
          <cell r="AC777" t="str">
            <v>N/A</v>
          </cell>
          <cell r="AD777" t="str">
            <v>N/A</v>
          </cell>
          <cell r="AE777" t="str">
            <v>N/A</v>
          </cell>
          <cell r="AF777" t="str">
            <v>N/A</v>
          </cell>
        </row>
        <row r="778">
          <cell r="M778" t="str">
            <v>1ECD-</v>
          </cell>
          <cell r="N778" t="str">
            <v>TANK - CONSTRUCTION - CONSTRUCTION SPECIALTIES</v>
          </cell>
          <cell r="Q778">
            <v>0</v>
          </cell>
          <cell r="R778">
            <v>0</v>
          </cell>
          <cell r="S778">
            <v>0</v>
          </cell>
          <cell r="T778">
            <v>0</v>
          </cell>
          <cell r="U778">
            <v>0</v>
          </cell>
          <cell r="X778" t="str">
            <v>1EAHD</v>
          </cell>
          <cell r="Y778" t="str">
            <v>TANK - EQUIP. SPECS - FIELD ERECTED TANKS</v>
          </cell>
          <cell r="Z778" t="str">
            <v>N/A</v>
          </cell>
          <cell r="AA778" t="str">
            <v>N/A</v>
          </cell>
          <cell r="AB778" t="str">
            <v>N/A</v>
          </cell>
          <cell r="AC778" t="str">
            <v>N/A</v>
          </cell>
          <cell r="AD778" t="str">
            <v>N/A</v>
          </cell>
          <cell r="AE778" t="str">
            <v>N/A</v>
          </cell>
          <cell r="AF778" t="str">
            <v>N/A</v>
          </cell>
        </row>
        <row r="779">
          <cell r="M779" t="str">
            <v>1ECE-</v>
          </cell>
          <cell r="N779" t="str">
            <v>TANK - CONSTRUCTION - OTHER DIRECT WORK</v>
          </cell>
          <cell r="Q779">
            <v>0</v>
          </cell>
          <cell r="R779">
            <v>0</v>
          </cell>
          <cell r="S779">
            <v>0</v>
          </cell>
          <cell r="T779">
            <v>0</v>
          </cell>
          <cell r="U779">
            <v>0</v>
          </cell>
          <cell r="X779" t="str">
            <v>1EAHE</v>
          </cell>
          <cell r="Y779" t="str">
            <v>TANK - EQUIP. SPECS - PUMPS</v>
          </cell>
          <cell r="AF779">
            <v>0</v>
          </cell>
        </row>
        <row r="780">
          <cell r="M780" t="str">
            <v>1ECF-</v>
          </cell>
          <cell r="N780" t="str">
            <v>TANK - CONSTRUCTION - INDIRECTS</v>
          </cell>
          <cell r="Q780">
            <v>0</v>
          </cell>
          <cell r="R780">
            <v>0</v>
          </cell>
          <cell r="S780">
            <v>0</v>
          </cell>
          <cell r="T780">
            <v>0</v>
          </cell>
          <cell r="U780">
            <v>0</v>
          </cell>
          <cell r="X780" t="str">
            <v>1EAHF</v>
          </cell>
          <cell r="Y780" t="str">
            <v>TANK - EQUIP. SPECS - HEAT EXCHANGERS - S &amp; T</v>
          </cell>
          <cell r="Z780" t="str">
            <v>N/A</v>
          </cell>
          <cell r="AA780" t="str">
            <v>N/A</v>
          </cell>
          <cell r="AB780" t="str">
            <v>N/A</v>
          </cell>
          <cell r="AC780" t="str">
            <v>N/A</v>
          </cell>
          <cell r="AD780" t="str">
            <v>N/A</v>
          </cell>
          <cell r="AE780" t="str">
            <v>N/A</v>
          </cell>
          <cell r="AF780" t="str">
            <v>N/A</v>
          </cell>
        </row>
        <row r="781">
          <cell r="M781" t="str">
            <v>1EC--</v>
          </cell>
          <cell r="N781" t="str">
            <v>SUBTOTAL TANK - CONSTRUCTION</v>
          </cell>
          <cell r="Q781">
            <v>0</v>
          </cell>
          <cell r="R781">
            <v>0</v>
          </cell>
          <cell r="S781">
            <v>0</v>
          </cell>
          <cell r="T781">
            <v>0</v>
          </cell>
          <cell r="U781">
            <v>0</v>
          </cell>
          <cell r="X781" t="str">
            <v>1EAHG</v>
          </cell>
          <cell r="Y781" t="str">
            <v>TANK - EQUIP. SPECS - HEAT EXCHANGERS - FINNED</v>
          </cell>
          <cell r="Z781" t="str">
            <v>N/A</v>
          </cell>
          <cell r="AA781" t="str">
            <v>N/A</v>
          </cell>
          <cell r="AB781" t="str">
            <v>N/A</v>
          </cell>
          <cell r="AC781" t="str">
            <v>N/A</v>
          </cell>
          <cell r="AD781" t="str">
            <v>N/A</v>
          </cell>
          <cell r="AE781" t="str">
            <v>N/A</v>
          </cell>
          <cell r="AF781" t="str">
            <v>N/A</v>
          </cell>
        </row>
        <row r="782">
          <cell r="X782" t="str">
            <v>1EAHH</v>
          </cell>
          <cell r="Y782" t="str">
            <v>TANK - EQUIP. SPECS - EXTRUDERS</v>
          </cell>
          <cell r="Z782" t="str">
            <v>N/A</v>
          </cell>
          <cell r="AA782" t="str">
            <v>N/A</v>
          </cell>
          <cell r="AB782" t="str">
            <v>N/A</v>
          </cell>
          <cell r="AC782" t="str">
            <v>N/A</v>
          </cell>
          <cell r="AD782" t="str">
            <v>N/A</v>
          </cell>
          <cell r="AE782" t="str">
            <v>N/A</v>
          </cell>
          <cell r="AF782" t="str">
            <v>N/A</v>
          </cell>
        </row>
        <row r="783">
          <cell r="M783" t="str">
            <v>1EDA-</v>
          </cell>
          <cell r="N783" t="str">
            <v>TANK - COMMISSIONING</v>
          </cell>
          <cell r="Q783">
            <v>0</v>
          </cell>
          <cell r="R783">
            <v>0</v>
          </cell>
          <cell r="S783">
            <v>0</v>
          </cell>
          <cell r="T783">
            <v>0</v>
          </cell>
          <cell r="U783">
            <v>0</v>
          </cell>
          <cell r="X783" t="str">
            <v>1EAHI</v>
          </cell>
          <cell r="Y783" t="str">
            <v>TANK - EQUIP. SPECS - COMPRESSORS</v>
          </cell>
          <cell r="AF783">
            <v>0</v>
          </cell>
        </row>
        <row r="784">
          <cell r="M784" t="str">
            <v>1EDB-</v>
          </cell>
          <cell r="N784" t="str">
            <v>TANK -STARTUP</v>
          </cell>
          <cell r="Q784">
            <v>0</v>
          </cell>
          <cell r="R784">
            <v>0</v>
          </cell>
          <cell r="S784">
            <v>0</v>
          </cell>
          <cell r="T784">
            <v>0</v>
          </cell>
          <cell r="U784">
            <v>0</v>
          </cell>
          <cell r="X784" t="str">
            <v>1EAHJ</v>
          </cell>
          <cell r="Y784" t="str">
            <v>TANK - EQUIP. SPECS - GENERATORS</v>
          </cell>
          <cell r="Z784" t="str">
            <v>N/A</v>
          </cell>
          <cell r="AA784" t="str">
            <v>N/A</v>
          </cell>
          <cell r="AB784" t="str">
            <v>N/A</v>
          </cell>
          <cell r="AC784" t="str">
            <v>N/A</v>
          </cell>
          <cell r="AD784" t="str">
            <v>N/A</v>
          </cell>
          <cell r="AE784" t="str">
            <v>N/A</v>
          </cell>
          <cell r="AF784" t="str">
            <v>N/A</v>
          </cell>
        </row>
        <row r="785">
          <cell r="M785" t="str">
            <v>1EDC-</v>
          </cell>
          <cell r="N785" t="str">
            <v>TANK -TRAINING</v>
          </cell>
          <cell r="Q785">
            <v>0</v>
          </cell>
          <cell r="R785">
            <v>0</v>
          </cell>
          <cell r="S785">
            <v>0</v>
          </cell>
          <cell r="T785">
            <v>0</v>
          </cell>
          <cell r="U785">
            <v>0</v>
          </cell>
          <cell r="X785" t="str">
            <v>1EAHK</v>
          </cell>
          <cell r="Y785" t="str">
            <v>TANK - EQUIP. SPECS - MOTORS &amp; DRIVERS</v>
          </cell>
          <cell r="Z785" t="str">
            <v>N/A</v>
          </cell>
          <cell r="AA785" t="str">
            <v>N/A</v>
          </cell>
          <cell r="AB785" t="str">
            <v>N/A</v>
          </cell>
          <cell r="AC785" t="str">
            <v>N/A</v>
          </cell>
          <cell r="AD785" t="str">
            <v>N/A</v>
          </cell>
          <cell r="AE785" t="str">
            <v>N/A</v>
          </cell>
          <cell r="AF785" t="str">
            <v>N/A</v>
          </cell>
        </row>
        <row r="786">
          <cell r="M786" t="str">
            <v>1ED--</v>
          </cell>
          <cell r="N786" t="str">
            <v>SUBTOTAL TANK - COMMISSIONING, STARTUP &amp; TRAINING</v>
          </cell>
          <cell r="Q786">
            <v>0</v>
          </cell>
          <cell r="R786">
            <v>0</v>
          </cell>
          <cell r="S786">
            <v>0</v>
          </cell>
          <cell r="T786">
            <v>0</v>
          </cell>
          <cell r="U786">
            <v>0</v>
          </cell>
          <cell r="X786" t="str">
            <v>1EAHL</v>
          </cell>
          <cell r="Y786" t="str">
            <v>TANK - EQUIP. SPECS - FIRED EQUIPMENT</v>
          </cell>
          <cell r="Z786" t="str">
            <v>N/A</v>
          </cell>
          <cell r="AA786" t="str">
            <v>N/A</v>
          </cell>
          <cell r="AB786" t="str">
            <v>N/A</v>
          </cell>
          <cell r="AC786" t="str">
            <v>N/A</v>
          </cell>
          <cell r="AD786" t="str">
            <v>N/A</v>
          </cell>
          <cell r="AE786" t="str">
            <v>N/A</v>
          </cell>
          <cell r="AF786" t="str">
            <v>N/A</v>
          </cell>
        </row>
        <row r="787">
          <cell r="X787" t="str">
            <v>1EAHM</v>
          </cell>
          <cell r="Y787" t="str">
            <v>TANK - EQUIP. SPECS - BLOWERS, FANS</v>
          </cell>
          <cell r="Z787" t="str">
            <v>N/A</v>
          </cell>
          <cell r="AA787" t="str">
            <v>N/A</v>
          </cell>
          <cell r="AB787" t="str">
            <v>N/A</v>
          </cell>
          <cell r="AC787" t="str">
            <v>N/A</v>
          </cell>
          <cell r="AD787" t="str">
            <v>N/A</v>
          </cell>
          <cell r="AE787" t="str">
            <v>N/A</v>
          </cell>
          <cell r="AF787" t="str">
            <v>N/A</v>
          </cell>
        </row>
        <row r="788">
          <cell r="X788" t="str">
            <v>1EAHN</v>
          </cell>
          <cell r="Y788" t="str">
            <v>TANK - EQUIP. SPECS - FILTERS</v>
          </cell>
          <cell r="Z788" t="str">
            <v>N/A</v>
          </cell>
          <cell r="AA788" t="str">
            <v>N/A</v>
          </cell>
          <cell r="AB788" t="str">
            <v>N/A</v>
          </cell>
          <cell r="AC788" t="str">
            <v>N/A</v>
          </cell>
          <cell r="AD788" t="str">
            <v>N/A</v>
          </cell>
          <cell r="AE788" t="str">
            <v>N/A</v>
          </cell>
          <cell r="AF788" t="str">
            <v>N/A</v>
          </cell>
        </row>
        <row r="789">
          <cell r="X789" t="str">
            <v>1EAHO</v>
          </cell>
          <cell r="Y789" t="str">
            <v>TANK - EQUIP. SPECS - FLARES</v>
          </cell>
          <cell r="Z789" t="str">
            <v>N/A</v>
          </cell>
          <cell r="AA789" t="str">
            <v>N/A</v>
          </cell>
          <cell r="AB789" t="str">
            <v>N/A</v>
          </cell>
          <cell r="AC789" t="str">
            <v>N/A</v>
          </cell>
          <cell r="AD789" t="str">
            <v>N/A</v>
          </cell>
          <cell r="AE789" t="str">
            <v>N/A</v>
          </cell>
          <cell r="AF789" t="str">
            <v>N/A</v>
          </cell>
        </row>
        <row r="790">
          <cell r="X790" t="str">
            <v>1EAHP</v>
          </cell>
          <cell r="Y790" t="str">
            <v>TANK - EQUIP. SPECS - SOLIDS HANDLING EQUIPMENT</v>
          </cell>
          <cell r="Z790" t="str">
            <v>N/A</v>
          </cell>
          <cell r="AA790" t="str">
            <v>N/A</v>
          </cell>
          <cell r="AB790" t="str">
            <v>N/A</v>
          </cell>
          <cell r="AC790" t="str">
            <v>N/A</v>
          </cell>
          <cell r="AD790" t="str">
            <v>N/A</v>
          </cell>
          <cell r="AE790" t="str">
            <v>N/A</v>
          </cell>
          <cell r="AF790" t="str">
            <v>N/A</v>
          </cell>
        </row>
        <row r="791">
          <cell r="X791" t="str">
            <v>1EAHQ</v>
          </cell>
          <cell r="Y791" t="str">
            <v>TANK - EQUIP. SPECS - PACKAGED EQUIPMENT</v>
          </cell>
          <cell r="Z791" t="str">
            <v>N/A</v>
          </cell>
          <cell r="AA791" t="str">
            <v>N/A</v>
          </cell>
          <cell r="AB791" t="str">
            <v>N/A</v>
          </cell>
          <cell r="AC791" t="str">
            <v>N/A</v>
          </cell>
          <cell r="AD791" t="str">
            <v>N/A</v>
          </cell>
          <cell r="AE791" t="str">
            <v>N/A</v>
          </cell>
          <cell r="AF791" t="str">
            <v>N/A</v>
          </cell>
        </row>
        <row r="792">
          <cell r="X792" t="str">
            <v>1EAHX</v>
          </cell>
          <cell r="Y792" t="str">
            <v>TANK - EQUIP. SPECS - OTHERS</v>
          </cell>
          <cell r="AF792">
            <v>0</v>
          </cell>
        </row>
        <row r="793">
          <cell r="X793" t="str">
            <v>1EAH-</v>
          </cell>
          <cell r="Y793" t="str">
            <v xml:space="preserve">SUBTOTAL - TANK - EQUIP. SPECS </v>
          </cell>
          <cell r="Z793">
            <v>0</v>
          </cell>
          <cell r="AA793" t="str">
            <v>N/A</v>
          </cell>
          <cell r="AB793">
            <v>0</v>
          </cell>
          <cell r="AC793">
            <v>0</v>
          </cell>
          <cell r="AD793">
            <v>0</v>
          </cell>
          <cell r="AE793">
            <v>0</v>
          </cell>
          <cell r="AF793">
            <v>0</v>
          </cell>
        </row>
        <row r="800">
          <cell r="W800" t="str">
            <v>LEVEL 2 TANK PG.2</v>
          </cell>
          <cell r="X800" t="str">
            <v>WBS CODE</v>
          </cell>
          <cell r="Y800" t="str">
            <v>DESCRIPTION</v>
          </cell>
          <cell r="Z800" t="str">
            <v>QUANTITY</v>
          </cell>
          <cell r="AA800" t="str">
            <v>UNITS</v>
          </cell>
          <cell r="AB800" t="str">
            <v>TOTAL MANHOURS</v>
          </cell>
          <cell r="AC800" t="str">
            <v>TOTAL LABOR COST</v>
          </cell>
          <cell r="AD800" t="str">
            <v>TOTAL MAT'L COST</v>
          </cell>
          <cell r="AE800" t="str">
            <v>TOTAL S/C COST</v>
          </cell>
          <cell r="AF800" t="str">
            <v>TOTAL COST</v>
          </cell>
        </row>
        <row r="802">
          <cell r="X802" t="str">
            <v>1EAIA</v>
          </cell>
          <cell r="Y802" t="str">
            <v>TANK - PROCUREMENT PRESSURE VESSELS</v>
          </cell>
          <cell r="Z802" t="str">
            <v>N/A</v>
          </cell>
          <cell r="AA802" t="str">
            <v>N/A</v>
          </cell>
          <cell r="AB802" t="str">
            <v>N/A</v>
          </cell>
          <cell r="AC802" t="str">
            <v>N/A</v>
          </cell>
          <cell r="AD802" t="str">
            <v>N/A</v>
          </cell>
          <cell r="AE802" t="str">
            <v>N/A</v>
          </cell>
          <cell r="AF802" t="str">
            <v>N/A</v>
          </cell>
        </row>
        <row r="803">
          <cell r="X803" t="str">
            <v>1EAIB</v>
          </cell>
          <cell r="Y803" t="str">
            <v>TANK - PROCUREMENT   COLUMNS</v>
          </cell>
          <cell r="Z803" t="str">
            <v>N/A</v>
          </cell>
          <cell r="AA803" t="str">
            <v>N/A</v>
          </cell>
          <cell r="AB803" t="str">
            <v>N/A</v>
          </cell>
          <cell r="AC803" t="str">
            <v>N/A</v>
          </cell>
          <cell r="AD803" t="str">
            <v>N/A</v>
          </cell>
          <cell r="AE803" t="str">
            <v>N/A</v>
          </cell>
          <cell r="AF803" t="str">
            <v>N/A</v>
          </cell>
        </row>
        <row r="804">
          <cell r="X804" t="str">
            <v>1EAIC</v>
          </cell>
          <cell r="Y804" t="str">
            <v>TANK - PROCUREMENT   REACTORS</v>
          </cell>
          <cell r="Z804" t="str">
            <v>N/A</v>
          </cell>
          <cell r="AA804" t="str">
            <v>N/A</v>
          </cell>
          <cell r="AB804" t="str">
            <v>N/A</v>
          </cell>
          <cell r="AC804" t="str">
            <v>N/A</v>
          </cell>
          <cell r="AD804" t="str">
            <v>N/A</v>
          </cell>
          <cell r="AE804" t="str">
            <v>N/A</v>
          </cell>
          <cell r="AF804" t="str">
            <v>N/A</v>
          </cell>
        </row>
        <row r="805">
          <cell r="X805" t="str">
            <v>1EAID</v>
          </cell>
          <cell r="Y805" t="str">
            <v>TANK - PROCUREMENT   FIELD ERECTED TANKS</v>
          </cell>
          <cell r="Z805" t="str">
            <v>N/A</v>
          </cell>
          <cell r="AA805" t="str">
            <v>N/A</v>
          </cell>
          <cell r="AB805" t="str">
            <v>N/A</v>
          </cell>
          <cell r="AC805" t="str">
            <v>N/A</v>
          </cell>
          <cell r="AD805" t="str">
            <v>N/A</v>
          </cell>
          <cell r="AE805" t="str">
            <v>N/A</v>
          </cell>
          <cell r="AF805" t="str">
            <v>N/A</v>
          </cell>
        </row>
        <row r="806">
          <cell r="X806" t="str">
            <v>1EAIE</v>
          </cell>
          <cell r="Y806" t="str">
            <v>TANK - PROCUREMENT   PUMPS</v>
          </cell>
          <cell r="AF806">
            <v>0</v>
          </cell>
        </row>
        <row r="807">
          <cell r="X807" t="str">
            <v>1EAIF</v>
          </cell>
          <cell r="Y807" t="str">
            <v>TANK - PROCUREMENT   HEAT EXCHANGERS - S &amp; T</v>
          </cell>
          <cell r="Z807" t="str">
            <v>N/A</v>
          </cell>
          <cell r="AA807" t="str">
            <v>N/A</v>
          </cell>
          <cell r="AB807" t="str">
            <v>N/A</v>
          </cell>
          <cell r="AC807" t="str">
            <v>N/A</v>
          </cell>
          <cell r="AD807" t="str">
            <v>N/A</v>
          </cell>
          <cell r="AE807" t="str">
            <v>N/A</v>
          </cell>
          <cell r="AF807" t="str">
            <v>N/A</v>
          </cell>
        </row>
        <row r="808">
          <cell r="X808" t="str">
            <v>1EAIG</v>
          </cell>
          <cell r="Y808" t="str">
            <v>TANK - PROCUREMENT   HEAT EXCHANGERS - FINNED</v>
          </cell>
          <cell r="Z808" t="str">
            <v>N/A</v>
          </cell>
          <cell r="AA808" t="str">
            <v>N/A</v>
          </cell>
          <cell r="AB808" t="str">
            <v>N/A</v>
          </cell>
          <cell r="AC808" t="str">
            <v>N/A</v>
          </cell>
          <cell r="AD808" t="str">
            <v>N/A</v>
          </cell>
          <cell r="AE808" t="str">
            <v>N/A</v>
          </cell>
          <cell r="AF808" t="str">
            <v>N/A</v>
          </cell>
        </row>
        <row r="809">
          <cell r="X809" t="str">
            <v>1EAIH</v>
          </cell>
          <cell r="Y809" t="str">
            <v>TANK - PROCUREMENT   EXTRUDERS</v>
          </cell>
          <cell r="Z809" t="str">
            <v>N/A</v>
          </cell>
          <cell r="AA809" t="str">
            <v>N/A</v>
          </cell>
          <cell r="AB809" t="str">
            <v>N/A</v>
          </cell>
          <cell r="AC809" t="str">
            <v>N/A</v>
          </cell>
          <cell r="AD809" t="str">
            <v>N/A</v>
          </cell>
          <cell r="AE809" t="str">
            <v>N/A</v>
          </cell>
          <cell r="AF809" t="str">
            <v>N/A</v>
          </cell>
        </row>
        <row r="810">
          <cell r="X810" t="str">
            <v>1EAII</v>
          </cell>
          <cell r="Y810" t="str">
            <v>TANK - PROCUREMENT   COMPRESSORS</v>
          </cell>
          <cell r="AF810">
            <v>0</v>
          </cell>
        </row>
        <row r="811">
          <cell r="X811" t="str">
            <v>1EAIJ</v>
          </cell>
          <cell r="Y811" t="str">
            <v>TANK - PROCUREMENT   GENERATORS</v>
          </cell>
          <cell r="Z811" t="str">
            <v>N/A</v>
          </cell>
          <cell r="AA811" t="str">
            <v>N/A</v>
          </cell>
          <cell r="AB811" t="str">
            <v>N/A</v>
          </cell>
          <cell r="AC811" t="str">
            <v>N/A</v>
          </cell>
          <cell r="AD811" t="str">
            <v>N/A</v>
          </cell>
          <cell r="AE811" t="str">
            <v>N/A</v>
          </cell>
          <cell r="AF811" t="str">
            <v>N/A</v>
          </cell>
        </row>
        <row r="812">
          <cell r="X812" t="str">
            <v>1EAIK</v>
          </cell>
          <cell r="Y812" t="str">
            <v>TANK - PROCUREMENT   MOTORS &amp; DRIVERS</v>
          </cell>
          <cell r="Z812" t="str">
            <v>N/A</v>
          </cell>
          <cell r="AA812" t="str">
            <v>N/A</v>
          </cell>
          <cell r="AB812" t="str">
            <v>N/A</v>
          </cell>
          <cell r="AC812" t="str">
            <v>N/A</v>
          </cell>
          <cell r="AD812" t="str">
            <v>N/A</v>
          </cell>
          <cell r="AE812" t="str">
            <v>N/A</v>
          </cell>
          <cell r="AF812" t="str">
            <v>N/A</v>
          </cell>
        </row>
        <row r="813">
          <cell r="X813" t="str">
            <v>1EAIL</v>
          </cell>
          <cell r="Y813" t="str">
            <v>TANK - PROCUREMENT   FIRED EQUIPMENT</v>
          </cell>
          <cell r="Z813" t="str">
            <v>N/A</v>
          </cell>
          <cell r="AA813" t="str">
            <v>N/A</v>
          </cell>
          <cell r="AB813" t="str">
            <v>N/A</v>
          </cell>
          <cell r="AC813" t="str">
            <v>N/A</v>
          </cell>
          <cell r="AD813" t="str">
            <v>N/A</v>
          </cell>
          <cell r="AE813" t="str">
            <v>N/A</v>
          </cell>
          <cell r="AF813" t="str">
            <v>N/A</v>
          </cell>
        </row>
        <row r="814">
          <cell r="X814" t="str">
            <v>1EAIM</v>
          </cell>
          <cell r="Y814" t="str">
            <v>TANK - PROCUREMENT   BLOWERS &amp; FANS</v>
          </cell>
          <cell r="Z814" t="str">
            <v>N/A</v>
          </cell>
          <cell r="AA814" t="str">
            <v>N/A</v>
          </cell>
          <cell r="AB814" t="str">
            <v>N/A</v>
          </cell>
          <cell r="AC814" t="str">
            <v>N/A</v>
          </cell>
          <cell r="AD814" t="str">
            <v>N/A</v>
          </cell>
          <cell r="AE814" t="str">
            <v>N/A</v>
          </cell>
          <cell r="AF814" t="str">
            <v>N/A</v>
          </cell>
        </row>
        <row r="815">
          <cell r="X815" t="str">
            <v>1EAIN</v>
          </cell>
          <cell r="Y815" t="str">
            <v>TANK - PROCUREMENT   FILTERS</v>
          </cell>
          <cell r="Z815" t="str">
            <v>N/A</v>
          </cell>
          <cell r="AA815" t="str">
            <v>N/A</v>
          </cell>
          <cell r="AB815" t="str">
            <v>N/A</v>
          </cell>
          <cell r="AC815" t="str">
            <v>N/A</v>
          </cell>
          <cell r="AD815" t="str">
            <v>N/A</v>
          </cell>
          <cell r="AE815" t="str">
            <v>N/A</v>
          </cell>
          <cell r="AF815" t="str">
            <v>N/A</v>
          </cell>
        </row>
        <row r="816">
          <cell r="X816" t="str">
            <v>1EAIO</v>
          </cell>
          <cell r="Y816" t="str">
            <v>TANK - PROCUREMENT   FLARES</v>
          </cell>
          <cell r="Z816" t="str">
            <v>N/A</v>
          </cell>
          <cell r="AA816" t="str">
            <v>N/A</v>
          </cell>
          <cell r="AB816" t="str">
            <v>N/A</v>
          </cell>
          <cell r="AC816" t="str">
            <v>N/A</v>
          </cell>
          <cell r="AD816" t="str">
            <v>N/A</v>
          </cell>
          <cell r="AE816" t="str">
            <v>N/A</v>
          </cell>
          <cell r="AF816" t="str">
            <v>N/A</v>
          </cell>
        </row>
        <row r="817">
          <cell r="X817" t="str">
            <v>1EAIP</v>
          </cell>
          <cell r="Y817" t="str">
            <v>TANK - PROCUREMENT   SOLIDS HANDLING EQUIPMENT</v>
          </cell>
          <cell r="Z817" t="str">
            <v>N/A</v>
          </cell>
          <cell r="AA817" t="str">
            <v>N/A</v>
          </cell>
          <cell r="AB817" t="str">
            <v>N/A</v>
          </cell>
          <cell r="AC817" t="str">
            <v>N/A</v>
          </cell>
          <cell r="AD817" t="str">
            <v>N/A</v>
          </cell>
          <cell r="AE817" t="str">
            <v>N/A</v>
          </cell>
          <cell r="AF817" t="str">
            <v>N/A</v>
          </cell>
        </row>
        <row r="818">
          <cell r="X818" t="str">
            <v>1EAIQ</v>
          </cell>
          <cell r="Y818" t="str">
            <v>TANK - PROCUREMENT   PACKAGED EQUIPMENT</v>
          </cell>
          <cell r="Z818" t="str">
            <v>N/A</v>
          </cell>
          <cell r="AA818" t="str">
            <v>N/A</v>
          </cell>
          <cell r="AB818" t="str">
            <v>N/A</v>
          </cell>
          <cell r="AC818" t="str">
            <v>N/A</v>
          </cell>
          <cell r="AD818" t="str">
            <v>N/A</v>
          </cell>
          <cell r="AE818" t="str">
            <v>N/A</v>
          </cell>
          <cell r="AF818" t="str">
            <v>N/A</v>
          </cell>
        </row>
        <row r="819">
          <cell r="X819" t="str">
            <v>1EAIT</v>
          </cell>
          <cell r="Y819" t="str">
            <v>TANK - PROCUREMENT   BULKS</v>
          </cell>
          <cell r="AF819">
            <v>0</v>
          </cell>
        </row>
        <row r="820">
          <cell r="X820" t="str">
            <v>1EAIX</v>
          </cell>
          <cell r="Y820" t="str">
            <v>TANK - PROCUREMENT   OTHER</v>
          </cell>
          <cell r="AF820">
            <v>0</v>
          </cell>
        </row>
        <row r="821">
          <cell r="X821" t="str">
            <v>1EAI-</v>
          </cell>
          <cell r="Y821" t="str">
            <v>SUBTOTAL - TANK - PROCUREMENT</v>
          </cell>
          <cell r="Z821">
            <v>0</v>
          </cell>
          <cell r="AA821" t="str">
            <v>N/A</v>
          </cell>
          <cell r="AB821">
            <v>0</v>
          </cell>
          <cell r="AC821">
            <v>0</v>
          </cell>
          <cell r="AD821">
            <v>0</v>
          </cell>
          <cell r="AE821">
            <v>0</v>
          </cell>
          <cell r="AF821">
            <v>0</v>
          </cell>
        </row>
        <row r="823">
          <cell r="X823" t="str">
            <v>1EAJA</v>
          </cell>
          <cell r="Y823" t="str">
            <v>TANK - INDIRECT ENG'G CONTRACTS</v>
          </cell>
          <cell r="AF823">
            <v>0</v>
          </cell>
        </row>
        <row r="824">
          <cell r="X824" t="str">
            <v>1EAJB</v>
          </cell>
          <cell r="Y824" t="str">
            <v>TANK - INDIRECT ENG'G PROJECT MANAGEMENT</v>
          </cell>
          <cell r="AF824">
            <v>0</v>
          </cell>
        </row>
        <row r="825">
          <cell r="X825" t="str">
            <v>1EAJC</v>
          </cell>
          <cell r="Y825" t="str">
            <v>TANK - INDIRECT ENG'G ENGINEERING/NON-TECH</v>
          </cell>
          <cell r="AF825">
            <v>0</v>
          </cell>
        </row>
        <row r="826">
          <cell r="X826" t="str">
            <v>1EAJX</v>
          </cell>
          <cell r="Y826" t="str">
            <v>TANK - INDIRECT ENG'G OTHER</v>
          </cell>
          <cell r="AF826">
            <v>0</v>
          </cell>
        </row>
        <row r="827">
          <cell r="X827" t="str">
            <v>1EAJ-</v>
          </cell>
          <cell r="Y827" t="str">
            <v>SUBTOTAL - TANK - INDIRECT ENGINEERING</v>
          </cell>
          <cell r="Z827">
            <v>0</v>
          </cell>
          <cell r="AA827" t="str">
            <v>N/A</v>
          </cell>
          <cell r="AB827">
            <v>0</v>
          </cell>
          <cell r="AC827">
            <v>0</v>
          </cell>
          <cell r="AD827">
            <v>0</v>
          </cell>
          <cell r="AE827">
            <v>0</v>
          </cell>
          <cell r="AF827">
            <v>0</v>
          </cell>
        </row>
        <row r="838">
          <cell r="W838" t="str">
            <v>LEVEL 2 TANK PG.3</v>
          </cell>
          <cell r="X838" t="str">
            <v>WBS CODE</v>
          </cell>
          <cell r="Y838" t="str">
            <v>DESCRIPTION</v>
          </cell>
          <cell r="Z838" t="str">
            <v>QUANTITY</v>
          </cell>
          <cell r="AA838" t="str">
            <v>UNITS</v>
          </cell>
          <cell r="AB838" t="str">
            <v>TOTAL MANHOURS</v>
          </cell>
          <cell r="AC838" t="str">
            <v>TOTAL LABOR COST</v>
          </cell>
          <cell r="AD838" t="str">
            <v>TOTAL MAT'L COST</v>
          </cell>
          <cell r="AE838" t="str">
            <v>TOTAL S/C COST</v>
          </cell>
          <cell r="AF838" t="str">
            <v>TOTAL COST</v>
          </cell>
        </row>
        <row r="840">
          <cell r="X840" t="str">
            <v>1EBAA</v>
          </cell>
          <cell r="Y840" t="str">
            <v>TANK - FAB/DELIVERY MAJOR EQUIP PRESSURE VESSELS</v>
          </cell>
          <cell r="Z840" t="str">
            <v>N/A</v>
          </cell>
          <cell r="AA840" t="str">
            <v>N/A</v>
          </cell>
          <cell r="AB840" t="str">
            <v>N/A</v>
          </cell>
          <cell r="AC840" t="str">
            <v>N/A</v>
          </cell>
          <cell r="AD840" t="str">
            <v>N/A</v>
          </cell>
          <cell r="AE840" t="str">
            <v>N/A</v>
          </cell>
          <cell r="AF840" t="str">
            <v>N/A</v>
          </cell>
        </row>
        <row r="841">
          <cell r="X841" t="str">
            <v>1EBAB</v>
          </cell>
          <cell r="Y841" t="str">
            <v>TANK - FAB/DELIVERY MAJOR EQUIP COLUMNS</v>
          </cell>
          <cell r="Z841" t="str">
            <v>N/A</v>
          </cell>
          <cell r="AA841" t="str">
            <v>N/A</v>
          </cell>
          <cell r="AB841" t="str">
            <v>N/A</v>
          </cell>
          <cell r="AC841" t="str">
            <v>N/A</v>
          </cell>
          <cell r="AD841" t="str">
            <v>N/A</v>
          </cell>
          <cell r="AE841" t="str">
            <v>N/A</v>
          </cell>
          <cell r="AF841" t="str">
            <v>N/A</v>
          </cell>
        </row>
        <row r="842">
          <cell r="X842" t="str">
            <v>1EBAC</v>
          </cell>
          <cell r="Y842" t="str">
            <v>TANK - FAB/DELIVERY MAJOR EQUIP REACTORS</v>
          </cell>
          <cell r="Z842" t="str">
            <v>N/A</v>
          </cell>
          <cell r="AA842" t="str">
            <v>N/A</v>
          </cell>
          <cell r="AB842" t="str">
            <v>N/A</v>
          </cell>
          <cell r="AC842" t="str">
            <v>N/A</v>
          </cell>
          <cell r="AD842" t="str">
            <v>N/A</v>
          </cell>
          <cell r="AE842" t="str">
            <v>N/A</v>
          </cell>
          <cell r="AF842" t="str">
            <v>N/A</v>
          </cell>
        </row>
        <row r="843">
          <cell r="X843" t="str">
            <v>1EBAD</v>
          </cell>
          <cell r="Y843" t="str">
            <v>TANK - FAB/DELIVERY MAJOR EQUIP FIELD ERECTED TANKS</v>
          </cell>
          <cell r="Z843" t="str">
            <v>N/A</v>
          </cell>
          <cell r="AA843" t="str">
            <v>N/A</v>
          </cell>
          <cell r="AB843" t="str">
            <v>N/A</v>
          </cell>
          <cell r="AC843" t="str">
            <v>N/A</v>
          </cell>
          <cell r="AD843" t="str">
            <v>N/A</v>
          </cell>
          <cell r="AE843" t="str">
            <v>N/A</v>
          </cell>
          <cell r="AF843" t="str">
            <v>N/A</v>
          </cell>
        </row>
        <row r="844">
          <cell r="X844" t="str">
            <v>1EBAE</v>
          </cell>
          <cell r="Y844" t="str">
            <v>TANK - FAB/DELIVERY MAJOR EQUIP PUMPS</v>
          </cell>
          <cell r="Z844" t="str">
            <v>N/A</v>
          </cell>
          <cell r="AA844" t="str">
            <v>N/A</v>
          </cell>
          <cell r="AB844" t="str">
            <v>N/A</v>
          </cell>
          <cell r="AC844" t="str">
            <v>N/A</v>
          </cell>
          <cell r="AD844" t="str">
            <v>N/A</v>
          </cell>
          <cell r="AE844" t="str">
            <v>N/A</v>
          </cell>
          <cell r="AF844" t="str">
            <v>N/A</v>
          </cell>
        </row>
        <row r="845">
          <cell r="X845" t="str">
            <v>1EBAF</v>
          </cell>
          <cell r="Y845" t="str">
            <v>TANK - FAB/DELIVERY MAJOR EQUIP HEAT EXCHANGERS S&amp;T</v>
          </cell>
          <cell r="Z845" t="str">
            <v>N/A</v>
          </cell>
          <cell r="AA845" t="str">
            <v>N/A</v>
          </cell>
          <cell r="AB845" t="str">
            <v>N/A</v>
          </cell>
          <cell r="AC845" t="str">
            <v>N/A</v>
          </cell>
          <cell r="AD845" t="str">
            <v>N/A</v>
          </cell>
          <cell r="AE845" t="str">
            <v>N/A</v>
          </cell>
          <cell r="AF845" t="str">
            <v>N/A</v>
          </cell>
        </row>
        <row r="846">
          <cell r="X846" t="str">
            <v>1EBAG</v>
          </cell>
          <cell r="Y846" t="str">
            <v>TANK - FAB/DELIVERY MAJOR EQUIP HEAT EXCHANGERS FINNED</v>
          </cell>
          <cell r="Z846" t="str">
            <v>N/A</v>
          </cell>
          <cell r="AA846" t="str">
            <v>N/A</v>
          </cell>
          <cell r="AB846" t="str">
            <v>N/A</v>
          </cell>
          <cell r="AC846" t="str">
            <v>N/A</v>
          </cell>
          <cell r="AD846" t="str">
            <v>N/A</v>
          </cell>
          <cell r="AE846" t="str">
            <v>N/A</v>
          </cell>
          <cell r="AF846" t="str">
            <v>N/A</v>
          </cell>
        </row>
        <row r="847">
          <cell r="X847" t="str">
            <v>1EBAH</v>
          </cell>
          <cell r="Y847" t="str">
            <v>TANK - FAB/DELIVERY MAJOR EQUIP EXTRUDERS</v>
          </cell>
          <cell r="Z847" t="str">
            <v>N/A</v>
          </cell>
          <cell r="AA847" t="str">
            <v>N/A</v>
          </cell>
          <cell r="AB847" t="str">
            <v>N/A</v>
          </cell>
          <cell r="AC847" t="str">
            <v>N/A</v>
          </cell>
          <cell r="AD847" t="str">
            <v>N/A</v>
          </cell>
          <cell r="AE847" t="str">
            <v>N/A</v>
          </cell>
          <cell r="AF847" t="str">
            <v>N/A</v>
          </cell>
        </row>
        <row r="848">
          <cell r="X848" t="str">
            <v>1EBAI</v>
          </cell>
          <cell r="Y848" t="str">
            <v>TANK - FAB/DELIVERY MAJOR EQUIP COMPRESSORS</v>
          </cell>
          <cell r="Z848" t="str">
            <v>N/A</v>
          </cell>
          <cell r="AA848" t="str">
            <v>N/A</v>
          </cell>
          <cell r="AB848" t="str">
            <v>N/A</v>
          </cell>
          <cell r="AC848" t="str">
            <v>N/A</v>
          </cell>
          <cell r="AD848" t="str">
            <v>N/A</v>
          </cell>
          <cell r="AE848" t="str">
            <v>N/A</v>
          </cell>
          <cell r="AF848" t="str">
            <v>N/A</v>
          </cell>
        </row>
        <row r="849">
          <cell r="X849" t="str">
            <v>1EBAJ</v>
          </cell>
          <cell r="Y849" t="str">
            <v>TANK - FAB/DELIVERY MAJOR EQUIP GENERATORS</v>
          </cell>
          <cell r="Z849" t="str">
            <v>N/A</v>
          </cell>
          <cell r="AA849" t="str">
            <v>N/A</v>
          </cell>
          <cell r="AB849" t="str">
            <v>N/A</v>
          </cell>
          <cell r="AC849" t="str">
            <v>N/A</v>
          </cell>
          <cell r="AD849" t="str">
            <v>N/A</v>
          </cell>
          <cell r="AE849" t="str">
            <v>N/A</v>
          </cell>
          <cell r="AF849" t="str">
            <v>N/A</v>
          </cell>
        </row>
        <row r="850">
          <cell r="X850" t="str">
            <v>1EBAJ</v>
          </cell>
          <cell r="Y850" t="str">
            <v>TANK - FAB/DELIVERY MAJOR EQUIP MOTORS &amp; DRIVERS</v>
          </cell>
          <cell r="Z850" t="str">
            <v>N/A</v>
          </cell>
          <cell r="AA850" t="str">
            <v>N/A</v>
          </cell>
          <cell r="AB850" t="str">
            <v>N/A</v>
          </cell>
          <cell r="AC850" t="str">
            <v>N/A</v>
          </cell>
          <cell r="AD850" t="str">
            <v>N/A</v>
          </cell>
          <cell r="AE850" t="str">
            <v>N/A</v>
          </cell>
          <cell r="AF850" t="str">
            <v>N/A</v>
          </cell>
        </row>
        <row r="851">
          <cell r="X851" t="str">
            <v>1EBAL</v>
          </cell>
          <cell r="Y851" t="str">
            <v>TANK - FAB/DELIVERY MAJOR EQUIP FIRED EQUIPMENT</v>
          </cell>
          <cell r="Z851" t="str">
            <v>N/A</v>
          </cell>
          <cell r="AA851" t="str">
            <v>N/A</v>
          </cell>
          <cell r="AB851" t="str">
            <v>N/A</v>
          </cell>
          <cell r="AC851" t="str">
            <v>N/A</v>
          </cell>
          <cell r="AD851" t="str">
            <v>N/A</v>
          </cell>
          <cell r="AE851" t="str">
            <v>N/A</v>
          </cell>
          <cell r="AF851" t="str">
            <v>N/A</v>
          </cell>
        </row>
        <row r="852">
          <cell r="X852" t="str">
            <v>1EBAM</v>
          </cell>
          <cell r="Y852" t="str">
            <v>TANK - FAB/DELIVERY MAJOR EQUIP BLOWERS, FANS</v>
          </cell>
          <cell r="Z852" t="str">
            <v>N/A</v>
          </cell>
          <cell r="AA852" t="str">
            <v>N/A</v>
          </cell>
          <cell r="AB852" t="str">
            <v>N/A</v>
          </cell>
          <cell r="AC852" t="str">
            <v>N/A</v>
          </cell>
          <cell r="AD852" t="str">
            <v>N/A</v>
          </cell>
          <cell r="AE852" t="str">
            <v>N/A</v>
          </cell>
          <cell r="AF852" t="str">
            <v>N/A</v>
          </cell>
        </row>
        <row r="853">
          <cell r="X853" t="str">
            <v>1EBAN</v>
          </cell>
          <cell r="Y853" t="str">
            <v>TANK - FAB/DELIVERY MAJOR EQUIP FILTERS</v>
          </cell>
          <cell r="Z853" t="str">
            <v>N/A</v>
          </cell>
          <cell r="AA853" t="str">
            <v>N/A</v>
          </cell>
          <cell r="AB853" t="str">
            <v>N/A</v>
          </cell>
          <cell r="AC853" t="str">
            <v>N/A</v>
          </cell>
          <cell r="AD853" t="str">
            <v>N/A</v>
          </cell>
          <cell r="AE853" t="str">
            <v>N/A</v>
          </cell>
          <cell r="AF853" t="str">
            <v>N/A</v>
          </cell>
        </row>
        <row r="854">
          <cell r="X854" t="str">
            <v>1EBAO</v>
          </cell>
          <cell r="Y854" t="str">
            <v>TANK - FAB/DELIVERY MAJOR EQUIP FLARES</v>
          </cell>
          <cell r="Z854" t="str">
            <v>N/A</v>
          </cell>
          <cell r="AA854" t="str">
            <v>N/A</v>
          </cell>
          <cell r="AB854" t="str">
            <v>N/A</v>
          </cell>
          <cell r="AC854" t="str">
            <v>N/A</v>
          </cell>
          <cell r="AD854" t="str">
            <v>N/A</v>
          </cell>
          <cell r="AE854" t="str">
            <v>N/A</v>
          </cell>
          <cell r="AF854" t="str">
            <v>N/A</v>
          </cell>
        </row>
        <row r="855">
          <cell r="X855" t="str">
            <v>1EBAP</v>
          </cell>
          <cell r="Y855" t="str">
            <v>TANK - FAB/DELIVERY MAJOR EQUIP SOLIDS HANDLING EQUIPMENT</v>
          </cell>
          <cell r="Z855" t="str">
            <v>N/A</v>
          </cell>
          <cell r="AA855" t="str">
            <v>N/A</v>
          </cell>
          <cell r="AB855" t="str">
            <v>N/A</v>
          </cell>
          <cell r="AC855" t="str">
            <v>N/A</v>
          </cell>
          <cell r="AD855" t="str">
            <v>N/A</v>
          </cell>
          <cell r="AE855" t="str">
            <v>N/A</v>
          </cell>
          <cell r="AF855" t="str">
            <v>N/A</v>
          </cell>
        </row>
        <row r="856">
          <cell r="X856" t="str">
            <v>1EBAQ</v>
          </cell>
          <cell r="Y856" t="str">
            <v>TANK - FAB/DELIVERY MAJOR EQUIP PACKAGED EQUIPMENT</v>
          </cell>
          <cell r="Z856" t="str">
            <v>N/A</v>
          </cell>
          <cell r="AA856" t="str">
            <v>N/A</v>
          </cell>
          <cell r="AB856" t="str">
            <v>N/A</v>
          </cell>
          <cell r="AC856" t="str">
            <v>N/A</v>
          </cell>
          <cell r="AD856" t="str">
            <v>N/A</v>
          </cell>
          <cell r="AE856" t="str">
            <v>N/A</v>
          </cell>
          <cell r="AF856" t="str">
            <v>N/A</v>
          </cell>
        </row>
        <row r="857">
          <cell r="X857" t="str">
            <v>1EBAX</v>
          </cell>
          <cell r="Y857" t="str">
            <v>TANK - FAB/DELIVERY MAJOR EQUIP OTHER</v>
          </cell>
          <cell r="Z857" t="str">
            <v>N/A</v>
          </cell>
          <cell r="AA857" t="str">
            <v>N/A</v>
          </cell>
          <cell r="AB857" t="str">
            <v>N/A</v>
          </cell>
          <cell r="AC857" t="str">
            <v>N/A</v>
          </cell>
          <cell r="AD857" t="str">
            <v>N/A</v>
          </cell>
          <cell r="AE857" t="str">
            <v>N/A</v>
          </cell>
          <cell r="AF857" t="str">
            <v>N/A</v>
          </cell>
        </row>
        <row r="858">
          <cell r="X858" t="str">
            <v>1EBA-</v>
          </cell>
          <cell r="Y858" t="str">
            <v>SUBTOTAL - TANK - FAB/DELIVERY MAJOR EQUIP.</v>
          </cell>
          <cell r="Z858">
            <v>0</v>
          </cell>
          <cell r="AA858" t="str">
            <v>N/A</v>
          </cell>
          <cell r="AB858">
            <v>0</v>
          </cell>
          <cell r="AC858">
            <v>0</v>
          </cell>
          <cell r="AD858">
            <v>0</v>
          </cell>
          <cell r="AE858">
            <v>0</v>
          </cell>
          <cell r="AF858">
            <v>0</v>
          </cell>
        </row>
        <row r="860">
          <cell r="X860" t="str">
            <v>1EBBA</v>
          </cell>
          <cell r="Y860" t="str">
            <v>TANK - FAB/DELIVERY BULKS - IMBEDS</v>
          </cell>
          <cell r="AF860">
            <v>0</v>
          </cell>
        </row>
        <row r="861">
          <cell r="X861" t="str">
            <v>1EBBB</v>
          </cell>
          <cell r="Y861" t="str">
            <v>TANK - FAB/DELIVERY BULKS - STRUCTURAL</v>
          </cell>
          <cell r="AF861">
            <v>0</v>
          </cell>
        </row>
        <row r="862">
          <cell r="X862" t="str">
            <v>1EBBC</v>
          </cell>
          <cell r="Y862" t="str">
            <v>TANK - FAB/DELIVERY BULKS - PIPING</v>
          </cell>
          <cell r="AF862">
            <v>0</v>
          </cell>
        </row>
        <row r="863">
          <cell r="X863" t="str">
            <v>1EBBD</v>
          </cell>
          <cell r="Y863" t="str">
            <v>TANK - FAB/DELIVERY BULKS - ELECTRICAL</v>
          </cell>
          <cell r="AF863">
            <v>0</v>
          </cell>
        </row>
        <row r="864">
          <cell r="X864" t="str">
            <v>1EBBE</v>
          </cell>
          <cell r="Y864" t="str">
            <v>TANK - FAB/DELIVERY BULKS - INSTRUMENTATION</v>
          </cell>
          <cell r="AF864">
            <v>0</v>
          </cell>
        </row>
        <row r="865">
          <cell r="X865" t="str">
            <v>1EBBF</v>
          </cell>
          <cell r="Y865" t="str">
            <v>TANK - FAB/DELIVERY BULKS - PIPELINES</v>
          </cell>
          <cell r="Z865" t="str">
            <v>N/A</v>
          </cell>
          <cell r="AA865" t="str">
            <v>N/A</v>
          </cell>
          <cell r="AB865" t="str">
            <v>N/A</v>
          </cell>
          <cell r="AC865" t="str">
            <v>N/A</v>
          </cell>
          <cell r="AD865" t="str">
            <v>N/A</v>
          </cell>
          <cell r="AE865" t="str">
            <v>N/A</v>
          </cell>
          <cell r="AF865" t="str">
            <v>N/A</v>
          </cell>
        </row>
        <row r="866">
          <cell r="X866" t="str">
            <v>1EBB-</v>
          </cell>
          <cell r="Y866" t="str">
            <v>SUBTOTAL - TANK - FAB/DELIVERY BULKS</v>
          </cell>
          <cell r="Z866">
            <v>0</v>
          </cell>
          <cell r="AA866" t="str">
            <v>N/A</v>
          </cell>
          <cell r="AB866">
            <v>0</v>
          </cell>
          <cell r="AC866">
            <v>0</v>
          </cell>
          <cell r="AD866">
            <v>0</v>
          </cell>
          <cell r="AE866">
            <v>0</v>
          </cell>
          <cell r="AF866">
            <v>0</v>
          </cell>
        </row>
        <row r="868">
          <cell r="X868" t="str">
            <v>1EBCA</v>
          </cell>
          <cell r="Y868" t="str">
            <v>TANK - FAB/DELIVERY ENG. SPECIALTIES - BUILDINGS</v>
          </cell>
          <cell r="AF868">
            <v>0</v>
          </cell>
        </row>
        <row r="869">
          <cell r="X869" t="str">
            <v>1EBCB</v>
          </cell>
          <cell r="Y869" t="str">
            <v>TANK - FAB/DELIVERY ENG. SPECIALTIES - GENERAL</v>
          </cell>
          <cell r="AF869">
            <v>0</v>
          </cell>
        </row>
        <row r="870">
          <cell r="X870" t="str">
            <v>1EBC-</v>
          </cell>
          <cell r="Y870" t="str">
            <v>SUBTOTAL - TANK - FAB/DELIVERY ENGINEERING SPECIALTIES</v>
          </cell>
          <cell r="Z870">
            <v>0</v>
          </cell>
          <cell r="AA870" t="str">
            <v>N/A</v>
          </cell>
          <cell r="AB870">
            <v>0</v>
          </cell>
          <cell r="AC870">
            <v>0</v>
          </cell>
          <cell r="AD870">
            <v>0</v>
          </cell>
          <cell r="AE870">
            <v>0</v>
          </cell>
          <cell r="AF870">
            <v>0</v>
          </cell>
        </row>
        <row r="876">
          <cell r="W876" t="str">
            <v>LEVEL 2 TANK PG.4</v>
          </cell>
          <cell r="X876" t="str">
            <v>WBS CODE</v>
          </cell>
          <cell r="Y876" t="str">
            <v>DESCRIPTION</v>
          </cell>
          <cell r="Z876" t="str">
            <v>QUANTITY</v>
          </cell>
          <cell r="AA876" t="str">
            <v>UNITS</v>
          </cell>
          <cell r="AB876" t="str">
            <v>TOTAL MANHOURS</v>
          </cell>
          <cell r="AC876" t="str">
            <v>TOTAL LABOR COST</v>
          </cell>
          <cell r="AD876" t="str">
            <v>TOTAL MAT'L COST</v>
          </cell>
          <cell r="AE876" t="str">
            <v>TOTAL S/C COST</v>
          </cell>
          <cell r="AF876" t="str">
            <v>TOTAL COST</v>
          </cell>
        </row>
        <row r="877">
          <cell r="X877" t="str">
            <v>1ECAA</v>
          </cell>
          <cell r="Y877" t="str">
            <v>TANK - CONSTRUCTION, CIVIL - SITE WORK</v>
          </cell>
          <cell r="AF877">
            <v>0</v>
          </cell>
        </row>
        <row r="878">
          <cell r="X878" t="str">
            <v>1ECAB</v>
          </cell>
          <cell r="Y878" t="str">
            <v>TANK - CONSTRUCTION, CIVIL - FOUNDATIONS</v>
          </cell>
          <cell r="AF878">
            <v>0</v>
          </cell>
        </row>
        <row r="879">
          <cell r="X879" t="str">
            <v>1ECA</v>
          </cell>
          <cell r="Y879" t="str">
            <v>SUBTOTAL - TANK - CONSTRUCTION, CIVIL</v>
          </cell>
          <cell r="Z879">
            <v>0</v>
          </cell>
          <cell r="AA879" t="str">
            <v>N/A</v>
          </cell>
          <cell r="AB879">
            <v>0</v>
          </cell>
          <cell r="AC879">
            <v>0</v>
          </cell>
          <cell r="AD879">
            <v>0</v>
          </cell>
          <cell r="AE879">
            <v>0</v>
          </cell>
          <cell r="AF879">
            <v>0</v>
          </cell>
        </row>
        <row r="881">
          <cell r="X881" t="str">
            <v>1ECBA</v>
          </cell>
          <cell r="Y881" t="str">
            <v>TANK - CONSTRUCTION, MAJOR EQUIPMENT - PRESSURE VESSELS</v>
          </cell>
          <cell r="Z881" t="str">
            <v>N/A</v>
          </cell>
          <cell r="AA881" t="str">
            <v>N/A</v>
          </cell>
          <cell r="AB881" t="str">
            <v>N/A</v>
          </cell>
          <cell r="AC881" t="str">
            <v>N/A</v>
          </cell>
          <cell r="AD881" t="str">
            <v>N/A</v>
          </cell>
          <cell r="AE881" t="str">
            <v>N/A</v>
          </cell>
          <cell r="AF881" t="str">
            <v>N/A</v>
          </cell>
        </row>
        <row r="882">
          <cell r="X882" t="str">
            <v>1ECBB</v>
          </cell>
          <cell r="Y882" t="str">
            <v>TANK - CONSTRUCTION, MAJOR EQUIPMENT - COLUMNS</v>
          </cell>
          <cell r="Z882" t="str">
            <v>N/A</v>
          </cell>
          <cell r="AA882" t="str">
            <v>N/A</v>
          </cell>
          <cell r="AB882" t="str">
            <v>N/A</v>
          </cell>
          <cell r="AC882" t="str">
            <v>N/A</v>
          </cell>
          <cell r="AD882" t="str">
            <v>N/A</v>
          </cell>
          <cell r="AE882" t="str">
            <v>N/A</v>
          </cell>
          <cell r="AF882" t="str">
            <v>N/A</v>
          </cell>
        </row>
        <row r="883">
          <cell r="X883" t="str">
            <v>1ECBC</v>
          </cell>
          <cell r="Y883" t="str">
            <v>TANK - CONSTRUCTION, MAJOR EQUIPMENT - REACTORS</v>
          </cell>
          <cell r="Z883" t="str">
            <v>N/A</v>
          </cell>
          <cell r="AA883" t="str">
            <v>N/A</v>
          </cell>
          <cell r="AB883" t="str">
            <v>N/A</v>
          </cell>
          <cell r="AC883" t="str">
            <v>N/A</v>
          </cell>
          <cell r="AD883" t="str">
            <v>N/A</v>
          </cell>
          <cell r="AE883" t="str">
            <v>N/A</v>
          </cell>
          <cell r="AF883" t="str">
            <v>N/A</v>
          </cell>
        </row>
        <row r="884">
          <cell r="X884" t="str">
            <v>1ECBD</v>
          </cell>
          <cell r="Y884" t="str">
            <v>TANK - CONSTRUCTION, MAJOR EQUIPMENT - FIELD ERECTED TANKS</v>
          </cell>
          <cell r="Z884" t="str">
            <v>N/A</v>
          </cell>
          <cell r="AA884" t="str">
            <v>N/A</v>
          </cell>
          <cell r="AB884" t="str">
            <v>N/A</v>
          </cell>
          <cell r="AC884" t="str">
            <v>N/A</v>
          </cell>
          <cell r="AD884" t="str">
            <v>N/A</v>
          </cell>
          <cell r="AE884" t="str">
            <v>N/A</v>
          </cell>
          <cell r="AF884" t="str">
            <v>N/A</v>
          </cell>
        </row>
        <row r="885">
          <cell r="X885" t="str">
            <v>1ECBE</v>
          </cell>
          <cell r="Y885" t="str">
            <v>TANK - CONSTRUCTION, MAJOR EQUIPMENT - PUMPS</v>
          </cell>
          <cell r="AF885">
            <v>0</v>
          </cell>
        </row>
        <row r="886">
          <cell r="X886" t="str">
            <v>1ECBF</v>
          </cell>
          <cell r="Y886" t="str">
            <v>TANK - CONSTRUCTION, MAJOR EQUIPMENT - HEAT EXCHANGERS S&amp;T</v>
          </cell>
          <cell r="Z886" t="str">
            <v>N/A</v>
          </cell>
          <cell r="AA886" t="str">
            <v>N/A</v>
          </cell>
          <cell r="AB886" t="str">
            <v>N/A</v>
          </cell>
          <cell r="AC886" t="str">
            <v>N/A</v>
          </cell>
          <cell r="AD886" t="str">
            <v>N/A</v>
          </cell>
          <cell r="AE886" t="str">
            <v>N/A</v>
          </cell>
          <cell r="AF886" t="str">
            <v>N/A</v>
          </cell>
        </row>
        <row r="887">
          <cell r="X887" t="str">
            <v>1ECBG</v>
          </cell>
          <cell r="Y887" t="str">
            <v>TANK - CONSTRUCTION, MAJOR EQUIPMENT - HEAT EXCHANGERS FINNED</v>
          </cell>
          <cell r="Z887" t="str">
            <v>N/A</v>
          </cell>
          <cell r="AA887" t="str">
            <v>N/A</v>
          </cell>
          <cell r="AB887" t="str">
            <v>N/A</v>
          </cell>
          <cell r="AC887" t="str">
            <v>N/A</v>
          </cell>
          <cell r="AD887" t="str">
            <v>N/A</v>
          </cell>
          <cell r="AE887" t="str">
            <v>N/A</v>
          </cell>
          <cell r="AF887" t="str">
            <v>N/A</v>
          </cell>
        </row>
        <row r="888">
          <cell r="X888" t="str">
            <v>1ECBH</v>
          </cell>
          <cell r="Y888" t="str">
            <v>TANK - CONSTRUCTION, MAJOR EQUIPMENT - EXTRUDERS</v>
          </cell>
          <cell r="Z888" t="str">
            <v>N/A</v>
          </cell>
          <cell r="AA888" t="str">
            <v>N/A</v>
          </cell>
          <cell r="AB888" t="str">
            <v>N/A</v>
          </cell>
          <cell r="AC888" t="str">
            <v>N/A</v>
          </cell>
          <cell r="AD888" t="str">
            <v>N/A</v>
          </cell>
          <cell r="AE888" t="str">
            <v>N/A</v>
          </cell>
          <cell r="AF888" t="str">
            <v>N/A</v>
          </cell>
        </row>
        <row r="889">
          <cell r="X889" t="str">
            <v>1ECBI</v>
          </cell>
          <cell r="Y889" t="str">
            <v>TANK - CONSTRUCTION, MAJOR EQUIPMENT - COMPRESSORS</v>
          </cell>
          <cell r="Z889">
            <v>0</v>
          </cell>
          <cell r="AA889">
            <v>0</v>
          </cell>
          <cell r="AB889">
            <v>0</v>
          </cell>
          <cell r="AC889">
            <v>0</v>
          </cell>
          <cell r="AD889">
            <v>0</v>
          </cell>
          <cell r="AE889">
            <v>0</v>
          </cell>
          <cell r="AF889">
            <v>0</v>
          </cell>
        </row>
        <row r="890">
          <cell r="X890" t="str">
            <v>1ECBJ</v>
          </cell>
          <cell r="Y890" t="str">
            <v>TANK - CONSTRUCTION, MAJOR EQUIPMENT - GENERATORS</v>
          </cell>
          <cell r="Z890" t="str">
            <v>N/A</v>
          </cell>
          <cell r="AA890" t="str">
            <v>N/A</v>
          </cell>
          <cell r="AB890" t="str">
            <v>N/A</v>
          </cell>
          <cell r="AC890" t="str">
            <v>N/A</v>
          </cell>
          <cell r="AD890" t="str">
            <v>N/A</v>
          </cell>
          <cell r="AE890" t="str">
            <v>N/A</v>
          </cell>
          <cell r="AF890" t="str">
            <v>N/A</v>
          </cell>
        </row>
        <row r="891">
          <cell r="X891" t="str">
            <v>1ECBK</v>
          </cell>
          <cell r="Y891" t="str">
            <v>TANK - CONSTRUCTION, MAJOR EQUIPMENT - MOTORS &amp; DRIVERS</v>
          </cell>
          <cell r="Z891" t="str">
            <v>N/A</v>
          </cell>
          <cell r="AA891" t="str">
            <v>N/A</v>
          </cell>
          <cell r="AB891" t="str">
            <v>N/A</v>
          </cell>
          <cell r="AC891" t="str">
            <v>N/A</v>
          </cell>
          <cell r="AD891" t="str">
            <v>N/A</v>
          </cell>
          <cell r="AE891" t="str">
            <v>N/A</v>
          </cell>
          <cell r="AF891" t="str">
            <v>N/A</v>
          </cell>
        </row>
        <row r="892">
          <cell r="X892" t="str">
            <v>1ECBL</v>
          </cell>
          <cell r="Y892" t="str">
            <v>TANK - CONSTRUCTION, MAJOR EQUIPMENT - FIRED EQUIPMENT</v>
          </cell>
          <cell r="Z892" t="str">
            <v>N/A</v>
          </cell>
          <cell r="AA892" t="str">
            <v>N/A</v>
          </cell>
          <cell r="AB892" t="str">
            <v>N/A</v>
          </cell>
          <cell r="AC892" t="str">
            <v>N/A</v>
          </cell>
          <cell r="AD892" t="str">
            <v>N/A</v>
          </cell>
          <cell r="AE892" t="str">
            <v>N/A</v>
          </cell>
          <cell r="AF892" t="str">
            <v>N/A</v>
          </cell>
        </row>
        <row r="893">
          <cell r="X893" t="str">
            <v>1ECBM</v>
          </cell>
          <cell r="Y893" t="str">
            <v>TANK - CONSTRUCTION, MAJOR EQUIPMENT - BLOWERS, FANS</v>
          </cell>
          <cell r="Z893" t="str">
            <v>N/A</v>
          </cell>
          <cell r="AA893" t="str">
            <v>N/A</v>
          </cell>
          <cell r="AB893" t="str">
            <v>N/A</v>
          </cell>
          <cell r="AC893" t="str">
            <v>N/A</v>
          </cell>
          <cell r="AD893" t="str">
            <v>N/A</v>
          </cell>
          <cell r="AE893" t="str">
            <v>N/A</v>
          </cell>
          <cell r="AF893" t="str">
            <v>N/A</v>
          </cell>
        </row>
        <row r="894">
          <cell r="X894" t="str">
            <v>1ECBN</v>
          </cell>
          <cell r="Y894" t="str">
            <v>TANK - CONSTRUCTION, MAJOR EQUIPMENT - FILTERS</v>
          </cell>
          <cell r="Z894" t="str">
            <v>N/A</v>
          </cell>
          <cell r="AA894" t="str">
            <v>N/A</v>
          </cell>
          <cell r="AB894" t="str">
            <v>N/A</v>
          </cell>
          <cell r="AC894" t="str">
            <v>N/A</v>
          </cell>
          <cell r="AD894" t="str">
            <v>N/A</v>
          </cell>
          <cell r="AE894" t="str">
            <v>N/A</v>
          </cell>
          <cell r="AF894" t="str">
            <v>N/A</v>
          </cell>
        </row>
        <row r="895">
          <cell r="X895" t="str">
            <v>1ECBO</v>
          </cell>
          <cell r="Y895" t="str">
            <v>TANK - CONSTRUCTION, MAJOR EQUIPMENT - FLARES</v>
          </cell>
          <cell r="Z895" t="str">
            <v>N/A</v>
          </cell>
          <cell r="AA895" t="str">
            <v>N/A</v>
          </cell>
          <cell r="AB895" t="str">
            <v>N/A</v>
          </cell>
          <cell r="AC895" t="str">
            <v>N/A</v>
          </cell>
          <cell r="AD895" t="str">
            <v>N/A</v>
          </cell>
          <cell r="AE895" t="str">
            <v>N/A</v>
          </cell>
          <cell r="AF895" t="str">
            <v>N/A</v>
          </cell>
        </row>
        <row r="896">
          <cell r="X896" t="str">
            <v>1ECBP</v>
          </cell>
          <cell r="Y896" t="str">
            <v>TANK - CONSTRUCTION, MAJOR EQUIPMENT - SOLIDS HANDLING EQUIPMENT</v>
          </cell>
          <cell r="Z896" t="str">
            <v>N/A</v>
          </cell>
          <cell r="AA896" t="str">
            <v>N/A</v>
          </cell>
          <cell r="AB896" t="str">
            <v>N/A</v>
          </cell>
          <cell r="AC896" t="str">
            <v>N/A</v>
          </cell>
          <cell r="AD896" t="str">
            <v>N/A</v>
          </cell>
          <cell r="AE896" t="str">
            <v>N/A</v>
          </cell>
          <cell r="AF896" t="str">
            <v>N/A</v>
          </cell>
        </row>
        <row r="897">
          <cell r="X897" t="str">
            <v>1ECBQ</v>
          </cell>
          <cell r="Y897" t="str">
            <v>TANK - CONSTRUCTION, MAJOR EQUIPMENT - PACKAGED EQUIPMENT</v>
          </cell>
          <cell r="Z897" t="str">
            <v>N/A</v>
          </cell>
          <cell r="AA897" t="str">
            <v>N/A</v>
          </cell>
          <cell r="AB897" t="str">
            <v>N/A</v>
          </cell>
          <cell r="AC897" t="str">
            <v>N/A</v>
          </cell>
          <cell r="AD897" t="str">
            <v>N/A</v>
          </cell>
          <cell r="AE897" t="str">
            <v>N/A</v>
          </cell>
          <cell r="AF897" t="str">
            <v>N/A</v>
          </cell>
        </row>
        <row r="898">
          <cell r="X898" t="str">
            <v>1ECBX</v>
          </cell>
          <cell r="Y898" t="str">
            <v>TANK - CONSTRUCTION, MAJOR EQUIPMENT - OTHERS</v>
          </cell>
          <cell r="Z898">
            <v>0</v>
          </cell>
          <cell r="AA898">
            <v>0</v>
          </cell>
          <cell r="AB898">
            <v>0</v>
          </cell>
          <cell r="AC898">
            <v>0</v>
          </cell>
          <cell r="AD898">
            <v>0</v>
          </cell>
          <cell r="AE898">
            <v>0</v>
          </cell>
          <cell r="AF898">
            <v>0</v>
          </cell>
        </row>
        <row r="899">
          <cell r="X899" t="str">
            <v>1ECB-</v>
          </cell>
          <cell r="Y899" t="str">
            <v>SUBTOTAL - TANK - CONSTRUCTION, MAJOR EQUIPMENT</v>
          </cell>
          <cell r="Z899">
            <v>0</v>
          </cell>
          <cell r="AA899" t="str">
            <v>N/A</v>
          </cell>
          <cell r="AB899">
            <v>0</v>
          </cell>
          <cell r="AC899">
            <v>0</v>
          </cell>
          <cell r="AD899">
            <v>0</v>
          </cell>
          <cell r="AE899">
            <v>0</v>
          </cell>
          <cell r="AF899">
            <v>0</v>
          </cell>
        </row>
        <row r="901">
          <cell r="X901" t="str">
            <v>1ECCA</v>
          </cell>
          <cell r="Y901" t="str">
            <v>TANK - CONSTRUCTION, BULKS - STRUCTURAL</v>
          </cell>
          <cell r="AF901">
            <v>0</v>
          </cell>
        </row>
        <row r="902">
          <cell r="X902" t="str">
            <v>1ECCB</v>
          </cell>
          <cell r="Y902" t="str">
            <v>TANK - CONSTRUCTION, BULKS - PIPING</v>
          </cell>
          <cell r="AF902">
            <v>0</v>
          </cell>
        </row>
        <row r="903">
          <cell r="X903" t="str">
            <v>1ECCC</v>
          </cell>
          <cell r="Y903" t="str">
            <v>TANK - CONSTRUCTION, BULKS - ELECTRICAL</v>
          </cell>
          <cell r="AF903">
            <v>0</v>
          </cell>
        </row>
        <row r="904">
          <cell r="X904" t="str">
            <v>1ECCD</v>
          </cell>
          <cell r="Y904" t="str">
            <v>TANK - CONSTRUCTION, BULKS - INSTRUMENTATION</v>
          </cell>
          <cell r="AF904">
            <v>0</v>
          </cell>
        </row>
        <row r="905">
          <cell r="X905" t="str">
            <v>1ECCE</v>
          </cell>
          <cell r="Y905" t="str">
            <v>TANK - CONSTRUCTION, BULKS - PIPELINES</v>
          </cell>
          <cell r="Z905" t="str">
            <v>N/A</v>
          </cell>
          <cell r="AA905" t="str">
            <v>N/A</v>
          </cell>
          <cell r="AB905" t="str">
            <v>N/A</v>
          </cell>
          <cell r="AC905" t="str">
            <v>N/A</v>
          </cell>
          <cell r="AD905" t="str">
            <v>N/A</v>
          </cell>
          <cell r="AE905" t="str">
            <v>N/A</v>
          </cell>
          <cell r="AF905" t="str">
            <v>N/A</v>
          </cell>
        </row>
        <row r="906">
          <cell r="X906" t="str">
            <v>1ECC-</v>
          </cell>
          <cell r="Y906" t="str">
            <v xml:space="preserve">SUBTOTAL - TANK - CONSTRUCTION, BULKS </v>
          </cell>
          <cell r="Z906">
            <v>0</v>
          </cell>
          <cell r="AA906" t="str">
            <v>N/A</v>
          </cell>
          <cell r="AB906">
            <v>0</v>
          </cell>
          <cell r="AC906">
            <v>0</v>
          </cell>
          <cell r="AD906">
            <v>0</v>
          </cell>
          <cell r="AE906">
            <v>0</v>
          </cell>
          <cell r="AF906">
            <v>0</v>
          </cell>
        </row>
        <row r="908">
          <cell r="X908" t="str">
            <v>1ECDA</v>
          </cell>
          <cell r="Y908" t="str">
            <v>TANK - CONSTRUCTION SPECIALTIES - BUILDINGS</v>
          </cell>
          <cell r="AF908">
            <v>0</v>
          </cell>
        </row>
        <row r="909">
          <cell r="X909" t="str">
            <v>1ECDB</v>
          </cell>
          <cell r="Y909" t="str">
            <v>TANK - CONSTRUCTION SPECIALTIES - GENERAL</v>
          </cell>
          <cell r="AF909">
            <v>0</v>
          </cell>
        </row>
        <row r="910">
          <cell r="X910" t="str">
            <v>1ECD-</v>
          </cell>
          <cell r="Y910" t="str">
            <v>SUBTOTAL - TANK - CONSTRUCTION SPECIALTIES</v>
          </cell>
          <cell r="Z910">
            <v>0</v>
          </cell>
          <cell r="AA910" t="str">
            <v>N/A</v>
          </cell>
          <cell r="AB910">
            <v>0</v>
          </cell>
          <cell r="AC910">
            <v>0</v>
          </cell>
          <cell r="AD910">
            <v>0</v>
          </cell>
          <cell r="AE910">
            <v>0</v>
          </cell>
          <cell r="AF910">
            <v>0</v>
          </cell>
        </row>
        <row r="914">
          <cell r="W914" t="str">
            <v>LEVEL 2 TANK PG 5</v>
          </cell>
          <cell r="X914" t="str">
            <v>WBS CODE</v>
          </cell>
          <cell r="Y914" t="str">
            <v>DESCRIPTION</v>
          </cell>
          <cell r="Z914" t="str">
            <v>QUANTITY</v>
          </cell>
          <cell r="AA914" t="str">
            <v>UNITS</v>
          </cell>
          <cell r="AB914" t="str">
            <v>TOTAL MANHOURS</v>
          </cell>
          <cell r="AC914" t="str">
            <v>TOTAL LABOR COST</v>
          </cell>
          <cell r="AD914" t="str">
            <v>TOTAL MAT'L COST</v>
          </cell>
          <cell r="AE914" t="str">
            <v>TOTAL S/C COST</v>
          </cell>
          <cell r="AF914" t="str">
            <v>TOTAL COST</v>
          </cell>
        </row>
        <row r="916">
          <cell r="X916" t="str">
            <v>1ECEA</v>
          </cell>
          <cell r="Y916" t="str">
            <v>TANK - CONSTRUCTION, OTHER DIRECT WORK - FIRE PROTECTION</v>
          </cell>
          <cell r="AF916">
            <v>0</v>
          </cell>
        </row>
        <row r="917">
          <cell r="X917" t="str">
            <v>1ECEB</v>
          </cell>
          <cell r="Y917" t="str">
            <v>TANK - CONSTRUCTION, OTHER DIRECT WORK - FIREPROOFING</v>
          </cell>
          <cell r="AF917">
            <v>0</v>
          </cell>
        </row>
        <row r="918">
          <cell r="X918" t="str">
            <v>1ECEC</v>
          </cell>
          <cell r="Y918" t="str">
            <v>TANK - CONSTRUCTION, OTHER DIRECT WORK - INSULATION</v>
          </cell>
          <cell r="AF918">
            <v>0</v>
          </cell>
        </row>
        <row r="919">
          <cell r="X919" t="str">
            <v>1ECED</v>
          </cell>
          <cell r="Y919" t="str">
            <v>TANK - CONSTRUCTION, OTHER DIRECT WORK - PAINTING</v>
          </cell>
          <cell r="AF919">
            <v>0</v>
          </cell>
        </row>
        <row r="920">
          <cell r="X920" t="str">
            <v>1ECEE</v>
          </cell>
          <cell r="Y920" t="str">
            <v>TANK - CONSTRUCTION, OTHER DIRECT WORK - SHUTDOWN</v>
          </cell>
          <cell r="AF920">
            <v>0</v>
          </cell>
        </row>
        <row r="921">
          <cell r="X921" t="str">
            <v>1ECEF</v>
          </cell>
          <cell r="Y921" t="str">
            <v>TANK - CONSTRUCTION, OTHER DIRECT WORK - PRE-COMMISSIONING</v>
          </cell>
          <cell r="AF921">
            <v>0</v>
          </cell>
        </row>
        <row r="922">
          <cell r="X922" t="str">
            <v>1ECEG</v>
          </cell>
          <cell r="Y922" t="str">
            <v>TANK - CONSTRUCTION, OTHER DIRECT WORK - ENVIRONMENTAL</v>
          </cell>
          <cell r="AF922">
            <v>0</v>
          </cell>
        </row>
        <row r="923">
          <cell r="X923" t="str">
            <v>1ECEX</v>
          </cell>
          <cell r="Y923" t="str">
            <v>TANK - CONSTRUCTION, OTHER DIRECT WORK - OTHER</v>
          </cell>
          <cell r="AF923">
            <v>0</v>
          </cell>
        </row>
        <row r="924">
          <cell r="X924" t="str">
            <v>1ECE</v>
          </cell>
          <cell r="Y924" t="str">
            <v xml:space="preserve">SUBTOTAL - TANK - CONSTRUCTION, OTHER DIRECT WORK - </v>
          </cell>
          <cell r="Z924">
            <v>0</v>
          </cell>
          <cell r="AA924" t="str">
            <v>N/A</v>
          </cell>
          <cell r="AB924">
            <v>0</v>
          </cell>
          <cell r="AC924">
            <v>0</v>
          </cell>
          <cell r="AD924">
            <v>0</v>
          </cell>
          <cell r="AE924">
            <v>0</v>
          </cell>
          <cell r="AF924">
            <v>0</v>
          </cell>
        </row>
        <row r="926">
          <cell r="X926" t="str">
            <v>1ECFA</v>
          </cell>
          <cell r="Y926" t="str">
            <v>TANK - CONSTRUCTION INDIRECTS</v>
          </cell>
          <cell r="AF926">
            <v>0</v>
          </cell>
        </row>
        <row r="927">
          <cell r="X927" t="str">
            <v>1ECF</v>
          </cell>
          <cell r="Y927" t="str">
            <v>SUBTOTAL - TANK - CONSTRUCTION INDIRECTS</v>
          </cell>
          <cell r="Z927">
            <v>0</v>
          </cell>
          <cell r="AA927" t="str">
            <v>N/A</v>
          </cell>
          <cell r="AB927">
            <v>0</v>
          </cell>
          <cell r="AC927">
            <v>0</v>
          </cell>
          <cell r="AD927">
            <v>0</v>
          </cell>
          <cell r="AE927">
            <v>0</v>
          </cell>
          <cell r="AF927">
            <v>0</v>
          </cell>
        </row>
        <row r="929">
          <cell r="X929" t="str">
            <v>1EDAA</v>
          </cell>
          <cell r="Y929" t="str">
            <v>TANK - COMMISSIONING - PROCESS</v>
          </cell>
          <cell r="AF929">
            <v>0</v>
          </cell>
        </row>
        <row r="930">
          <cell r="X930" t="str">
            <v>1EDAB</v>
          </cell>
          <cell r="Y930" t="str">
            <v>TANK - COMMISSIONING - UTILITIES</v>
          </cell>
          <cell r="AF930">
            <v>0</v>
          </cell>
        </row>
        <row r="931">
          <cell r="X931" t="str">
            <v>1EDA-</v>
          </cell>
          <cell r="Y931" t="str">
            <v>SUBTOTAL - TANK - COMMISSIONING</v>
          </cell>
          <cell r="Z931">
            <v>0</v>
          </cell>
          <cell r="AA931" t="str">
            <v>N/A</v>
          </cell>
          <cell r="AB931">
            <v>0</v>
          </cell>
          <cell r="AC931">
            <v>0</v>
          </cell>
          <cell r="AD931">
            <v>0</v>
          </cell>
          <cell r="AE931">
            <v>0</v>
          </cell>
          <cell r="AF931">
            <v>0</v>
          </cell>
        </row>
        <row r="933">
          <cell r="X933" t="str">
            <v>1EDBA</v>
          </cell>
          <cell r="Y933" t="str">
            <v>TANK - STARTUP - PROCESS</v>
          </cell>
          <cell r="AF933">
            <v>0</v>
          </cell>
        </row>
        <row r="934">
          <cell r="X934" t="str">
            <v>1EDBB</v>
          </cell>
          <cell r="Y934" t="str">
            <v>TANK - STARTUP - UTILITIES</v>
          </cell>
          <cell r="AF934">
            <v>0</v>
          </cell>
        </row>
        <row r="935">
          <cell r="X935" t="str">
            <v>1EDB-</v>
          </cell>
          <cell r="Y935" t="str">
            <v>SUBTOTAL - TANK - STARTUP</v>
          </cell>
          <cell r="Z935">
            <v>0</v>
          </cell>
          <cell r="AA935" t="str">
            <v>N/A</v>
          </cell>
          <cell r="AB935">
            <v>0</v>
          </cell>
          <cell r="AC935">
            <v>0</v>
          </cell>
          <cell r="AD935">
            <v>0</v>
          </cell>
          <cell r="AE935">
            <v>0</v>
          </cell>
          <cell r="AF935">
            <v>0</v>
          </cell>
        </row>
        <row r="937">
          <cell r="X937" t="str">
            <v>1EDCA</v>
          </cell>
          <cell r="Y937" t="str">
            <v>TANK - TRAINING</v>
          </cell>
          <cell r="AF937">
            <v>0</v>
          </cell>
        </row>
        <row r="938">
          <cell r="X938" t="str">
            <v>1EDC-</v>
          </cell>
          <cell r="Y938" t="str">
            <v>SUBTOTAL - TANK - TRAINING</v>
          </cell>
          <cell r="Z938">
            <v>0</v>
          </cell>
          <cell r="AA938" t="str">
            <v>N/A</v>
          </cell>
          <cell r="AB938">
            <v>0</v>
          </cell>
          <cell r="AC938">
            <v>0</v>
          </cell>
          <cell r="AD938">
            <v>0</v>
          </cell>
          <cell r="AE938">
            <v>0</v>
          </cell>
          <cell r="AF938">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B COST"/>
      <sheetName val="Summary Sheets"/>
      <sheetName val="CAT_5"/>
      <sheetName val="Master_Data"/>
      <sheetName val="COA-17"/>
      <sheetName val="단가"/>
      <sheetName val="General Data"/>
      <sheetName val="CIVIL"/>
      <sheetName val="SILICATE"/>
      <sheetName val="견적"/>
      <sheetName val="일위대가"/>
      <sheetName val="NGL4 COST BREAKDOWN TMP REV5"/>
      <sheetName val="S N"/>
      <sheetName val="1 Max Base - Cost_rep_base"/>
      <sheetName val="Sheet6"/>
      <sheetName val="BM"/>
      <sheetName val="SOURCE"/>
      <sheetName val="Codes,..."/>
      <sheetName val="INNER TANK"/>
      <sheetName val="IPE"/>
      <sheetName val="Code 02"/>
      <sheetName val="Code 03"/>
      <sheetName val="Code 04"/>
      <sheetName val="Code 05"/>
      <sheetName val="Code 06"/>
      <sheetName val="Code 07"/>
      <sheetName val="Code 09"/>
      <sheetName val="vltstk"/>
      <sheetName val="BSINDEX"/>
      <sheetName val="BS3"/>
      <sheetName val="BS2"/>
      <sheetName val="BS2.1"/>
      <sheetName val="BS3.5"/>
      <sheetName val="BS2.4"/>
      <sheetName val="BS 4"/>
      <sheetName val="valid table"/>
      <sheetName val="97"/>
      <sheetName val="Raw Data"/>
      <sheetName val="DB"/>
      <sheetName val="IN"/>
      <sheetName val="OUT"/>
      <sheetName val="ALLOWANCE TABLE (Proposal)"/>
      <sheetName val="Allowance Table (Execution)"/>
      <sheetName val="Line Index (HVAC)"/>
      <sheetName val="Line Index (소방)"/>
      <sheetName val="AG"/>
      <sheetName val="Journal Template"/>
      <sheetName val="inter"/>
      <sheetName val="Insts"/>
      <sheetName val="Project-A"/>
      <sheetName val="COVER"/>
      <sheetName val="Macro4"/>
      <sheetName val="Macro1"/>
      <sheetName val="Macro2"/>
      <sheetName val="BG"/>
      <sheetName val="BOROUGE2"/>
    </sheetNames>
    <sheetDataSet>
      <sheetData sheetId="0" refreshError="1">
        <row r="2">
          <cell r="L2" t="str">
            <v>CYCLE &amp; LVL 1 DKADU PLANT</v>
          </cell>
          <cell r="M2" t="str">
            <v>WBS CODE</v>
          </cell>
          <cell r="N2" t="str">
            <v>DESCRIPTION</v>
          </cell>
          <cell r="O2" t="str">
            <v>QUANTITY</v>
          </cell>
          <cell r="P2" t="str">
            <v>UNITS</v>
          </cell>
          <cell r="Q2" t="str">
            <v>TOTAL MANHOURS</v>
          </cell>
          <cell r="R2" t="str">
            <v>TOTAL LABOR COST</v>
          </cell>
          <cell r="S2" t="str">
            <v>TOTAL MAT'L COST</v>
          </cell>
          <cell r="T2" t="str">
            <v>TOTAL S/C COST</v>
          </cell>
          <cell r="U2" t="str">
            <v>TOTAL COST</v>
          </cell>
          <cell r="W2" t="str">
            <v>LEVEL 2 DKADU PLANT PG.1</v>
          </cell>
          <cell r="X2" t="str">
            <v>WBS CODE</v>
          </cell>
          <cell r="Y2" t="str">
            <v>DESCRIPTION</v>
          </cell>
          <cell r="Z2" t="str">
            <v>QUANTITY</v>
          </cell>
          <cell r="AA2" t="str">
            <v>UNITS</v>
          </cell>
          <cell r="AB2" t="str">
            <v>TOTAL MANHOURS</v>
          </cell>
          <cell r="AC2" t="str">
            <v>TOTAL LABOR COST</v>
          </cell>
          <cell r="AD2" t="str">
            <v>TOTAL MAT'L COST</v>
          </cell>
          <cell r="AE2" t="str">
            <v>TOTAL S/C COST</v>
          </cell>
          <cell r="AF2" t="str">
            <v>TOTAL COST</v>
          </cell>
          <cell r="AH2" t="str">
            <v>LEVEL 3 DKADU PLANT PG 1</v>
          </cell>
          <cell r="AI2" t="str">
            <v>WBS CODE</v>
          </cell>
          <cell r="AJ2" t="str">
            <v>DESCRIPTION</v>
          </cell>
          <cell r="AK2" t="str">
            <v>QUANTITY</v>
          </cell>
          <cell r="AL2" t="str">
            <v>UNITS</v>
          </cell>
          <cell r="AM2" t="str">
            <v>TOTAL MANHOURS</v>
          </cell>
          <cell r="AN2" t="str">
            <v>TOTAL LABOR COST</v>
          </cell>
          <cell r="AO2" t="str">
            <v>TOTAL MAT'L COST</v>
          </cell>
          <cell r="AP2" t="str">
            <v>TOTAL S/C COST</v>
          </cell>
          <cell r="AQ2" t="str">
            <v>TOTAL COST</v>
          </cell>
        </row>
        <row r="3">
          <cell r="Q3">
            <v>10</v>
          </cell>
        </row>
        <row r="4">
          <cell r="M4" t="str">
            <v>1AAA-</v>
          </cell>
          <cell r="N4" t="str">
            <v>DKADU PLANT  - DIRECT ENGINEERING</v>
          </cell>
          <cell r="Q4">
            <v>6250</v>
          </cell>
          <cell r="R4">
            <v>153125</v>
          </cell>
          <cell r="S4">
            <v>0</v>
          </cell>
          <cell r="T4">
            <v>0</v>
          </cell>
          <cell r="U4">
            <v>153125</v>
          </cell>
          <cell r="X4" t="str">
            <v>1AAAA</v>
          </cell>
          <cell r="Y4" t="str">
            <v>DKADU PLANT  - DIR. ENG.  PROCESS</v>
          </cell>
          <cell r="AF4">
            <v>0</v>
          </cell>
          <cell r="AI4" t="str">
            <v>1ABAAA</v>
          </cell>
          <cell r="AJ4" t="str">
            <v>DEMETHANISER FEED DRUM</v>
          </cell>
          <cell r="AK4">
            <v>1</v>
          </cell>
          <cell r="AL4" t="str">
            <v>EA</v>
          </cell>
          <cell r="AO4">
            <v>530000</v>
          </cell>
          <cell r="AQ4">
            <v>530000</v>
          </cell>
        </row>
        <row r="5">
          <cell r="M5" t="str">
            <v>1AAI-</v>
          </cell>
          <cell r="N5" t="str">
            <v>DKADU PLANT  - ENGINEERING PROCUREMENT</v>
          </cell>
          <cell r="Q5">
            <v>0</v>
          </cell>
          <cell r="R5">
            <v>0</v>
          </cell>
          <cell r="S5">
            <v>0</v>
          </cell>
          <cell r="T5">
            <v>0</v>
          </cell>
          <cell r="U5">
            <v>0</v>
          </cell>
          <cell r="X5" t="str">
            <v>1AAAB</v>
          </cell>
          <cell r="Y5" t="str">
            <v>DKADU PLANT  - DIR. ENG.  PERMITS</v>
          </cell>
          <cell r="AF5">
            <v>0</v>
          </cell>
          <cell r="AI5" t="str">
            <v>1ABAAB</v>
          </cell>
          <cell r="AJ5" t="str">
            <v>RECYCLE EXPANDER OUTLET DRUM</v>
          </cell>
          <cell r="AK5">
            <v>1</v>
          </cell>
          <cell r="AL5" t="str">
            <v>EA</v>
          </cell>
          <cell r="AO5">
            <v>792000</v>
          </cell>
          <cell r="AQ5">
            <v>792000</v>
          </cell>
        </row>
        <row r="6">
          <cell r="M6" t="str">
            <v>1AAJ-</v>
          </cell>
          <cell r="N6" t="str">
            <v>DKADU PLANT  - INDIRECT ENGINEERING</v>
          </cell>
          <cell r="Q6">
            <v>0</v>
          </cell>
          <cell r="R6">
            <v>0</v>
          </cell>
          <cell r="S6">
            <v>0</v>
          </cell>
          <cell r="T6">
            <v>0</v>
          </cell>
          <cell r="U6">
            <v>0</v>
          </cell>
          <cell r="X6" t="str">
            <v>1AAAC</v>
          </cell>
          <cell r="Y6" t="str">
            <v>DKADU PLANT  - DIR. ENG.  CIVIL/STRUCTURAL</v>
          </cell>
          <cell r="AF6">
            <v>0</v>
          </cell>
          <cell r="AI6" t="str">
            <v>1ABAAC</v>
          </cell>
          <cell r="AJ6" t="str">
            <v>RECYCLE EXPANDER INLET DRUM</v>
          </cell>
          <cell r="AK6">
            <v>1</v>
          </cell>
          <cell r="AL6" t="str">
            <v>EA</v>
          </cell>
          <cell r="AO6">
            <v>781000</v>
          </cell>
          <cell r="AQ6">
            <v>781000</v>
          </cell>
        </row>
        <row r="7">
          <cell r="M7" t="str">
            <v>1AA--</v>
          </cell>
          <cell r="N7" t="str">
            <v>SUBTOTAL DKADU PLANT  - ENGINEERING/PROCUREMENT</v>
          </cell>
          <cell r="Q7">
            <v>6250</v>
          </cell>
          <cell r="R7">
            <v>153125</v>
          </cell>
          <cell r="S7">
            <v>0</v>
          </cell>
          <cell r="T7">
            <v>0</v>
          </cell>
          <cell r="U7">
            <v>153125</v>
          </cell>
          <cell r="X7" t="str">
            <v>1AAAD</v>
          </cell>
          <cell r="Y7" t="str">
            <v>DKADU PLANT  - DIR. ENG.  MECHANICAL</v>
          </cell>
          <cell r="Z7">
            <v>58</v>
          </cell>
          <cell r="AA7" t="str">
            <v>EA</v>
          </cell>
          <cell r="AB7">
            <v>6250</v>
          </cell>
          <cell r="AC7">
            <v>153125</v>
          </cell>
          <cell r="AF7">
            <v>153125</v>
          </cell>
          <cell r="AI7" t="str">
            <v>1ABAAD</v>
          </cell>
          <cell r="AJ7" t="str">
            <v>LP BOOSTER COMPRESSOR KNOCK-OUT DRUM</v>
          </cell>
          <cell r="AK7">
            <v>1</v>
          </cell>
          <cell r="AL7" t="str">
            <v>EA</v>
          </cell>
          <cell r="AO7">
            <v>45600</v>
          </cell>
          <cell r="AQ7">
            <v>45600</v>
          </cell>
        </row>
        <row r="8">
          <cell r="X8" t="str">
            <v>1AAAE</v>
          </cell>
          <cell r="Y8" t="str">
            <v>DKADU PLANT  - DIR. ENG.  PIPING</v>
          </cell>
          <cell r="AF8">
            <v>0</v>
          </cell>
          <cell r="AI8" t="str">
            <v>1ABAAE</v>
          </cell>
          <cell r="AJ8" t="str">
            <v>RAW NGL SURGE DRUM</v>
          </cell>
          <cell r="AK8">
            <v>1</v>
          </cell>
          <cell r="AL8" t="str">
            <v>EA</v>
          </cell>
          <cell r="AO8">
            <v>78100</v>
          </cell>
          <cell r="AQ8">
            <v>78100</v>
          </cell>
        </row>
        <row r="9">
          <cell r="M9" t="str">
            <v>1ABA-</v>
          </cell>
          <cell r="N9" t="str">
            <v>DKADU PLANT  - FAB/DELIVERY - MAJOR EQUIPMENT</v>
          </cell>
          <cell r="Q9">
            <v>0</v>
          </cell>
          <cell r="R9">
            <v>0</v>
          </cell>
          <cell r="S9">
            <v>58861800</v>
          </cell>
          <cell r="T9">
            <v>0</v>
          </cell>
          <cell r="U9">
            <v>58861800</v>
          </cell>
          <cell r="X9" t="str">
            <v>1AAAF</v>
          </cell>
          <cell r="Y9" t="str">
            <v>DKADU PLANT  - DIR. ENG.  ELECTRICAL</v>
          </cell>
          <cell r="AF9">
            <v>0</v>
          </cell>
          <cell r="AI9" t="str">
            <v>1ABAAF</v>
          </cell>
          <cell r="AJ9" t="str">
            <v>RECYCLE COMPRESSORS SUCTION SCRUBBERS</v>
          </cell>
          <cell r="AK9">
            <v>3</v>
          </cell>
          <cell r="AL9" t="str">
            <v>EA</v>
          </cell>
          <cell r="AO9">
            <v>191000</v>
          </cell>
          <cell r="AQ9">
            <v>191000</v>
          </cell>
        </row>
        <row r="10">
          <cell r="M10" t="str">
            <v>1ABB-</v>
          </cell>
          <cell r="N10" t="str">
            <v>DKADU PLANT  - FAB/DELIVERY - BULKS</v>
          </cell>
          <cell r="Q10">
            <v>0</v>
          </cell>
          <cell r="R10">
            <v>0</v>
          </cell>
          <cell r="S10">
            <v>0</v>
          </cell>
          <cell r="T10">
            <v>0</v>
          </cell>
          <cell r="U10">
            <v>0</v>
          </cell>
          <cell r="X10" t="str">
            <v>1AAAG</v>
          </cell>
          <cell r="Y10" t="str">
            <v>DKADU PLANT  - DIR. ENG.  INSTRUMENTATION</v>
          </cell>
          <cell r="AF10">
            <v>0</v>
          </cell>
          <cell r="AI10" t="str">
            <v>1ABAAG</v>
          </cell>
          <cell r="AJ10" t="str">
            <v>INJECTION BOOSTER SUCTION SCRUBBERS</v>
          </cell>
          <cell r="AK10">
            <v>2</v>
          </cell>
          <cell r="AL10" t="str">
            <v>EA</v>
          </cell>
          <cell r="AO10">
            <v>290000</v>
          </cell>
          <cell r="AQ10">
            <v>290000</v>
          </cell>
        </row>
        <row r="11">
          <cell r="M11" t="str">
            <v>1ABC-</v>
          </cell>
          <cell r="N11" t="str">
            <v>DKADU  - FAB/DELIVERY - ENGINEERING SPECIALTIES</v>
          </cell>
          <cell r="Q11">
            <v>0</v>
          </cell>
          <cell r="R11">
            <v>0</v>
          </cell>
          <cell r="S11">
            <v>0</v>
          </cell>
          <cell r="T11">
            <v>0</v>
          </cell>
          <cell r="U11">
            <v>0</v>
          </cell>
          <cell r="X11" t="str">
            <v>1AAAH</v>
          </cell>
          <cell r="Y11" t="str">
            <v>DKADU PLANT  - DIR. ENG.  ARCHITECTURAL</v>
          </cell>
          <cell r="AF11">
            <v>0</v>
          </cell>
          <cell r="AI11" t="str">
            <v>1ABAAX</v>
          </cell>
          <cell r="AJ11" t="str">
            <v>OTHER PRESSURE VESSELS</v>
          </cell>
          <cell r="AK11">
            <v>7</v>
          </cell>
          <cell r="AL11" t="str">
            <v>EA</v>
          </cell>
          <cell r="AO11">
            <v>170700</v>
          </cell>
          <cell r="AQ11">
            <v>170700</v>
          </cell>
        </row>
        <row r="12">
          <cell r="M12" t="str">
            <v>1AB--</v>
          </cell>
          <cell r="N12" t="str">
            <v>SUBTOTAL DKADU  - FABRICATION/DELIVERY</v>
          </cell>
          <cell r="Q12">
            <v>0</v>
          </cell>
          <cell r="R12">
            <v>0</v>
          </cell>
          <cell r="S12">
            <v>58861800</v>
          </cell>
          <cell r="T12">
            <v>0</v>
          </cell>
          <cell r="U12">
            <v>58861800</v>
          </cell>
          <cell r="X12" t="str">
            <v>1AAA-</v>
          </cell>
          <cell r="Y12" t="str">
            <v>SUBTOTAL - DKADU  - DIRECT ENGINEERING</v>
          </cell>
          <cell r="Z12">
            <v>58</v>
          </cell>
          <cell r="AA12" t="str">
            <v>N/A</v>
          </cell>
          <cell r="AB12">
            <v>6250</v>
          </cell>
          <cell r="AC12">
            <v>153125</v>
          </cell>
          <cell r="AD12">
            <v>0</v>
          </cell>
          <cell r="AE12">
            <v>0</v>
          </cell>
          <cell r="AF12">
            <v>153125</v>
          </cell>
          <cell r="AI12" t="str">
            <v>1ABAA-</v>
          </cell>
          <cell r="AJ12" t="str">
            <v>SUBTOTAL PRESSURE VESSELS</v>
          </cell>
          <cell r="AK12">
            <v>17</v>
          </cell>
          <cell r="AL12">
            <v>0</v>
          </cell>
          <cell r="AM12">
            <v>0</v>
          </cell>
          <cell r="AN12">
            <v>0</v>
          </cell>
          <cell r="AO12">
            <v>2878400</v>
          </cell>
          <cell r="AP12">
            <v>0</v>
          </cell>
          <cell r="AQ12">
            <v>2878400</v>
          </cell>
        </row>
        <row r="14">
          <cell r="M14" t="str">
            <v>1ACA-</v>
          </cell>
          <cell r="N14" t="str">
            <v>DKADU  - CONSTRUCTION - CIVIL</v>
          </cell>
          <cell r="Q14">
            <v>0</v>
          </cell>
          <cell r="R14">
            <v>0</v>
          </cell>
          <cell r="S14">
            <v>0</v>
          </cell>
          <cell r="T14">
            <v>0</v>
          </cell>
          <cell r="U14">
            <v>0</v>
          </cell>
          <cell r="X14" t="str">
            <v>1AAIA</v>
          </cell>
          <cell r="Y14" t="str">
            <v>DKADU PLANT  - PROCUREMENT PRESSURE VESSELS</v>
          </cell>
          <cell r="AF14">
            <v>0</v>
          </cell>
          <cell r="AI14" t="str">
            <v>1ABABA</v>
          </cell>
          <cell r="AJ14" t="str">
            <v>HP DEMETHANISER COLUMN</v>
          </cell>
          <cell r="AK14">
            <v>1</v>
          </cell>
          <cell r="AL14" t="str">
            <v>EA</v>
          </cell>
          <cell r="AO14">
            <v>2810000</v>
          </cell>
          <cell r="AQ14">
            <v>2810000</v>
          </cell>
        </row>
        <row r="15">
          <cell r="M15" t="str">
            <v>1ACB-</v>
          </cell>
          <cell r="N15" t="str">
            <v>DKADU  - CONSTRUCTION - MAJOR EQUIPMENT</v>
          </cell>
          <cell r="Q15">
            <v>375240</v>
          </cell>
          <cell r="R15">
            <v>3038300</v>
          </cell>
          <cell r="S15">
            <v>0</v>
          </cell>
          <cell r="T15">
            <v>0</v>
          </cell>
          <cell r="U15">
            <v>3038300</v>
          </cell>
          <cell r="X15" t="str">
            <v>1AAIB</v>
          </cell>
          <cell r="Y15" t="str">
            <v>DKADU PLANT  - PROCUREMENT   COLUMNS</v>
          </cell>
          <cell r="AF15">
            <v>0</v>
          </cell>
          <cell r="AI15" t="str">
            <v>1ABABB</v>
          </cell>
          <cell r="AJ15" t="str">
            <v>LP DEMETHANISER COLUMN</v>
          </cell>
          <cell r="AK15">
            <v>1</v>
          </cell>
          <cell r="AL15" t="str">
            <v>EA</v>
          </cell>
          <cell r="AO15">
            <v>1032000</v>
          </cell>
          <cell r="AQ15">
            <v>1032000</v>
          </cell>
        </row>
        <row r="16">
          <cell r="M16" t="str">
            <v>1ACC-</v>
          </cell>
          <cell r="N16" t="str">
            <v>DKADU  - CONSTRUCTION - BULKS</v>
          </cell>
          <cell r="Q16">
            <v>0</v>
          </cell>
          <cell r="R16">
            <v>0</v>
          </cell>
          <cell r="S16">
            <v>0</v>
          </cell>
          <cell r="T16">
            <v>0</v>
          </cell>
          <cell r="U16">
            <v>0</v>
          </cell>
          <cell r="X16" t="str">
            <v>1AAIE</v>
          </cell>
          <cell r="Y16" t="str">
            <v>DKADU PLANT  - PROCUREMENT   PUMPS &amp; MOTORS</v>
          </cell>
          <cell r="AF16">
            <v>0</v>
          </cell>
          <cell r="AI16" t="str">
            <v>1ABABC</v>
          </cell>
          <cell r="AJ16" t="str">
            <v>MODIFY EXISTING STRIPPER COLUMN - C-9501</v>
          </cell>
          <cell r="AK16">
            <v>1</v>
          </cell>
          <cell r="AL16" t="str">
            <v>EA</v>
          </cell>
          <cell r="AO16">
            <v>95000</v>
          </cell>
          <cell r="AQ16">
            <v>95000</v>
          </cell>
        </row>
        <row r="17">
          <cell r="M17" t="str">
            <v>1ACD-</v>
          </cell>
          <cell r="N17" t="str">
            <v>DKADU  - CONSTRUCTION - CONSTRUCTION SPECIALTIES</v>
          </cell>
          <cell r="Q17">
            <v>0</v>
          </cell>
          <cell r="R17">
            <v>0</v>
          </cell>
          <cell r="S17">
            <v>0</v>
          </cell>
          <cell r="T17">
            <v>0</v>
          </cell>
          <cell r="U17">
            <v>0</v>
          </cell>
          <cell r="X17" t="str">
            <v>1AAIF</v>
          </cell>
          <cell r="Y17" t="str">
            <v>DKADU PLANT  - PROCUREMENT   HEAT EXCHANGERS - S &amp; T</v>
          </cell>
          <cell r="AF17">
            <v>0</v>
          </cell>
          <cell r="AI17" t="str">
            <v>1ABABX</v>
          </cell>
          <cell r="AJ17" t="str">
            <v>OTHER COLUMNS</v>
          </cell>
          <cell r="AQ17">
            <v>0</v>
          </cell>
        </row>
        <row r="18">
          <cell r="M18" t="str">
            <v>1ACE-</v>
          </cell>
          <cell r="N18" t="str">
            <v>DKADU  - CONSTRUCTION - OTHER DIRECT WORK</v>
          </cell>
          <cell r="Q18">
            <v>0</v>
          </cell>
          <cell r="R18">
            <v>0</v>
          </cell>
          <cell r="S18">
            <v>0</v>
          </cell>
          <cell r="T18">
            <v>0</v>
          </cell>
          <cell r="U18">
            <v>0</v>
          </cell>
          <cell r="X18" t="str">
            <v>1AAIG</v>
          </cell>
          <cell r="Y18" t="str">
            <v>DKADU PLANT  - PROCUREMENT   HEAT EXCHANGERS - FINNED ALUMINUM</v>
          </cell>
          <cell r="AF18">
            <v>0</v>
          </cell>
          <cell r="AI18" t="str">
            <v>1ABAB</v>
          </cell>
          <cell r="AJ18" t="str">
            <v>SUBTOTAL COLUMNS</v>
          </cell>
          <cell r="AK18">
            <v>3</v>
          </cell>
          <cell r="AL18">
            <v>0</v>
          </cell>
          <cell r="AM18">
            <v>0</v>
          </cell>
          <cell r="AN18">
            <v>0</v>
          </cell>
          <cell r="AO18">
            <v>3937000</v>
          </cell>
          <cell r="AP18">
            <v>0</v>
          </cell>
          <cell r="AQ18">
            <v>3937000</v>
          </cell>
        </row>
        <row r="19">
          <cell r="M19" t="str">
            <v>1ACF-</v>
          </cell>
          <cell r="N19" t="str">
            <v>DKADU  - CONSTRUCTION - INDIRECTS</v>
          </cell>
          <cell r="Q19">
            <v>0</v>
          </cell>
          <cell r="R19">
            <v>0</v>
          </cell>
          <cell r="S19">
            <v>0</v>
          </cell>
          <cell r="T19">
            <v>0</v>
          </cell>
          <cell r="U19">
            <v>0</v>
          </cell>
          <cell r="X19" t="str">
            <v>1AAIH</v>
          </cell>
          <cell r="Y19" t="str">
            <v>DKADU PLANT  - PROCUREMENT   AIR COOLERS</v>
          </cell>
          <cell r="AF19">
            <v>0</v>
          </cell>
        </row>
        <row r="20">
          <cell r="M20" t="str">
            <v>1AC--</v>
          </cell>
          <cell r="N20" t="str">
            <v>SUBTOTAL DKADU PLANT  - CONSTRUCTION</v>
          </cell>
          <cell r="Q20">
            <v>375240</v>
          </cell>
          <cell r="R20">
            <v>3038300</v>
          </cell>
          <cell r="S20">
            <v>0</v>
          </cell>
          <cell r="T20">
            <v>0</v>
          </cell>
          <cell r="U20">
            <v>3038300</v>
          </cell>
          <cell r="X20" t="str">
            <v>1AAII</v>
          </cell>
          <cell r="Y20" t="str">
            <v>DKADU PLANT  - PROCUREMENT   COMPRESSORS &amp; DRIVERS</v>
          </cell>
          <cell r="AF20">
            <v>0</v>
          </cell>
          <cell r="AI20" t="str">
            <v>1ABAEA</v>
          </cell>
          <cell r="AJ20" t="str">
            <v>DEMETHANIZER BOTTOM BOOSTER PUMP W/ DRIVERS</v>
          </cell>
          <cell r="AK20">
            <v>3</v>
          </cell>
          <cell r="AL20" t="str">
            <v>EA</v>
          </cell>
          <cell r="AO20">
            <v>319000</v>
          </cell>
          <cell r="AQ20">
            <v>319000</v>
          </cell>
        </row>
        <row r="21">
          <cell r="X21" t="str">
            <v>1AAIJ</v>
          </cell>
          <cell r="Y21" t="str">
            <v>DKADU PLANT  - PROCUREMENT   EMERGENCY DIESEL GENERATOR</v>
          </cell>
          <cell r="AF21">
            <v>0</v>
          </cell>
          <cell r="AI21" t="str">
            <v>1ABAEB</v>
          </cell>
          <cell r="AJ21" t="str">
            <v>NGL PIPELINE PUMP W/ DRIVERS</v>
          </cell>
          <cell r="AK21">
            <v>3</v>
          </cell>
          <cell r="AL21" t="str">
            <v>EA</v>
          </cell>
          <cell r="AO21">
            <v>461000</v>
          </cell>
          <cell r="AQ21">
            <v>461000</v>
          </cell>
        </row>
        <row r="22">
          <cell r="M22" t="str">
            <v>1ADA-</v>
          </cell>
          <cell r="N22" t="str">
            <v>DKADU PLANT  - COMMISSIONING</v>
          </cell>
          <cell r="Q22">
            <v>0</v>
          </cell>
          <cell r="R22">
            <v>0</v>
          </cell>
          <cell r="S22">
            <v>0</v>
          </cell>
          <cell r="T22">
            <v>0</v>
          </cell>
          <cell r="U22">
            <v>0</v>
          </cell>
          <cell r="X22" t="str">
            <v>1AAIQ</v>
          </cell>
          <cell r="Y22" t="str">
            <v>DKADU PLANT  - PROCUREMENT   PACKAGED EQUIPMENT</v>
          </cell>
          <cell r="AF22">
            <v>0</v>
          </cell>
          <cell r="AI22" t="str">
            <v>1ABAEX</v>
          </cell>
          <cell r="AJ22" t="str">
            <v>OTHER PUMPS &amp; MOTORS</v>
          </cell>
          <cell r="AK22">
            <v>3</v>
          </cell>
          <cell r="AL22" t="str">
            <v>EA</v>
          </cell>
          <cell r="AO22">
            <v>380000</v>
          </cell>
          <cell r="AQ22">
            <v>380000</v>
          </cell>
        </row>
        <row r="23">
          <cell r="M23" t="str">
            <v>1ADB-</v>
          </cell>
          <cell r="N23" t="str">
            <v>DKADU PLANT  -PERFORMANCE TEST</v>
          </cell>
          <cell r="Q23">
            <v>0</v>
          </cell>
          <cell r="R23">
            <v>0</v>
          </cell>
          <cell r="S23">
            <v>0</v>
          </cell>
          <cell r="T23">
            <v>0</v>
          </cell>
          <cell r="U23">
            <v>0</v>
          </cell>
          <cell r="X23" t="str">
            <v>1AAIR</v>
          </cell>
          <cell r="Y23" t="str">
            <v>DKADU PLANT  - PROCUREMENT   ELECTRICAL EQUIPMENT</v>
          </cell>
          <cell r="AF23">
            <v>0</v>
          </cell>
          <cell r="AI23" t="str">
            <v>1ABAE-</v>
          </cell>
          <cell r="AJ23" t="str">
            <v>SUBTOTAL PUMPS &amp; MOTORS</v>
          </cell>
          <cell r="AK23">
            <v>9</v>
          </cell>
          <cell r="AL23">
            <v>0</v>
          </cell>
          <cell r="AM23">
            <v>0</v>
          </cell>
          <cell r="AN23">
            <v>0</v>
          </cell>
          <cell r="AO23">
            <v>1160000</v>
          </cell>
          <cell r="AP23">
            <v>0</v>
          </cell>
          <cell r="AQ23">
            <v>1160000</v>
          </cell>
        </row>
        <row r="24">
          <cell r="M24" t="str">
            <v>1AD--</v>
          </cell>
          <cell r="N24" t="str">
            <v>SUBTOTAL DKADU PLANT  - COMMISSIONING, PERFORMANCE TEST &amp; TRAINING</v>
          </cell>
          <cell r="Q24">
            <v>0</v>
          </cell>
          <cell r="R24">
            <v>0</v>
          </cell>
          <cell r="S24">
            <v>0</v>
          </cell>
          <cell r="T24">
            <v>0</v>
          </cell>
          <cell r="U24">
            <v>0</v>
          </cell>
          <cell r="X24" t="str">
            <v>1AAIS</v>
          </cell>
          <cell r="Y24" t="str">
            <v>DKADU PLANT  - PROCUREMENT INSTRUMENTATION EQUIPMENT</v>
          </cell>
          <cell r="AF24">
            <v>0</v>
          </cell>
        </row>
        <row r="25">
          <cell r="X25" t="str">
            <v>1AAIT</v>
          </cell>
          <cell r="Y25" t="str">
            <v>DKADU PLANT  - PROCUREMENT   BULKS</v>
          </cell>
          <cell r="AF25">
            <v>0</v>
          </cell>
          <cell r="AI25" t="str">
            <v>1ABAFA</v>
          </cell>
          <cell r="AJ25" t="str">
            <v>RECYCLE GAS/GAS EXCHANGERS</v>
          </cell>
          <cell r="AK25">
            <v>2</v>
          </cell>
          <cell r="AL25" t="str">
            <v>EA</v>
          </cell>
          <cell r="AO25">
            <v>389000</v>
          </cell>
          <cell r="AQ25">
            <v>389000</v>
          </cell>
        </row>
        <row r="26">
          <cell r="X26" t="str">
            <v>1AAIX</v>
          </cell>
          <cell r="Y26" t="str">
            <v>DKADU PLANT  - PROCUREMENT   OTHER</v>
          </cell>
          <cell r="AF26">
            <v>0</v>
          </cell>
          <cell r="AI26" t="str">
            <v>1ABAFB</v>
          </cell>
          <cell r="AJ26" t="str">
            <v>LP GAS/GAS EXCHANGERS</v>
          </cell>
          <cell r="AK26">
            <v>4</v>
          </cell>
          <cell r="AL26" t="str">
            <v>EA</v>
          </cell>
          <cell r="AO26">
            <v>1910000</v>
          </cell>
          <cell r="AQ26">
            <v>1910000</v>
          </cell>
        </row>
        <row r="27">
          <cell r="X27" t="str">
            <v>1AAI-</v>
          </cell>
          <cell r="Y27" t="str">
            <v>SUBTOTAL - DKADU PLANT  - PROCUREMENT</v>
          </cell>
          <cell r="Z27">
            <v>0</v>
          </cell>
          <cell r="AA27" t="str">
            <v>N/A</v>
          </cell>
          <cell r="AB27">
            <v>0</v>
          </cell>
          <cell r="AC27">
            <v>0</v>
          </cell>
          <cell r="AD27">
            <v>0</v>
          </cell>
          <cell r="AE27">
            <v>0</v>
          </cell>
          <cell r="AF27">
            <v>0</v>
          </cell>
          <cell r="AI27" t="str">
            <v>1ABAFC</v>
          </cell>
          <cell r="AJ27" t="str">
            <v>LP DEMETHANIZER REBOILER</v>
          </cell>
          <cell r="AK27">
            <v>1</v>
          </cell>
          <cell r="AL27" t="str">
            <v>EA</v>
          </cell>
          <cell r="AO27">
            <v>591000</v>
          </cell>
          <cell r="AQ27">
            <v>591000</v>
          </cell>
        </row>
        <row r="28">
          <cell r="AI28" t="str">
            <v>1ABAFD</v>
          </cell>
          <cell r="AJ28" t="str">
            <v>UPPER SIDE REBOILER</v>
          </cell>
          <cell r="AK28">
            <v>1</v>
          </cell>
          <cell r="AL28" t="str">
            <v>EA</v>
          </cell>
          <cell r="AO28">
            <v>780000</v>
          </cell>
          <cell r="AQ28">
            <v>780000</v>
          </cell>
        </row>
        <row r="29">
          <cell r="X29" t="str">
            <v>1AAJA</v>
          </cell>
          <cell r="Y29" t="str">
            <v>DKADU PLANT  - INDIRECT ENG'G CONTRACTS</v>
          </cell>
          <cell r="AF29">
            <v>0</v>
          </cell>
          <cell r="AI29" t="str">
            <v>1ABAFE</v>
          </cell>
          <cell r="AJ29" t="str">
            <v>LOWER SIDE REBOILER</v>
          </cell>
          <cell r="AK29">
            <v>1</v>
          </cell>
          <cell r="AL29" t="str">
            <v>EA</v>
          </cell>
          <cell r="AO29">
            <v>416000</v>
          </cell>
          <cell r="AQ29">
            <v>416000</v>
          </cell>
        </row>
        <row r="30">
          <cell r="X30" t="str">
            <v>1AAJB</v>
          </cell>
          <cell r="Y30" t="str">
            <v>DKADU PLANT  - INDIRECT ENG'G PROJECT MANAGEMENT</v>
          </cell>
          <cell r="AF30">
            <v>0</v>
          </cell>
          <cell r="AI30" t="str">
            <v>1ABAFF</v>
          </cell>
          <cell r="AJ30" t="str">
            <v>RECYCLE COMPRESSOR AFTER COOLER</v>
          </cell>
          <cell r="AK30">
            <v>3</v>
          </cell>
          <cell r="AL30" t="str">
            <v>EA</v>
          </cell>
          <cell r="AO30">
            <v>1664000</v>
          </cell>
          <cell r="AQ30">
            <v>1664000</v>
          </cell>
        </row>
        <row r="31">
          <cell r="X31" t="str">
            <v>1AAJC</v>
          </cell>
          <cell r="Y31" t="str">
            <v>DKADU PLANT  - INDIRECT ENG'G ENGINEERING/NON-TECH</v>
          </cell>
          <cell r="AF31">
            <v>0</v>
          </cell>
          <cell r="AI31" t="str">
            <v>1ABAFX</v>
          </cell>
          <cell r="AJ31" t="str">
            <v>OTHER SHELL &amp; TUBE EXCHANGERS</v>
          </cell>
          <cell r="AQ31">
            <v>0</v>
          </cell>
        </row>
        <row r="32">
          <cell r="X32" t="str">
            <v>1AAJX</v>
          </cell>
          <cell r="Y32" t="str">
            <v>DKADU PLANT  - INDIRECT ENG'G OTHER</v>
          </cell>
          <cell r="AF32">
            <v>0</v>
          </cell>
          <cell r="AI32" t="str">
            <v>1ABAF-</v>
          </cell>
          <cell r="AJ32" t="str">
            <v>SUBTOTAL HEAT EXCHANGERS - SHELL &amp; TUBE</v>
          </cell>
          <cell r="AK32">
            <v>12</v>
          </cell>
          <cell r="AL32">
            <v>0</v>
          </cell>
          <cell r="AM32">
            <v>0</v>
          </cell>
          <cell r="AN32">
            <v>0</v>
          </cell>
          <cell r="AO32">
            <v>5750000</v>
          </cell>
          <cell r="AP32">
            <v>0</v>
          </cell>
          <cell r="AQ32">
            <v>5750000</v>
          </cell>
        </row>
        <row r="33">
          <cell r="X33" t="str">
            <v>1AAJ-</v>
          </cell>
          <cell r="Y33" t="str">
            <v>SUBTOTAL - DKADU PLANT  - INDIRECT ENGINEERING</v>
          </cell>
          <cell r="Z33">
            <v>0</v>
          </cell>
          <cell r="AA33" t="str">
            <v>N/A</v>
          </cell>
          <cell r="AB33">
            <v>0</v>
          </cell>
          <cell r="AC33">
            <v>0</v>
          </cell>
          <cell r="AD33">
            <v>0</v>
          </cell>
          <cell r="AE33">
            <v>0</v>
          </cell>
          <cell r="AF33">
            <v>0</v>
          </cell>
        </row>
        <row r="34">
          <cell r="AI34" t="str">
            <v>1ABAGX</v>
          </cell>
          <cell r="AJ34" t="str">
            <v>OTHER EXCHANGERS - FINNED ALUMINUM</v>
          </cell>
          <cell r="AQ34">
            <v>0</v>
          </cell>
        </row>
        <row r="35">
          <cell r="AI35" t="str">
            <v>1ABAG-</v>
          </cell>
          <cell r="AJ35" t="str">
            <v>SUBTOTAL - HEAT EXCHANGERS - FINNED ALUMINUM</v>
          </cell>
          <cell r="AK35">
            <v>0</v>
          </cell>
          <cell r="AL35">
            <v>0</v>
          </cell>
          <cell r="AM35">
            <v>0</v>
          </cell>
          <cell r="AN35">
            <v>0</v>
          </cell>
          <cell r="AO35">
            <v>0</v>
          </cell>
          <cell r="AP35">
            <v>0</v>
          </cell>
          <cell r="AQ35">
            <v>0</v>
          </cell>
        </row>
        <row r="46">
          <cell r="W46" t="str">
            <v>LEVEL 2 DKADU PLANT PG.2</v>
          </cell>
          <cell r="X46" t="str">
            <v>WBS CODE</v>
          </cell>
          <cell r="Y46" t="str">
            <v>DESCRIPTION</v>
          </cell>
          <cell r="Z46" t="str">
            <v>QUANTITY</v>
          </cell>
          <cell r="AA46" t="str">
            <v>UNITS</v>
          </cell>
          <cell r="AB46" t="str">
            <v>TOTAL MANHOURS</v>
          </cell>
          <cell r="AC46" t="str">
            <v>TOTAL LABOR COST</v>
          </cell>
          <cell r="AD46" t="str">
            <v>TOTAL MAT'L COST</v>
          </cell>
          <cell r="AE46" t="str">
            <v>TOTAL S/C COST</v>
          </cell>
          <cell r="AF46" t="str">
            <v>TOTAL COST</v>
          </cell>
          <cell r="AH46" t="str">
            <v>LEVEL 3 DKADU PLANT PG 2</v>
          </cell>
          <cell r="AI46" t="str">
            <v>WBS CODE</v>
          </cell>
          <cell r="AJ46" t="str">
            <v>DESCRIPTION</v>
          </cell>
          <cell r="AK46" t="str">
            <v>QUANTITY</v>
          </cell>
          <cell r="AL46" t="str">
            <v>UNITS</v>
          </cell>
          <cell r="AM46" t="str">
            <v>TOTAL MANHOURS</v>
          </cell>
          <cell r="AN46" t="str">
            <v>TOTAL LABOR COST</v>
          </cell>
          <cell r="AO46" t="str">
            <v>TOTAL MAT'L COST</v>
          </cell>
          <cell r="AP46" t="str">
            <v>TOTAL S/C COST</v>
          </cell>
          <cell r="AQ46" t="str">
            <v>TOTAL COST</v>
          </cell>
        </row>
        <row r="48">
          <cell r="X48" t="str">
            <v>1ABAA</v>
          </cell>
          <cell r="Y48" t="str">
            <v>DKADU PLANT  - FAB/DELIVERY MAJOR EQUIP PRESSURE VESSELS</v>
          </cell>
          <cell r="Z48">
            <v>17</v>
          </cell>
          <cell r="AA48">
            <v>0</v>
          </cell>
          <cell r="AB48">
            <v>0</v>
          </cell>
          <cell r="AC48">
            <v>0</v>
          </cell>
          <cell r="AD48">
            <v>2878400</v>
          </cell>
          <cell r="AE48">
            <v>0</v>
          </cell>
          <cell r="AF48">
            <v>2878400</v>
          </cell>
          <cell r="AI48" t="str">
            <v>1ABAHA</v>
          </cell>
          <cell r="AJ48" t="str">
            <v>DEMETHANIZER FEED CHILLER W/ OH REFLUX COOLER</v>
          </cell>
          <cell r="AK48">
            <v>2</v>
          </cell>
          <cell r="AL48" t="str">
            <v>EA</v>
          </cell>
          <cell r="AO48">
            <v>2193000</v>
          </cell>
          <cell r="AQ48">
            <v>2193000</v>
          </cell>
        </row>
        <row r="49">
          <cell r="X49" t="str">
            <v>1ABAB</v>
          </cell>
          <cell r="Y49" t="str">
            <v>DKADU PLANT  - FAB/DELIVERY MAJOR EQUIP COLUMNS</v>
          </cell>
          <cell r="Z49">
            <v>3</v>
          </cell>
          <cell r="AA49">
            <v>0</v>
          </cell>
          <cell r="AB49">
            <v>0</v>
          </cell>
          <cell r="AC49">
            <v>0</v>
          </cell>
          <cell r="AD49">
            <v>3937000</v>
          </cell>
          <cell r="AE49">
            <v>0</v>
          </cell>
          <cell r="AF49">
            <v>3937000</v>
          </cell>
          <cell r="AI49" t="str">
            <v>1ABAHB</v>
          </cell>
          <cell r="AJ49" t="str">
            <v>RECYCLE GAS PREHEATER</v>
          </cell>
          <cell r="AK49">
            <v>1</v>
          </cell>
          <cell r="AL49" t="str">
            <v>EA</v>
          </cell>
          <cell r="AO49">
            <v>1527000</v>
          </cell>
          <cell r="AQ49">
            <v>1527000</v>
          </cell>
        </row>
        <row r="50">
          <cell r="X50" t="str">
            <v>1ABAE</v>
          </cell>
          <cell r="Y50" t="str">
            <v>DKADU PLANT  - FAB/DELIVERY MAJOR EQUIP PUMPS &amp; MOTORS</v>
          </cell>
          <cell r="Z50">
            <v>9</v>
          </cell>
          <cell r="AA50">
            <v>0</v>
          </cell>
          <cell r="AB50">
            <v>0</v>
          </cell>
          <cell r="AC50">
            <v>0</v>
          </cell>
          <cell r="AD50">
            <v>1160000</v>
          </cell>
          <cell r="AE50">
            <v>0</v>
          </cell>
          <cell r="AF50">
            <v>1160000</v>
          </cell>
          <cell r="AI50" t="str">
            <v>1ABAHC</v>
          </cell>
          <cell r="AJ50" t="str">
            <v>LP BOOSTER COMPRESSOR AFTERCOOLER</v>
          </cell>
          <cell r="AK50">
            <v>1</v>
          </cell>
          <cell r="AL50" t="str">
            <v>EA</v>
          </cell>
          <cell r="AO50">
            <v>128000</v>
          </cell>
          <cell r="AQ50">
            <v>128000</v>
          </cell>
        </row>
        <row r="51">
          <cell r="X51" t="str">
            <v>1ABAF</v>
          </cell>
          <cell r="Y51" t="str">
            <v>DKADU PLANT  - FAB/DELIVERY MAJOR EQUIP HEAT EXCHANGERS S&amp;T</v>
          </cell>
          <cell r="Z51">
            <v>12</v>
          </cell>
          <cell r="AA51">
            <v>0</v>
          </cell>
          <cell r="AB51">
            <v>0</v>
          </cell>
          <cell r="AC51">
            <v>0</v>
          </cell>
          <cell r="AD51">
            <v>5750000</v>
          </cell>
          <cell r="AE51">
            <v>0</v>
          </cell>
          <cell r="AF51">
            <v>5750000</v>
          </cell>
          <cell r="AI51" t="str">
            <v>1ABAHD</v>
          </cell>
          <cell r="AJ51" t="str">
            <v>BOOSTER COMPRESSOR AFTERCOOLER</v>
          </cell>
          <cell r="AK51">
            <v>2</v>
          </cell>
          <cell r="AL51" t="str">
            <v>EA</v>
          </cell>
          <cell r="AO51">
            <v>548000</v>
          </cell>
          <cell r="AQ51">
            <v>548000</v>
          </cell>
        </row>
        <row r="52">
          <cell r="X52" t="str">
            <v>1ABAG</v>
          </cell>
          <cell r="Y52" t="str">
            <v>DKADU PLANT  - FAB/DELIVERY MAJOR EQUIP HEAT EXCHANGERS FINNED ALUMINUM</v>
          </cell>
          <cell r="Z52">
            <v>0</v>
          </cell>
          <cell r="AA52">
            <v>0</v>
          </cell>
          <cell r="AB52">
            <v>0</v>
          </cell>
          <cell r="AC52">
            <v>0</v>
          </cell>
          <cell r="AD52">
            <v>0</v>
          </cell>
          <cell r="AE52">
            <v>0</v>
          </cell>
          <cell r="AF52">
            <v>0</v>
          </cell>
          <cell r="AI52" t="str">
            <v>1ABAHX</v>
          </cell>
          <cell r="AJ52" t="str">
            <v>OTHER AIR COOLERS</v>
          </cell>
          <cell r="AQ52">
            <v>0</v>
          </cell>
        </row>
        <row r="53">
          <cell r="X53" t="str">
            <v>1ABAH</v>
          </cell>
          <cell r="Y53" t="str">
            <v>DKADU PLANT  - FAB/DELIVERY MAJOR EQUIP AIR COOLERS</v>
          </cell>
          <cell r="Z53">
            <v>6</v>
          </cell>
          <cell r="AA53">
            <v>0</v>
          </cell>
          <cell r="AB53">
            <v>0</v>
          </cell>
          <cell r="AC53">
            <v>0</v>
          </cell>
          <cell r="AD53">
            <v>4396000</v>
          </cell>
          <cell r="AE53">
            <v>0</v>
          </cell>
          <cell r="AF53">
            <v>4396000</v>
          </cell>
          <cell r="AI53" t="str">
            <v>1ABAH-</v>
          </cell>
          <cell r="AJ53" t="str">
            <v>SUBTOTAL - AIR COOLERS</v>
          </cell>
          <cell r="AK53">
            <v>6</v>
          </cell>
          <cell r="AL53">
            <v>0</v>
          </cell>
          <cell r="AM53">
            <v>0</v>
          </cell>
          <cell r="AN53">
            <v>0</v>
          </cell>
          <cell r="AO53">
            <v>4396000</v>
          </cell>
          <cell r="AP53">
            <v>0</v>
          </cell>
          <cell r="AQ53">
            <v>4396000</v>
          </cell>
        </row>
        <row r="54">
          <cell r="X54" t="str">
            <v>1ABAI</v>
          </cell>
          <cell r="Y54" t="str">
            <v>DKADU PLANT  - FAB/DELIVERY MAJOR EQUIP COMPRESSORS &amp; DRIVERS</v>
          </cell>
          <cell r="Z54">
            <v>7</v>
          </cell>
          <cell r="AA54">
            <v>0</v>
          </cell>
          <cell r="AB54">
            <v>0</v>
          </cell>
          <cell r="AC54">
            <v>0</v>
          </cell>
          <cell r="AD54">
            <v>40205000</v>
          </cell>
          <cell r="AE54">
            <v>0</v>
          </cell>
          <cell r="AF54">
            <v>40205000</v>
          </cell>
        </row>
        <row r="55">
          <cell r="X55" t="str">
            <v>1ABAJ</v>
          </cell>
          <cell r="Y55" t="str">
            <v>DKADU PLANT  - FAB/DELIVERY MAJOR EQUIP EMEGENCY DIESEL GENERATOR</v>
          </cell>
          <cell r="AF55">
            <v>0</v>
          </cell>
          <cell r="AI55" t="str">
            <v>1ABAIA</v>
          </cell>
          <cell r="AJ55" t="str">
            <v>GAS RECYCLE COMPRESSORS W/TURBINES</v>
          </cell>
          <cell r="AK55">
            <v>3</v>
          </cell>
          <cell r="AL55" t="str">
            <v>EA</v>
          </cell>
          <cell r="AO55">
            <v>25295000</v>
          </cell>
          <cell r="AQ55">
            <v>25295000</v>
          </cell>
        </row>
        <row r="56">
          <cell r="X56" t="str">
            <v>1ABAQ</v>
          </cell>
          <cell r="Y56" t="str">
            <v>DKADU PLANT  - FAB/DELIVERY MAJOR EQUIP PACKAGED EQUIPMENT</v>
          </cell>
          <cell r="Z56">
            <v>4</v>
          </cell>
          <cell r="AA56">
            <v>0</v>
          </cell>
          <cell r="AB56">
            <v>0</v>
          </cell>
          <cell r="AC56">
            <v>0</v>
          </cell>
          <cell r="AD56">
            <v>535400</v>
          </cell>
          <cell r="AE56">
            <v>0</v>
          </cell>
          <cell r="AF56">
            <v>535400</v>
          </cell>
          <cell r="AI56" t="str">
            <v>1ABAIB</v>
          </cell>
          <cell r="AJ56" t="str">
            <v>RECYCLE EXPANDER COMP. W/DRIVERS</v>
          </cell>
          <cell r="AK56">
            <v>1</v>
          </cell>
          <cell r="AL56" t="str">
            <v>EA</v>
          </cell>
          <cell r="AO56">
            <v>1446000</v>
          </cell>
          <cell r="AQ56">
            <v>1446000</v>
          </cell>
        </row>
        <row r="57">
          <cell r="X57" t="str">
            <v>1ABAR</v>
          </cell>
          <cell r="Y57" t="str">
            <v>DKADU PLANT  - FAB/DELIVERY MAJOR EQUIP ELECTRICAL EQUIPMENT</v>
          </cell>
          <cell r="Z57">
            <v>0</v>
          </cell>
          <cell r="AA57">
            <v>0</v>
          </cell>
          <cell r="AB57">
            <v>0</v>
          </cell>
          <cell r="AC57">
            <v>0</v>
          </cell>
          <cell r="AD57">
            <v>0</v>
          </cell>
          <cell r="AE57">
            <v>0</v>
          </cell>
          <cell r="AF57">
            <v>0</v>
          </cell>
          <cell r="AI57" t="str">
            <v>1ABAIC</v>
          </cell>
          <cell r="AJ57" t="str">
            <v>INJECTION BOOSTER COMPRESSORS &amp; DRIVERS</v>
          </cell>
          <cell r="AK57">
            <v>2</v>
          </cell>
          <cell r="AL57" t="str">
            <v>EA</v>
          </cell>
          <cell r="AO57">
            <v>10035000</v>
          </cell>
          <cell r="AQ57">
            <v>10035000</v>
          </cell>
        </row>
        <row r="58">
          <cell r="X58" t="str">
            <v>1ABAS</v>
          </cell>
          <cell r="Y58" t="str">
            <v>DKADU PLANT  - FAB/DELIVERY MAJOR EQUIP INSTRUMENTATION EQUIPMENT</v>
          </cell>
          <cell r="Z58">
            <v>0</v>
          </cell>
          <cell r="AA58">
            <v>0</v>
          </cell>
          <cell r="AB58">
            <v>0</v>
          </cell>
          <cell r="AC58">
            <v>0</v>
          </cell>
          <cell r="AD58">
            <v>0</v>
          </cell>
          <cell r="AE58">
            <v>0</v>
          </cell>
          <cell r="AF58">
            <v>0</v>
          </cell>
          <cell r="AI58" t="str">
            <v>1ABAID</v>
          </cell>
          <cell r="AJ58" t="str">
            <v>LP BOOSTER COMPRESSORS &amp; DRIVERS</v>
          </cell>
          <cell r="AK58">
            <v>1</v>
          </cell>
          <cell r="AL58" t="str">
            <v>EA</v>
          </cell>
          <cell r="AO58">
            <v>3429000</v>
          </cell>
          <cell r="AQ58">
            <v>3429000</v>
          </cell>
        </row>
        <row r="59">
          <cell r="X59" t="str">
            <v>1ABAX</v>
          </cell>
          <cell r="Y59" t="str">
            <v>DKADU PLANT  - FAB/DELIVERY MAJOR EQUIP OTHER</v>
          </cell>
          <cell r="Z59">
            <v>0</v>
          </cell>
          <cell r="AA59">
            <v>0</v>
          </cell>
          <cell r="AB59">
            <v>0</v>
          </cell>
          <cell r="AC59">
            <v>0</v>
          </cell>
          <cell r="AD59">
            <v>0</v>
          </cell>
          <cell r="AE59">
            <v>0</v>
          </cell>
          <cell r="AF59">
            <v>0</v>
          </cell>
          <cell r="AI59" t="str">
            <v>1ABAIE</v>
          </cell>
          <cell r="AJ59" t="str">
            <v>MODIFICATION OF EXPANDERS COMPRESSORS</v>
          </cell>
          <cell r="AQ59">
            <v>0</v>
          </cell>
        </row>
        <row r="60">
          <cell r="X60" t="str">
            <v>1ABA-</v>
          </cell>
          <cell r="Y60" t="str">
            <v>SUBTOTAL - DKADU PLANT  - FAB/DELIVERY MAJOR EQUIP.</v>
          </cell>
          <cell r="Z60">
            <v>58</v>
          </cell>
          <cell r="AA60" t="str">
            <v>N/A</v>
          </cell>
          <cell r="AB60">
            <v>0</v>
          </cell>
          <cell r="AC60">
            <v>0</v>
          </cell>
          <cell r="AD60">
            <v>58861800</v>
          </cell>
          <cell r="AE60">
            <v>0</v>
          </cell>
          <cell r="AF60">
            <v>58861800</v>
          </cell>
          <cell r="AI60" t="str">
            <v>1ABAIX</v>
          </cell>
          <cell r="AJ60" t="str">
            <v>OTHER COMPRESSORS &amp; DRIVERS</v>
          </cell>
          <cell r="AQ60">
            <v>0</v>
          </cell>
        </row>
        <row r="61">
          <cell r="AI61" t="str">
            <v>1ABAI</v>
          </cell>
          <cell r="AJ61" t="str">
            <v>SUBTOTAL - COMPRESSORS &amp; DRIVERS</v>
          </cell>
          <cell r="AK61">
            <v>7</v>
          </cell>
          <cell r="AL61">
            <v>0</v>
          </cell>
          <cell r="AM61">
            <v>0</v>
          </cell>
          <cell r="AN61">
            <v>0</v>
          </cell>
          <cell r="AO61">
            <v>40205000</v>
          </cell>
          <cell r="AP61">
            <v>0</v>
          </cell>
          <cell r="AQ61">
            <v>40205000</v>
          </cell>
        </row>
        <row r="62">
          <cell r="X62" t="str">
            <v>1ABBA</v>
          </cell>
          <cell r="Y62" t="str">
            <v>DKADU PLANT  - FAB/DELIVERY BULKS - IMBEDS</v>
          </cell>
          <cell r="AF62">
            <v>0</v>
          </cell>
        </row>
        <row r="63">
          <cell r="X63" t="str">
            <v>1ABBB</v>
          </cell>
          <cell r="Y63" t="str">
            <v>DKADU PLANT  - FAB/DELIVERY BULKS - STRUCTURAL</v>
          </cell>
          <cell r="AF63">
            <v>0</v>
          </cell>
          <cell r="AI63" t="str">
            <v>1ABAQA</v>
          </cell>
          <cell r="AJ63" t="str">
            <v>AIR COMPRESSOR PACKAGE W/ IA DRYER AND RECEIVER</v>
          </cell>
          <cell r="AK63">
            <v>1</v>
          </cell>
          <cell r="AL63" t="str">
            <v>SET</v>
          </cell>
          <cell r="AO63">
            <v>173000</v>
          </cell>
          <cell r="AQ63">
            <v>173000</v>
          </cell>
        </row>
        <row r="64">
          <cell r="X64" t="str">
            <v>1ABBC</v>
          </cell>
          <cell r="Y64" t="str">
            <v>DKADU PLANT  - FAB/DELIVERY BULKS - PIPING</v>
          </cell>
          <cell r="Z64">
            <v>0</v>
          </cell>
          <cell r="AA64">
            <v>0</v>
          </cell>
          <cell r="AB64">
            <v>0</v>
          </cell>
          <cell r="AC64">
            <v>0</v>
          </cell>
          <cell r="AD64">
            <v>0</v>
          </cell>
          <cell r="AE64">
            <v>0</v>
          </cell>
          <cell r="AF64">
            <v>0</v>
          </cell>
          <cell r="AI64" t="str">
            <v>1ABAQB</v>
          </cell>
          <cell r="AJ64" t="str">
            <v>METHANOL INJECTION SKID</v>
          </cell>
          <cell r="AK64">
            <v>1</v>
          </cell>
          <cell r="AL64" t="str">
            <v>SET</v>
          </cell>
          <cell r="AO64">
            <v>185000</v>
          </cell>
          <cell r="AQ64">
            <v>185000</v>
          </cell>
        </row>
        <row r="65">
          <cell r="X65" t="str">
            <v>1ABBD</v>
          </cell>
          <cell r="Y65" t="str">
            <v>DKADU PLANT  - FAB/DELIVERY BULKS - ELECTRICAL</v>
          </cell>
          <cell r="Z65">
            <v>0</v>
          </cell>
          <cell r="AA65">
            <v>0</v>
          </cell>
          <cell r="AB65">
            <v>0</v>
          </cell>
          <cell r="AC65">
            <v>0</v>
          </cell>
          <cell r="AD65">
            <v>0</v>
          </cell>
          <cell r="AE65">
            <v>0</v>
          </cell>
          <cell r="AF65">
            <v>0</v>
          </cell>
          <cell r="AI65" t="str">
            <v>1ABAQC</v>
          </cell>
          <cell r="AJ65" t="str">
            <v>NITROGEN EQUIPMENT PACKAGE</v>
          </cell>
          <cell r="AQ65">
            <v>0</v>
          </cell>
        </row>
        <row r="66">
          <cell r="X66" t="str">
            <v>1ABBE</v>
          </cell>
          <cell r="Y66" t="str">
            <v>DKADU PLANT  - FAB/DELIVERY BULKS - INSTRUMENTATION</v>
          </cell>
          <cell r="Z66">
            <v>0</v>
          </cell>
          <cell r="AA66">
            <v>0</v>
          </cell>
          <cell r="AB66">
            <v>0</v>
          </cell>
          <cell r="AC66">
            <v>0</v>
          </cell>
          <cell r="AD66">
            <v>0</v>
          </cell>
          <cell r="AE66">
            <v>0</v>
          </cell>
          <cell r="AF66">
            <v>0</v>
          </cell>
          <cell r="AI66" t="str">
            <v>1ABAQX</v>
          </cell>
          <cell r="AJ66" t="str">
            <v>OTHER PACKAGED EQUIPMENT</v>
          </cell>
          <cell r="AK66">
            <v>2</v>
          </cell>
          <cell r="AL66" t="str">
            <v>SET</v>
          </cell>
          <cell r="AO66">
            <v>177400</v>
          </cell>
          <cell r="AQ66">
            <v>177400</v>
          </cell>
        </row>
        <row r="67">
          <cell r="X67" t="str">
            <v>1ABB-</v>
          </cell>
          <cell r="Y67" t="str">
            <v>SUBTOTAL - DKADU PLANT  - FAB/DELIVERY BULKS</v>
          </cell>
          <cell r="Z67">
            <v>0</v>
          </cell>
          <cell r="AA67" t="str">
            <v>N/A</v>
          </cell>
          <cell r="AB67">
            <v>0</v>
          </cell>
          <cell r="AC67">
            <v>0</v>
          </cell>
          <cell r="AD67">
            <v>0</v>
          </cell>
          <cell r="AE67">
            <v>0</v>
          </cell>
          <cell r="AF67">
            <v>0</v>
          </cell>
          <cell r="AI67" t="str">
            <v>1ABAQ-</v>
          </cell>
          <cell r="AJ67" t="str">
            <v>SUBTOTAL PACKAGED EQUIPMENT</v>
          </cell>
          <cell r="AK67">
            <v>4</v>
          </cell>
          <cell r="AL67">
            <v>0</v>
          </cell>
          <cell r="AM67">
            <v>0</v>
          </cell>
          <cell r="AN67">
            <v>0</v>
          </cell>
          <cell r="AO67">
            <v>535400</v>
          </cell>
          <cell r="AP67">
            <v>0</v>
          </cell>
          <cell r="AQ67">
            <v>535400</v>
          </cell>
        </row>
        <row r="69">
          <cell r="X69" t="str">
            <v>1ABCA</v>
          </cell>
          <cell r="Y69" t="str">
            <v>DKADU PLANT  - FAB/DELIVERY ENG. SPECIALTIES - BUILDINGS</v>
          </cell>
          <cell r="AF69">
            <v>0</v>
          </cell>
          <cell r="AI69" t="str">
            <v>1ABARA</v>
          </cell>
          <cell r="AJ69" t="str">
            <v>SWITCHGEAR</v>
          </cell>
          <cell r="AQ69">
            <v>0</v>
          </cell>
        </row>
        <row r="70">
          <cell r="X70" t="str">
            <v>1ABCB</v>
          </cell>
          <cell r="Y70" t="str">
            <v>DKADU PLANT  - FAB/DELIVERY ENG. SPECIALTIES - GENERAL</v>
          </cell>
          <cell r="AF70">
            <v>0</v>
          </cell>
          <cell r="AI70" t="str">
            <v>1ABARB</v>
          </cell>
          <cell r="AJ70" t="str">
            <v>TRANSFORMERS</v>
          </cell>
          <cell r="AQ70">
            <v>0</v>
          </cell>
        </row>
        <row r="71">
          <cell r="X71" t="str">
            <v>1ABC-</v>
          </cell>
          <cell r="Y71" t="str">
            <v>SUBTOTAL - DKADU PLANT  - FAB/DELIVERY ENGINEERING SPECIALTIES</v>
          </cell>
          <cell r="Z71">
            <v>0</v>
          </cell>
          <cell r="AA71" t="str">
            <v>N/A</v>
          </cell>
          <cell r="AB71">
            <v>0</v>
          </cell>
          <cell r="AC71">
            <v>0</v>
          </cell>
          <cell r="AD71">
            <v>0</v>
          </cell>
          <cell r="AE71">
            <v>0</v>
          </cell>
          <cell r="AF71">
            <v>0</v>
          </cell>
          <cell r="AI71" t="str">
            <v>1ABARC</v>
          </cell>
          <cell r="AJ71" t="str">
            <v>MCC'S</v>
          </cell>
          <cell r="AQ71">
            <v>0</v>
          </cell>
        </row>
        <row r="72">
          <cell r="AI72" t="str">
            <v>1ABARD</v>
          </cell>
          <cell r="AJ72" t="str">
            <v>UPS</v>
          </cell>
          <cell r="AQ72">
            <v>0</v>
          </cell>
        </row>
        <row r="73">
          <cell r="AI73" t="str">
            <v>1ABARX</v>
          </cell>
          <cell r="AJ73" t="str">
            <v>OTHER ELECTRICAL EQUIPMENT</v>
          </cell>
          <cell r="AQ73">
            <v>0</v>
          </cell>
        </row>
        <row r="74">
          <cell r="AI74" t="str">
            <v>1ABAR-</v>
          </cell>
          <cell r="AJ74" t="str">
            <v>SUBTOTAL ELECTRICAL EQUIPMENT</v>
          </cell>
          <cell r="AK74">
            <v>0</v>
          </cell>
          <cell r="AL74">
            <v>0</v>
          </cell>
          <cell r="AM74">
            <v>0</v>
          </cell>
          <cell r="AN74">
            <v>0</v>
          </cell>
          <cell r="AO74">
            <v>0</v>
          </cell>
          <cell r="AP74">
            <v>0</v>
          </cell>
          <cell r="AQ74">
            <v>0</v>
          </cell>
        </row>
        <row r="76">
          <cell r="AI76" t="str">
            <v>1ABASA</v>
          </cell>
          <cell r="AJ76" t="str">
            <v>DCS, ESD, AND F&amp;G</v>
          </cell>
          <cell r="AQ76">
            <v>0</v>
          </cell>
        </row>
        <row r="77">
          <cell r="AI77" t="str">
            <v>1ABASB</v>
          </cell>
          <cell r="AJ77" t="str">
            <v>FIELD INSTRUMENTATION</v>
          </cell>
          <cell r="AQ77">
            <v>0</v>
          </cell>
        </row>
        <row r="78">
          <cell r="AI78" t="str">
            <v>1ABASC</v>
          </cell>
          <cell r="AJ78" t="str">
            <v>CONTROL VALVES, RELIEF VALVES</v>
          </cell>
          <cell r="AQ78">
            <v>0</v>
          </cell>
        </row>
        <row r="79">
          <cell r="AI79" t="str">
            <v>1ABASD</v>
          </cell>
          <cell r="AJ79" t="str">
            <v>SHUTDOWN/BLOWDOWN VALVES</v>
          </cell>
          <cell r="AQ79">
            <v>0</v>
          </cell>
        </row>
        <row r="80">
          <cell r="AI80" t="str">
            <v>1ABASE</v>
          </cell>
          <cell r="AJ80" t="str">
            <v>CCTV AND TELECOMMUNICATION SYSTEM</v>
          </cell>
          <cell r="AQ80">
            <v>0</v>
          </cell>
        </row>
        <row r="81">
          <cell r="AI81" t="str">
            <v>1ABASF</v>
          </cell>
          <cell r="AJ81" t="str">
            <v>ANTI-SURGE VALVES FOR COMPRESSORS</v>
          </cell>
          <cell r="AQ81">
            <v>0</v>
          </cell>
        </row>
        <row r="82">
          <cell r="AI82" t="str">
            <v>1ABASX</v>
          </cell>
          <cell r="AJ82" t="str">
            <v>OTHER INSTRUMENTATION EQUIPMENT</v>
          </cell>
          <cell r="AQ82">
            <v>0</v>
          </cell>
        </row>
        <row r="83">
          <cell r="AI83" t="str">
            <v>1ABAS-</v>
          </cell>
          <cell r="AJ83" t="str">
            <v>SUBTOTAL INSTRUMENTATION EQUIPMENT</v>
          </cell>
          <cell r="AK83">
            <v>0</v>
          </cell>
          <cell r="AL83">
            <v>0</v>
          </cell>
          <cell r="AM83">
            <v>0</v>
          </cell>
          <cell r="AN83">
            <v>0</v>
          </cell>
          <cell r="AO83">
            <v>0</v>
          </cell>
          <cell r="AP83">
            <v>0</v>
          </cell>
          <cell r="AQ83">
            <v>0</v>
          </cell>
        </row>
        <row r="90">
          <cell r="W90" t="str">
            <v>LEVEL 2 DKADU PLANT PG.3</v>
          </cell>
          <cell r="X90" t="str">
            <v>WBS CODE</v>
          </cell>
          <cell r="Y90" t="str">
            <v>DESCRIPTION</v>
          </cell>
          <cell r="Z90" t="str">
            <v>QUANTITY</v>
          </cell>
          <cell r="AA90" t="str">
            <v>UNITS</v>
          </cell>
          <cell r="AB90" t="str">
            <v>TOTAL MANHOURS</v>
          </cell>
          <cell r="AC90" t="str">
            <v>TOTAL LABOR COST</v>
          </cell>
          <cell r="AD90" t="str">
            <v>TOTAL MAT'L COST</v>
          </cell>
          <cell r="AE90" t="str">
            <v>TOTAL S/C COST</v>
          </cell>
          <cell r="AF90" t="str">
            <v>TOTAL COST</v>
          </cell>
          <cell r="AH90" t="str">
            <v>LEVEL 3 DKADU PLANT PG 3</v>
          </cell>
          <cell r="AI90" t="str">
            <v>WBS CODE</v>
          </cell>
          <cell r="AJ90" t="str">
            <v>DESCRIPTION</v>
          </cell>
          <cell r="AK90" t="str">
            <v>QUANTITY</v>
          </cell>
          <cell r="AL90" t="str">
            <v>UNITS</v>
          </cell>
          <cell r="AM90" t="str">
            <v>TOTAL MANHOURS</v>
          </cell>
          <cell r="AN90" t="str">
            <v>TOTAL LABOR COST</v>
          </cell>
          <cell r="AO90" t="str">
            <v>TOTAL MAT'L COST</v>
          </cell>
          <cell r="AP90" t="str">
            <v>TOTAL S/C COST</v>
          </cell>
          <cell r="AQ90" t="str">
            <v>TOTAL COST</v>
          </cell>
        </row>
        <row r="92">
          <cell r="X92" t="str">
            <v>1ACAA</v>
          </cell>
          <cell r="Y92" t="str">
            <v>DKADU PLANT  - CONSTRUCTION, CIVIL - SITE WORK</v>
          </cell>
          <cell r="AF92">
            <v>0</v>
          </cell>
          <cell r="AI92" t="str">
            <v>1ABAXX</v>
          </cell>
          <cell r="AJ92" t="str">
            <v>OTHER EQUIPMENT</v>
          </cell>
          <cell r="AQ92">
            <v>0</v>
          </cell>
        </row>
        <row r="93">
          <cell r="X93" t="str">
            <v>1ACAB</v>
          </cell>
          <cell r="Y93" t="str">
            <v>DKADU PLANT  - CONSTRUCTION, CIVIL - FOUNDATIONS</v>
          </cell>
          <cell r="AF93">
            <v>0</v>
          </cell>
          <cell r="AI93" t="str">
            <v>1ABAX-</v>
          </cell>
          <cell r="AJ93" t="str">
            <v>SUBTOTAL OTHER EQUIPMENT</v>
          </cell>
          <cell r="AK93">
            <v>0</v>
          </cell>
          <cell r="AL93">
            <v>0</v>
          </cell>
          <cell r="AM93">
            <v>0</v>
          </cell>
          <cell r="AN93">
            <v>0</v>
          </cell>
          <cell r="AO93">
            <v>0</v>
          </cell>
          <cell r="AP93">
            <v>0</v>
          </cell>
          <cell r="AQ93">
            <v>0</v>
          </cell>
        </row>
        <row r="94">
          <cell r="X94" t="str">
            <v>1ACA</v>
          </cell>
          <cell r="Y94" t="str">
            <v>SUBTOTAL - DKADU PLANT  - CONSTRUCTION, CIVIL</v>
          </cell>
          <cell r="Z94">
            <v>0</v>
          </cell>
          <cell r="AA94" t="str">
            <v>N/A</v>
          </cell>
          <cell r="AB94">
            <v>0</v>
          </cell>
          <cell r="AC94">
            <v>0</v>
          </cell>
          <cell r="AD94">
            <v>0</v>
          </cell>
          <cell r="AE94">
            <v>0</v>
          </cell>
          <cell r="AF94">
            <v>0</v>
          </cell>
        </row>
        <row r="95">
          <cell r="AI95" t="str">
            <v>1ABBCA</v>
          </cell>
          <cell r="AJ95" t="str">
            <v>PIPING &amp; FITTING MATERIAL - CARBON STEEL</v>
          </cell>
          <cell r="AQ95">
            <v>0</v>
          </cell>
        </row>
        <row r="96">
          <cell r="X96" t="str">
            <v>1ACBA</v>
          </cell>
          <cell r="Y96" t="str">
            <v>DKADU PLANT  - CONSTRUCTION, MAJOR EQUIPMENT - PRESSURE VESSELS</v>
          </cell>
          <cell r="Z96">
            <v>452.8</v>
          </cell>
          <cell r="AA96" t="str">
            <v>TON</v>
          </cell>
          <cell r="AB96">
            <v>41920</v>
          </cell>
          <cell r="AC96">
            <v>314200</v>
          </cell>
          <cell r="AF96">
            <v>314200</v>
          </cell>
          <cell r="AI96" t="str">
            <v>1ABBCB</v>
          </cell>
          <cell r="AJ96" t="str">
            <v>PIPING VALVES - CARBON STEEL</v>
          </cell>
          <cell r="AQ96">
            <v>0</v>
          </cell>
        </row>
        <row r="97">
          <cell r="X97" t="str">
            <v>1ACBB</v>
          </cell>
          <cell r="Y97" t="str">
            <v>DKADU PLANT  - CONSTRUCTION, MAJOR EQUIPMENT - COLUMNS</v>
          </cell>
          <cell r="Z97">
            <v>842.1</v>
          </cell>
          <cell r="AA97" t="str">
            <v>TON</v>
          </cell>
          <cell r="AB97">
            <v>53980</v>
          </cell>
          <cell r="AC97">
            <v>606400</v>
          </cell>
          <cell r="AF97">
            <v>606400</v>
          </cell>
          <cell r="AI97" t="str">
            <v>1ABBCC</v>
          </cell>
          <cell r="AJ97" t="str">
            <v>PIPING &amp; FITTING MATERIAL - LOW TEMERATURE CARBON STEEL</v>
          </cell>
          <cell r="AQ97">
            <v>0</v>
          </cell>
        </row>
        <row r="98">
          <cell r="X98" t="str">
            <v>1ACBE</v>
          </cell>
          <cell r="Y98" t="str">
            <v>DKADU PLANT  - CONSTRUCTION, MAJOR EQUIPMENT - PUMPS &amp; MOTORS</v>
          </cell>
          <cell r="Z98">
            <v>58.2</v>
          </cell>
          <cell r="AA98" t="str">
            <v>TON</v>
          </cell>
          <cell r="AB98">
            <v>5850</v>
          </cell>
          <cell r="AC98">
            <v>45700</v>
          </cell>
          <cell r="AF98">
            <v>45700</v>
          </cell>
          <cell r="AI98" t="str">
            <v>1ABBCD</v>
          </cell>
          <cell r="AJ98" t="str">
            <v>PIPING VALVES - LOW TEMERATURE CARBON STEEL</v>
          </cell>
          <cell r="AQ98">
            <v>0</v>
          </cell>
        </row>
        <row r="99">
          <cell r="X99" t="str">
            <v>1ACBF</v>
          </cell>
          <cell r="Y99" t="str">
            <v>DKADU PLANT  - CONSTRUCTION, MAJOR EQUIPMENT - HEAT EXCHANGERS S&amp;T</v>
          </cell>
          <cell r="Z99">
            <v>808.9</v>
          </cell>
          <cell r="AA99" t="str">
            <v>TON</v>
          </cell>
          <cell r="AB99">
            <v>72460</v>
          </cell>
          <cell r="AC99">
            <v>572300</v>
          </cell>
          <cell r="AF99">
            <v>572300</v>
          </cell>
          <cell r="AI99" t="str">
            <v>1ABBCE</v>
          </cell>
          <cell r="AJ99" t="str">
            <v>PIPELINE FOR FLARE</v>
          </cell>
          <cell r="AQ99">
            <v>0</v>
          </cell>
        </row>
        <row r="100">
          <cell r="X100" t="str">
            <v>1ACBG</v>
          </cell>
          <cell r="Y100" t="str">
            <v>DKADU PLANT  - CONSTRUCTION, MAJOR EQUIPMENT - HEAT EXCHANGERS FINNED ALUMINUM</v>
          </cell>
          <cell r="AF100">
            <v>0</v>
          </cell>
          <cell r="AI100" t="str">
            <v>1ABBCF</v>
          </cell>
          <cell r="AJ100" t="str">
            <v>PIPELINE OTHERS</v>
          </cell>
          <cell r="AQ100">
            <v>0</v>
          </cell>
        </row>
        <row r="101">
          <cell r="X101" t="str">
            <v>1ACBH</v>
          </cell>
          <cell r="Y101" t="str">
            <v>DKADU PLANT  - CONSTRUCTION, MAJOR EQUIPMENT - AIR COOLERS</v>
          </cell>
          <cell r="Z101">
            <v>529.6</v>
          </cell>
          <cell r="AA101" t="str">
            <v>TON</v>
          </cell>
          <cell r="AB101">
            <v>52570</v>
          </cell>
          <cell r="AC101">
            <v>376300</v>
          </cell>
          <cell r="AF101">
            <v>376300</v>
          </cell>
          <cell r="AI101" t="str">
            <v>1ABBCG</v>
          </cell>
          <cell r="AJ101" t="str">
            <v>PIPING &amp; FITTING MATERIAL - STAINLESS STEEL</v>
          </cell>
          <cell r="AQ101">
            <v>0</v>
          </cell>
        </row>
        <row r="102">
          <cell r="X102" t="str">
            <v>1ACBI</v>
          </cell>
          <cell r="Y102" t="str">
            <v>DKADU PLANT  - CONSTRUCTION, MAJOR EQUIPMENT - COMPRESSORS &amp; DRIVERS</v>
          </cell>
          <cell r="Z102">
            <v>1380.5</v>
          </cell>
          <cell r="AA102" t="str">
            <v>TON</v>
          </cell>
          <cell r="AB102">
            <v>130080</v>
          </cell>
          <cell r="AC102">
            <v>976700</v>
          </cell>
          <cell r="AF102">
            <v>976700</v>
          </cell>
          <cell r="AI102" t="str">
            <v>1ABBCH</v>
          </cell>
          <cell r="AJ102" t="str">
            <v>PIPING VALVES - STAINLESS STEEL</v>
          </cell>
          <cell r="AQ102">
            <v>0</v>
          </cell>
        </row>
        <row r="103">
          <cell r="X103" t="str">
            <v>1ACBJ</v>
          </cell>
          <cell r="Y103" t="str">
            <v>DKADU PLANT  - CONSTRUCTION, MAJOR EQUIPMENT - EMERG. DIESEL GENERATOR</v>
          </cell>
          <cell r="AF103">
            <v>0</v>
          </cell>
          <cell r="AI103" t="str">
            <v>1ABBCI</v>
          </cell>
          <cell r="AJ103" t="str">
            <v>PIPING &amp; FITTING MATERIAL - NON-METALLIC</v>
          </cell>
          <cell r="AQ103">
            <v>0</v>
          </cell>
        </row>
        <row r="104">
          <cell r="X104" t="str">
            <v>1ACBQ</v>
          </cell>
          <cell r="Y104" t="str">
            <v>DKADU PLANT  - CONSTRUCTION, MAJOR EQUIPMENT - PACKAGED EQUIPMENT</v>
          </cell>
          <cell r="Z104">
            <v>119.2</v>
          </cell>
          <cell r="AA104" t="str">
            <v>TON</v>
          </cell>
          <cell r="AB104">
            <v>18380</v>
          </cell>
          <cell r="AC104">
            <v>146700</v>
          </cell>
          <cell r="AF104">
            <v>146700</v>
          </cell>
          <cell r="AI104" t="str">
            <v>1ABBCJ</v>
          </cell>
          <cell r="AJ104" t="str">
            <v>PIPING VALVES - NON-METALLIC</v>
          </cell>
          <cell r="AQ104">
            <v>0</v>
          </cell>
        </row>
        <row r="105">
          <cell r="X105" t="str">
            <v>1ACBR</v>
          </cell>
          <cell r="Y105" t="str">
            <v>DKADU PLANT  - CONSTRUCTION, MAJOR EQUIPMENT - ELECTRICAL EQUIPMENT</v>
          </cell>
          <cell r="AF105">
            <v>0</v>
          </cell>
          <cell r="AI105" t="str">
            <v>1ABBCX</v>
          </cell>
          <cell r="AJ105" t="str">
            <v>PIPING MATERIALS - OTHER</v>
          </cell>
          <cell r="AQ105">
            <v>0</v>
          </cell>
        </row>
        <row r="106">
          <cell r="X106" t="str">
            <v>1ACBS</v>
          </cell>
          <cell r="Y106" t="str">
            <v>DKADU PLANT  - CONSTRUCTION, MAJOR EQUIPMENT - INSTRUMENT EQUIPMENT</v>
          </cell>
          <cell r="AF106">
            <v>0</v>
          </cell>
          <cell r="AI106" t="str">
            <v>1ABBC-</v>
          </cell>
          <cell r="AJ106" t="str">
            <v>SUBTOTAL PIPING &amp; VALVES BULKS</v>
          </cell>
          <cell r="AK106">
            <v>0</v>
          </cell>
          <cell r="AL106">
            <v>0</v>
          </cell>
          <cell r="AM106">
            <v>0</v>
          </cell>
          <cell r="AN106">
            <v>0</v>
          </cell>
          <cell r="AO106">
            <v>0</v>
          </cell>
          <cell r="AP106">
            <v>0</v>
          </cell>
          <cell r="AQ106">
            <v>0</v>
          </cell>
        </row>
        <row r="107">
          <cell r="X107" t="str">
            <v>1ACBX</v>
          </cell>
          <cell r="Y107" t="str">
            <v>DKADU PLANT  - CONSTRUCTION, MAJOR EQUIPMENT - OTHERS</v>
          </cell>
          <cell r="AF107">
            <v>0</v>
          </cell>
        </row>
        <row r="108">
          <cell r="X108" t="str">
            <v>1ACB-</v>
          </cell>
          <cell r="Y108" t="str">
            <v>SUBTOTAL - DKADU PLANT  - CONSTRUCTION, MAJOR EQUIPMENT</v>
          </cell>
          <cell r="Z108">
            <v>4191.3</v>
          </cell>
          <cell r="AA108" t="str">
            <v>N/A</v>
          </cell>
          <cell r="AB108">
            <v>375240</v>
          </cell>
          <cell r="AC108">
            <v>3038300</v>
          </cell>
          <cell r="AD108">
            <v>0</v>
          </cell>
          <cell r="AE108">
            <v>0</v>
          </cell>
          <cell r="AF108">
            <v>3038300</v>
          </cell>
          <cell r="AI108" t="str">
            <v>1ABBDA</v>
          </cell>
          <cell r="AJ108" t="str">
            <v>LV CABLE</v>
          </cell>
          <cell r="AQ108">
            <v>0</v>
          </cell>
        </row>
        <row r="109">
          <cell r="AI109" t="str">
            <v>1ABBDB</v>
          </cell>
          <cell r="AJ109" t="str">
            <v>HV CABLE</v>
          </cell>
          <cell r="AQ109">
            <v>0</v>
          </cell>
        </row>
        <row r="110">
          <cell r="X110" t="str">
            <v>1ACCA</v>
          </cell>
          <cell r="Y110" t="str">
            <v>DKADU PLANT  - CONSTRUCTION, BULKS - STRUCTURAL</v>
          </cell>
          <cell r="AF110">
            <v>0</v>
          </cell>
          <cell r="AI110" t="str">
            <v>1ABBDC</v>
          </cell>
          <cell r="AJ110" t="str">
            <v>CABLE TRAY / CABLE LADDERS</v>
          </cell>
          <cell r="AQ110">
            <v>0</v>
          </cell>
        </row>
        <row r="111">
          <cell r="X111" t="str">
            <v>1ACCB</v>
          </cell>
          <cell r="Y111" t="str">
            <v>DKADU PLANT  - CONSTRUCTION, BULKS - PIPING &amp; VALVES</v>
          </cell>
          <cell r="AF111">
            <v>0</v>
          </cell>
          <cell r="AI111" t="str">
            <v>1ABBDD</v>
          </cell>
          <cell r="AJ111" t="str">
            <v>CABLE FITTINGS &amp; JUNCTION BOXES</v>
          </cell>
          <cell r="AQ111">
            <v>0</v>
          </cell>
        </row>
        <row r="112">
          <cell r="X112" t="str">
            <v>1ACCC</v>
          </cell>
          <cell r="Y112" t="str">
            <v>DKADU PLANT  - CONSTRUCTION, BULKS - ELECTRICAL</v>
          </cell>
          <cell r="AF112">
            <v>0</v>
          </cell>
          <cell r="AI112" t="str">
            <v>1ABBDE</v>
          </cell>
          <cell r="AJ112" t="str">
            <v>EARTHING MATERIALS</v>
          </cell>
          <cell r="AQ112">
            <v>0</v>
          </cell>
        </row>
        <row r="113">
          <cell r="X113" t="str">
            <v>1ACCD</v>
          </cell>
          <cell r="Y113" t="str">
            <v>DKADU PLANT  - CONSTRUCTION, BULKS - INSTRUMENTATION</v>
          </cell>
          <cell r="AF113">
            <v>0</v>
          </cell>
          <cell r="AI113" t="str">
            <v>1ABBDF</v>
          </cell>
          <cell r="AJ113" t="str">
            <v>LIGHTING AND OTHER ACCESSORIES</v>
          </cell>
          <cell r="AQ113">
            <v>0</v>
          </cell>
        </row>
        <row r="114">
          <cell r="X114" t="str">
            <v>1ACC-</v>
          </cell>
          <cell r="Y114" t="str">
            <v xml:space="preserve">SUBTOTAL - DKADU PLANT  - CONSTRUCTION, BULKS </v>
          </cell>
          <cell r="Z114">
            <v>0</v>
          </cell>
          <cell r="AA114" t="str">
            <v>N/A</v>
          </cell>
          <cell r="AB114">
            <v>0</v>
          </cell>
          <cell r="AC114">
            <v>0</v>
          </cell>
          <cell r="AD114">
            <v>0</v>
          </cell>
          <cell r="AE114">
            <v>0</v>
          </cell>
          <cell r="AF114">
            <v>0</v>
          </cell>
          <cell r="AI114" t="str">
            <v>1ABBDG</v>
          </cell>
          <cell r="AJ114" t="str">
            <v>CATHODIC PROTECTION SYSTEM(S)</v>
          </cell>
          <cell r="AQ114">
            <v>0</v>
          </cell>
        </row>
        <row r="115">
          <cell r="AI115" t="str">
            <v>1ABBDX</v>
          </cell>
          <cell r="AJ115" t="str">
            <v>OTHER ELECTRICAL BULKS</v>
          </cell>
          <cell r="AQ115">
            <v>0</v>
          </cell>
        </row>
        <row r="116">
          <cell r="X116" t="str">
            <v>1ACDA</v>
          </cell>
          <cell r="Y116" t="str">
            <v>DKADU PLANT  - CONSTRUCTION SPECIALTIES - BUILDINGS</v>
          </cell>
          <cell r="AF116">
            <v>0</v>
          </cell>
          <cell r="AI116" t="str">
            <v>1ABBD-</v>
          </cell>
          <cell r="AJ116" t="str">
            <v>SUBTOTAL ELECTRICAL BULKS</v>
          </cell>
          <cell r="AK116">
            <v>0</v>
          </cell>
          <cell r="AL116">
            <v>0</v>
          </cell>
          <cell r="AM116">
            <v>0</v>
          </cell>
          <cell r="AN116">
            <v>0</v>
          </cell>
          <cell r="AO116">
            <v>0</v>
          </cell>
          <cell r="AP116">
            <v>0</v>
          </cell>
          <cell r="AQ116">
            <v>0</v>
          </cell>
        </row>
        <row r="117">
          <cell r="X117" t="str">
            <v>1ACDB</v>
          </cell>
          <cell r="Y117" t="str">
            <v>DKADU PLANT  - CONSTRUCTION SPECIALTIES - GENERAL</v>
          </cell>
          <cell r="AF117">
            <v>0</v>
          </cell>
        </row>
        <row r="118">
          <cell r="X118" t="str">
            <v>1ACD-</v>
          </cell>
          <cell r="Y118" t="str">
            <v>SUBTOTAL - DKADU PLANT  - CONSTRUCTION SPECIALTIES</v>
          </cell>
          <cell r="Z118">
            <v>0</v>
          </cell>
          <cell r="AA118" t="str">
            <v>N/A</v>
          </cell>
          <cell r="AB118">
            <v>0</v>
          </cell>
          <cell r="AC118">
            <v>0</v>
          </cell>
          <cell r="AD118">
            <v>0</v>
          </cell>
          <cell r="AE118">
            <v>0</v>
          </cell>
          <cell r="AF118">
            <v>0</v>
          </cell>
          <cell r="AI118" t="str">
            <v>1ABBEA</v>
          </cell>
          <cell r="AJ118" t="str">
            <v>CABLE AND CABLE FITTINGS</v>
          </cell>
          <cell r="AQ118">
            <v>0</v>
          </cell>
        </row>
        <row r="119">
          <cell r="AI119" t="str">
            <v>1ABBEB</v>
          </cell>
          <cell r="AJ119" t="str">
            <v>CABLE TRAY / CABLE LADDERS</v>
          </cell>
          <cell r="AQ119">
            <v>0</v>
          </cell>
        </row>
        <row r="120">
          <cell r="X120" t="str">
            <v>1ACEA</v>
          </cell>
          <cell r="Y120" t="str">
            <v>DKADU PLANT  - CONSTRUCTION, OTHER DIRECT WORK - FIRE PROTECTION</v>
          </cell>
          <cell r="AF120">
            <v>0</v>
          </cell>
          <cell r="AI120" t="str">
            <v>1ABBEC</v>
          </cell>
          <cell r="AJ120" t="str">
            <v>INSTRUMENT TUBING AND FITTINGS</v>
          </cell>
          <cell r="AQ120">
            <v>0</v>
          </cell>
        </row>
        <row r="121">
          <cell r="X121" t="str">
            <v>1ACEB</v>
          </cell>
          <cell r="Y121" t="str">
            <v>DKADU PLANT  - CONSTRUCTION, OTHER DIRECT WORK - FIREPROOFING</v>
          </cell>
          <cell r="AF121">
            <v>0</v>
          </cell>
          <cell r="AI121" t="str">
            <v>1ABBED</v>
          </cell>
          <cell r="AJ121" t="str">
            <v>MOUNTING ACCESSORIES</v>
          </cell>
          <cell r="AQ121">
            <v>0</v>
          </cell>
        </row>
        <row r="122">
          <cell r="X122" t="str">
            <v>1ACEC</v>
          </cell>
          <cell r="Y122" t="str">
            <v>DKADU PLANT  - CONSTRUCTION, OTHER DIRECT WORK - INSULATION</v>
          </cell>
          <cell r="AF122">
            <v>0</v>
          </cell>
          <cell r="AI122" t="str">
            <v>1ABBEE</v>
          </cell>
          <cell r="AJ122" t="str">
            <v>EARTHING MATERIALS</v>
          </cell>
          <cell r="AQ122">
            <v>0</v>
          </cell>
        </row>
        <row r="123">
          <cell r="X123" t="str">
            <v>1ACED</v>
          </cell>
          <cell r="Y123" t="str">
            <v>DKADU PLANT  - CONSTRUCTION, OTHER DIRECT WORK - PAINTING</v>
          </cell>
          <cell r="AF123">
            <v>0</v>
          </cell>
          <cell r="AI123" t="str">
            <v>1ABBEF</v>
          </cell>
          <cell r="AJ123" t="str">
            <v>FIRE AND GAS DETECTION EQUIPMENT</v>
          </cell>
          <cell r="AQ123">
            <v>0</v>
          </cell>
        </row>
        <row r="124">
          <cell r="X124" t="str">
            <v>1ACEE</v>
          </cell>
          <cell r="Y124" t="str">
            <v>DKADU PLANT  - CONSTRUCTION, OTHER DIRECT WORK - SHUTDOWN</v>
          </cell>
          <cell r="AF124">
            <v>0</v>
          </cell>
          <cell r="AI124" t="str">
            <v>1ABBEX</v>
          </cell>
          <cell r="AJ124" t="str">
            <v>OTHER INSTRUMENTATION BULKS</v>
          </cell>
          <cell r="AQ124">
            <v>0</v>
          </cell>
        </row>
        <row r="125">
          <cell r="X125" t="str">
            <v>1ACEF</v>
          </cell>
          <cell r="Y125" t="str">
            <v>DKADU PLANT  - CONSTRUCTION, OTHER DIRECT WORK - PRE-COMMISSIONING</v>
          </cell>
          <cell r="AF125">
            <v>0</v>
          </cell>
          <cell r="AI125" t="str">
            <v>1ABBE-</v>
          </cell>
          <cell r="AJ125" t="str">
            <v>SUBTOTAL INSTRUMENTATION BULKS</v>
          </cell>
          <cell r="AK125">
            <v>0</v>
          </cell>
          <cell r="AL125">
            <v>0</v>
          </cell>
          <cell r="AM125">
            <v>0</v>
          </cell>
          <cell r="AN125">
            <v>0</v>
          </cell>
          <cell r="AO125">
            <v>0</v>
          </cell>
          <cell r="AP125">
            <v>0</v>
          </cell>
          <cell r="AQ125">
            <v>0</v>
          </cell>
        </row>
        <row r="126">
          <cell r="X126" t="str">
            <v>1ACEG</v>
          </cell>
          <cell r="Y126" t="str">
            <v>DKADU PLANT  - CONSTRUCTION, OTHER DIRECT WORK - ENVIRONMENTAL</v>
          </cell>
          <cell r="AF126">
            <v>0</v>
          </cell>
        </row>
        <row r="127">
          <cell r="X127" t="str">
            <v>1ACEX</v>
          </cell>
          <cell r="Y127" t="str">
            <v>DKADU PLANT  - CONSTRUCTION, OTHER DIRECT WORK - OTHER</v>
          </cell>
          <cell r="AF127">
            <v>0</v>
          </cell>
        </row>
        <row r="128">
          <cell r="X128" t="str">
            <v>1ACE</v>
          </cell>
          <cell r="Y128" t="str">
            <v xml:space="preserve">SUBTOTAL - DKADU PLANT  - CONSTRUCTION, OTHER DIRECT WORK - </v>
          </cell>
          <cell r="Z128">
            <v>0</v>
          </cell>
          <cell r="AA128" t="str">
            <v>N/A</v>
          </cell>
          <cell r="AB128">
            <v>0</v>
          </cell>
          <cell r="AC128">
            <v>0</v>
          </cell>
          <cell r="AD128">
            <v>0</v>
          </cell>
          <cell r="AE128">
            <v>0</v>
          </cell>
          <cell r="AF128">
            <v>0</v>
          </cell>
        </row>
        <row r="134">
          <cell r="W134" t="str">
            <v>LEVEL 2 DKADU PLANT PG.4</v>
          </cell>
          <cell r="X134" t="str">
            <v>WBS CODE</v>
          </cell>
          <cell r="Y134" t="str">
            <v>DESCRIPTION</v>
          </cell>
          <cell r="Z134" t="str">
            <v>QUANTITY</v>
          </cell>
          <cell r="AA134" t="str">
            <v>UNITS</v>
          </cell>
          <cell r="AB134" t="str">
            <v>TOTAL MANHOURS</v>
          </cell>
          <cell r="AC134" t="str">
            <v>TOTAL LABOR COST</v>
          </cell>
          <cell r="AD134" t="str">
            <v>TOTAL MAT'L COST</v>
          </cell>
          <cell r="AE134" t="str">
            <v>TOTAL S/C COST</v>
          </cell>
          <cell r="AF134" t="str">
            <v>TOTAL COST</v>
          </cell>
        </row>
        <row r="136">
          <cell r="X136" t="str">
            <v>1ACFA</v>
          </cell>
          <cell r="Y136" t="str">
            <v>DKADU PLANT  - CONSTRUCTION INDIRECTS</v>
          </cell>
          <cell r="AF136">
            <v>0</v>
          </cell>
        </row>
        <row r="137">
          <cell r="X137" t="str">
            <v>1ACF</v>
          </cell>
          <cell r="Y137" t="str">
            <v>SUBTOTAL - DKADU PLANT  - CONSTRUCTION INDIRECTS</v>
          </cell>
          <cell r="Z137">
            <v>0</v>
          </cell>
          <cell r="AA137" t="str">
            <v>N/A</v>
          </cell>
          <cell r="AB137">
            <v>0</v>
          </cell>
          <cell r="AC137">
            <v>0</v>
          </cell>
          <cell r="AD137">
            <v>0</v>
          </cell>
          <cell r="AE137">
            <v>0</v>
          </cell>
          <cell r="AF137">
            <v>0</v>
          </cell>
        </row>
        <row r="139">
          <cell r="X139" t="str">
            <v>1ADAA</v>
          </cell>
          <cell r="Y139" t="str">
            <v>DKADU PLANT  - COMMISSIONING - PROCESS</v>
          </cell>
          <cell r="AF139">
            <v>0</v>
          </cell>
        </row>
        <row r="140">
          <cell r="X140" t="str">
            <v>1ADAB</v>
          </cell>
          <cell r="Y140" t="str">
            <v>DKADU PLANT  - COMMISSIONING - UTILITIES</v>
          </cell>
          <cell r="AF140">
            <v>0</v>
          </cell>
        </row>
        <row r="141">
          <cell r="X141" t="str">
            <v>1ADA-</v>
          </cell>
          <cell r="Y141" t="str">
            <v>SUBTOTAL - DKADU PLANT  - COMMISSIONING</v>
          </cell>
          <cell r="Z141">
            <v>0</v>
          </cell>
          <cell r="AA141" t="str">
            <v>N/A</v>
          </cell>
          <cell r="AB141">
            <v>0</v>
          </cell>
          <cell r="AC141">
            <v>0</v>
          </cell>
          <cell r="AD141">
            <v>0</v>
          </cell>
          <cell r="AE141">
            <v>0</v>
          </cell>
          <cell r="AF141">
            <v>0</v>
          </cell>
        </row>
        <row r="143">
          <cell r="X143" t="str">
            <v>1ADBA</v>
          </cell>
          <cell r="Y143" t="str">
            <v>DKADU PLANT  - PERFORMANCE TEST - PROCESS</v>
          </cell>
          <cell r="AF143">
            <v>0</v>
          </cell>
        </row>
        <row r="144">
          <cell r="X144" t="str">
            <v>1ADBB</v>
          </cell>
          <cell r="Y144" t="str">
            <v>DKADU PLANT  - PERFORMANCE TEST - UTILITIES</v>
          </cell>
          <cell r="AF144">
            <v>0</v>
          </cell>
        </row>
        <row r="145">
          <cell r="X145" t="str">
            <v>1ADB-</v>
          </cell>
          <cell r="Y145" t="str">
            <v>SUBTOTAL - DKADU PLANT  - PERFORMANCE TEST</v>
          </cell>
          <cell r="Z145">
            <v>0</v>
          </cell>
          <cell r="AA145" t="str">
            <v>N/A</v>
          </cell>
          <cell r="AB145">
            <v>0</v>
          </cell>
          <cell r="AC145">
            <v>0</v>
          </cell>
          <cell r="AD145">
            <v>0</v>
          </cell>
          <cell r="AE145">
            <v>0</v>
          </cell>
          <cell r="AF145">
            <v>0</v>
          </cell>
        </row>
        <row r="178">
          <cell r="L178" t="str">
            <v>CYCLE &amp; LVL 1 NGL-4 PLANT</v>
          </cell>
          <cell r="M178" t="str">
            <v>WBS CODE</v>
          </cell>
          <cell r="N178" t="str">
            <v>DESCRIPTION</v>
          </cell>
          <cell r="O178" t="str">
            <v>QUANTITY</v>
          </cell>
          <cell r="P178" t="str">
            <v>UNITS</v>
          </cell>
          <cell r="Q178" t="str">
            <v>TOTAL MANHOURS</v>
          </cell>
          <cell r="R178" t="str">
            <v>TOTAL LABOR COST</v>
          </cell>
          <cell r="S178" t="str">
            <v>TOTAL MAT'L COST</v>
          </cell>
          <cell r="T178" t="str">
            <v>TOTAL S/C COST</v>
          </cell>
          <cell r="U178" t="str">
            <v>TOTAL COST</v>
          </cell>
          <cell r="W178" t="str">
            <v>LEVEL 2 NGL-4 PLANT PG.1</v>
          </cell>
          <cell r="X178" t="str">
            <v>WBS CODE</v>
          </cell>
          <cell r="Y178" t="str">
            <v>DESCRIPTION</v>
          </cell>
          <cell r="Z178" t="str">
            <v>QUANTITY</v>
          </cell>
          <cell r="AA178" t="str">
            <v>UNITS</v>
          </cell>
          <cell r="AB178" t="str">
            <v>TOTAL MANHOURS</v>
          </cell>
          <cell r="AC178" t="str">
            <v>TOTAL LABOR COST</v>
          </cell>
          <cell r="AD178" t="str">
            <v>TOTAL MAT'L COST</v>
          </cell>
          <cell r="AE178" t="str">
            <v>TOTAL S/C COST</v>
          </cell>
          <cell r="AF178" t="str">
            <v>TOTAL COST</v>
          </cell>
          <cell r="AH178" t="str">
            <v>LEVEL 3 NGL-4 PLANT PG 1</v>
          </cell>
          <cell r="AI178" t="str">
            <v>WBS CODE</v>
          </cell>
          <cell r="AJ178" t="str">
            <v>DESCRIPTION</v>
          </cell>
          <cell r="AK178" t="str">
            <v>QUANTITY</v>
          </cell>
          <cell r="AL178" t="str">
            <v>UNITS</v>
          </cell>
          <cell r="AM178" t="str">
            <v>TOTAL MANHOURS</v>
          </cell>
          <cell r="AN178" t="str">
            <v>TOTAL LABOR COST</v>
          </cell>
          <cell r="AO178" t="str">
            <v>TOTAL MAT'L COST</v>
          </cell>
          <cell r="AP178" t="str">
            <v>TOTAL S/C COST</v>
          </cell>
          <cell r="AQ178" t="str">
            <v>TOTAL COST</v>
          </cell>
        </row>
        <row r="180">
          <cell r="M180" t="str">
            <v>1BAA-</v>
          </cell>
          <cell r="N180" t="str">
            <v>NGL-4 PLANT  - DIRECT ENGINEERING</v>
          </cell>
          <cell r="Q180">
            <v>0</v>
          </cell>
          <cell r="R180">
            <v>0</v>
          </cell>
          <cell r="S180">
            <v>0</v>
          </cell>
          <cell r="T180">
            <v>0</v>
          </cell>
          <cell r="U180">
            <v>0</v>
          </cell>
          <cell r="X180" t="str">
            <v>1BAAA</v>
          </cell>
          <cell r="Y180" t="str">
            <v>NGL-4 PLANT  - DIR. ENG.  PROCESS</v>
          </cell>
          <cell r="AF180">
            <v>0</v>
          </cell>
          <cell r="AI180" t="str">
            <v>1BBAAA</v>
          </cell>
          <cell r="AJ180" t="str">
            <v>DEETHANIZER OVERHEAD ACCUMULATOR DRUM</v>
          </cell>
          <cell r="AQ180">
            <v>0</v>
          </cell>
        </row>
        <row r="181">
          <cell r="M181" t="str">
            <v>1BAI-</v>
          </cell>
          <cell r="N181" t="str">
            <v>NGL-4 PLANT  - ENGINEERING PROCUREMENT</v>
          </cell>
          <cell r="Q181">
            <v>0</v>
          </cell>
          <cell r="R181">
            <v>0</v>
          </cell>
          <cell r="S181">
            <v>0</v>
          </cell>
          <cell r="T181">
            <v>0</v>
          </cell>
          <cell r="U181">
            <v>0</v>
          </cell>
          <cell r="X181" t="str">
            <v>1BAAB</v>
          </cell>
          <cell r="Y181" t="str">
            <v>NGL-4 PLANT  - DIR. ENG.  PERMITS</v>
          </cell>
          <cell r="AF181">
            <v>0</v>
          </cell>
          <cell r="AI181" t="str">
            <v>1BBAAB</v>
          </cell>
          <cell r="AJ181" t="str">
            <v>PROPANE REFRIGERANT SURGE DRUMS</v>
          </cell>
          <cell r="AQ181">
            <v>0</v>
          </cell>
        </row>
        <row r="182">
          <cell r="M182" t="str">
            <v>1BAJ-</v>
          </cell>
          <cell r="N182" t="str">
            <v>NGL-4 PLANT  - INDIRECT ENGINEERING</v>
          </cell>
          <cell r="Q182">
            <v>0</v>
          </cell>
          <cell r="R182">
            <v>0</v>
          </cell>
          <cell r="S182">
            <v>0</v>
          </cell>
          <cell r="T182">
            <v>0</v>
          </cell>
          <cell r="U182">
            <v>0</v>
          </cell>
          <cell r="X182" t="str">
            <v>1BAAC</v>
          </cell>
          <cell r="Y182" t="str">
            <v>NGL-4 PLANT  - DIR. ENG.  CIVIL/STRUCTURAL</v>
          </cell>
          <cell r="AF182">
            <v>0</v>
          </cell>
          <cell r="AI182" t="str">
            <v>1BBAAC</v>
          </cell>
          <cell r="AJ182" t="str">
            <v>PROPANE REFRIGERANT 1ST STAGE SUCTION DRUMS</v>
          </cell>
          <cell r="AQ182">
            <v>0</v>
          </cell>
        </row>
        <row r="183">
          <cell r="M183" t="str">
            <v>1BA--</v>
          </cell>
          <cell r="N183" t="str">
            <v>SUBTOTAL NGL-4 PLANT  - ENGINEERING/PROCUREMENT</v>
          </cell>
          <cell r="Q183">
            <v>0</v>
          </cell>
          <cell r="R183">
            <v>0</v>
          </cell>
          <cell r="S183">
            <v>0</v>
          </cell>
          <cell r="T183">
            <v>0</v>
          </cell>
          <cell r="U183">
            <v>0</v>
          </cell>
          <cell r="X183" t="str">
            <v>1BAAD</v>
          </cell>
          <cell r="Y183" t="str">
            <v>NGL-4 PLANT  - DIR. ENG.  MECHANICAL</v>
          </cell>
          <cell r="AF183">
            <v>0</v>
          </cell>
          <cell r="AI183" t="str">
            <v>1BBAAD</v>
          </cell>
          <cell r="AJ183" t="str">
            <v>PROPANE REFRIGERANT 3RD STAGE SUCTION DRUMS</v>
          </cell>
          <cell r="AQ183">
            <v>0</v>
          </cell>
        </row>
        <row r="184">
          <cell r="X184" t="str">
            <v>1BAAE</v>
          </cell>
          <cell r="Y184" t="str">
            <v>NGL-4 PLANT  - DIR. ENG.  PIPING</v>
          </cell>
          <cell r="AF184">
            <v>0</v>
          </cell>
          <cell r="AI184" t="str">
            <v>1BBAAE</v>
          </cell>
          <cell r="AJ184" t="str">
            <v>PROPANE REFRIGERANT 4TH STAGE SUCTION DRUMS</v>
          </cell>
          <cell r="AQ184">
            <v>0</v>
          </cell>
        </row>
        <row r="185">
          <cell r="M185" t="str">
            <v>1BBA-</v>
          </cell>
          <cell r="N185" t="str">
            <v>NGL-4 PLANT  - FAB/DELIVERY - MAJOR EQUIPMENT</v>
          </cell>
          <cell r="Q185">
            <v>0</v>
          </cell>
          <cell r="R185">
            <v>0</v>
          </cell>
          <cell r="S185">
            <v>0</v>
          </cell>
          <cell r="T185">
            <v>0</v>
          </cell>
          <cell r="U185">
            <v>0</v>
          </cell>
          <cell r="X185" t="str">
            <v>1BAAF</v>
          </cell>
          <cell r="Y185" t="str">
            <v>NGL-4 PLANT  - DIR. ENG.  ELECTRICAL</v>
          </cell>
          <cell r="AF185">
            <v>0</v>
          </cell>
          <cell r="AI185" t="str">
            <v>1BBAAF</v>
          </cell>
          <cell r="AJ185" t="str">
            <v>NFGP FEED DRUM</v>
          </cell>
          <cell r="AQ185">
            <v>0</v>
          </cell>
        </row>
        <row r="186">
          <cell r="M186" t="str">
            <v>1BBB-</v>
          </cell>
          <cell r="N186" t="str">
            <v>NGL-4 PLANT  - FAB/DELIVERY - BULKS</v>
          </cell>
          <cell r="Q186">
            <v>0</v>
          </cell>
          <cell r="R186">
            <v>0</v>
          </cell>
          <cell r="S186">
            <v>0</v>
          </cell>
          <cell r="T186">
            <v>0</v>
          </cell>
          <cell r="U186">
            <v>0</v>
          </cell>
          <cell r="X186" t="str">
            <v>1BAAG</v>
          </cell>
          <cell r="Y186" t="str">
            <v>NGL-4 PLANT  - DIR. ENG.  INSTRUMENTATION</v>
          </cell>
          <cell r="AF186">
            <v>0</v>
          </cell>
          <cell r="AI186" t="str">
            <v>1BBAAG</v>
          </cell>
          <cell r="AJ186" t="str">
            <v>ADIP VESSELS / DRUMS / SETTLERS / TANKS</v>
          </cell>
          <cell r="AQ186">
            <v>0</v>
          </cell>
        </row>
        <row r="187">
          <cell r="M187" t="str">
            <v>1BBC-</v>
          </cell>
          <cell r="N187" t="str">
            <v>NGL-4 PLANT  - FAB/DELIVERY - ENGINEERING SPECIALTIES</v>
          </cell>
          <cell r="Q187">
            <v>0</v>
          </cell>
          <cell r="R187">
            <v>0</v>
          </cell>
          <cell r="S187">
            <v>0</v>
          </cell>
          <cell r="T187">
            <v>0</v>
          </cell>
          <cell r="U187">
            <v>0</v>
          </cell>
          <cell r="X187" t="str">
            <v>1BAAH</v>
          </cell>
          <cell r="Y187" t="str">
            <v>NGL-4 PLANT  - DIR. ENG.  ARCHITECTURAL</v>
          </cell>
          <cell r="AF187">
            <v>0</v>
          </cell>
          <cell r="AI187" t="str">
            <v>1BBAAH</v>
          </cell>
          <cell r="AJ187" t="str">
            <v>MEROX VESSELS / DRUMS / TANKS - REACTOR VESSEL</v>
          </cell>
          <cell r="AQ187">
            <v>0</v>
          </cell>
        </row>
        <row r="188">
          <cell r="M188" t="str">
            <v>1BB--</v>
          </cell>
          <cell r="N188" t="str">
            <v>SUBTOTAL NGL-4 PLANT  - FABRICATION/DELIVERY</v>
          </cell>
          <cell r="Q188">
            <v>0</v>
          </cell>
          <cell r="R188">
            <v>0</v>
          </cell>
          <cell r="S188">
            <v>0</v>
          </cell>
          <cell r="T188">
            <v>0</v>
          </cell>
          <cell r="U188">
            <v>0</v>
          </cell>
          <cell r="X188" t="str">
            <v>1BAA-</v>
          </cell>
          <cell r="Y188" t="str">
            <v>SUBTOTAL - NGL-4 PLANT  - DIRECT ENGINEERING</v>
          </cell>
          <cell r="Z188">
            <v>0</v>
          </cell>
          <cell r="AA188" t="str">
            <v>N/A</v>
          </cell>
          <cell r="AB188">
            <v>0</v>
          </cell>
          <cell r="AC188">
            <v>0</v>
          </cell>
          <cell r="AD188">
            <v>0</v>
          </cell>
          <cell r="AE188">
            <v>0</v>
          </cell>
          <cell r="AF188">
            <v>0</v>
          </cell>
          <cell r="AI188" t="str">
            <v>1BBAAI</v>
          </cell>
          <cell r="AJ188" t="str">
            <v>PROPANE PRODUCT DEHYDRATION  VESSELS / DRUMS</v>
          </cell>
          <cell r="AQ188">
            <v>0</v>
          </cell>
        </row>
        <row r="189">
          <cell r="AI189" t="str">
            <v>1BBAAJ</v>
          </cell>
          <cell r="AJ189" t="str">
            <v>BUTANE PRODUCT DEHYDRATION  VESSELS / DRUMS</v>
          </cell>
          <cell r="AQ189">
            <v>0</v>
          </cell>
        </row>
        <row r="190">
          <cell r="M190" t="str">
            <v>1BCA-</v>
          </cell>
          <cell r="N190" t="str">
            <v>NGL-4 PLANT  - CONSTRUCTION - CIVIL</v>
          </cell>
          <cell r="Q190">
            <v>0</v>
          </cell>
          <cell r="R190">
            <v>0</v>
          </cell>
          <cell r="S190">
            <v>0</v>
          </cell>
          <cell r="T190">
            <v>0</v>
          </cell>
          <cell r="U190">
            <v>0</v>
          </cell>
          <cell r="X190" t="str">
            <v>1BAIA</v>
          </cell>
          <cell r="Y190" t="str">
            <v>NGL-4 PLANT  - PROCUREMENT PRESSURE VESSELS</v>
          </cell>
          <cell r="AF190">
            <v>0</v>
          </cell>
          <cell r="AI190" t="str">
            <v>1BBAAK</v>
          </cell>
          <cell r="AJ190" t="str">
            <v>REGENERATION GAS DRYING VESSELS / DRUMS</v>
          </cell>
          <cell r="AQ190">
            <v>0</v>
          </cell>
        </row>
        <row r="191">
          <cell r="M191" t="str">
            <v>1BCB-</v>
          </cell>
          <cell r="N191" t="str">
            <v>NGL-4 PLANT  - CONSTRUCTION - MAJOR EQUIPMENT</v>
          </cell>
          <cell r="Q191">
            <v>708854</v>
          </cell>
          <cell r="R191">
            <v>5949900</v>
          </cell>
          <cell r="S191">
            <v>0</v>
          </cell>
          <cell r="T191">
            <v>0</v>
          </cell>
          <cell r="U191">
            <v>5949900</v>
          </cell>
          <cell r="X191" t="str">
            <v>1BAIB</v>
          </cell>
          <cell r="Y191" t="str">
            <v>NGL-4 PLANT  - PROCUREMENT   COLUMNS</v>
          </cell>
          <cell r="AF191">
            <v>0</v>
          </cell>
          <cell r="AI191" t="str">
            <v>1BBAAL</v>
          </cell>
          <cell r="AJ191" t="str">
            <v>HOT OIL TANK</v>
          </cell>
          <cell r="AQ191">
            <v>0</v>
          </cell>
        </row>
        <row r="192">
          <cell r="M192" t="str">
            <v>1BCC-</v>
          </cell>
          <cell r="N192" t="str">
            <v>NGL-4 PLANT  - CONSTRUCTION - BULKS</v>
          </cell>
          <cell r="Q192">
            <v>0</v>
          </cell>
          <cell r="R192">
            <v>0</v>
          </cell>
          <cell r="S192">
            <v>0</v>
          </cell>
          <cell r="T192">
            <v>0</v>
          </cell>
          <cell r="U192">
            <v>0</v>
          </cell>
          <cell r="X192" t="str">
            <v>1BAIE</v>
          </cell>
          <cell r="Y192" t="str">
            <v>NGL-4 PLANT  - PROCUREMENT   PUMPS &amp; MOTORS</v>
          </cell>
          <cell r="AF192">
            <v>0</v>
          </cell>
          <cell r="AI192" t="str">
            <v>1BBAAM</v>
          </cell>
          <cell r="AJ192" t="str">
            <v>FLARE HYDROCARBON COLLECTION DRUM</v>
          </cell>
          <cell r="AQ192">
            <v>0</v>
          </cell>
        </row>
        <row r="193">
          <cell r="M193" t="str">
            <v>1BCD-</v>
          </cell>
          <cell r="N193" t="str">
            <v>NGL-4 PLANT  - CONSTRUCTION - CONSTRUCTION SPECIALTIES</v>
          </cell>
          <cell r="Q193">
            <v>0</v>
          </cell>
          <cell r="R193">
            <v>0</v>
          </cell>
          <cell r="S193">
            <v>0</v>
          </cell>
          <cell r="T193">
            <v>0</v>
          </cell>
          <cell r="U193">
            <v>0</v>
          </cell>
          <cell r="X193" t="str">
            <v>1BAIF</v>
          </cell>
          <cell r="Y193" t="str">
            <v>NGL-4 PLANT  - PROCUREMENT   HEAT EXCHANGERS - S &amp; T</v>
          </cell>
          <cell r="AF193">
            <v>0</v>
          </cell>
          <cell r="AI193" t="str">
            <v>1BBAAN</v>
          </cell>
          <cell r="AJ193" t="str">
            <v>DEPROPANISER OVERHEAD ACCUMULATOR DRUM</v>
          </cell>
          <cell r="AQ193">
            <v>0</v>
          </cell>
        </row>
        <row r="194">
          <cell r="M194" t="str">
            <v>1BCE-</v>
          </cell>
          <cell r="N194" t="str">
            <v>NGL-4 PLANT  - CONSTRUCTION - OTHER DIRECT WORK</v>
          </cell>
          <cell r="Q194">
            <v>0</v>
          </cell>
          <cell r="R194">
            <v>0</v>
          </cell>
          <cell r="S194">
            <v>0</v>
          </cell>
          <cell r="T194">
            <v>0</v>
          </cell>
          <cell r="U194">
            <v>0</v>
          </cell>
          <cell r="X194" t="str">
            <v>1BAIH</v>
          </cell>
          <cell r="Y194" t="str">
            <v>NGL-4 PLANT  - PROCUREMENT   AIR COOLERS</v>
          </cell>
          <cell r="AF194">
            <v>0</v>
          </cell>
          <cell r="AI194" t="str">
            <v>1BBAAO</v>
          </cell>
          <cell r="AJ194" t="str">
            <v>DEBUTANISER OVERHEAD ACCUMULATOR DRUM</v>
          </cell>
          <cell r="AQ194">
            <v>0</v>
          </cell>
        </row>
        <row r="195">
          <cell r="M195" t="str">
            <v>1BCF-</v>
          </cell>
          <cell r="N195" t="str">
            <v>NGL-4 PLANT  - CONSTRUCTION - INDIRECTS</v>
          </cell>
          <cell r="Q195">
            <v>0</v>
          </cell>
          <cell r="R195">
            <v>0</v>
          </cell>
          <cell r="S195">
            <v>0</v>
          </cell>
          <cell r="T195">
            <v>0</v>
          </cell>
          <cell r="U195">
            <v>0</v>
          </cell>
          <cell r="X195" t="str">
            <v>1BAII</v>
          </cell>
          <cell r="Y195" t="str">
            <v>NGL-4 PLANT  - PROCUREMENT   COMPRESSORS &amp; DRIVERS</v>
          </cell>
          <cell r="AF195">
            <v>0</v>
          </cell>
          <cell r="AI195" t="str">
            <v>1BBAAP</v>
          </cell>
          <cell r="AJ195" t="str">
            <v>ADIP MIXER 1ST STAGE VESSELS</v>
          </cell>
          <cell r="AQ195">
            <v>0</v>
          </cell>
        </row>
        <row r="196">
          <cell r="M196" t="str">
            <v>1BC--</v>
          </cell>
          <cell r="N196" t="str">
            <v>SUBTOTAL NGL-4 PLANT  - CONSTRUCTION</v>
          </cell>
          <cell r="Q196">
            <v>708854</v>
          </cell>
          <cell r="R196">
            <v>5949900</v>
          </cell>
          <cell r="S196">
            <v>0</v>
          </cell>
          <cell r="T196">
            <v>0</v>
          </cell>
          <cell r="U196">
            <v>5949900</v>
          </cell>
          <cell r="X196" t="str">
            <v>1BAIJ</v>
          </cell>
          <cell r="Y196" t="str">
            <v>NGL-4 PLANT  - PROCUREMENT   EMERGENCY DIESEL GENERATOR</v>
          </cell>
          <cell r="AF196">
            <v>0</v>
          </cell>
          <cell r="AI196" t="str">
            <v>1BBAAQ</v>
          </cell>
          <cell r="AJ196" t="str">
            <v>ADIP MIXER 2ND STAGE VESSELS</v>
          </cell>
          <cell r="AQ196">
            <v>0</v>
          </cell>
        </row>
        <row r="197">
          <cell r="X197" t="str">
            <v>1BAIM</v>
          </cell>
          <cell r="Y197" t="str">
            <v>NGL-4 PLANT  - PROCUREMENT   BLOWERS &amp; FANS</v>
          </cell>
          <cell r="AF197">
            <v>0</v>
          </cell>
          <cell r="AI197" t="str">
            <v>1BBAAR</v>
          </cell>
          <cell r="AJ197" t="str">
            <v>ADIP MIXER 3RD STAGE VESSELS</v>
          </cell>
          <cell r="AQ197">
            <v>0</v>
          </cell>
        </row>
        <row r="198">
          <cell r="M198" t="str">
            <v>1BDA-</v>
          </cell>
          <cell r="N198" t="str">
            <v>NGL-4 PLANT  - COMMISSIONING</v>
          </cell>
          <cell r="Q198">
            <v>0</v>
          </cell>
          <cell r="R198">
            <v>0</v>
          </cell>
          <cell r="S198">
            <v>0</v>
          </cell>
          <cell r="T198">
            <v>0</v>
          </cell>
          <cell r="U198">
            <v>0</v>
          </cell>
          <cell r="X198" t="str">
            <v>1BAIO</v>
          </cell>
          <cell r="Y198" t="str">
            <v>NGL-4 PLANT  - PROCUREMENT   FLARES</v>
          </cell>
          <cell r="AF198">
            <v>0</v>
          </cell>
          <cell r="AI198" t="str">
            <v>1BBAAS</v>
          </cell>
          <cell r="AJ198" t="str">
            <v>ADIP SETTLER 1ST STAGE VESSELS</v>
          </cell>
          <cell r="AQ198">
            <v>0</v>
          </cell>
        </row>
        <row r="199">
          <cell r="M199" t="str">
            <v>1BDB-</v>
          </cell>
          <cell r="N199" t="str">
            <v>NGL-4 PLANT  -PERFORMANCE TEST</v>
          </cell>
          <cell r="Q199">
            <v>0</v>
          </cell>
          <cell r="R199">
            <v>0</v>
          </cell>
          <cell r="S199">
            <v>0</v>
          </cell>
          <cell r="T199">
            <v>0</v>
          </cell>
          <cell r="U199">
            <v>0</v>
          </cell>
          <cell r="X199" t="str">
            <v>1BAIQ</v>
          </cell>
          <cell r="Y199" t="str">
            <v>NGL-4 PLANT  - PROCUREMENT   PACKAGED EQUIPMENT</v>
          </cell>
          <cell r="AF199">
            <v>0</v>
          </cell>
          <cell r="AI199" t="str">
            <v>1BBAAT</v>
          </cell>
          <cell r="AJ199" t="str">
            <v>ADIP SETTLER 2ND STAGE VESSELS</v>
          </cell>
          <cell r="AQ199">
            <v>0</v>
          </cell>
        </row>
        <row r="200">
          <cell r="M200" t="str">
            <v>1BD--</v>
          </cell>
          <cell r="N200" t="str">
            <v>SUBTOTAL NGL-4 PLANT  - COMMISSIONING, PERFORMANCE TEST &amp; TRAINING</v>
          </cell>
          <cell r="Q200">
            <v>0</v>
          </cell>
          <cell r="R200">
            <v>0</v>
          </cell>
          <cell r="S200">
            <v>0</v>
          </cell>
          <cell r="T200">
            <v>0</v>
          </cell>
          <cell r="U200">
            <v>0</v>
          </cell>
          <cell r="X200" t="str">
            <v>1BAIR</v>
          </cell>
          <cell r="Y200" t="str">
            <v>NGL-4 PLANT  - PROCUREMENT   ELECTRICAL EQUIPMENT</v>
          </cell>
          <cell r="AF200">
            <v>0</v>
          </cell>
          <cell r="AI200" t="str">
            <v>1BBAAU</v>
          </cell>
          <cell r="AJ200" t="str">
            <v>ADIP SETTLER 3RD STAGE VESSELS</v>
          </cell>
          <cell r="AQ200">
            <v>0</v>
          </cell>
        </row>
        <row r="201">
          <cell r="X201" t="str">
            <v>1BAIS</v>
          </cell>
          <cell r="Y201" t="str">
            <v>NGL-4 PLANT  - PROCUREMENT   INSTRUMENTATION EQUIPMENT</v>
          </cell>
          <cell r="AF201">
            <v>0</v>
          </cell>
          <cell r="AI201" t="str">
            <v>1BBAAV</v>
          </cell>
          <cell r="AJ201" t="str">
            <v>ADIP WASH WATER VESSELS</v>
          </cell>
          <cell r="AQ201">
            <v>0</v>
          </cell>
        </row>
        <row r="202">
          <cell r="X202" t="str">
            <v>1BAIT</v>
          </cell>
          <cell r="Y202" t="str">
            <v>NGL-4 PLANT  - PROCUREMENT   BULKS</v>
          </cell>
          <cell r="AF202">
            <v>0</v>
          </cell>
          <cell r="AI202" t="str">
            <v>1BBAAW</v>
          </cell>
          <cell r="AJ202" t="str">
            <v>ADIP REGENERATOR DRUM</v>
          </cell>
          <cell r="AQ202">
            <v>0</v>
          </cell>
        </row>
        <row r="203">
          <cell r="X203" t="str">
            <v>1BAIX</v>
          </cell>
          <cell r="Y203" t="str">
            <v>NGL-4 PLANT  - PROCUREMENT   OTHER</v>
          </cell>
          <cell r="AF203">
            <v>0</v>
          </cell>
          <cell r="AI203" t="str">
            <v>1BBAAY</v>
          </cell>
          <cell r="AJ203" t="str">
            <v>MEROX DISULPHIDE SEPARATOR</v>
          </cell>
          <cell r="AQ203">
            <v>0</v>
          </cell>
        </row>
        <row r="204">
          <cell r="X204" t="str">
            <v>1BAI-</v>
          </cell>
          <cell r="Y204" t="str">
            <v>SUBTOTAL - NGL-4 PLANT  - PROCUREMENT</v>
          </cell>
          <cell r="Z204">
            <v>0</v>
          </cell>
          <cell r="AA204" t="str">
            <v>N/A</v>
          </cell>
          <cell r="AB204">
            <v>0</v>
          </cell>
          <cell r="AC204">
            <v>0</v>
          </cell>
          <cell r="AD204">
            <v>0</v>
          </cell>
          <cell r="AE204">
            <v>0</v>
          </cell>
          <cell r="AF204">
            <v>0</v>
          </cell>
          <cell r="AI204" t="str">
            <v>1BBAAZ</v>
          </cell>
          <cell r="AJ204" t="str">
            <v>MEROX PREWASH DRUM</v>
          </cell>
          <cell r="AQ204">
            <v>0</v>
          </cell>
        </row>
        <row r="205">
          <cell r="AI205" t="str">
            <v>1BBAA1</v>
          </cell>
          <cell r="AJ205" t="str">
            <v>CAUSTIC KNOCKOUT DRUMS</v>
          </cell>
          <cell r="AQ205">
            <v>0</v>
          </cell>
        </row>
        <row r="206">
          <cell r="X206" t="str">
            <v>1BAJA</v>
          </cell>
          <cell r="Y206" t="str">
            <v>NGL-4 PLANT  - INDIRECT ENG'G CONTRACTS</v>
          </cell>
          <cell r="AF206">
            <v>0</v>
          </cell>
          <cell r="AI206" t="str">
            <v>1BBAA2</v>
          </cell>
          <cell r="AJ206" t="str">
            <v>SAND FILTER</v>
          </cell>
          <cell r="AQ206">
            <v>0</v>
          </cell>
        </row>
        <row r="207">
          <cell r="X207" t="str">
            <v>1BAJB</v>
          </cell>
          <cell r="Y207" t="str">
            <v>NGL-4 PLANT  - INDIRECT ENG'G PROJECT MANAGEMENT</v>
          </cell>
          <cell r="AF207">
            <v>0</v>
          </cell>
          <cell r="AI207" t="str">
            <v>1BBAA3</v>
          </cell>
          <cell r="AJ207" t="str">
            <v>SOUR VENT VESEL</v>
          </cell>
          <cell r="AQ207">
            <v>0</v>
          </cell>
        </row>
        <row r="208">
          <cell r="X208" t="str">
            <v>1BAJC</v>
          </cell>
          <cell r="Y208" t="str">
            <v>NGL-4 PLANT  - INDIRECT ENG'G ENGINEERING/NON-TECH</v>
          </cell>
          <cell r="AF208">
            <v>0</v>
          </cell>
          <cell r="AI208" t="str">
            <v>1BBAA4</v>
          </cell>
          <cell r="AJ208" t="str">
            <v>OXIDISER VESSEL</v>
          </cell>
          <cell r="AQ208">
            <v>0</v>
          </cell>
        </row>
        <row r="209">
          <cell r="X209" t="str">
            <v>1BAJX</v>
          </cell>
          <cell r="Y209" t="str">
            <v>NGL-4 PLANT  - INDIRECT ENG'G OTHER</v>
          </cell>
          <cell r="AF209">
            <v>0</v>
          </cell>
          <cell r="AI209" t="str">
            <v>1BBAAX</v>
          </cell>
          <cell r="AJ209" t="str">
            <v>OTHER PRESSURE VESSELS</v>
          </cell>
          <cell r="AQ209">
            <v>0</v>
          </cell>
        </row>
        <row r="210">
          <cell r="X210" t="str">
            <v>1BAJ-</v>
          </cell>
          <cell r="Y210" t="str">
            <v>SUBTOTAL - NGL-4 PLANT  - INDIRECT ENGINEERING</v>
          </cell>
          <cell r="Z210">
            <v>0</v>
          </cell>
          <cell r="AA210" t="str">
            <v>N/A</v>
          </cell>
          <cell r="AB210">
            <v>0</v>
          </cell>
          <cell r="AC210">
            <v>0</v>
          </cell>
          <cell r="AD210">
            <v>0</v>
          </cell>
          <cell r="AE210">
            <v>0</v>
          </cell>
          <cell r="AF210">
            <v>0</v>
          </cell>
          <cell r="AI210" t="str">
            <v>1BBAA-</v>
          </cell>
          <cell r="AJ210" t="str">
            <v>SUBTOTAL PRESSURE VESSELS</v>
          </cell>
          <cell r="AK210">
            <v>0</v>
          </cell>
          <cell r="AL210">
            <v>0</v>
          </cell>
          <cell r="AM210">
            <v>0</v>
          </cell>
          <cell r="AN210">
            <v>0</v>
          </cell>
          <cell r="AO210">
            <v>0</v>
          </cell>
          <cell r="AP210">
            <v>0</v>
          </cell>
          <cell r="AQ210">
            <v>0</v>
          </cell>
        </row>
        <row r="222">
          <cell r="W222" t="str">
            <v>LEVEL 2 NGL-4 PLANT PG.2</v>
          </cell>
          <cell r="X222" t="str">
            <v>WBS CODE</v>
          </cell>
          <cell r="Y222" t="str">
            <v>DESCRIPTION</v>
          </cell>
          <cell r="Z222" t="str">
            <v>QUANTITY</v>
          </cell>
          <cell r="AA222" t="str">
            <v>UNITS</v>
          </cell>
          <cell r="AB222" t="str">
            <v>TOTAL MANHOURS</v>
          </cell>
          <cell r="AC222" t="str">
            <v>TOTAL LABOR COST</v>
          </cell>
          <cell r="AD222" t="str">
            <v>TOTAL MAT'L COST</v>
          </cell>
          <cell r="AE222" t="str">
            <v>TOTAL S/C COST</v>
          </cell>
          <cell r="AF222" t="str">
            <v>TOTAL COST</v>
          </cell>
          <cell r="AH222" t="str">
            <v>LEVEL 3 NGL-4 PLANT PG 2</v>
          </cell>
          <cell r="AI222" t="str">
            <v>WBS CODE</v>
          </cell>
          <cell r="AJ222" t="str">
            <v>DESCRIPTION</v>
          </cell>
          <cell r="AK222" t="str">
            <v>QUANTITY</v>
          </cell>
          <cell r="AL222" t="str">
            <v>UNITS</v>
          </cell>
          <cell r="AM222" t="str">
            <v>TOTAL MANHOURS</v>
          </cell>
          <cell r="AN222" t="str">
            <v>TOTAL LABOR COST</v>
          </cell>
          <cell r="AO222" t="str">
            <v>TOTAL MAT'L COST</v>
          </cell>
          <cell r="AP222" t="str">
            <v>TOTAL S/C COST</v>
          </cell>
          <cell r="AQ222" t="str">
            <v>TOTAL COST</v>
          </cell>
        </row>
        <row r="224">
          <cell r="X224" t="str">
            <v>1BBAA</v>
          </cell>
          <cell r="Y224" t="str">
            <v>NGL-4 PLANT  - FAB/DELIVERY MAJOR EQUIP PRESSURE VESSELS</v>
          </cell>
          <cell r="Z224">
            <v>0</v>
          </cell>
          <cell r="AA224">
            <v>0</v>
          </cell>
          <cell r="AB224">
            <v>0</v>
          </cell>
          <cell r="AC224">
            <v>0</v>
          </cell>
          <cell r="AD224">
            <v>0</v>
          </cell>
          <cell r="AE224">
            <v>0</v>
          </cell>
          <cell r="AF224">
            <v>0</v>
          </cell>
          <cell r="AI224" t="str">
            <v>1BBABA</v>
          </cell>
          <cell r="AJ224" t="str">
            <v>DEETHANISER COLUMNS</v>
          </cell>
          <cell r="AQ224">
            <v>0</v>
          </cell>
        </row>
        <row r="225">
          <cell r="X225" t="str">
            <v>1BBAB</v>
          </cell>
          <cell r="Y225" t="str">
            <v>NGL-4 PLANT  - FAB/DELIVERY MAJOR EQUIP COLUMNS</v>
          </cell>
          <cell r="Z225">
            <v>0</v>
          </cell>
          <cell r="AA225">
            <v>0</v>
          </cell>
          <cell r="AB225">
            <v>0</v>
          </cell>
          <cell r="AC225">
            <v>0</v>
          </cell>
          <cell r="AD225">
            <v>0</v>
          </cell>
          <cell r="AE225">
            <v>0</v>
          </cell>
          <cell r="AF225">
            <v>0</v>
          </cell>
          <cell r="AI225" t="str">
            <v>1BBABB</v>
          </cell>
          <cell r="AJ225" t="str">
            <v>DEPROPANISER COLUMNS</v>
          </cell>
        </row>
        <row r="226">
          <cell r="X226" t="str">
            <v>1BBAE</v>
          </cell>
          <cell r="Y226" t="str">
            <v>NGL-4 PLANT  - FAB/DELIVERY MAJOR EQUIP PUMPS &amp; MOTORS</v>
          </cell>
          <cell r="Z226">
            <v>0</v>
          </cell>
          <cell r="AA226">
            <v>0</v>
          </cell>
          <cell r="AB226">
            <v>0</v>
          </cell>
          <cell r="AC226">
            <v>0</v>
          </cell>
          <cell r="AD226">
            <v>0</v>
          </cell>
          <cell r="AE226">
            <v>0</v>
          </cell>
          <cell r="AF226">
            <v>0</v>
          </cell>
          <cell r="AI226" t="str">
            <v>1BBABC</v>
          </cell>
          <cell r="AJ226" t="str">
            <v>DEBUTANISER COLUMNS</v>
          </cell>
          <cell r="AQ226">
            <v>0</v>
          </cell>
        </row>
        <row r="227">
          <cell r="X227" t="str">
            <v>1BBAF</v>
          </cell>
          <cell r="Y227" t="str">
            <v>NGL-4 PLANT  - FAB/DELIVERY MAJOR EQUIP HEAT EXCHANGERS S&amp;T</v>
          </cell>
          <cell r="Z227">
            <v>0</v>
          </cell>
          <cell r="AA227">
            <v>0</v>
          </cell>
          <cell r="AB227">
            <v>0</v>
          </cell>
          <cell r="AC227">
            <v>0</v>
          </cell>
          <cell r="AD227">
            <v>0</v>
          </cell>
          <cell r="AE227">
            <v>0</v>
          </cell>
          <cell r="AF227">
            <v>0</v>
          </cell>
          <cell r="AI227" t="str">
            <v>1BBABD</v>
          </cell>
          <cell r="AJ227" t="str">
            <v>PROPANE MOLECULAR SEIVE ABSORBER</v>
          </cell>
          <cell r="AQ227">
            <v>0</v>
          </cell>
        </row>
        <row r="228">
          <cell r="X228" t="str">
            <v>1BBAH</v>
          </cell>
          <cell r="Y228" t="str">
            <v>NGL-4 PLANT  - FAB/DELIVERY MAJOR EQUIP AIR COOLERS</v>
          </cell>
          <cell r="Z228">
            <v>0</v>
          </cell>
          <cell r="AA228">
            <v>0</v>
          </cell>
          <cell r="AB228">
            <v>0</v>
          </cell>
          <cell r="AC228">
            <v>0</v>
          </cell>
          <cell r="AD228">
            <v>0</v>
          </cell>
          <cell r="AE228">
            <v>0</v>
          </cell>
          <cell r="AF228">
            <v>0</v>
          </cell>
          <cell r="AI228" t="str">
            <v>1BBABE</v>
          </cell>
          <cell r="AJ228" t="str">
            <v>BUTANE MOLECULAR SE9IVE ABSORBER</v>
          </cell>
          <cell r="AQ228">
            <v>0</v>
          </cell>
        </row>
        <row r="229">
          <cell r="X229" t="str">
            <v>1BBAI</v>
          </cell>
          <cell r="Y229" t="str">
            <v>NGL-4 PLANT  - FAB/DELIVERY MAJOR EQUIP COMPRESSORS &amp; DRIVERS</v>
          </cell>
          <cell r="Z229">
            <v>0</v>
          </cell>
          <cell r="AA229">
            <v>0</v>
          </cell>
          <cell r="AB229">
            <v>0</v>
          </cell>
          <cell r="AC229">
            <v>0</v>
          </cell>
          <cell r="AD229">
            <v>0</v>
          </cell>
          <cell r="AE229">
            <v>0</v>
          </cell>
          <cell r="AF229">
            <v>0</v>
          </cell>
          <cell r="AI229" t="str">
            <v>1BBABF</v>
          </cell>
          <cell r="AJ229" t="str">
            <v>REGENERATED GAS ALUMINUM DRYER</v>
          </cell>
          <cell r="AQ229">
            <v>0</v>
          </cell>
        </row>
        <row r="230">
          <cell r="X230" t="str">
            <v>1BBAJ</v>
          </cell>
          <cell r="Y230" t="str">
            <v>NGL-4 PLANT  - FAB/DELIVERY MAJOR EQUIP EMERGENCY DIESEL GENERATOR</v>
          </cell>
          <cell r="AF230">
            <v>0</v>
          </cell>
          <cell r="AI230" t="str">
            <v>1BBABG</v>
          </cell>
          <cell r="AJ230" t="str">
            <v>ADIP COLUMNS</v>
          </cell>
          <cell r="AQ230">
            <v>0</v>
          </cell>
        </row>
        <row r="231">
          <cell r="X231" t="str">
            <v>1BBAM</v>
          </cell>
          <cell r="Y231" t="str">
            <v>NGL-4 PLANT  - FAB/DELIVERY MAJOR EQUIP BLOWERS, FANS</v>
          </cell>
          <cell r="Z231">
            <v>0</v>
          </cell>
          <cell r="AA231">
            <v>0</v>
          </cell>
          <cell r="AB231">
            <v>0</v>
          </cell>
          <cell r="AC231">
            <v>0</v>
          </cell>
          <cell r="AD231">
            <v>0</v>
          </cell>
          <cell r="AE231">
            <v>0</v>
          </cell>
          <cell r="AF231">
            <v>0</v>
          </cell>
          <cell r="AI231" t="str">
            <v>1BBABH</v>
          </cell>
          <cell r="AJ231" t="str">
            <v>MEROX COLUMNS</v>
          </cell>
          <cell r="AQ231">
            <v>0</v>
          </cell>
        </row>
        <row r="232">
          <cell r="X232" t="str">
            <v>1BBAO</v>
          </cell>
          <cell r="Y232" t="str">
            <v>NGL-4 PLANT  - FAB/DELIVERY MAJOR EQUIP FLARES</v>
          </cell>
          <cell r="Z232">
            <v>0</v>
          </cell>
          <cell r="AA232">
            <v>0</v>
          </cell>
          <cell r="AB232">
            <v>0</v>
          </cell>
          <cell r="AC232">
            <v>0</v>
          </cell>
          <cell r="AD232">
            <v>0</v>
          </cell>
          <cell r="AE232">
            <v>0</v>
          </cell>
          <cell r="AF232">
            <v>0</v>
          </cell>
          <cell r="AI232" t="str">
            <v>1BBABI</v>
          </cell>
          <cell r="AJ232" t="str">
            <v>PROPANE PRODUCT DEHYDRATION  COLUMNS</v>
          </cell>
          <cell r="AQ232">
            <v>0</v>
          </cell>
        </row>
        <row r="233">
          <cell r="X233" t="str">
            <v>1BBAQ</v>
          </cell>
          <cell r="Y233" t="str">
            <v>NGL-4 PLANT  - FAB/DELIVERY MAJOR EQUIP PACKAGED EQUIPMENT</v>
          </cell>
          <cell r="Z233">
            <v>0</v>
          </cell>
          <cell r="AA233">
            <v>0</v>
          </cell>
          <cell r="AB233">
            <v>0</v>
          </cell>
          <cell r="AC233">
            <v>0</v>
          </cell>
          <cell r="AD233">
            <v>0</v>
          </cell>
          <cell r="AE233">
            <v>0</v>
          </cell>
          <cell r="AF233">
            <v>0</v>
          </cell>
          <cell r="AI233" t="str">
            <v>1BBABJ</v>
          </cell>
          <cell r="AJ233" t="str">
            <v>BUTANE PRODUCT DEHYDRATION  COLUMNS</v>
          </cell>
          <cell r="AQ233">
            <v>0</v>
          </cell>
        </row>
        <row r="234">
          <cell r="X234" t="str">
            <v>1BBAR</v>
          </cell>
          <cell r="Y234" t="str">
            <v>NGL-4 PLANT  - FAB/DELIVERY MAJOR EQUIP ELECTRICAL EQUIPMENT</v>
          </cell>
          <cell r="Z234">
            <v>0</v>
          </cell>
          <cell r="AA234">
            <v>0</v>
          </cell>
          <cell r="AB234">
            <v>0</v>
          </cell>
          <cell r="AC234">
            <v>0</v>
          </cell>
          <cell r="AD234">
            <v>0</v>
          </cell>
          <cell r="AE234">
            <v>0</v>
          </cell>
          <cell r="AF234">
            <v>0</v>
          </cell>
          <cell r="AI234" t="str">
            <v>1BBABK</v>
          </cell>
          <cell r="AJ234" t="str">
            <v>REGENERATION GAS DRYING COLUMNS</v>
          </cell>
          <cell r="AQ234">
            <v>0</v>
          </cell>
        </row>
        <row r="235">
          <cell r="X235" t="str">
            <v>1BBAS</v>
          </cell>
          <cell r="Y235" t="str">
            <v>NGL-4 PLANT  - FAB/DELIVERY MAJOR EQUIP INSTRUMENTATION EQUIPMENT</v>
          </cell>
          <cell r="Z235">
            <v>0</v>
          </cell>
          <cell r="AA235">
            <v>0</v>
          </cell>
          <cell r="AB235">
            <v>0</v>
          </cell>
          <cell r="AC235">
            <v>0</v>
          </cell>
          <cell r="AD235">
            <v>0</v>
          </cell>
          <cell r="AE235">
            <v>0</v>
          </cell>
          <cell r="AF235">
            <v>0</v>
          </cell>
          <cell r="AI235" t="str">
            <v>1BBABL</v>
          </cell>
          <cell r="AJ235" t="str">
            <v>ADIP C3 EXTRACTOR COLUMN</v>
          </cell>
          <cell r="AQ235">
            <v>0</v>
          </cell>
        </row>
        <row r="236">
          <cell r="X236" t="str">
            <v>1BBAX</v>
          </cell>
          <cell r="Y236" t="str">
            <v>NGL-4 PLANT  - FAB/DELIVERY MAJOR EQUIP OTHER</v>
          </cell>
          <cell r="Z236">
            <v>0</v>
          </cell>
          <cell r="AA236">
            <v>0</v>
          </cell>
          <cell r="AB236">
            <v>0</v>
          </cell>
          <cell r="AC236">
            <v>0</v>
          </cell>
          <cell r="AD236">
            <v>0</v>
          </cell>
          <cell r="AE236">
            <v>0</v>
          </cell>
          <cell r="AF236">
            <v>0</v>
          </cell>
          <cell r="AI236" t="str">
            <v>1BBABM</v>
          </cell>
          <cell r="AJ236" t="str">
            <v>ADIP C4 ABSORBER COLUMN</v>
          </cell>
          <cell r="AQ236">
            <v>0</v>
          </cell>
        </row>
        <row r="237">
          <cell r="X237" t="str">
            <v>1BBA-</v>
          </cell>
          <cell r="Y237" t="str">
            <v>SUBTOTAL - NGL-4 PLANT  - FAB/DELIVERY MAJOR EQUIP.</v>
          </cell>
          <cell r="Z237">
            <v>0</v>
          </cell>
          <cell r="AA237" t="str">
            <v>N/A</v>
          </cell>
          <cell r="AB237">
            <v>0</v>
          </cell>
          <cell r="AC237">
            <v>0</v>
          </cell>
          <cell r="AD237">
            <v>0</v>
          </cell>
          <cell r="AE237">
            <v>0</v>
          </cell>
          <cell r="AF237">
            <v>0</v>
          </cell>
          <cell r="AI237" t="str">
            <v>1BBABN</v>
          </cell>
          <cell r="AJ237" t="str">
            <v>ADIP REGENERATION COLUMN</v>
          </cell>
          <cell r="AQ237">
            <v>0</v>
          </cell>
        </row>
        <row r="238">
          <cell r="AI238" t="str">
            <v>1BBABO</v>
          </cell>
          <cell r="AJ238" t="str">
            <v>MEROX C3 EXTRACTOR COLUMN</v>
          </cell>
          <cell r="AQ238">
            <v>0</v>
          </cell>
        </row>
        <row r="239">
          <cell r="X239" t="str">
            <v>1BBBA</v>
          </cell>
          <cell r="Y239" t="str">
            <v>NGL-4 PLANT  - FAB/DELIVERY BULKS - IMBEDS</v>
          </cell>
          <cell r="AF239">
            <v>0</v>
          </cell>
          <cell r="AI239" t="str">
            <v>1BBABP</v>
          </cell>
          <cell r="AJ239" t="str">
            <v>MEROX C4 EXTRACTOR COLUMN</v>
          </cell>
          <cell r="AQ239">
            <v>0</v>
          </cell>
        </row>
        <row r="240">
          <cell r="X240" t="str">
            <v>1BBBB</v>
          </cell>
          <cell r="Y240" t="str">
            <v>NGL-4 PLANT  - FAB/DELIVERY BULKS - STRUCTURAL</v>
          </cell>
          <cell r="Z240">
            <v>0</v>
          </cell>
          <cell r="AA240">
            <v>0</v>
          </cell>
          <cell r="AB240">
            <v>0</v>
          </cell>
          <cell r="AC240">
            <v>0</v>
          </cell>
          <cell r="AD240">
            <v>0</v>
          </cell>
          <cell r="AE240">
            <v>0</v>
          </cell>
          <cell r="AF240">
            <v>0</v>
          </cell>
          <cell r="AI240" t="str">
            <v>1BBABQ</v>
          </cell>
          <cell r="AJ240" t="str">
            <v>MEROX GASOLINE COLUMN</v>
          </cell>
          <cell r="AQ240">
            <v>0</v>
          </cell>
        </row>
        <row r="241">
          <cell r="X241" t="str">
            <v>1BBBC</v>
          </cell>
          <cell r="Y241" t="str">
            <v>NGL-4 PLANT  - FAB/DELIVERY BULKS - PIPING &amp; VALVES</v>
          </cell>
          <cell r="Z241">
            <v>0</v>
          </cell>
          <cell r="AA241">
            <v>0</v>
          </cell>
          <cell r="AB241">
            <v>0</v>
          </cell>
          <cell r="AC241">
            <v>0</v>
          </cell>
          <cell r="AD241">
            <v>0</v>
          </cell>
          <cell r="AE241">
            <v>0</v>
          </cell>
          <cell r="AF241">
            <v>0</v>
          </cell>
          <cell r="AI241" t="str">
            <v>1BBABR</v>
          </cell>
          <cell r="AJ241" t="str">
            <v>MEROX EXTRACTORS</v>
          </cell>
          <cell r="AQ241">
            <v>0</v>
          </cell>
        </row>
        <row r="242">
          <cell r="X242" t="str">
            <v>1BBBD</v>
          </cell>
          <cell r="Y242" t="str">
            <v>NGL-4 PLANT  - FAB/DELIVERY BULKS - ELECTRICAL</v>
          </cell>
          <cell r="Z242">
            <v>0</v>
          </cell>
          <cell r="AA242">
            <v>0</v>
          </cell>
          <cell r="AB242">
            <v>0</v>
          </cell>
          <cell r="AC242">
            <v>0</v>
          </cell>
          <cell r="AD242">
            <v>0</v>
          </cell>
          <cell r="AE242">
            <v>0</v>
          </cell>
          <cell r="AF242">
            <v>0</v>
          </cell>
          <cell r="AI242" t="str">
            <v>1BBABX</v>
          </cell>
          <cell r="AJ242" t="str">
            <v>OTHER COLUMNS</v>
          </cell>
          <cell r="AQ242">
            <v>0</v>
          </cell>
        </row>
        <row r="243">
          <cell r="X243" t="str">
            <v>1BBBE</v>
          </cell>
          <cell r="Y243" t="str">
            <v>NGL-4 PLANT  - FAB/DELIVERY BULKS - INSTRUMENTATION</v>
          </cell>
          <cell r="Z243">
            <v>0</v>
          </cell>
          <cell r="AA243">
            <v>0</v>
          </cell>
          <cell r="AB243">
            <v>0</v>
          </cell>
          <cell r="AC243">
            <v>0</v>
          </cell>
          <cell r="AD243">
            <v>0</v>
          </cell>
          <cell r="AE243">
            <v>0</v>
          </cell>
          <cell r="AF243">
            <v>0</v>
          </cell>
          <cell r="AI243" t="str">
            <v>1BBAB</v>
          </cell>
          <cell r="AJ243" t="str">
            <v>SUBTOTAL COLUMNS</v>
          </cell>
          <cell r="AK243">
            <v>0</v>
          </cell>
          <cell r="AL243">
            <v>0</v>
          </cell>
          <cell r="AM243">
            <v>0</v>
          </cell>
          <cell r="AN243">
            <v>0</v>
          </cell>
          <cell r="AO243">
            <v>0</v>
          </cell>
          <cell r="AP243">
            <v>0</v>
          </cell>
          <cell r="AQ243">
            <v>0</v>
          </cell>
        </row>
        <row r="244">
          <cell r="X244" t="str">
            <v>1BBB-</v>
          </cell>
          <cell r="Y244" t="str">
            <v>SUBTOTAL - NGL-4 PLANT  - FAB/DELIVERY BULKS</v>
          </cell>
          <cell r="Z244">
            <v>0</v>
          </cell>
          <cell r="AA244" t="str">
            <v>N/A</v>
          </cell>
          <cell r="AB244">
            <v>0</v>
          </cell>
          <cell r="AC244">
            <v>0</v>
          </cell>
          <cell r="AD244">
            <v>0</v>
          </cell>
          <cell r="AE244">
            <v>0</v>
          </cell>
          <cell r="AF244">
            <v>0</v>
          </cell>
        </row>
        <row r="245">
          <cell r="AI245" t="str">
            <v>1BBAEA</v>
          </cell>
          <cell r="AJ245" t="str">
            <v>NFGP NGL FEED PUMPS &amp; MOTORS</v>
          </cell>
          <cell r="AQ245">
            <v>0</v>
          </cell>
        </row>
        <row r="246">
          <cell r="X246" t="str">
            <v>1BBCA</v>
          </cell>
          <cell r="Y246" t="str">
            <v>NGL-4 PLANT  - FAB/DELIVERY ENG. SPECIALTIES - BUILDINGS</v>
          </cell>
          <cell r="AF246">
            <v>0</v>
          </cell>
          <cell r="AI246" t="str">
            <v>1BBAEB</v>
          </cell>
          <cell r="AJ246" t="str">
            <v>ADIP PUMPS &amp; MOTORS</v>
          </cell>
          <cell r="AQ246">
            <v>0</v>
          </cell>
        </row>
        <row r="247">
          <cell r="X247" t="str">
            <v>1BBCB</v>
          </cell>
          <cell r="Y247" t="str">
            <v>NGL-4 PLANT  - FAB/DELIVERY ENG. SPECIALTIES - GENERAL</v>
          </cell>
          <cell r="AF247">
            <v>0</v>
          </cell>
          <cell r="AI247" t="str">
            <v>1BBAEC</v>
          </cell>
          <cell r="AJ247" t="str">
            <v>MEROX PUMPS &amp; MOTORS</v>
          </cell>
          <cell r="AQ247">
            <v>0</v>
          </cell>
        </row>
        <row r="248">
          <cell r="X248" t="str">
            <v>1BBC-</v>
          </cell>
          <cell r="Y248" t="str">
            <v>SUBTOTAL - NGL-4 PLANT  - FAB/DEL. ENG. SPECIALTIES</v>
          </cell>
          <cell r="Z248">
            <v>0</v>
          </cell>
          <cell r="AA248" t="str">
            <v>N/A</v>
          </cell>
          <cell r="AB248">
            <v>0</v>
          </cell>
          <cell r="AC248">
            <v>0</v>
          </cell>
          <cell r="AD248">
            <v>0</v>
          </cell>
          <cell r="AE248">
            <v>0</v>
          </cell>
          <cell r="AF248">
            <v>0</v>
          </cell>
          <cell r="AI248" t="str">
            <v>1BBAED</v>
          </cell>
          <cell r="AJ248" t="str">
            <v>PROPANE PRODUCT DEHYDRATION  PUMPS &amp; MOTORS</v>
          </cell>
          <cell r="AQ248">
            <v>0</v>
          </cell>
        </row>
        <row r="249">
          <cell r="AI249" t="str">
            <v>1BBAEE</v>
          </cell>
          <cell r="AJ249" t="str">
            <v>BUTANE PRODUCT DEHYDRATION  PUMPS &amp; MOTORS</v>
          </cell>
          <cell r="AQ249">
            <v>0</v>
          </cell>
        </row>
        <row r="250">
          <cell r="AI250" t="str">
            <v>1BBAEF</v>
          </cell>
          <cell r="AJ250" t="str">
            <v>HOT OIL UNIT PUMP &amp; MOTOR</v>
          </cell>
          <cell r="AQ250">
            <v>0</v>
          </cell>
        </row>
        <row r="251">
          <cell r="AI251" t="str">
            <v>1BBAEG</v>
          </cell>
          <cell r="AJ251" t="str">
            <v>FLARE HYDROCARBON TRANSFER  PUMP &amp; MOTOR</v>
          </cell>
          <cell r="AQ251">
            <v>0</v>
          </cell>
        </row>
        <row r="252">
          <cell r="AI252" t="str">
            <v>1BBAEH</v>
          </cell>
          <cell r="AJ252" t="str">
            <v>DEETHANISER REFLUX PUMPS &amp; MOTORS</v>
          </cell>
          <cell r="AQ252">
            <v>0</v>
          </cell>
        </row>
        <row r="253">
          <cell r="AI253" t="str">
            <v>1BBAEI</v>
          </cell>
          <cell r="AJ253" t="str">
            <v>DEPROPANISER REFLUX PUMPS &amp; MOTORS</v>
          </cell>
          <cell r="AQ253">
            <v>0</v>
          </cell>
        </row>
        <row r="254">
          <cell r="AI254" t="str">
            <v>1BBAEJ</v>
          </cell>
          <cell r="AJ254" t="str">
            <v>DEBUTANISER REFLUX PUMPS &amp; MOTORS</v>
          </cell>
          <cell r="AQ254">
            <v>0</v>
          </cell>
        </row>
        <row r="255">
          <cell r="AI255" t="str">
            <v>1BBAEK</v>
          </cell>
          <cell r="AJ255" t="str">
            <v>PROPANE TRANSFER PUMPS &amp; MOTORS</v>
          </cell>
          <cell r="AQ255">
            <v>0</v>
          </cell>
        </row>
        <row r="256">
          <cell r="AI256" t="str">
            <v>1BBAEL</v>
          </cell>
          <cell r="AJ256" t="str">
            <v>BUTANE TRANSFER PUMPS &amp; MOTORS</v>
          </cell>
          <cell r="AQ256">
            <v>0</v>
          </cell>
        </row>
        <row r="257">
          <cell r="AI257" t="str">
            <v>1BBAEM</v>
          </cell>
          <cell r="AJ257" t="str">
            <v>GASOLINE TRANSFER PUMPS &amp; MOTORS</v>
          </cell>
          <cell r="AQ257">
            <v>0</v>
          </cell>
        </row>
        <row r="258">
          <cell r="AI258" t="str">
            <v>1BBAEN</v>
          </cell>
          <cell r="AJ258" t="str">
            <v>LD &amp; HP OFF SPEC PUMPS &amp; MOTORS</v>
          </cell>
          <cell r="AQ258">
            <v>0</v>
          </cell>
        </row>
        <row r="259">
          <cell r="AI259" t="str">
            <v>1BBAEX</v>
          </cell>
          <cell r="AJ259" t="str">
            <v>OTHER PUMPS &amp; MOTORS</v>
          </cell>
          <cell r="AQ259">
            <v>0</v>
          </cell>
        </row>
        <row r="260">
          <cell r="AI260" t="str">
            <v>1BBAE-</v>
          </cell>
          <cell r="AJ260" t="str">
            <v>SUBTOTAL PUMPS &amp; MOTORS</v>
          </cell>
          <cell r="AK260">
            <v>0</v>
          </cell>
          <cell r="AL260">
            <v>0</v>
          </cell>
          <cell r="AM260">
            <v>0</v>
          </cell>
          <cell r="AN260">
            <v>0</v>
          </cell>
          <cell r="AO260">
            <v>0</v>
          </cell>
          <cell r="AP260">
            <v>0</v>
          </cell>
          <cell r="AQ260">
            <v>0</v>
          </cell>
        </row>
        <row r="266">
          <cell r="W266" t="str">
            <v>LEVEL 2 NGL-4 PLANT PG.3</v>
          </cell>
          <cell r="X266" t="str">
            <v>WBS CODE</v>
          </cell>
          <cell r="Y266" t="str">
            <v>DESCRIPTION</v>
          </cell>
          <cell r="Z266" t="str">
            <v>QUANTITY</v>
          </cell>
          <cell r="AA266" t="str">
            <v>UNITS</v>
          </cell>
          <cell r="AB266" t="str">
            <v>TOTAL MANHOURS</v>
          </cell>
          <cell r="AC266" t="str">
            <v>TOTAL LABOR COST</v>
          </cell>
          <cell r="AD266" t="str">
            <v>TOTAL MAT'L COST</v>
          </cell>
          <cell r="AE266" t="str">
            <v>TOTAL S/C COST</v>
          </cell>
          <cell r="AF266" t="str">
            <v>TOTAL COST</v>
          </cell>
          <cell r="AH266" t="str">
            <v>LEVEL 3 NGL-4 PLANT PG 3</v>
          </cell>
          <cell r="AI266" t="str">
            <v>WBS CODE</v>
          </cell>
          <cell r="AJ266" t="str">
            <v>DESCRIPTION</v>
          </cell>
          <cell r="AK266" t="str">
            <v>QUANTITY</v>
          </cell>
          <cell r="AL266" t="str">
            <v>UNITS</v>
          </cell>
          <cell r="AM266" t="str">
            <v>TOTAL MANHOURS</v>
          </cell>
          <cell r="AN266" t="str">
            <v>TOTAL LABOR COST</v>
          </cell>
          <cell r="AO266" t="str">
            <v>TOTAL MAT'L COST</v>
          </cell>
          <cell r="AP266" t="str">
            <v>TOTAL S/C COST</v>
          </cell>
          <cell r="AQ266" t="str">
            <v>TOTAL COST</v>
          </cell>
        </row>
        <row r="268">
          <cell r="X268" t="str">
            <v>1BCAA</v>
          </cell>
          <cell r="Y268" t="str">
            <v>NGL-4 PLANT  - CONSTRUCTION, CIVIL - SITE WORK</v>
          </cell>
          <cell r="AF268">
            <v>0</v>
          </cell>
          <cell r="AI268" t="str">
            <v>1BBAFA</v>
          </cell>
          <cell r="AJ268" t="str">
            <v>DEETHANISER COLUMNS REBOILERS</v>
          </cell>
          <cell r="AQ268">
            <v>0</v>
          </cell>
        </row>
        <row r="269">
          <cell r="X269" t="str">
            <v>1BCAB</v>
          </cell>
          <cell r="Y269" t="str">
            <v>NGL-4 PLANT  - CONSTRUCTION, CIVIL - FOUNDATIONS</v>
          </cell>
          <cell r="AF269">
            <v>0</v>
          </cell>
          <cell r="AI269" t="str">
            <v>1BBAFB</v>
          </cell>
          <cell r="AJ269" t="str">
            <v>DEPROPANISER COLUMNS REBOILERS</v>
          </cell>
          <cell r="AQ269">
            <v>0</v>
          </cell>
        </row>
        <row r="270">
          <cell r="X270" t="str">
            <v>1BCA</v>
          </cell>
          <cell r="Y270" t="str">
            <v>SUBTOTAL - NGL-4 PLANT  - CONSTRUCTION, CIVIL</v>
          </cell>
          <cell r="Z270">
            <v>0</v>
          </cell>
          <cell r="AA270" t="str">
            <v>N/A</v>
          </cell>
          <cell r="AB270">
            <v>0</v>
          </cell>
          <cell r="AC270">
            <v>0</v>
          </cell>
          <cell r="AD270">
            <v>0</v>
          </cell>
          <cell r="AE270">
            <v>0</v>
          </cell>
          <cell r="AF270">
            <v>0</v>
          </cell>
          <cell r="AI270" t="str">
            <v>1BBAFC</v>
          </cell>
          <cell r="AJ270" t="str">
            <v>DEBUTANISER COLUMNS REBOILERS</v>
          </cell>
          <cell r="AQ270">
            <v>0</v>
          </cell>
        </row>
        <row r="271">
          <cell r="AI271" t="str">
            <v>1BBAFD</v>
          </cell>
          <cell r="AJ271" t="str">
            <v>C3 PRODUCT CHILLERS</v>
          </cell>
          <cell r="AQ271">
            <v>0</v>
          </cell>
        </row>
        <row r="272">
          <cell r="X272" t="str">
            <v>1BCBA</v>
          </cell>
          <cell r="Y272" t="str">
            <v>NGL-4 PLANT  - CONSTRUCTION, MAJOR EQUIPMENT - PRESSURE VESSELS</v>
          </cell>
          <cell r="Z272">
            <v>1739.4</v>
          </cell>
          <cell r="AA272" t="str">
            <v>TON</v>
          </cell>
          <cell r="AB272">
            <v>154680</v>
          </cell>
          <cell r="AC272">
            <v>1024200</v>
          </cell>
          <cell r="AF272">
            <v>1024200</v>
          </cell>
          <cell r="AI272" t="str">
            <v>1BBAFE</v>
          </cell>
          <cell r="AJ272" t="str">
            <v>C4 PRODUCT CHILLERS</v>
          </cell>
          <cell r="AQ272">
            <v>0</v>
          </cell>
        </row>
        <row r="273">
          <cell r="X273" t="str">
            <v>1BCBB</v>
          </cell>
          <cell r="Y273" t="str">
            <v>NGL-4 PLANT  - CONSTRUCTION, MAJOR EQUIPMENT - COLUMNS</v>
          </cell>
          <cell r="Z273">
            <v>2106.5</v>
          </cell>
          <cell r="AA273" t="str">
            <v>TON</v>
          </cell>
          <cell r="AB273">
            <v>207820</v>
          </cell>
          <cell r="AC273">
            <v>2088000</v>
          </cell>
          <cell r="AF273">
            <v>2088000</v>
          </cell>
          <cell r="AI273" t="str">
            <v>1BBAFF</v>
          </cell>
          <cell r="AJ273" t="str">
            <v>C5 PRODUCT CHILLERS</v>
          </cell>
          <cell r="AQ273">
            <v>0</v>
          </cell>
        </row>
        <row r="274">
          <cell r="X274" t="str">
            <v>1BCBE</v>
          </cell>
          <cell r="Y274" t="str">
            <v>NGL-4 PLANT  - CONSTRUCTION, MAJOR EQUIPMENT - PUMPS &amp; MOTORS</v>
          </cell>
          <cell r="Z274">
            <v>189.2</v>
          </cell>
          <cell r="AA274" t="str">
            <v>TON</v>
          </cell>
          <cell r="AB274">
            <v>18620</v>
          </cell>
          <cell r="AC274">
            <v>160400</v>
          </cell>
          <cell r="AF274">
            <v>160400</v>
          </cell>
          <cell r="AI274" t="str">
            <v>1BBAFG</v>
          </cell>
          <cell r="AJ274" t="str">
            <v>ADIP HEAT EXCHANGERS</v>
          </cell>
          <cell r="AQ274">
            <v>0</v>
          </cell>
        </row>
        <row r="275">
          <cell r="X275" t="str">
            <v>1BCBF</v>
          </cell>
          <cell r="Y275" t="str">
            <v>NGL-4 PLANT  - CONSTRUCTION, MAJOR EQUIPMENT - HEAT EXCHANGERS S&amp;T</v>
          </cell>
          <cell r="Z275">
            <v>1171.8</v>
          </cell>
          <cell r="AA275" t="str">
            <v>TON</v>
          </cell>
          <cell r="AB275">
            <v>79090</v>
          </cell>
          <cell r="AC275">
            <v>638600</v>
          </cell>
          <cell r="AF275">
            <v>638600</v>
          </cell>
          <cell r="AI275" t="str">
            <v>1BBAFH</v>
          </cell>
          <cell r="AJ275" t="str">
            <v>MEROX HEAT EXCHANGERS</v>
          </cell>
          <cell r="AQ275">
            <v>0</v>
          </cell>
        </row>
        <row r="276">
          <cell r="X276" t="str">
            <v>1BCBH</v>
          </cell>
          <cell r="Y276" t="str">
            <v>NGL-4 PLANT  - CONSTRUCTION, MAJOR EQUIPMENT - AIR COOLERS</v>
          </cell>
          <cell r="Z276">
            <v>2026</v>
          </cell>
          <cell r="AA276" t="str">
            <v>TON</v>
          </cell>
          <cell r="AB276">
            <v>159310</v>
          </cell>
          <cell r="AC276">
            <v>1254500</v>
          </cell>
          <cell r="AF276">
            <v>1254500</v>
          </cell>
          <cell r="AI276" t="str">
            <v>1BBAFI</v>
          </cell>
          <cell r="AJ276" t="str">
            <v>PROPANE PRODUCT DEHYDRATION HEAT EXCHANGERS</v>
          </cell>
          <cell r="AQ276">
            <v>0</v>
          </cell>
        </row>
        <row r="277">
          <cell r="X277" t="str">
            <v>1BCBI</v>
          </cell>
          <cell r="Y277" t="str">
            <v>NGL-4 PLANT  - CONSTRUCTION, MAJOR EQUIPMENT - COMPRESSORS &amp; DRIVERS</v>
          </cell>
          <cell r="Z277">
            <v>326.2</v>
          </cell>
          <cell r="AA277" t="str">
            <v>TON</v>
          </cell>
          <cell r="AB277">
            <v>36234</v>
          </cell>
          <cell r="AC277">
            <v>251600</v>
          </cell>
          <cell r="AF277">
            <v>251600</v>
          </cell>
          <cell r="AI277" t="str">
            <v>1BBAFJ</v>
          </cell>
          <cell r="AJ277" t="str">
            <v>BUTANE PRODUCT DEHYDRATION HEAT EXCHANGERS</v>
          </cell>
          <cell r="AQ277">
            <v>0</v>
          </cell>
        </row>
        <row r="278">
          <cell r="X278" t="str">
            <v>1BCBJ</v>
          </cell>
          <cell r="Y278" t="str">
            <v>NGL-4 PLANT  - CONSTRUCTION, MAJOR EQUIP. - EMERGENCY DIESEL GENERATOR</v>
          </cell>
          <cell r="AF278">
            <v>0</v>
          </cell>
          <cell r="AI278" t="str">
            <v>1BBAFK</v>
          </cell>
          <cell r="AJ278" t="str">
            <v>REGENERATION GAS DRYING HEAT EXCHANGERS</v>
          </cell>
          <cell r="AQ278">
            <v>0</v>
          </cell>
        </row>
        <row r="279">
          <cell r="X279" t="str">
            <v>1BCBM</v>
          </cell>
          <cell r="Y279" t="str">
            <v>NGL-4 PLANT  - CONSTRUCTION, MAJOR EQUIPMENT - BLOWERS, FANS</v>
          </cell>
          <cell r="AF279">
            <v>0</v>
          </cell>
          <cell r="AI279" t="str">
            <v>1BBAFL</v>
          </cell>
          <cell r="AJ279" t="str">
            <v>HOT OIL UNIT HOT OIL COOLERS</v>
          </cell>
          <cell r="AQ279">
            <v>0</v>
          </cell>
        </row>
        <row r="280">
          <cell r="X280" t="str">
            <v>1BCBO</v>
          </cell>
          <cell r="Y280" t="str">
            <v>NGL-4 PLANT  - CONSTRUCTION, MAJOR EQUIPMENT - FLARES</v>
          </cell>
          <cell r="Z280">
            <v>50</v>
          </cell>
          <cell r="AA280" t="str">
            <v>TON</v>
          </cell>
          <cell r="AB280">
            <v>7920</v>
          </cell>
          <cell r="AC280">
            <v>53000</v>
          </cell>
          <cell r="AF280">
            <v>53000</v>
          </cell>
          <cell r="AI280" t="str">
            <v>1BBAFM</v>
          </cell>
          <cell r="AJ280" t="str">
            <v>OTHER PRODUCT COOLING UNITS AND EXCHANGERS</v>
          </cell>
          <cell r="AQ280">
            <v>0</v>
          </cell>
        </row>
        <row r="281">
          <cell r="X281" t="str">
            <v>1BCBQ</v>
          </cell>
          <cell r="Y281" t="str">
            <v>NGL-4 PLANT  - CONSTRUCTION, MAJOR EQUIP - PACKAGED EQUIPMENT</v>
          </cell>
          <cell r="Z281">
            <v>308.39999999999998</v>
          </cell>
          <cell r="AA281" t="str">
            <v>TON</v>
          </cell>
          <cell r="AB281">
            <v>45180</v>
          </cell>
          <cell r="AC281">
            <v>479600</v>
          </cell>
          <cell r="AF281">
            <v>479600</v>
          </cell>
          <cell r="AI281" t="str">
            <v>1BBAFX</v>
          </cell>
          <cell r="AJ281" t="str">
            <v>OTHER HEAT EXCHANGERS-SHELL &amp; TUBE</v>
          </cell>
          <cell r="AQ281">
            <v>0</v>
          </cell>
        </row>
        <row r="282">
          <cell r="X282" t="str">
            <v>1BCBR</v>
          </cell>
          <cell r="Y282" t="str">
            <v>NGL-4 PLANT  - CONSTRUCTION, MAJOR EQUIP - ELECTRICAL EQUIPMENT</v>
          </cell>
          <cell r="AF282">
            <v>0</v>
          </cell>
          <cell r="AI282" t="str">
            <v>1BBAF-</v>
          </cell>
          <cell r="AJ282" t="str">
            <v>SUBTOTAL HEAT EXCHANGERS - SHELL &amp; TUBE</v>
          </cell>
          <cell r="AK282">
            <v>0</v>
          </cell>
          <cell r="AL282">
            <v>0</v>
          </cell>
          <cell r="AM282">
            <v>0</v>
          </cell>
          <cell r="AN282">
            <v>0</v>
          </cell>
          <cell r="AO282">
            <v>0</v>
          </cell>
          <cell r="AP282">
            <v>0</v>
          </cell>
          <cell r="AQ282">
            <v>0</v>
          </cell>
        </row>
        <row r="283">
          <cell r="X283" t="str">
            <v>1BCBS</v>
          </cell>
          <cell r="Y283" t="str">
            <v>NGL-4 PLANT  - CONSTRUCTION, MAJOR EQUIP - INSTRUMENTATION EQUIPMENT</v>
          </cell>
          <cell r="AF283">
            <v>0</v>
          </cell>
        </row>
        <row r="284">
          <cell r="X284" t="str">
            <v>1BCBX</v>
          </cell>
          <cell r="Y284" t="str">
            <v>NGL-4 PLANT  - CONSTRUCTION, MAJOR EQUIPMENT - OTHERS</v>
          </cell>
          <cell r="AF284">
            <v>0</v>
          </cell>
          <cell r="AI284" t="str">
            <v>1BBAHA</v>
          </cell>
          <cell r="AJ284" t="str">
            <v>NGL4 AIR COOLERS</v>
          </cell>
          <cell r="AQ284">
            <v>0</v>
          </cell>
        </row>
        <row r="285">
          <cell r="X285" t="str">
            <v>1BCB-</v>
          </cell>
          <cell r="Y285" t="str">
            <v>SUBTOTAL - NGL-4 PLANT  - CONSTRUCTION, MAJOR EQUIPMENT</v>
          </cell>
          <cell r="Z285">
            <v>7917.4999999999991</v>
          </cell>
          <cell r="AA285" t="str">
            <v>N/A</v>
          </cell>
          <cell r="AB285">
            <v>708854</v>
          </cell>
          <cell r="AC285">
            <v>5949900</v>
          </cell>
          <cell r="AD285">
            <v>0</v>
          </cell>
          <cell r="AE285">
            <v>0</v>
          </cell>
          <cell r="AF285">
            <v>5949900</v>
          </cell>
          <cell r="AI285" t="str">
            <v>1BBAHB</v>
          </cell>
          <cell r="AJ285" t="str">
            <v>ADIP AIR COOLERS</v>
          </cell>
          <cell r="AQ285">
            <v>0</v>
          </cell>
        </row>
        <row r="286">
          <cell r="AI286" t="str">
            <v>1BBAHC</v>
          </cell>
          <cell r="AJ286" t="str">
            <v>MEROX AIR COOLERS</v>
          </cell>
          <cell r="AQ286">
            <v>0</v>
          </cell>
        </row>
        <row r="287">
          <cell r="X287" t="str">
            <v>1BCCA</v>
          </cell>
          <cell r="Y287" t="str">
            <v>NGL-4 PLANT  - CONSTRUCTION, BULKS - STRUCTURAL</v>
          </cell>
          <cell r="AF287">
            <v>0</v>
          </cell>
          <cell r="AI287" t="str">
            <v>1BBAHD</v>
          </cell>
          <cell r="AJ287" t="str">
            <v>PROPANE PRODUCT DEHYDRATION AIR COOLERS</v>
          </cell>
          <cell r="AQ287">
            <v>0</v>
          </cell>
        </row>
        <row r="288">
          <cell r="X288" t="str">
            <v>1BCCB</v>
          </cell>
          <cell r="Y288" t="str">
            <v>NGL-4 PLANT  - CONSTRUCTION, BULKS - PIPING &amp; VALVES</v>
          </cell>
          <cell r="AF288">
            <v>0</v>
          </cell>
          <cell r="AI288" t="str">
            <v>1BBAHE</v>
          </cell>
          <cell r="AJ288" t="str">
            <v>BUTANE PRODUCT DEHYDRATION AIR COOLERS</v>
          </cell>
          <cell r="AQ288">
            <v>0</v>
          </cell>
        </row>
        <row r="289">
          <cell r="X289" t="str">
            <v>1BCCC</v>
          </cell>
          <cell r="Y289" t="str">
            <v>NGL-4 PLANT  - CONSTRUCTION, BULKS - ELECTRICAL</v>
          </cell>
          <cell r="AF289">
            <v>0</v>
          </cell>
          <cell r="AI289" t="str">
            <v>1BBAHF</v>
          </cell>
          <cell r="AJ289" t="str">
            <v>REGENERATION GAS DRYING AIR COOLERS</v>
          </cell>
          <cell r="AQ289">
            <v>0</v>
          </cell>
        </row>
        <row r="290">
          <cell r="X290" t="str">
            <v>1BCCD</v>
          </cell>
          <cell r="Y290" t="str">
            <v>NGL-4 PLANT  - CONSTRUCTION, BULKS - INSTRUMENTATION</v>
          </cell>
          <cell r="AF290">
            <v>0</v>
          </cell>
          <cell r="AI290" t="str">
            <v>1BBAHG</v>
          </cell>
          <cell r="AJ290" t="str">
            <v>DEETHANISER COLUMNS CONDENSERS</v>
          </cell>
          <cell r="AQ290">
            <v>0</v>
          </cell>
        </row>
        <row r="291">
          <cell r="X291" t="str">
            <v>1BCC-</v>
          </cell>
          <cell r="Y291" t="str">
            <v xml:space="preserve">SUBTOTAL - NGL-4 PLANT  - CONSTRUCTION, BULKS </v>
          </cell>
          <cell r="Z291">
            <v>0</v>
          </cell>
          <cell r="AA291" t="str">
            <v>N/A</v>
          </cell>
          <cell r="AB291">
            <v>0</v>
          </cell>
          <cell r="AC291">
            <v>0</v>
          </cell>
          <cell r="AD291">
            <v>0</v>
          </cell>
          <cell r="AE291">
            <v>0</v>
          </cell>
          <cell r="AF291">
            <v>0</v>
          </cell>
          <cell r="AI291" t="str">
            <v>1BBAHH</v>
          </cell>
          <cell r="AJ291" t="str">
            <v>DEETHANISER COLUMNS CONDENSERS</v>
          </cell>
          <cell r="AQ291">
            <v>0</v>
          </cell>
        </row>
        <row r="292">
          <cell r="AI292" t="str">
            <v>1BBAHI</v>
          </cell>
          <cell r="AJ292" t="str">
            <v>DEPROPANISER COLUMNS CONDENSER</v>
          </cell>
          <cell r="AQ292">
            <v>0</v>
          </cell>
        </row>
        <row r="293">
          <cell r="X293" t="str">
            <v>1BCDA</v>
          </cell>
          <cell r="Y293" t="str">
            <v>NGL-4 PLANT  - CONSTRUCTION SPECIALTIES - BUILDINGS</v>
          </cell>
          <cell r="AF293">
            <v>0</v>
          </cell>
          <cell r="AI293" t="str">
            <v>1BBAHJ</v>
          </cell>
          <cell r="AJ293" t="str">
            <v>DEBUTANISER COLUMNS CONDENSERS</v>
          </cell>
          <cell r="AQ293">
            <v>0</v>
          </cell>
        </row>
        <row r="294">
          <cell r="X294" t="str">
            <v>1BCDB</v>
          </cell>
          <cell r="Y294" t="str">
            <v>NGL-4 PLANT  - CONSTRUCTION SPECIALTIES - GENERAL</v>
          </cell>
          <cell r="AF294">
            <v>0</v>
          </cell>
          <cell r="AI294" t="str">
            <v>1BBAHK</v>
          </cell>
          <cell r="AJ294" t="str">
            <v>COMPRESSOR DISCHARGE AIR CONDENSER</v>
          </cell>
          <cell r="AQ294">
            <v>0</v>
          </cell>
        </row>
        <row r="295">
          <cell r="X295" t="str">
            <v>1BCD-</v>
          </cell>
          <cell r="Y295" t="str">
            <v>SUBTOTAL - NGL-4 PLANT  - CONSTRUCTION SPECIALTIES</v>
          </cell>
          <cell r="Z295">
            <v>0</v>
          </cell>
          <cell r="AA295" t="str">
            <v>N/A</v>
          </cell>
          <cell r="AB295">
            <v>0</v>
          </cell>
          <cell r="AC295">
            <v>0</v>
          </cell>
          <cell r="AD295">
            <v>0</v>
          </cell>
          <cell r="AE295">
            <v>0</v>
          </cell>
          <cell r="AF295">
            <v>0</v>
          </cell>
          <cell r="AI295" t="str">
            <v>1BBAHX</v>
          </cell>
          <cell r="AJ295" t="str">
            <v>OTHER AIR COOLERS</v>
          </cell>
          <cell r="AQ295">
            <v>0</v>
          </cell>
        </row>
        <row r="296">
          <cell r="AI296" t="str">
            <v>1BBAG-</v>
          </cell>
          <cell r="AJ296" t="str">
            <v>SUBTOTAL AIR COOLERS</v>
          </cell>
          <cell r="AK296">
            <v>0</v>
          </cell>
          <cell r="AL296">
            <v>0</v>
          </cell>
          <cell r="AM296">
            <v>0</v>
          </cell>
          <cell r="AN296">
            <v>0</v>
          </cell>
          <cell r="AO296">
            <v>0</v>
          </cell>
          <cell r="AP296">
            <v>0</v>
          </cell>
          <cell r="AQ296">
            <v>0</v>
          </cell>
        </row>
        <row r="298">
          <cell r="AI298" t="str">
            <v>1BBAIA</v>
          </cell>
          <cell r="AJ298" t="str">
            <v>PROPANE REFRIG. COMPRESSORS W/ TURBINES</v>
          </cell>
          <cell r="AQ298">
            <v>0</v>
          </cell>
        </row>
        <row r="299">
          <cell r="AI299" t="str">
            <v>1BBAIX</v>
          </cell>
          <cell r="AJ299" t="str">
            <v>OTHER COMPRESSORS &amp; DRIVERS</v>
          </cell>
          <cell r="AQ299">
            <v>0</v>
          </cell>
        </row>
        <row r="300">
          <cell r="AI300" t="str">
            <v>1BBAI</v>
          </cell>
          <cell r="AJ300" t="str">
            <v>SUBTOTAL - COMPRESSORS &amp; DRIVERS</v>
          </cell>
          <cell r="AK300">
            <v>0</v>
          </cell>
          <cell r="AL300">
            <v>0</v>
          </cell>
          <cell r="AM300">
            <v>0</v>
          </cell>
          <cell r="AN300">
            <v>0</v>
          </cell>
          <cell r="AO300">
            <v>0</v>
          </cell>
          <cell r="AP300">
            <v>0</v>
          </cell>
          <cell r="AQ300">
            <v>0</v>
          </cell>
        </row>
        <row r="302">
          <cell r="AI302" t="str">
            <v>1BBAMA</v>
          </cell>
          <cell r="AJ302" t="str">
            <v>MEROX AIR BLOWER</v>
          </cell>
          <cell r="AQ302">
            <v>0</v>
          </cell>
        </row>
        <row r="303">
          <cell r="AI303" t="str">
            <v>1BBAMX</v>
          </cell>
          <cell r="AJ303" t="str">
            <v>OTHER BLOWERS &amp; FANS</v>
          </cell>
          <cell r="AQ303">
            <v>0</v>
          </cell>
        </row>
        <row r="304">
          <cell r="AI304" t="str">
            <v>1BBAM-</v>
          </cell>
          <cell r="AJ304" t="str">
            <v>SUBTOTAL BLOWERS &amp; FANS</v>
          </cell>
          <cell r="AK304">
            <v>0</v>
          </cell>
          <cell r="AL304">
            <v>0</v>
          </cell>
          <cell r="AM304">
            <v>0</v>
          </cell>
          <cell r="AN304">
            <v>0</v>
          </cell>
          <cell r="AO304">
            <v>0</v>
          </cell>
          <cell r="AP304">
            <v>0</v>
          </cell>
          <cell r="AQ304">
            <v>0</v>
          </cell>
        </row>
        <row r="310">
          <cell r="W310" t="str">
            <v>LEVEL 2 NGL-4 PLANT PG.4</v>
          </cell>
          <cell r="X310" t="str">
            <v>WBS CODE</v>
          </cell>
          <cell r="Y310" t="str">
            <v>DESCRIPTION</v>
          </cell>
          <cell r="Z310" t="str">
            <v>QUANTITY</v>
          </cell>
          <cell r="AA310" t="str">
            <v>UNITS</v>
          </cell>
          <cell r="AB310" t="str">
            <v>TOTAL MANHOURS</v>
          </cell>
          <cell r="AC310" t="str">
            <v>TOTAL LABOR COST</v>
          </cell>
          <cell r="AD310" t="str">
            <v>TOTAL MAT'L COST</v>
          </cell>
          <cell r="AE310" t="str">
            <v>TOTAL S/C COST</v>
          </cell>
          <cell r="AF310" t="str">
            <v>TOTAL COST</v>
          </cell>
          <cell r="AH310" t="str">
            <v>LEVEL 3 NGL-4 PLANT PG 4</v>
          </cell>
          <cell r="AI310" t="str">
            <v>WBS CODE</v>
          </cell>
          <cell r="AJ310" t="str">
            <v>DESCRIPTION</v>
          </cell>
          <cell r="AK310" t="str">
            <v>QUANTITY</v>
          </cell>
          <cell r="AL310" t="str">
            <v>UNITS</v>
          </cell>
          <cell r="AM310" t="str">
            <v>TOTAL MANHOURS</v>
          </cell>
          <cell r="AN310" t="str">
            <v>TOTAL LABOR COST</v>
          </cell>
          <cell r="AO310" t="str">
            <v>TOTAL MAT'L COST</v>
          </cell>
          <cell r="AP310" t="str">
            <v>TOTAL S/C COST</v>
          </cell>
          <cell r="AQ310" t="str">
            <v>TOTAL COST</v>
          </cell>
        </row>
        <row r="312">
          <cell r="X312" t="str">
            <v>1BCEA</v>
          </cell>
          <cell r="Y312" t="str">
            <v>NGL-4 PLANT  - CONSTRUCTION, OTHER DIRECT WORK - FIRE PROTECTION</v>
          </cell>
          <cell r="AF312">
            <v>0</v>
          </cell>
          <cell r="AI312" t="str">
            <v>1BBAOA</v>
          </cell>
          <cell r="AJ312" t="str">
            <v>FLARE TIP</v>
          </cell>
          <cell r="AQ312">
            <v>0</v>
          </cell>
        </row>
        <row r="313">
          <cell r="X313" t="str">
            <v>1BCEB</v>
          </cell>
          <cell r="Y313" t="str">
            <v>NGL-4 PLANT  - CONSTRUCTION, OTHER DIRECT WORK - FIREPROOFING</v>
          </cell>
          <cell r="AF313">
            <v>0</v>
          </cell>
          <cell r="AI313" t="str">
            <v>1BBAOB</v>
          </cell>
          <cell r="AJ313" t="str">
            <v>FLARE PILOT IGNITION SYSTEM</v>
          </cell>
          <cell r="AQ313">
            <v>0</v>
          </cell>
        </row>
        <row r="314">
          <cell r="X314" t="str">
            <v>1BCEC</v>
          </cell>
          <cell r="Y314" t="str">
            <v>NGL-4 PLANT  - CONSTRUCTION, OTHER DIRECT WORK - INSULATION</v>
          </cell>
          <cell r="AF314">
            <v>0</v>
          </cell>
          <cell r="AI314" t="str">
            <v>1BBAOX</v>
          </cell>
          <cell r="AJ314" t="str">
            <v>OTHER FLARES</v>
          </cell>
          <cell r="AQ314">
            <v>0</v>
          </cell>
        </row>
        <row r="315">
          <cell r="X315" t="str">
            <v>1BCED</v>
          </cell>
          <cell r="Y315" t="str">
            <v>NGL-4 PLANT  - CONSTRUCTION, OTHER DIRECT WORK - PAINTING</v>
          </cell>
          <cell r="AF315">
            <v>0</v>
          </cell>
          <cell r="AI315" t="str">
            <v>1BBAO-</v>
          </cell>
          <cell r="AJ315" t="str">
            <v>SUBTOTAL FLARES</v>
          </cell>
          <cell r="AK315">
            <v>0</v>
          </cell>
          <cell r="AL315">
            <v>0</v>
          </cell>
          <cell r="AM315">
            <v>0</v>
          </cell>
          <cell r="AN315">
            <v>0</v>
          </cell>
          <cell r="AO315">
            <v>0</v>
          </cell>
          <cell r="AP315">
            <v>0</v>
          </cell>
          <cell r="AQ315">
            <v>0</v>
          </cell>
        </row>
        <row r="316">
          <cell r="X316" t="str">
            <v>1BCEE</v>
          </cell>
          <cell r="Y316" t="str">
            <v>NGL-4 PLANT  - CONSTRUCTION, OTHER DIRECT WORK - SHUTDOWN</v>
          </cell>
          <cell r="AF316">
            <v>0</v>
          </cell>
        </row>
        <row r="317">
          <cell r="X317" t="str">
            <v>1BCEF</v>
          </cell>
          <cell r="Y317" t="str">
            <v>NGL-4 PLANT  - CONSTRUCTION, OTHER DIRECT WORK - PRE-COMMISSIONING</v>
          </cell>
          <cell r="AF317">
            <v>0</v>
          </cell>
          <cell r="AI317" t="str">
            <v>1BBAQA</v>
          </cell>
          <cell r="AJ317" t="str">
            <v>DESALINATION UNIT</v>
          </cell>
          <cell r="AQ317">
            <v>0</v>
          </cell>
        </row>
        <row r="318">
          <cell r="X318" t="str">
            <v>1BCEG</v>
          </cell>
          <cell r="Y318" t="str">
            <v>NGL-4 PLANT  - CONSTRUCTION, OTHER DIRECT WORK - ENVIRONMENTAL</v>
          </cell>
          <cell r="AF318">
            <v>0</v>
          </cell>
          <cell r="AI318" t="str">
            <v>1BBAQB</v>
          </cell>
          <cell r="AJ318" t="str">
            <v>INSTRUMENT AIR PACKAGE</v>
          </cell>
          <cell r="AQ318">
            <v>0</v>
          </cell>
        </row>
        <row r="319">
          <cell r="X319" t="str">
            <v>1BCEX</v>
          </cell>
          <cell r="Y319" t="str">
            <v>NGL-4 PLANT  - CONSTRUCTION, OTHER DIRECT WORK - OTHER</v>
          </cell>
          <cell r="AF319">
            <v>0</v>
          </cell>
          <cell r="AI319" t="str">
            <v>1BBAQC</v>
          </cell>
          <cell r="AJ319" t="str">
            <v>API SEPARATOR UNIT</v>
          </cell>
          <cell r="AQ319">
            <v>0</v>
          </cell>
        </row>
        <row r="320">
          <cell r="X320" t="str">
            <v>1BCE</v>
          </cell>
          <cell r="Y320" t="str">
            <v xml:space="preserve">SUBTOTAL - NGL-4 PLANT  - CONSTRUCTION, OTHER DIRECT WORK - </v>
          </cell>
          <cell r="Z320">
            <v>0</v>
          </cell>
          <cell r="AA320" t="str">
            <v>N/A</v>
          </cell>
          <cell r="AB320">
            <v>0</v>
          </cell>
          <cell r="AC320">
            <v>0</v>
          </cell>
          <cell r="AD320">
            <v>0</v>
          </cell>
          <cell r="AE320">
            <v>0</v>
          </cell>
          <cell r="AF320">
            <v>0</v>
          </cell>
          <cell r="AI320" t="str">
            <v>1BBAQD</v>
          </cell>
          <cell r="AJ320" t="str">
            <v>HOT OIL FURNACE</v>
          </cell>
          <cell r="AQ320">
            <v>0</v>
          </cell>
        </row>
        <row r="321">
          <cell r="AI321" t="str">
            <v>1BBAQE</v>
          </cell>
          <cell r="AJ321" t="str">
            <v>SEA WATER SYSTEM</v>
          </cell>
          <cell r="AQ321">
            <v>0</v>
          </cell>
        </row>
        <row r="322">
          <cell r="X322" t="str">
            <v>1BCFA</v>
          </cell>
          <cell r="Y322" t="str">
            <v>NGL-4 PLANT  - CONSTRUCTION INDIRECTS</v>
          </cell>
          <cell r="AF322">
            <v>0</v>
          </cell>
          <cell r="AI322" t="str">
            <v>1BBAQF</v>
          </cell>
          <cell r="AJ322" t="str">
            <v>EFFLUENT TREATMENT SYSTEM</v>
          </cell>
          <cell r="AQ322">
            <v>0</v>
          </cell>
        </row>
        <row r="323">
          <cell r="X323" t="str">
            <v>1BCF</v>
          </cell>
          <cell r="Y323" t="str">
            <v>SUBTOTAL - NGL-4 PLANT  - CONSTRUCTION INDIRECTS</v>
          </cell>
          <cell r="Z323">
            <v>0</v>
          </cell>
          <cell r="AA323" t="str">
            <v>N/A</v>
          </cell>
          <cell r="AB323">
            <v>0</v>
          </cell>
          <cell r="AC323">
            <v>0</v>
          </cell>
          <cell r="AD323">
            <v>0</v>
          </cell>
          <cell r="AE323">
            <v>0</v>
          </cell>
          <cell r="AF323">
            <v>0</v>
          </cell>
          <cell r="AI323" t="str">
            <v>1BBAQX</v>
          </cell>
          <cell r="AJ323" t="str">
            <v>OTHER PACKAGED EQUIPMENT</v>
          </cell>
          <cell r="AQ323">
            <v>0</v>
          </cell>
        </row>
        <row r="324">
          <cell r="AI324" t="str">
            <v>1BBAQ-</v>
          </cell>
          <cell r="AJ324" t="str">
            <v>SUBTOTAL PACKAGED EQUIPMENT</v>
          </cell>
          <cell r="AK324">
            <v>0</v>
          </cell>
          <cell r="AL324">
            <v>0</v>
          </cell>
          <cell r="AM324">
            <v>0</v>
          </cell>
          <cell r="AN324">
            <v>0</v>
          </cell>
          <cell r="AO324">
            <v>0</v>
          </cell>
          <cell r="AP324">
            <v>0</v>
          </cell>
          <cell r="AQ324">
            <v>0</v>
          </cell>
        </row>
        <row r="325">
          <cell r="X325" t="str">
            <v>1BDAA</v>
          </cell>
          <cell r="Y325" t="str">
            <v>NGL-4 PLANT  - COMMISSIONING - PROCESS</v>
          </cell>
          <cell r="AF325">
            <v>0</v>
          </cell>
        </row>
        <row r="326">
          <cell r="X326" t="str">
            <v>1BDAB</v>
          </cell>
          <cell r="Y326" t="str">
            <v>NGL-4 PLANT  - COMMISSIONING - UTILITIES</v>
          </cell>
          <cell r="AF326">
            <v>0</v>
          </cell>
          <cell r="AI326" t="str">
            <v>1BBARA</v>
          </cell>
          <cell r="AJ326" t="str">
            <v>SWITCHGEAR</v>
          </cell>
          <cell r="AQ326">
            <v>0</v>
          </cell>
        </row>
        <row r="327">
          <cell r="X327" t="str">
            <v>1BDA-</v>
          </cell>
          <cell r="Y327" t="str">
            <v>SUBTOTAL - NGL-4 PLANT  - COMMISSIONING</v>
          </cell>
          <cell r="Z327">
            <v>0</v>
          </cell>
          <cell r="AA327" t="str">
            <v>N/A</v>
          </cell>
          <cell r="AB327">
            <v>0</v>
          </cell>
          <cell r="AC327">
            <v>0</v>
          </cell>
          <cell r="AD327">
            <v>0</v>
          </cell>
          <cell r="AE327">
            <v>0</v>
          </cell>
          <cell r="AF327">
            <v>0</v>
          </cell>
          <cell r="AI327" t="str">
            <v>1BBARB</v>
          </cell>
          <cell r="AJ327" t="str">
            <v>TRANSFORMERS</v>
          </cell>
          <cell r="AQ327">
            <v>0</v>
          </cell>
        </row>
        <row r="328">
          <cell r="AI328" t="str">
            <v>1BBARC</v>
          </cell>
          <cell r="AJ328" t="str">
            <v>MCC'S</v>
          </cell>
          <cell r="AQ328">
            <v>0</v>
          </cell>
        </row>
        <row r="329">
          <cell r="X329" t="str">
            <v>1BDBA</v>
          </cell>
          <cell r="Y329" t="str">
            <v>NGL-4 PLANT  - PERFORMANCE TEST - PROCESS</v>
          </cell>
          <cell r="AF329">
            <v>0</v>
          </cell>
          <cell r="AI329" t="str">
            <v>1BBARD</v>
          </cell>
          <cell r="AJ329" t="str">
            <v>UPS</v>
          </cell>
          <cell r="AQ329">
            <v>0</v>
          </cell>
        </row>
        <row r="330">
          <cell r="X330" t="str">
            <v>1BDBB</v>
          </cell>
          <cell r="Y330" t="str">
            <v>NGL-4 PLANT  - PERFORMANCE TEST - UTILITIES</v>
          </cell>
          <cell r="AF330">
            <v>0</v>
          </cell>
          <cell r="AI330" t="str">
            <v>1BBARX</v>
          </cell>
          <cell r="AJ330" t="str">
            <v>OTHER ELECTRICAL EQUIPMENT</v>
          </cell>
          <cell r="AQ330">
            <v>0</v>
          </cell>
        </row>
        <row r="331">
          <cell r="X331" t="str">
            <v>1BDB-</v>
          </cell>
          <cell r="Y331" t="str">
            <v>SUBTOTAL - NGL-4 PLANT  - PERFORMANCE TEST</v>
          </cell>
          <cell r="Z331">
            <v>0</v>
          </cell>
          <cell r="AA331" t="str">
            <v>N/A</v>
          </cell>
          <cell r="AB331">
            <v>0</v>
          </cell>
          <cell r="AC331">
            <v>0</v>
          </cell>
          <cell r="AD331">
            <v>0</v>
          </cell>
          <cell r="AE331">
            <v>0</v>
          </cell>
          <cell r="AF331">
            <v>0</v>
          </cell>
          <cell r="AI331" t="str">
            <v>1BBAR-</v>
          </cell>
          <cell r="AJ331" t="str">
            <v>SUBTOTAL ELECTRICAL EQUIPMENT</v>
          </cell>
          <cell r="AK331">
            <v>0</v>
          </cell>
          <cell r="AL331">
            <v>0</v>
          </cell>
          <cell r="AM331">
            <v>0</v>
          </cell>
          <cell r="AN331">
            <v>0</v>
          </cell>
          <cell r="AO331">
            <v>0</v>
          </cell>
          <cell r="AP331">
            <v>0</v>
          </cell>
          <cell r="AQ331">
            <v>0</v>
          </cell>
        </row>
        <row r="333">
          <cell r="AI333" t="str">
            <v>1BBASA</v>
          </cell>
          <cell r="AJ333" t="str">
            <v>DCS, ESD, AND F&amp;G</v>
          </cell>
          <cell r="AQ333">
            <v>0</v>
          </cell>
        </row>
        <row r="334">
          <cell r="AI334" t="str">
            <v>1BBASB</v>
          </cell>
          <cell r="AJ334" t="str">
            <v>FIELD INSTRUMENTATION</v>
          </cell>
          <cell r="AQ334">
            <v>0</v>
          </cell>
        </row>
        <row r="335">
          <cell r="AI335" t="str">
            <v>1BBASC</v>
          </cell>
          <cell r="AJ335" t="str">
            <v>CONTROL VALVES, RELIEF VALVES</v>
          </cell>
          <cell r="AQ335">
            <v>0</v>
          </cell>
        </row>
        <row r="336">
          <cell r="AI336" t="str">
            <v>1BBASD</v>
          </cell>
          <cell r="AJ336" t="str">
            <v>SHUTDOWN/BLOWDOWN VALVES</v>
          </cell>
          <cell r="AQ336">
            <v>0</v>
          </cell>
        </row>
        <row r="337">
          <cell r="AI337" t="str">
            <v>1BBASE</v>
          </cell>
          <cell r="AJ337" t="str">
            <v>CCTV AND TELECOMMUNICATION SYSTEM</v>
          </cell>
          <cell r="AQ337">
            <v>0</v>
          </cell>
        </row>
        <row r="338">
          <cell r="AI338" t="str">
            <v>1BBASF</v>
          </cell>
          <cell r="AJ338" t="str">
            <v>FLOW METERING PACKAGE</v>
          </cell>
          <cell r="AQ338">
            <v>0</v>
          </cell>
        </row>
        <row r="339">
          <cell r="AI339" t="str">
            <v>1BBASG</v>
          </cell>
          <cell r="AJ339" t="str">
            <v>FIBER OPTIC CABLE &amp; EQUIPMENT</v>
          </cell>
          <cell r="AQ339">
            <v>0</v>
          </cell>
        </row>
        <row r="340">
          <cell r="AI340" t="str">
            <v>1BBASX</v>
          </cell>
          <cell r="AJ340" t="str">
            <v>OTHER INSTRUMENTATION EQUIPMENT</v>
          </cell>
          <cell r="AQ340">
            <v>0</v>
          </cell>
        </row>
        <row r="341">
          <cell r="AI341" t="str">
            <v>1BBAS-</v>
          </cell>
          <cell r="AJ341" t="str">
            <v>SUBTOTAL INSTRUMENTATION EQUIPMENT</v>
          </cell>
          <cell r="AK341">
            <v>0</v>
          </cell>
          <cell r="AL341">
            <v>0</v>
          </cell>
          <cell r="AM341">
            <v>0</v>
          </cell>
          <cell r="AN341">
            <v>0</v>
          </cell>
          <cell r="AO341">
            <v>0</v>
          </cell>
          <cell r="AP341">
            <v>0</v>
          </cell>
          <cell r="AQ341">
            <v>0</v>
          </cell>
        </row>
        <row r="343">
          <cell r="AI343" t="str">
            <v>1BBAXA</v>
          </cell>
          <cell r="AJ343" t="str">
            <v>MIXERS</v>
          </cell>
          <cell r="AQ343">
            <v>0</v>
          </cell>
        </row>
        <row r="344">
          <cell r="AI344" t="str">
            <v>1BBAXX</v>
          </cell>
          <cell r="AJ344" t="str">
            <v>OTHER EQUIPMENT</v>
          </cell>
          <cell r="AQ344">
            <v>0</v>
          </cell>
        </row>
        <row r="345">
          <cell r="AI345" t="str">
            <v>1BBAX-</v>
          </cell>
          <cell r="AJ345" t="str">
            <v>SUBTOTAL OTHER EQUIPMENT</v>
          </cell>
          <cell r="AK345">
            <v>0</v>
          </cell>
          <cell r="AL345">
            <v>0</v>
          </cell>
          <cell r="AM345">
            <v>0</v>
          </cell>
          <cell r="AN345">
            <v>0</v>
          </cell>
          <cell r="AO345">
            <v>0</v>
          </cell>
          <cell r="AP345">
            <v>0</v>
          </cell>
          <cell r="AQ345">
            <v>0</v>
          </cell>
        </row>
        <row r="347">
          <cell r="AI347" t="str">
            <v>1BBBBA</v>
          </cell>
          <cell r="AJ347" t="str">
            <v>STRUCTURE FOR FLARE STACK</v>
          </cell>
          <cell r="AQ347">
            <v>0</v>
          </cell>
        </row>
        <row r="348">
          <cell r="AI348" t="str">
            <v>1BBBBX</v>
          </cell>
          <cell r="AJ348" t="str">
            <v>STRUCTURE OTHER</v>
          </cell>
          <cell r="AQ348">
            <v>0</v>
          </cell>
        </row>
        <row r="349">
          <cell r="AI349" t="str">
            <v>1BBBB-</v>
          </cell>
          <cell r="AJ349" t="str">
            <v>SUBTOTAL STRUCTURAL</v>
          </cell>
          <cell r="AK349">
            <v>0</v>
          </cell>
          <cell r="AL349">
            <v>0</v>
          </cell>
          <cell r="AM349">
            <v>0</v>
          </cell>
          <cell r="AN349">
            <v>0</v>
          </cell>
          <cell r="AO349">
            <v>0</v>
          </cell>
          <cell r="AP349">
            <v>0</v>
          </cell>
          <cell r="AQ349">
            <v>0</v>
          </cell>
        </row>
        <row r="354">
          <cell r="AH354" t="str">
            <v>LEVEL 3 NGL-4 PLANT PG 5</v>
          </cell>
          <cell r="AI354" t="str">
            <v>WBS CODE</v>
          </cell>
          <cell r="AJ354" t="str">
            <v>DESCRIPTION</v>
          </cell>
          <cell r="AK354" t="str">
            <v>QUANTITY</v>
          </cell>
          <cell r="AL354" t="str">
            <v>UNITS</v>
          </cell>
          <cell r="AM354" t="str">
            <v>TOTAL MANHOURS</v>
          </cell>
          <cell r="AN354" t="str">
            <v>TOTAL LABOR COST</v>
          </cell>
          <cell r="AO354" t="str">
            <v>TOTAL MAT'L COST</v>
          </cell>
          <cell r="AP354" t="str">
            <v>TOTAL S/C COST</v>
          </cell>
          <cell r="AQ354" t="str">
            <v>TOTAL COST</v>
          </cell>
        </row>
        <row r="356">
          <cell r="AI356" t="str">
            <v>1BBBCA</v>
          </cell>
          <cell r="AJ356" t="str">
            <v>PIPING &amp; FITTING MATERIAL - CARBON STEEL</v>
          </cell>
          <cell r="AQ356">
            <v>0</v>
          </cell>
        </row>
        <row r="357">
          <cell r="AI357" t="str">
            <v>1BBBCB</v>
          </cell>
          <cell r="AJ357" t="str">
            <v>PIPING VALVES - CARBON STEEL</v>
          </cell>
          <cell r="AQ357">
            <v>0</v>
          </cell>
        </row>
        <row r="358">
          <cell r="AI358" t="str">
            <v>1BBBCC</v>
          </cell>
          <cell r="AJ358" t="str">
            <v>PIPING &amp; FITTING MATERIAL - LOW TEMERATURE CARBON STEEL</v>
          </cell>
          <cell r="AQ358">
            <v>0</v>
          </cell>
        </row>
        <row r="359">
          <cell r="AI359" t="str">
            <v>1BBBCD</v>
          </cell>
          <cell r="AJ359" t="str">
            <v>PIPING VALVES - LOW TEMERATURE CARBON STEEL</v>
          </cell>
          <cell r="AQ359">
            <v>0</v>
          </cell>
        </row>
        <row r="360">
          <cell r="AI360" t="str">
            <v>1BBBCE</v>
          </cell>
          <cell r="AJ360" t="str">
            <v>PIPING &amp; FITTING MATERIAL - CARBON STEEL NACE</v>
          </cell>
          <cell r="AQ360">
            <v>0</v>
          </cell>
        </row>
        <row r="361">
          <cell r="AI361" t="str">
            <v>1BBBCF</v>
          </cell>
          <cell r="AJ361" t="str">
            <v>PIPING VALVES - CARBON STEEL NACE</v>
          </cell>
          <cell r="AQ361">
            <v>0</v>
          </cell>
        </row>
        <row r="362">
          <cell r="AI362" t="str">
            <v>1BBBCG</v>
          </cell>
          <cell r="AJ362" t="str">
            <v>PIPING &amp; FITTING MATERIAL - STAINLESS STEEL</v>
          </cell>
          <cell r="AQ362">
            <v>0</v>
          </cell>
        </row>
        <row r="363">
          <cell r="AI363" t="str">
            <v>1BBBCH</v>
          </cell>
          <cell r="AJ363" t="str">
            <v>PIPING VALVES - STAINLESS STEEL</v>
          </cell>
          <cell r="AQ363">
            <v>0</v>
          </cell>
        </row>
        <row r="364">
          <cell r="AI364" t="str">
            <v>1BBBCI</v>
          </cell>
          <cell r="AJ364" t="str">
            <v>PIPING &amp; FITTING MATERIAL - NON-METALLIC</v>
          </cell>
          <cell r="AQ364">
            <v>0</v>
          </cell>
        </row>
        <row r="365">
          <cell r="AI365" t="str">
            <v>1BBBCJ</v>
          </cell>
          <cell r="AJ365" t="str">
            <v>PIPING VALVES - NON-METALLIC</v>
          </cell>
          <cell r="AQ365">
            <v>0</v>
          </cell>
        </row>
        <row r="366">
          <cell r="AI366" t="str">
            <v>1BBBCK</v>
          </cell>
          <cell r="AJ366" t="str">
            <v>PIPELINE FOR FLARE SYSTEM</v>
          </cell>
          <cell r="AQ366">
            <v>0</v>
          </cell>
        </row>
        <row r="367">
          <cell r="AI367" t="str">
            <v>1BBBCL</v>
          </cell>
          <cell r="AJ367" t="str">
            <v>PIPELINE FOR TANK</v>
          </cell>
          <cell r="AQ367">
            <v>0</v>
          </cell>
        </row>
        <row r="368">
          <cell r="AI368" t="str">
            <v>1BBBCM</v>
          </cell>
          <cell r="AJ368" t="str">
            <v>PIPELINE OTHER</v>
          </cell>
          <cell r="AQ368">
            <v>0</v>
          </cell>
        </row>
        <row r="369">
          <cell r="AI369" t="str">
            <v>1BBBCX</v>
          </cell>
          <cell r="AJ369" t="str">
            <v>PIPING MATERIALS - OTHER</v>
          </cell>
          <cell r="AQ369">
            <v>0</v>
          </cell>
        </row>
        <row r="370">
          <cell r="AI370" t="str">
            <v>1BBBC-</v>
          </cell>
          <cell r="AJ370" t="str">
            <v>SUBTOTAL PIPING &amp; VALVES BULKS</v>
          </cell>
          <cell r="AK370">
            <v>0</v>
          </cell>
          <cell r="AL370">
            <v>0</v>
          </cell>
          <cell r="AM370">
            <v>0</v>
          </cell>
          <cell r="AN370">
            <v>0</v>
          </cell>
          <cell r="AO370">
            <v>0</v>
          </cell>
          <cell r="AP370">
            <v>0</v>
          </cell>
          <cell r="AQ370">
            <v>0</v>
          </cell>
        </row>
        <row r="372">
          <cell r="AI372" t="str">
            <v>1BBBDA</v>
          </cell>
          <cell r="AJ372" t="str">
            <v>LV CABLE</v>
          </cell>
          <cell r="AQ372">
            <v>0</v>
          </cell>
        </row>
        <row r="373">
          <cell r="AI373" t="str">
            <v>1BBBDB</v>
          </cell>
          <cell r="AJ373" t="str">
            <v>HV CABLE</v>
          </cell>
          <cell r="AQ373">
            <v>0</v>
          </cell>
        </row>
        <row r="374">
          <cell r="AI374" t="str">
            <v>1BBBDC</v>
          </cell>
          <cell r="AJ374" t="str">
            <v>CABLE TRAY / CABLE LADDERS</v>
          </cell>
          <cell r="AQ374">
            <v>0</v>
          </cell>
        </row>
        <row r="375">
          <cell r="AI375" t="str">
            <v>1BBBDD</v>
          </cell>
          <cell r="AJ375" t="str">
            <v>CABLE FITTINGS &amp; JUNCTION BOXES</v>
          </cell>
          <cell r="AQ375">
            <v>0</v>
          </cell>
        </row>
        <row r="376">
          <cell r="AI376" t="str">
            <v>1BBBDE</v>
          </cell>
          <cell r="AJ376" t="str">
            <v>EARTHING MATERIALS</v>
          </cell>
          <cell r="AQ376">
            <v>0</v>
          </cell>
        </row>
        <row r="377">
          <cell r="AI377" t="str">
            <v>1BBBDF</v>
          </cell>
          <cell r="AJ377" t="str">
            <v>LIGHTING AND OTHER ACCESSORIES</v>
          </cell>
          <cell r="AQ377">
            <v>0</v>
          </cell>
        </row>
        <row r="378">
          <cell r="AI378" t="str">
            <v>1BBBDG</v>
          </cell>
          <cell r="AJ378" t="str">
            <v>CATHODIC PROTECTION SYSTEM(S)</v>
          </cell>
          <cell r="AQ378">
            <v>0</v>
          </cell>
        </row>
        <row r="379">
          <cell r="AI379" t="str">
            <v>1BBBDX</v>
          </cell>
          <cell r="AJ379" t="str">
            <v>OTHER ELECTRICAL BULKS</v>
          </cell>
          <cell r="AQ379">
            <v>0</v>
          </cell>
        </row>
        <row r="380">
          <cell r="AI380" t="str">
            <v>1BBBD-</v>
          </cell>
          <cell r="AJ380" t="str">
            <v>SUBTOTAL ELECTRICAL BULKS</v>
          </cell>
          <cell r="AK380">
            <v>0</v>
          </cell>
          <cell r="AL380">
            <v>0</v>
          </cell>
          <cell r="AM380">
            <v>0</v>
          </cell>
          <cell r="AN380">
            <v>0</v>
          </cell>
          <cell r="AO380">
            <v>0</v>
          </cell>
          <cell r="AP380">
            <v>0</v>
          </cell>
          <cell r="AQ380">
            <v>0</v>
          </cell>
        </row>
        <row r="382">
          <cell r="AI382" t="str">
            <v>1BBBEA</v>
          </cell>
          <cell r="AJ382" t="str">
            <v>CABLE AND CABLE FITTINGS</v>
          </cell>
          <cell r="AQ382">
            <v>0</v>
          </cell>
        </row>
        <row r="383">
          <cell r="AI383" t="str">
            <v>1BBBEB</v>
          </cell>
          <cell r="AJ383" t="str">
            <v>CABLE TRAY / CABLE LADDERS</v>
          </cell>
          <cell r="AQ383">
            <v>0</v>
          </cell>
        </row>
        <row r="384">
          <cell r="AI384" t="str">
            <v>1BBBEC</v>
          </cell>
          <cell r="AJ384" t="str">
            <v>INSTRUMENT TUBING AND FITTINGS</v>
          </cell>
          <cell r="AQ384">
            <v>0</v>
          </cell>
        </row>
        <row r="385">
          <cell r="AI385" t="str">
            <v>1BBBED</v>
          </cell>
          <cell r="AJ385" t="str">
            <v>MOUNTING ACCESSORIES</v>
          </cell>
          <cell r="AQ385">
            <v>0</v>
          </cell>
        </row>
        <row r="386">
          <cell r="AI386" t="str">
            <v>1BBBEE</v>
          </cell>
          <cell r="AJ386" t="str">
            <v>EARTHING MATERIALS</v>
          </cell>
          <cell r="AQ386">
            <v>0</v>
          </cell>
        </row>
        <row r="387">
          <cell r="AI387" t="str">
            <v>1BBBEF</v>
          </cell>
          <cell r="AJ387" t="str">
            <v>FIRE AND GAS DETECTION EQUIPMENT</v>
          </cell>
          <cell r="AQ387">
            <v>0</v>
          </cell>
        </row>
        <row r="388">
          <cell r="AI388" t="str">
            <v>1BBBEX</v>
          </cell>
          <cell r="AJ388" t="str">
            <v>OTHER INSTRUMENTATION BULKS</v>
          </cell>
          <cell r="AQ388">
            <v>0</v>
          </cell>
        </row>
        <row r="389">
          <cell r="AI389" t="str">
            <v>1BBBE-</v>
          </cell>
          <cell r="AJ389" t="str">
            <v>SUBTOTAL INSTRUMENTATION BULKS</v>
          </cell>
          <cell r="AK389">
            <v>0</v>
          </cell>
          <cell r="AL389">
            <v>0</v>
          </cell>
          <cell r="AM389">
            <v>0</v>
          </cell>
          <cell r="AN389">
            <v>0</v>
          </cell>
          <cell r="AO389">
            <v>0</v>
          </cell>
          <cell r="AP389">
            <v>0</v>
          </cell>
          <cell r="AQ389">
            <v>0</v>
          </cell>
        </row>
        <row r="398">
          <cell r="L398" t="str">
            <v>CYCLE &amp; LVL 1    NFGP UPGRADE</v>
          </cell>
          <cell r="M398" t="str">
            <v>WBS CODE</v>
          </cell>
          <cell r="N398" t="str">
            <v>DESCRIPTION</v>
          </cell>
          <cell r="O398" t="str">
            <v>QUANTITY</v>
          </cell>
          <cell r="P398" t="str">
            <v>UNITS</v>
          </cell>
          <cell r="Q398" t="str">
            <v>TOTAL MANHOURS</v>
          </cell>
          <cell r="R398" t="str">
            <v>TOTAL LABOR COST</v>
          </cell>
          <cell r="S398" t="str">
            <v>TOTAL MAT'L COST</v>
          </cell>
          <cell r="T398" t="str">
            <v>TOTAL S/C COST</v>
          </cell>
          <cell r="U398" t="str">
            <v>TOTAL COST</v>
          </cell>
          <cell r="W398" t="str">
            <v>LEVEL 2 NFGP UPGRADE PG.1</v>
          </cell>
          <cell r="X398" t="str">
            <v>WBS CODE</v>
          </cell>
          <cell r="Y398" t="str">
            <v>DESCRIPTION</v>
          </cell>
          <cell r="Z398" t="str">
            <v>QUANTITY</v>
          </cell>
          <cell r="AA398" t="str">
            <v>UNITS</v>
          </cell>
          <cell r="AB398" t="str">
            <v>TOTAL MANHOURS</v>
          </cell>
          <cell r="AC398" t="str">
            <v>TOTAL LABOR COST</v>
          </cell>
          <cell r="AD398" t="str">
            <v>TOTAL MAT'L COST</v>
          </cell>
          <cell r="AE398" t="str">
            <v>TOTAL S/C COST</v>
          </cell>
          <cell r="AF398" t="str">
            <v>TOTAL COST</v>
          </cell>
          <cell r="AH398" t="str">
            <v>LEVEL 3 NFGP UPGRADE PG 1</v>
          </cell>
          <cell r="AI398" t="str">
            <v>WBS CODE</v>
          </cell>
          <cell r="AJ398" t="str">
            <v>DESCRIPTION</v>
          </cell>
          <cell r="AK398" t="str">
            <v>QUANTITY</v>
          </cell>
          <cell r="AL398" t="str">
            <v>UNITS</v>
          </cell>
          <cell r="AM398" t="str">
            <v>TOTAL MANHOURS</v>
          </cell>
          <cell r="AN398" t="str">
            <v>TOTAL LABOR COST</v>
          </cell>
          <cell r="AO398" t="str">
            <v>TOTAL MAT'L COST</v>
          </cell>
          <cell r="AP398" t="str">
            <v>TOTAL S/C COST</v>
          </cell>
          <cell r="AQ398" t="str">
            <v>TOTAL COST</v>
          </cell>
        </row>
        <row r="400">
          <cell r="M400" t="str">
            <v>1CAA-</v>
          </cell>
          <cell r="N400" t="str">
            <v>NFGP UPGRADE  - DIRECT ENGINEERING</v>
          </cell>
          <cell r="Q400">
            <v>0</v>
          </cell>
          <cell r="R400">
            <v>0</v>
          </cell>
          <cell r="S400">
            <v>0</v>
          </cell>
          <cell r="T400">
            <v>0</v>
          </cell>
          <cell r="U400">
            <v>0</v>
          </cell>
          <cell r="X400" t="str">
            <v>1CAAA</v>
          </cell>
          <cell r="Y400" t="str">
            <v>NFGP UPGRADE  - DIR. ENG.  PROCESS</v>
          </cell>
          <cell r="AF400">
            <v>0</v>
          </cell>
          <cell r="AI400" t="str">
            <v>1CBAAA</v>
          </cell>
          <cell r="AJ400" t="str">
            <v>FEED FLASH DRUM</v>
          </cell>
          <cell r="AQ400">
            <v>0</v>
          </cell>
        </row>
        <row r="401">
          <cell r="M401" t="str">
            <v>1CAI-</v>
          </cell>
          <cell r="N401" t="str">
            <v>NFGP UPGRADE  - ENGINEERING PROCUREMENT</v>
          </cell>
          <cell r="Q401">
            <v>0</v>
          </cell>
          <cell r="R401">
            <v>0</v>
          </cell>
          <cell r="S401">
            <v>0</v>
          </cell>
          <cell r="T401">
            <v>0</v>
          </cell>
          <cell r="U401">
            <v>0</v>
          </cell>
          <cell r="X401" t="str">
            <v>1CAAB</v>
          </cell>
          <cell r="Y401" t="str">
            <v>NFGP UPGRADE  - DIR. ENG.  PERMITS</v>
          </cell>
          <cell r="AF401">
            <v>0</v>
          </cell>
          <cell r="AI401" t="str">
            <v>1CBAAB</v>
          </cell>
          <cell r="AJ401" t="str">
            <v>EXPANDER OUTLET DRUM</v>
          </cell>
          <cell r="AQ401">
            <v>0</v>
          </cell>
        </row>
        <row r="402">
          <cell r="M402" t="str">
            <v>1CAJ-</v>
          </cell>
          <cell r="N402" t="str">
            <v>NFGP UPGRADE  - INDIRECT ENGINEERING</v>
          </cell>
          <cell r="Q402">
            <v>0</v>
          </cell>
          <cell r="R402">
            <v>0</v>
          </cell>
          <cell r="S402">
            <v>0</v>
          </cell>
          <cell r="T402">
            <v>0</v>
          </cell>
          <cell r="U402">
            <v>0</v>
          </cell>
          <cell r="X402" t="str">
            <v>1CAAC</v>
          </cell>
          <cell r="Y402" t="str">
            <v>NFGP UPGRADE  - DIR. ENG.  CIVIL/STRUCTURAL</v>
          </cell>
          <cell r="AF402">
            <v>0</v>
          </cell>
          <cell r="AI402" t="str">
            <v>1CBAAC</v>
          </cell>
          <cell r="AJ402" t="str">
            <v>NGL-1 BOIL OFF PROPANE RECEIVER</v>
          </cell>
          <cell r="AQ402">
            <v>0</v>
          </cell>
        </row>
        <row r="403">
          <cell r="M403" t="str">
            <v>1CA--</v>
          </cell>
          <cell r="N403" t="str">
            <v>SUBTOTAL NFGP UPGRADE  - ENGINEERING/PROCUREMENT</v>
          </cell>
          <cell r="Q403">
            <v>0</v>
          </cell>
          <cell r="R403">
            <v>0</v>
          </cell>
          <cell r="S403">
            <v>0</v>
          </cell>
          <cell r="T403">
            <v>0</v>
          </cell>
          <cell r="U403">
            <v>0</v>
          </cell>
          <cell r="X403" t="str">
            <v>1CAAD</v>
          </cell>
          <cell r="Y403" t="str">
            <v>NFGP UPGRADE  - DIR. ENG.  MECHANICAL</v>
          </cell>
          <cell r="AF403">
            <v>0</v>
          </cell>
          <cell r="AI403" t="str">
            <v>1CBAAX</v>
          </cell>
          <cell r="AJ403" t="str">
            <v>OTHER PRESSURE VESSELS</v>
          </cell>
          <cell r="AQ403">
            <v>0</v>
          </cell>
        </row>
        <row r="404">
          <cell r="X404" t="str">
            <v>1CAAE</v>
          </cell>
          <cell r="Y404" t="str">
            <v>NFGP UPGRADE  - DIR. ENG.  PIPING</v>
          </cell>
          <cell r="AF404">
            <v>0</v>
          </cell>
          <cell r="AI404" t="str">
            <v>1CBAA-</v>
          </cell>
          <cell r="AJ404" t="str">
            <v>SUBTOTAL PRESSURE VESSELS</v>
          </cell>
          <cell r="AK404">
            <v>0</v>
          </cell>
          <cell r="AL404">
            <v>0</v>
          </cell>
          <cell r="AM404">
            <v>0</v>
          </cell>
          <cell r="AN404">
            <v>0</v>
          </cell>
          <cell r="AO404">
            <v>0</v>
          </cell>
          <cell r="AP404">
            <v>0</v>
          </cell>
          <cell r="AQ404">
            <v>0</v>
          </cell>
        </row>
        <row r="405">
          <cell r="M405" t="str">
            <v>1CBA-</v>
          </cell>
          <cell r="N405" t="str">
            <v>NFGP UPGRADE  - FAB/DELIVERY - MAJOR EQUIPMENT</v>
          </cell>
          <cell r="Q405">
            <v>0</v>
          </cell>
          <cell r="R405">
            <v>0</v>
          </cell>
          <cell r="S405">
            <v>0</v>
          </cell>
          <cell r="T405">
            <v>0</v>
          </cell>
          <cell r="U405">
            <v>0</v>
          </cell>
          <cell r="X405" t="str">
            <v>1CAAF</v>
          </cell>
          <cell r="Y405" t="str">
            <v>NFGP UPGRADE  - DIR. ENG.  ELECTRICAL</v>
          </cell>
          <cell r="AF405">
            <v>0</v>
          </cell>
        </row>
        <row r="406">
          <cell r="M406" t="str">
            <v>1CBB-</v>
          </cell>
          <cell r="N406" t="str">
            <v>NFGP UPGRADE  - FAB/DELIVERY - BULKS</v>
          </cell>
          <cell r="Q406">
            <v>0</v>
          </cell>
          <cell r="R406">
            <v>0</v>
          </cell>
          <cell r="S406">
            <v>0</v>
          </cell>
          <cell r="T406">
            <v>0</v>
          </cell>
          <cell r="U406">
            <v>0</v>
          </cell>
          <cell r="X406" t="str">
            <v>1CAAG</v>
          </cell>
          <cell r="Y406" t="str">
            <v>NFGP UPGRADE  - DIR. ENG.  INSTRUMENTATION</v>
          </cell>
          <cell r="AF406">
            <v>0</v>
          </cell>
          <cell r="AI406" t="str">
            <v>1CBABA</v>
          </cell>
          <cell r="AJ406" t="str">
            <v>PREFLASH COLUMN</v>
          </cell>
          <cell r="AQ406">
            <v>0</v>
          </cell>
        </row>
        <row r="407">
          <cell r="M407" t="str">
            <v>1CBC-</v>
          </cell>
          <cell r="N407" t="str">
            <v>NFGP UPGRADE  - FAB/DELIVERY - ENGINEERING SPECIALTIES</v>
          </cell>
          <cell r="Q407">
            <v>0</v>
          </cell>
          <cell r="R407">
            <v>0</v>
          </cell>
          <cell r="S407">
            <v>0</v>
          </cell>
          <cell r="T407">
            <v>0</v>
          </cell>
          <cell r="U407">
            <v>0</v>
          </cell>
          <cell r="X407" t="str">
            <v>1CAAH</v>
          </cell>
          <cell r="Y407" t="str">
            <v>NFGP UPGRADE  - DIR. ENG.  ARCHITECTURAL</v>
          </cell>
          <cell r="AF407">
            <v>0</v>
          </cell>
          <cell r="AI407" t="str">
            <v>1CBABX</v>
          </cell>
          <cell r="AJ407" t="str">
            <v>OTHER COLUMNS</v>
          </cell>
          <cell r="AQ407">
            <v>0</v>
          </cell>
        </row>
        <row r="408">
          <cell r="M408" t="str">
            <v>1CB--</v>
          </cell>
          <cell r="N408" t="str">
            <v>SUBTOTAL NFGP UPGRADE  - FABRICATION/DELIVERY</v>
          </cell>
          <cell r="Q408">
            <v>0</v>
          </cell>
          <cell r="R408">
            <v>0</v>
          </cell>
          <cell r="S408">
            <v>0</v>
          </cell>
          <cell r="T408">
            <v>0</v>
          </cell>
          <cell r="U408">
            <v>0</v>
          </cell>
          <cell r="X408" t="str">
            <v>1CAA-</v>
          </cell>
          <cell r="Y408" t="str">
            <v>SUBTOTAL - NFGP UPGRADE  - DIRECT ENGINEERING</v>
          </cell>
          <cell r="Z408">
            <v>0</v>
          </cell>
          <cell r="AA408" t="str">
            <v>N/A</v>
          </cell>
          <cell r="AB408">
            <v>0</v>
          </cell>
          <cell r="AC408">
            <v>0</v>
          </cell>
          <cell r="AD408">
            <v>0</v>
          </cell>
          <cell r="AE408">
            <v>0</v>
          </cell>
          <cell r="AF408">
            <v>0</v>
          </cell>
          <cell r="AI408" t="str">
            <v>1CBAB</v>
          </cell>
          <cell r="AJ408" t="str">
            <v>SUBTOTAL COLUMNS</v>
          </cell>
          <cell r="AK408">
            <v>0</v>
          </cell>
          <cell r="AL408">
            <v>0</v>
          </cell>
          <cell r="AM408">
            <v>0</v>
          </cell>
          <cell r="AN408">
            <v>0</v>
          </cell>
          <cell r="AO408">
            <v>0</v>
          </cell>
          <cell r="AP408">
            <v>0</v>
          </cell>
          <cell r="AQ408">
            <v>0</v>
          </cell>
        </row>
        <row r="410">
          <cell r="M410" t="str">
            <v>1CCA-</v>
          </cell>
          <cell r="N410" t="str">
            <v>NFGP UPGRADE  - CONSTRUCTION - CIVIL</v>
          </cell>
          <cell r="Q410">
            <v>0</v>
          </cell>
          <cell r="R410">
            <v>0</v>
          </cell>
          <cell r="S410">
            <v>0</v>
          </cell>
          <cell r="T410">
            <v>0</v>
          </cell>
          <cell r="U410">
            <v>0</v>
          </cell>
          <cell r="X410" t="str">
            <v>1CAIA</v>
          </cell>
          <cell r="Y410" t="str">
            <v>NFGP UPGRADE  - PROCUREMENT PRESSURE VESSELS</v>
          </cell>
          <cell r="AF410">
            <v>0</v>
          </cell>
          <cell r="AI410" t="str">
            <v>1CBAEA</v>
          </cell>
          <cell r="AJ410" t="str">
            <v>PREFLASH COLUMN TRANSFER PUMPS &amp; DRIVERS</v>
          </cell>
          <cell r="AQ410">
            <v>0</v>
          </cell>
        </row>
        <row r="411">
          <cell r="M411" t="str">
            <v>1CCB-</v>
          </cell>
          <cell r="N411" t="str">
            <v>NFGP UPGRADE  - CONSTRUCTION - MAJOR EQUIPMENT</v>
          </cell>
          <cell r="Q411">
            <v>107266</v>
          </cell>
          <cell r="R411">
            <v>864700</v>
          </cell>
          <cell r="S411">
            <v>0</v>
          </cell>
          <cell r="T411">
            <v>0</v>
          </cell>
          <cell r="U411">
            <v>864700</v>
          </cell>
          <cell r="X411" t="str">
            <v>1CAIB</v>
          </cell>
          <cell r="Y411" t="str">
            <v>NFGP UPGRADE  - PROCUREMENT   COLUMNS</v>
          </cell>
          <cell r="AF411">
            <v>0</v>
          </cell>
          <cell r="AI411" t="str">
            <v>1CBAEB</v>
          </cell>
          <cell r="AJ411" t="str">
            <v>NGL-1 PROPANE  CHILLER PUMPS &amp; MOTORS</v>
          </cell>
          <cell r="AQ411">
            <v>0</v>
          </cell>
        </row>
        <row r="412">
          <cell r="M412" t="str">
            <v>1CCC-</v>
          </cell>
          <cell r="N412" t="str">
            <v>NFGP UPGRADE  - CONSTRUCTION - BULKS</v>
          </cell>
          <cell r="Q412">
            <v>0</v>
          </cell>
          <cell r="R412">
            <v>0</v>
          </cell>
          <cell r="S412">
            <v>0</v>
          </cell>
          <cell r="T412">
            <v>0</v>
          </cell>
          <cell r="U412">
            <v>0</v>
          </cell>
          <cell r="X412" t="str">
            <v>1CAIE</v>
          </cell>
          <cell r="Y412" t="str">
            <v>NFGP UPGRADE  - PROCUREMENT   PUMPS &amp; MOTORS</v>
          </cell>
          <cell r="AF412">
            <v>0</v>
          </cell>
          <cell r="AI412" t="str">
            <v>1CBAEC</v>
          </cell>
          <cell r="AJ412" t="str">
            <v>NGL-2 PROPANE  CHILLER PUMPS &amp; MOTORS</v>
          </cell>
          <cell r="AQ412">
            <v>0</v>
          </cell>
        </row>
        <row r="413">
          <cell r="M413" t="str">
            <v>1CCD-</v>
          </cell>
          <cell r="N413" t="str">
            <v>NFGP UPGRADE  - CONSTRUCTION - CONSTRUCTION SPECIALTIES</v>
          </cell>
          <cell r="Q413">
            <v>0</v>
          </cell>
          <cell r="R413">
            <v>0</v>
          </cell>
          <cell r="S413">
            <v>0</v>
          </cell>
          <cell r="T413">
            <v>0</v>
          </cell>
          <cell r="U413">
            <v>0</v>
          </cell>
          <cell r="X413" t="str">
            <v>1CAIF</v>
          </cell>
          <cell r="Y413" t="str">
            <v>NFGP UPGRADE  - PROCUREMENT   HEAT EXCHANGERS - S &amp; T</v>
          </cell>
          <cell r="AF413">
            <v>0</v>
          </cell>
          <cell r="AI413" t="str">
            <v>1CBAEX</v>
          </cell>
          <cell r="AJ413" t="str">
            <v>OTHER PUMPS &amp; MOTORS</v>
          </cell>
          <cell r="AQ413">
            <v>0</v>
          </cell>
        </row>
        <row r="414">
          <cell r="M414" t="str">
            <v>1CCE-</v>
          </cell>
          <cell r="N414" t="str">
            <v>NFGP UPGRADE  - CONSTRUCTION - OTHER DIRECT WORK</v>
          </cell>
          <cell r="Q414">
            <v>0</v>
          </cell>
          <cell r="R414">
            <v>0</v>
          </cell>
          <cell r="S414">
            <v>0</v>
          </cell>
          <cell r="T414">
            <v>0</v>
          </cell>
          <cell r="U414">
            <v>0</v>
          </cell>
          <cell r="X414" t="str">
            <v>1CAII</v>
          </cell>
          <cell r="Y414" t="str">
            <v>NFGP UPGRADE  - PROCUREMENT   COMPRESSORS &amp; DRIVERS</v>
          </cell>
          <cell r="AF414">
            <v>0</v>
          </cell>
          <cell r="AI414" t="str">
            <v>1CBAE-</v>
          </cell>
          <cell r="AJ414" t="str">
            <v>SUBTOTAL PUMPS &amp; MOTORS</v>
          </cell>
          <cell r="AK414">
            <v>0</v>
          </cell>
          <cell r="AL414">
            <v>0</v>
          </cell>
          <cell r="AM414">
            <v>0</v>
          </cell>
          <cell r="AN414">
            <v>0</v>
          </cell>
          <cell r="AO414">
            <v>0</v>
          </cell>
          <cell r="AP414">
            <v>0</v>
          </cell>
          <cell r="AQ414">
            <v>0</v>
          </cell>
        </row>
        <row r="415">
          <cell r="M415" t="str">
            <v>1CCF-</v>
          </cell>
          <cell r="N415" t="str">
            <v>NFGP UPGRADE  - CONSTRUCTION - INDIRECTS</v>
          </cell>
          <cell r="Q415">
            <v>0</v>
          </cell>
          <cell r="R415">
            <v>0</v>
          </cell>
          <cell r="S415">
            <v>0</v>
          </cell>
          <cell r="T415">
            <v>0</v>
          </cell>
          <cell r="U415">
            <v>0</v>
          </cell>
          <cell r="X415" t="str">
            <v>1CAIR</v>
          </cell>
          <cell r="Y415" t="str">
            <v>NFGP UPGRADE  - PROCUREMENT   ELECTRICAL EQUIPMENT</v>
          </cell>
          <cell r="AF415">
            <v>0</v>
          </cell>
        </row>
        <row r="416">
          <cell r="M416" t="str">
            <v>1CC--</v>
          </cell>
          <cell r="N416" t="str">
            <v>SUBTOTAL NFGP UPGRADE  - CONSTRUCTION</v>
          </cell>
          <cell r="Q416">
            <v>107266</v>
          </cell>
          <cell r="R416">
            <v>864700</v>
          </cell>
          <cell r="S416">
            <v>0</v>
          </cell>
          <cell r="T416">
            <v>0</v>
          </cell>
          <cell r="U416">
            <v>864700</v>
          </cell>
          <cell r="X416" t="str">
            <v>1CAIS</v>
          </cell>
          <cell r="Y416" t="str">
            <v>NFGP UPGRADE  - PROCUREMENT   INSTRUMENTATION EQUIPMENT</v>
          </cell>
          <cell r="AF416">
            <v>0</v>
          </cell>
          <cell r="AI416" t="str">
            <v>1CBAFA</v>
          </cell>
          <cell r="AJ416" t="str">
            <v>HOT INLET GAS/GAS EXCHANGERS</v>
          </cell>
          <cell r="AQ416">
            <v>0</v>
          </cell>
        </row>
        <row r="417">
          <cell r="X417" t="str">
            <v>1CAIT</v>
          </cell>
          <cell r="Y417" t="str">
            <v>NFGP UPGRADE  - PROCUREMENT   BULKS</v>
          </cell>
          <cell r="AF417">
            <v>0</v>
          </cell>
          <cell r="AI417" t="str">
            <v>1CBAFB</v>
          </cell>
          <cell r="AJ417" t="str">
            <v>COOL INLET GAS/GAS EXCHANGERS</v>
          </cell>
          <cell r="AQ417">
            <v>0</v>
          </cell>
        </row>
        <row r="418">
          <cell r="M418" t="str">
            <v>1CDA-</v>
          </cell>
          <cell r="N418" t="str">
            <v>NFGP UPGRADE  - COMMISSIONING</v>
          </cell>
          <cell r="Q418">
            <v>0</v>
          </cell>
          <cell r="R418">
            <v>0</v>
          </cell>
          <cell r="S418">
            <v>0</v>
          </cell>
          <cell r="T418">
            <v>0</v>
          </cell>
          <cell r="U418">
            <v>0</v>
          </cell>
          <cell r="X418" t="str">
            <v>1CAIX</v>
          </cell>
          <cell r="Y418" t="str">
            <v>NFGP UPGRADE  - PROCUREMENT   OTHER</v>
          </cell>
          <cell r="AF418">
            <v>0</v>
          </cell>
          <cell r="AI418" t="str">
            <v>1CBAFC</v>
          </cell>
          <cell r="AJ418" t="str">
            <v>PREFLASH COLUMN REBOILER</v>
          </cell>
          <cell r="AQ418">
            <v>0</v>
          </cell>
        </row>
        <row r="419">
          <cell r="M419" t="str">
            <v>1CDB-</v>
          </cell>
          <cell r="N419" t="str">
            <v>NFGP UPGRADE  -PERFORMANCE TEST</v>
          </cell>
          <cell r="Q419">
            <v>0</v>
          </cell>
          <cell r="R419">
            <v>0</v>
          </cell>
          <cell r="S419">
            <v>0</v>
          </cell>
          <cell r="T419">
            <v>0</v>
          </cell>
          <cell r="U419">
            <v>0</v>
          </cell>
          <cell r="X419" t="str">
            <v>1CAI-</v>
          </cell>
          <cell r="Y419" t="str">
            <v>SUBTOTAL - NFGP UPGRADE  - PROCUREMENT</v>
          </cell>
          <cell r="Z419">
            <v>0</v>
          </cell>
          <cell r="AA419" t="str">
            <v>N/A</v>
          </cell>
          <cell r="AB419">
            <v>0</v>
          </cell>
          <cell r="AC419">
            <v>0</v>
          </cell>
          <cell r="AD419">
            <v>0</v>
          </cell>
          <cell r="AE419">
            <v>0</v>
          </cell>
          <cell r="AF419">
            <v>0</v>
          </cell>
          <cell r="AI419" t="str">
            <v>1CBAFD</v>
          </cell>
          <cell r="AJ419" t="str">
            <v>PREFLASH COLUMN SIDE REBOILER</v>
          </cell>
          <cell r="AQ419">
            <v>0</v>
          </cell>
        </row>
        <row r="420">
          <cell r="M420" t="str">
            <v>1CD--</v>
          </cell>
          <cell r="N420" t="str">
            <v>SUBTOTAL NFGP UPGRADE  - COMM'G, PERFORMANCE TEST</v>
          </cell>
          <cell r="Q420">
            <v>0</v>
          </cell>
          <cell r="R420">
            <v>0</v>
          </cell>
          <cell r="S420">
            <v>0</v>
          </cell>
          <cell r="T420">
            <v>0</v>
          </cell>
          <cell r="U420">
            <v>0</v>
          </cell>
          <cell r="AI420" t="str">
            <v>1CBAFE</v>
          </cell>
          <cell r="AJ420" t="str">
            <v>INLET (PROPANE) GAS CHILLER</v>
          </cell>
          <cell r="AQ420">
            <v>0</v>
          </cell>
        </row>
        <row r="421">
          <cell r="X421" t="str">
            <v>1CAJA</v>
          </cell>
          <cell r="Y421" t="str">
            <v>NFGP UPGRADE  - INDIRECT ENG'G CONTRACTS</v>
          </cell>
          <cell r="AF421">
            <v>0</v>
          </cell>
          <cell r="AI421" t="str">
            <v>1CBAFF</v>
          </cell>
          <cell r="AJ421" t="str">
            <v>NGL-1 PROPANE BOIL-OFF CONDENSER</v>
          </cell>
          <cell r="AQ421">
            <v>0</v>
          </cell>
        </row>
        <row r="422">
          <cell r="X422" t="str">
            <v>1CAJB</v>
          </cell>
          <cell r="Y422" t="str">
            <v>NFGP UPGRADE  - INDIRECT ENG'G PROJECT MANAGEMENT</v>
          </cell>
          <cell r="AF422">
            <v>0</v>
          </cell>
          <cell r="AI422" t="str">
            <v>1CBAFG</v>
          </cell>
          <cell r="AJ422" t="str">
            <v>NGL-2 PROPANE BOIL-OFF CONDENSER</v>
          </cell>
          <cell r="AQ422">
            <v>0</v>
          </cell>
        </row>
        <row r="423">
          <cell r="X423" t="str">
            <v>1CAJC</v>
          </cell>
          <cell r="Y423" t="str">
            <v>NFGP UPGRADE  - INDIRECT ENG'G ENGINEERING/NON-TECH</v>
          </cell>
          <cell r="AF423">
            <v>0</v>
          </cell>
          <cell r="AI423" t="str">
            <v>1CBAFX</v>
          </cell>
          <cell r="AJ423" t="str">
            <v>OTHER HEAT EXCHANGERS - SHELL &amp; TUBE</v>
          </cell>
          <cell r="AQ423">
            <v>0</v>
          </cell>
        </row>
        <row r="424">
          <cell r="X424" t="str">
            <v>1CAJX</v>
          </cell>
          <cell r="Y424" t="str">
            <v>NFGP UPGRADE  - INDIRECT ENG'G OTHER</v>
          </cell>
          <cell r="AF424">
            <v>0</v>
          </cell>
          <cell r="AI424" t="str">
            <v>1CBAF-</v>
          </cell>
          <cell r="AJ424" t="str">
            <v>SUBTOTAL HEAT EXCHANGERS - SHELL &amp; TUBE</v>
          </cell>
          <cell r="AK424">
            <v>0</v>
          </cell>
          <cell r="AL424">
            <v>0</v>
          </cell>
          <cell r="AM424">
            <v>0</v>
          </cell>
          <cell r="AN424">
            <v>0</v>
          </cell>
          <cell r="AO424">
            <v>0</v>
          </cell>
          <cell r="AP424">
            <v>0</v>
          </cell>
          <cell r="AQ424">
            <v>0</v>
          </cell>
        </row>
        <row r="425">
          <cell r="X425" t="str">
            <v>1CAJ-</v>
          </cell>
          <cell r="Y425" t="str">
            <v>SUBTOTAL - NFGP UPGRADE  - INDIRECT ENGINEERING</v>
          </cell>
          <cell r="Z425">
            <v>0</v>
          </cell>
          <cell r="AA425" t="str">
            <v>N/A</v>
          </cell>
          <cell r="AB425">
            <v>0</v>
          </cell>
          <cell r="AC425">
            <v>0</v>
          </cell>
          <cell r="AD425">
            <v>0</v>
          </cell>
          <cell r="AE425">
            <v>0</v>
          </cell>
          <cell r="AF425">
            <v>0</v>
          </cell>
        </row>
        <row r="426">
          <cell r="AI426" t="str">
            <v>1CBAIA</v>
          </cell>
          <cell r="AJ426" t="str">
            <v>MODIFICATION OF TURBO EXPANDER, COMPRESSOR AND GAS TURBINE</v>
          </cell>
          <cell r="AQ426">
            <v>0</v>
          </cell>
        </row>
        <row r="427">
          <cell r="AI427" t="str">
            <v>1CBAIB</v>
          </cell>
          <cell r="AJ427" t="str">
            <v>MODIFICATION OF NGL-1 REFRIGERANT COMPRESSOR</v>
          </cell>
          <cell r="AQ427">
            <v>0</v>
          </cell>
        </row>
        <row r="428">
          <cell r="AI428" t="str">
            <v>1CBAIC</v>
          </cell>
          <cell r="AJ428" t="str">
            <v>MODIFICATION OF BOOSTER COMPRESSOR</v>
          </cell>
          <cell r="AQ428">
            <v>0</v>
          </cell>
        </row>
        <row r="429">
          <cell r="AI429" t="str">
            <v>1CBAID</v>
          </cell>
          <cell r="AJ429" t="str">
            <v>DRY GAS SEALS MODIFICATION IN BOOSTER COMPRESSOR</v>
          </cell>
          <cell r="AQ429">
            <v>0</v>
          </cell>
        </row>
        <row r="430">
          <cell r="AI430" t="str">
            <v>1CBAIX</v>
          </cell>
          <cell r="AJ430" t="str">
            <v>OTHER  COMPRESSORS &amp; DRIVERS</v>
          </cell>
          <cell r="AQ430">
            <v>0</v>
          </cell>
        </row>
        <row r="431">
          <cell r="AI431" t="str">
            <v>1CBAI</v>
          </cell>
          <cell r="AJ431" t="str">
            <v>SUBTOTAL - COMPRESSORS &amp; DRIVERS</v>
          </cell>
          <cell r="AK431">
            <v>0</v>
          </cell>
          <cell r="AL431">
            <v>0</v>
          </cell>
          <cell r="AM431">
            <v>0</v>
          </cell>
          <cell r="AN431">
            <v>0</v>
          </cell>
          <cell r="AO431">
            <v>0</v>
          </cell>
          <cell r="AP431">
            <v>0</v>
          </cell>
          <cell r="AQ431">
            <v>0</v>
          </cell>
        </row>
        <row r="442">
          <cell r="W442" t="str">
            <v>LEVEL 2 NFGP UPGRADE PG.2</v>
          </cell>
          <cell r="X442" t="str">
            <v>WBS CODE</v>
          </cell>
          <cell r="Y442" t="str">
            <v>DESCRIPTION</v>
          </cell>
          <cell r="Z442" t="str">
            <v>QUANTITY</v>
          </cell>
          <cell r="AA442" t="str">
            <v>UNITS</v>
          </cell>
          <cell r="AB442" t="str">
            <v>TOTAL MANHOURS</v>
          </cell>
          <cell r="AC442" t="str">
            <v>TOTAL LABOR COST</v>
          </cell>
          <cell r="AD442" t="str">
            <v>TOTAL MAT'L COST</v>
          </cell>
          <cell r="AE442" t="str">
            <v>TOTAL S/C COST</v>
          </cell>
          <cell r="AF442" t="str">
            <v>TOTAL COST</v>
          </cell>
          <cell r="AH442" t="str">
            <v>LEVEL 3 NFGP UPGRADE PG 2</v>
          </cell>
          <cell r="AI442" t="str">
            <v>WBS CODE</v>
          </cell>
          <cell r="AJ442" t="str">
            <v>DESCRIPTION</v>
          </cell>
          <cell r="AK442" t="str">
            <v>QUANTITY</v>
          </cell>
          <cell r="AL442" t="str">
            <v>UNITS</v>
          </cell>
          <cell r="AM442" t="str">
            <v>TOTAL MANHOURS</v>
          </cell>
          <cell r="AN442" t="str">
            <v>TOTAL LABOR COST</v>
          </cell>
          <cell r="AO442" t="str">
            <v>TOTAL MAT'L COST</v>
          </cell>
          <cell r="AP442" t="str">
            <v>TOTAL S/C COST</v>
          </cell>
          <cell r="AQ442" t="str">
            <v>TOTAL COST</v>
          </cell>
        </row>
        <row r="444">
          <cell r="X444" t="str">
            <v>1CBAA</v>
          </cell>
          <cell r="Y444" t="str">
            <v>NFGP UPGRADE  - FAB/DELIVERY MAJOR EQUIP PRESSURE VESSELS</v>
          </cell>
          <cell r="Z444">
            <v>0</v>
          </cell>
          <cell r="AA444">
            <v>0</v>
          </cell>
          <cell r="AB444">
            <v>0</v>
          </cell>
          <cell r="AC444">
            <v>0</v>
          </cell>
          <cell r="AD444">
            <v>0</v>
          </cell>
          <cell r="AE444">
            <v>0</v>
          </cell>
          <cell r="AF444">
            <v>0</v>
          </cell>
          <cell r="AI444" t="str">
            <v>1CBARA</v>
          </cell>
          <cell r="AJ444" t="str">
            <v>SWITCHGEAR</v>
          </cell>
          <cell r="AQ444">
            <v>0</v>
          </cell>
        </row>
        <row r="445">
          <cell r="X445" t="str">
            <v>1CBAB</v>
          </cell>
          <cell r="Y445" t="str">
            <v>NFGP UPGRADE  - FAB/DELIVERY MAJOR EQUIP COLUMNS</v>
          </cell>
          <cell r="Z445">
            <v>0</v>
          </cell>
          <cell r="AA445">
            <v>0</v>
          </cell>
          <cell r="AB445">
            <v>0</v>
          </cell>
          <cell r="AC445">
            <v>0</v>
          </cell>
          <cell r="AD445">
            <v>0</v>
          </cell>
          <cell r="AE445">
            <v>0</v>
          </cell>
          <cell r="AF445">
            <v>0</v>
          </cell>
          <cell r="AI445" t="str">
            <v>1CBARB</v>
          </cell>
          <cell r="AJ445" t="str">
            <v>TRANSFORMERS</v>
          </cell>
          <cell r="AQ445">
            <v>0</v>
          </cell>
        </row>
        <row r="446">
          <cell r="X446" t="str">
            <v>1CBAE</v>
          </cell>
          <cell r="Y446" t="str">
            <v>NFGP UPGRADE  - FAB/DELIVERY MAJOR EQUIP PUMPS &amp; MOTORS</v>
          </cell>
          <cell r="Z446">
            <v>0</v>
          </cell>
          <cell r="AA446">
            <v>0</v>
          </cell>
          <cell r="AB446">
            <v>0</v>
          </cell>
          <cell r="AC446">
            <v>0</v>
          </cell>
          <cell r="AD446">
            <v>0</v>
          </cell>
          <cell r="AE446">
            <v>0</v>
          </cell>
          <cell r="AF446">
            <v>0</v>
          </cell>
          <cell r="AI446" t="str">
            <v>1CBARC</v>
          </cell>
          <cell r="AJ446" t="str">
            <v>MCC'S</v>
          </cell>
          <cell r="AQ446">
            <v>0</v>
          </cell>
        </row>
        <row r="447">
          <cell r="X447" t="str">
            <v>1CBAF</v>
          </cell>
          <cell r="Y447" t="str">
            <v>NFGP UPGRADE  - FAB/DELIVERY MAJOR EQUIP HEAT EXCHANGERS S&amp;T</v>
          </cell>
          <cell r="Z447">
            <v>0</v>
          </cell>
          <cell r="AA447">
            <v>0</v>
          </cell>
          <cell r="AB447">
            <v>0</v>
          </cell>
          <cell r="AC447">
            <v>0</v>
          </cell>
          <cell r="AD447">
            <v>0</v>
          </cell>
          <cell r="AE447">
            <v>0</v>
          </cell>
          <cell r="AF447">
            <v>0</v>
          </cell>
          <cell r="AI447" t="str">
            <v>1CBARD</v>
          </cell>
          <cell r="AJ447" t="str">
            <v>UPS</v>
          </cell>
          <cell r="AQ447">
            <v>0</v>
          </cell>
        </row>
        <row r="448">
          <cell r="X448" t="str">
            <v>1CBAI</v>
          </cell>
          <cell r="Y448" t="str">
            <v>NFGP UPGRADE  - FAB/DELIVERY MAJOR EQUIP COMPRESSORS &amp; DRIVERS</v>
          </cell>
          <cell r="Z448">
            <v>0</v>
          </cell>
          <cell r="AA448">
            <v>0</v>
          </cell>
          <cell r="AB448">
            <v>0</v>
          </cell>
          <cell r="AC448">
            <v>0</v>
          </cell>
          <cell r="AD448">
            <v>0</v>
          </cell>
          <cell r="AE448">
            <v>0</v>
          </cell>
          <cell r="AF448">
            <v>0</v>
          </cell>
          <cell r="AI448" t="str">
            <v>1CBARX</v>
          </cell>
          <cell r="AJ448" t="str">
            <v>OTHER ELECTRICAL EQUIPMENT</v>
          </cell>
          <cell r="AQ448">
            <v>0</v>
          </cell>
        </row>
        <row r="449">
          <cell r="X449" t="str">
            <v>1CBAR</v>
          </cell>
          <cell r="Y449" t="str">
            <v>NFGP UPGRADE  - FAB/DELIVERY MAJOR EQUIP ELECTRICAL EQUIPMENT</v>
          </cell>
          <cell r="Z449">
            <v>0</v>
          </cell>
          <cell r="AA449">
            <v>0</v>
          </cell>
          <cell r="AB449">
            <v>0</v>
          </cell>
          <cell r="AC449">
            <v>0</v>
          </cell>
          <cell r="AD449">
            <v>0</v>
          </cell>
          <cell r="AE449">
            <v>0</v>
          </cell>
          <cell r="AF449">
            <v>0</v>
          </cell>
          <cell r="AI449" t="str">
            <v>1CBAR-</v>
          </cell>
          <cell r="AJ449" t="str">
            <v>SUBTOTAL ELECTRICAL EQUIPMENT</v>
          </cell>
          <cell r="AK449">
            <v>0</v>
          </cell>
          <cell r="AL449">
            <v>0</v>
          </cell>
          <cell r="AM449">
            <v>0</v>
          </cell>
          <cell r="AN449">
            <v>0</v>
          </cell>
          <cell r="AO449">
            <v>0</v>
          </cell>
          <cell r="AP449">
            <v>0</v>
          </cell>
          <cell r="AQ449">
            <v>0</v>
          </cell>
        </row>
        <row r="450">
          <cell r="X450" t="str">
            <v>1CBAS</v>
          </cell>
          <cell r="Y450" t="str">
            <v>NFGP UPGRADE  - FAB/DELIVERY MAJOR EQUIP INSTRUMENTATION EQUIPMENT</v>
          </cell>
          <cell r="Z450">
            <v>0</v>
          </cell>
          <cell r="AA450">
            <v>0</v>
          </cell>
          <cell r="AB450">
            <v>0</v>
          </cell>
          <cell r="AC450">
            <v>0</v>
          </cell>
          <cell r="AD450">
            <v>0</v>
          </cell>
          <cell r="AE450">
            <v>0</v>
          </cell>
          <cell r="AF450">
            <v>0</v>
          </cell>
        </row>
        <row r="451">
          <cell r="X451" t="str">
            <v>1CBAX</v>
          </cell>
          <cell r="Y451" t="str">
            <v>NFGP UPGRADE  - FAB/DELIVERY MAJOR EQUIP OTHER</v>
          </cell>
          <cell r="Z451">
            <v>0</v>
          </cell>
          <cell r="AA451">
            <v>0</v>
          </cell>
          <cell r="AB451">
            <v>0</v>
          </cell>
          <cell r="AC451">
            <v>0</v>
          </cell>
          <cell r="AD451">
            <v>0</v>
          </cell>
          <cell r="AE451">
            <v>0</v>
          </cell>
          <cell r="AF451">
            <v>0</v>
          </cell>
          <cell r="AI451" t="str">
            <v>1CBASA</v>
          </cell>
          <cell r="AJ451" t="str">
            <v>DCS, ESD, AND F&amp;G</v>
          </cell>
          <cell r="AQ451">
            <v>0</v>
          </cell>
        </row>
        <row r="452">
          <cell r="X452" t="str">
            <v>1CBA-</v>
          </cell>
          <cell r="Y452" t="str">
            <v>SUBTOTAL - NFGP UPGRADE  - FAB/DELIVERY MAJOR EQUIP.</v>
          </cell>
          <cell r="Z452">
            <v>0</v>
          </cell>
          <cell r="AA452" t="str">
            <v>N/A</v>
          </cell>
          <cell r="AB452">
            <v>0</v>
          </cell>
          <cell r="AC452">
            <v>0</v>
          </cell>
          <cell r="AD452">
            <v>0</v>
          </cell>
          <cell r="AE452">
            <v>0</v>
          </cell>
          <cell r="AF452">
            <v>0</v>
          </cell>
          <cell r="AI452" t="str">
            <v>1CBASB</v>
          </cell>
          <cell r="AJ452" t="str">
            <v>FIELD INSTRUMENTATION</v>
          </cell>
          <cell r="AQ452">
            <v>0</v>
          </cell>
        </row>
        <row r="453">
          <cell r="AI453" t="str">
            <v>1CBASC</v>
          </cell>
          <cell r="AJ453" t="str">
            <v>CONTROL VALVES, RELIEF VALVES</v>
          </cell>
          <cell r="AQ453">
            <v>0</v>
          </cell>
        </row>
        <row r="454">
          <cell r="X454" t="str">
            <v>1CBBA</v>
          </cell>
          <cell r="Y454" t="str">
            <v>NFGP UPGRADE  - FAB/DELIVERY BULKS - IMBEDS</v>
          </cell>
          <cell r="AF454">
            <v>0</v>
          </cell>
          <cell r="AI454" t="str">
            <v>1CBASD</v>
          </cell>
          <cell r="AJ454" t="str">
            <v>SHUTDOWN/BLOWDOWN VALVES</v>
          </cell>
          <cell r="AQ454">
            <v>0</v>
          </cell>
        </row>
        <row r="455">
          <cell r="X455" t="str">
            <v>1CBBB</v>
          </cell>
          <cell r="Y455" t="str">
            <v>NFGP UPGRADE  - FAB/DELIVERY BULKS - STRUCTURAL</v>
          </cell>
          <cell r="AF455">
            <v>0</v>
          </cell>
          <cell r="AI455" t="str">
            <v>1CBASE</v>
          </cell>
          <cell r="AJ455" t="str">
            <v>CCTV AND TELECOMMUNICATION SYSTEM</v>
          </cell>
          <cell r="AQ455">
            <v>0</v>
          </cell>
        </row>
        <row r="456">
          <cell r="X456" t="str">
            <v>1CBBC</v>
          </cell>
          <cell r="Y456" t="str">
            <v>NFGP UPGRADE  - FAB/DELIVERY BULKS - PIPING &amp; VALVES</v>
          </cell>
          <cell r="Z456">
            <v>0</v>
          </cell>
          <cell r="AA456">
            <v>0</v>
          </cell>
          <cell r="AB456">
            <v>0</v>
          </cell>
          <cell r="AC456">
            <v>0</v>
          </cell>
          <cell r="AD456">
            <v>0</v>
          </cell>
          <cell r="AE456">
            <v>0</v>
          </cell>
          <cell r="AF456">
            <v>0</v>
          </cell>
          <cell r="AI456" t="str">
            <v>1CBASX</v>
          </cell>
          <cell r="AJ456" t="str">
            <v>OTHER INSTRUMENTATION EQUIPMENT</v>
          </cell>
          <cell r="AQ456">
            <v>0</v>
          </cell>
        </row>
        <row r="457">
          <cell r="X457" t="str">
            <v>1CBBD</v>
          </cell>
          <cell r="Y457" t="str">
            <v>NFGP UPGRADE  - FAB/DELIVERY BULKS - ELECTRICAL</v>
          </cell>
          <cell r="Z457">
            <v>0</v>
          </cell>
          <cell r="AA457">
            <v>0</v>
          </cell>
          <cell r="AB457">
            <v>0</v>
          </cell>
          <cell r="AC457">
            <v>0</v>
          </cell>
          <cell r="AD457">
            <v>0</v>
          </cell>
          <cell r="AE457">
            <v>0</v>
          </cell>
          <cell r="AF457">
            <v>0</v>
          </cell>
          <cell r="AI457" t="str">
            <v>1CBAS-</v>
          </cell>
          <cell r="AJ457" t="str">
            <v>SUBTOTAL INSTRUMENTATION EQUIPMENT</v>
          </cell>
          <cell r="AK457">
            <v>0</v>
          </cell>
          <cell r="AL457">
            <v>0</v>
          </cell>
          <cell r="AM457">
            <v>0</v>
          </cell>
          <cell r="AN457">
            <v>0</v>
          </cell>
          <cell r="AO457">
            <v>0</v>
          </cell>
          <cell r="AP457">
            <v>0</v>
          </cell>
          <cell r="AQ457">
            <v>0</v>
          </cell>
        </row>
        <row r="458">
          <cell r="X458" t="str">
            <v>1CBBE</v>
          </cell>
          <cell r="Y458" t="str">
            <v>NFGP UPGRADE  - FAB/DELIVERY BULKS - INSTRUMENTATION</v>
          </cell>
          <cell r="Z458">
            <v>0</v>
          </cell>
          <cell r="AA458">
            <v>0</v>
          </cell>
          <cell r="AB458">
            <v>0</v>
          </cell>
          <cell r="AC458">
            <v>0</v>
          </cell>
          <cell r="AD458">
            <v>0</v>
          </cell>
          <cell r="AE458">
            <v>0</v>
          </cell>
          <cell r="AF458">
            <v>0</v>
          </cell>
        </row>
        <row r="459">
          <cell r="X459" t="str">
            <v>1CBB-</v>
          </cell>
          <cell r="Y459" t="str">
            <v>SUBTOTAL - NFGP UPGRADE  - FAB/DELIVERY BULKS</v>
          </cell>
          <cell r="Z459">
            <v>0</v>
          </cell>
          <cell r="AA459" t="str">
            <v>N/A</v>
          </cell>
          <cell r="AB459">
            <v>0</v>
          </cell>
          <cell r="AC459">
            <v>0</v>
          </cell>
          <cell r="AD459">
            <v>0</v>
          </cell>
          <cell r="AE459">
            <v>0</v>
          </cell>
          <cell r="AF459">
            <v>0</v>
          </cell>
          <cell r="AI459" t="str">
            <v>1CBAXA</v>
          </cell>
          <cell r="AJ459" t="str">
            <v>SPECIFY EQUIPMENT</v>
          </cell>
          <cell r="AQ459">
            <v>0</v>
          </cell>
        </row>
        <row r="460">
          <cell r="AI460" t="str">
            <v>1CBAXX</v>
          </cell>
          <cell r="AJ460" t="str">
            <v>OTHER EQUIPMENT</v>
          </cell>
          <cell r="AQ460">
            <v>0</v>
          </cell>
        </row>
        <row r="461">
          <cell r="X461" t="str">
            <v>1CBCA</v>
          </cell>
          <cell r="Y461" t="str">
            <v>NFGP UPGRADE  - FAB/DELIVERY ENG. SPECIALTIES - BUILDINGS</v>
          </cell>
          <cell r="AF461">
            <v>0</v>
          </cell>
          <cell r="AI461" t="str">
            <v>1CBAX-</v>
          </cell>
          <cell r="AJ461" t="str">
            <v>SUBTOTAL OTHER EQUIPMENT</v>
          </cell>
          <cell r="AK461">
            <v>0</v>
          </cell>
          <cell r="AL461">
            <v>0</v>
          </cell>
          <cell r="AM461">
            <v>0</v>
          </cell>
          <cell r="AN461">
            <v>0</v>
          </cell>
          <cell r="AO461">
            <v>0</v>
          </cell>
          <cell r="AP461">
            <v>0</v>
          </cell>
          <cell r="AQ461">
            <v>0</v>
          </cell>
        </row>
        <row r="462">
          <cell r="X462" t="str">
            <v>1CBCB</v>
          </cell>
          <cell r="Y462" t="str">
            <v>NFGP UPGRADE  - FAB/DELIVERY ENG. SPECIALTIES - GENERAL</v>
          </cell>
          <cell r="AF462">
            <v>0</v>
          </cell>
        </row>
        <row r="463">
          <cell r="X463" t="str">
            <v>1CBC-</v>
          </cell>
          <cell r="Y463" t="str">
            <v>SUBTOTAL - NFGP UPGRADE  - FAB/DEL. ENGINEERING SPECIALTIES</v>
          </cell>
          <cell r="Z463">
            <v>0</v>
          </cell>
          <cell r="AA463" t="str">
            <v>N/A</v>
          </cell>
          <cell r="AB463">
            <v>0</v>
          </cell>
          <cell r="AC463">
            <v>0</v>
          </cell>
          <cell r="AD463">
            <v>0</v>
          </cell>
          <cell r="AE463">
            <v>0</v>
          </cell>
          <cell r="AF463">
            <v>0</v>
          </cell>
          <cell r="AI463" t="str">
            <v>1CBBCA</v>
          </cell>
          <cell r="AJ463" t="str">
            <v>PIPING &amp; FITTING MATERIAL - CARBON STEEL</v>
          </cell>
          <cell r="AQ463">
            <v>0</v>
          </cell>
        </row>
        <row r="464">
          <cell r="AI464" t="str">
            <v>1CBBCB</v>
          </cell>
          <cell r="AJ464" t="str">
            <v>PIPING VALVES - CARBON STEEL</v>
          </cell>
          <cell r="AQ464">
            <v>0</v>
          </cell>
        </row>
        <row r="465">
          <cell r="AI465" t="str">
            <v>1CBBCC</v>
          </cell>
          <cell r="AJ465" t="str">
            <v>PIPING &amp; FITTING MATERIAL - LOW TEMERATURE CARBON STEEL</v>
          </cell>
          <cell r="AQ465">
            <v>0</v>
          </cell>
        </row>
        <row r="466">
          <cell r="AI466" t="str">
            <v>1CBBCD</v>
          </cell>
          <cell r="AJ466" t="str">
            <v>PIPING VALVES - LOW TEMERATURE CARBON STEEL</v>
          </cell>
          <cell r="AQ466">
            <v>0</v>
          </cell>
        </row>
        <row r="467">
          <cell r="AI467" t="str">
            <v>1CBBCE</v>
          </cell>
          <cell r="AJ467" t="str">
            <v>PIPING &amp; FITTING MATERIAL - CARBON STEEL NACE</v>
          </cell>
          <cell r="AQ467">
            <v>0</v>
          </cell>
        </row>
        <row r="468">
          <cell r="AI468" t="str">
            <v>1CBBCF</v>
          </cell>
          <cell r="AJ468" t="str">
            <v>PIPING VALVES - CARBON STEEL NACE</v>
          </cell>
          <cell r="AQ468">
            <v>0</v>
          </cell>
        </row>
        <row r="469">
          <cell r="AI469" t="str">
            <v>1CBBCG</v>
          </cell>
          <cell r="AJ469" t="str">
            <v>PIPING &amp; FITTING MATERIAL - STAINLESS STEEL</v>
          </cell>
          <cell r="AQ469">
            <v>0</v>
          </cell>
        </row>
        <row r="470">
          <cell r="AI470" t="str">
            <v>1CBBCH</v>
          </cell>
          <cell r="AJ470" t="str">
            <v>PIPING VALVES - STAINLESS STEEL</v>
          </cell>
          <cell r="AQ470">
            <v>0</v>
          </cell>
        </row>
        <row r="471">
          <cell r="AI471" t="str">
            <v>1CBBCI</v>
          </cell>
          <cell r="AJ471" t="str">
            <v>PIPING &amp; FITTING MATERIAL - NON-METALLIC</v>
          </cell>
          <cell r="AQ471">
            <v>0</v>
          </cell>
        </row>
        <row r="472">
          <cell r="AI472" t="str">
            <v>1CBBCJ</v>
          </cell>
          <cell r="AJ472" t="str">
            <v>PIPING VALVES - NON-METALLIC</v>
          </cell>
          <cell r="AQ472">
            <v>0</v>
          </cell>
        </row>
        <row r="473">
          <cell r="AI473" t="str">
            <v>1CBBCX</v>
          </cell>
          <cell r="AJ473" t="str">
            <v>PIPING MATERIALS - OTHER</v>
          </cell>
          <cell r="AQ473">
            <v>0</v>
          </cell>
        </row>
        <row r="474">
          <cell r="AI474" t="str">
            <v>1CBBC-</v>
          </cell>
          <cell r="AJ474" t="str">
            <v>SUBTOTAL PIPING &amp; VALVES BULKS</v>
          </cell>
          <cell r="AK474">
            <v>0</v>
          </cell>
          <cell r="AL474">
            <v>0</v>
          </cell>
          <cell r="AM474">
            <v>0</v>
          </cell>
          <cell r="AN474">
            <v>0</v>
          </cell>
          <cell r="AO474">
            <v>0</v>
          </cell>
          <cell r="AP474">
            <v>0</v>
          </cell>
          <cell r="AQ474">
            <v>0</v>
          </cell>
        </row>
        <row r="486">
          <cell r="W486" t="str">
            <v>LEVEL 2 NFGP UPGRADE PG.3</v>
          </cell>
          <cell r="X486" t="str">
            <v>WBS CODE</v>
          </cell>
          <cell r="Y486" t="str">
            <v>DESCRIPTION</v>
          </cell>
          <cell r="Z486" t="str">
            <v>QUANTITY</v>
          </cell>
          <cell r="AA486" t="str">
            <v>UNITS</v>
          </cell>
          <cell r="AB486" t="str">
            <v>TOTAL MANHOURS</v>
          </cell>
          <cell r="AC486" t="str">
            <v>TOTAL LABOR COST</v>
          </cell>
          <cell r="AD486" t="str">
            <v>TOTAL MAT'L COST</v>
          </cell>
          <cell r="AE486" t="str">
            <v>TOTAL S/C COST</v>
          </cell>
          <cell r="AF486" t="str">
            <v>TOTAL COST</v>
          </cell>
          <cell r="AH486" t="str">
            <v>LEVEL 3 NFGP UPGRADE PG 3</v>
          </cell>
          <cell r="AI486" t="str">
            <v>WBS CODE</v>
          </cell>
          <cell r="AJ486" t="str">
            <v>DESCRIPTION</v>
          </cell>
          <cell r="AK486" t="str">
            <v>QUANTITY</v>
          </cell>
          <cell r="AL486" t="str">
            <v>UNITS</v>
          </cell>
          <cell r="AM486" t="str">
            <v>TOTAL MANHOURS</v>
          </cell>
          <cell r="AN486" t="str">
            <v>TOTAL LABOR COST</v>
          </cell>
          <cell r="AO486" t="str">
            <v>TOTAL MAT'L COST</v>
          </cell>
          <cell r="AP486" t="str">
            <v>TOTAL S/C COST</v>
          </cell>
          <cell r="AQ486" t="str">
            <v>TOTAL COST</v>
          </cell>
        </row>
        <row r="488">
          <cell r="X488" t="str">
            <v>1CCAA</v>
          </cell>
          <cell r="Y488" t="str">
            <v>NFGP UPGRADE  - CONSTRUCTION, CIVIL - SITE WORK</v>
          </cell>
          <cell r="AF488">
            <v>0</v>
          </cell>
          <cell r="AI488" t="str">
            <v>1CBBDA</v>
          </cell>
          <cell r="AJ488" t="str">
            <v>LV CABLE</v>
          </cell>
          <cell r="AQ488">
            <v>0</v>
          </cell>
        </row>
        <row r="489">
          <cell r="X489" t="str">
            <v>1CCAB</v>
          </cell>
          <cell r="Y489" t="str">
            <v>NFGP UPGRADE  - CONSTRUCTION, CIVIL - FOUNDATIONS</v>
          </cell>
          <cell r="AF489">
            <v>0</v>
          </cell>
          <cell r="AI489" t="str">
            <v>1CBBDB</v>
          </cell>
          <cell r="AJ489" t="str">
            <v>HV CABLE</v>
          </cell>
          <cell r="AQ489">
            <v>0</v>
          </cell>
        </row>
        <row r="490">
          <cell r="X490" t="str">
            <v>1CCA</v>
          </cell>
          <cell r="Y490" t="str">
            <v>SUBTOTAL - NFGP UPGRADE  - CONSTRUCTION, CIVIL</v>
          </cell>
          <cell r="Z490">
            <v>0</v>
          </cell>
          <cell r="AA490" t="str">
            <v>N/A</v>
          </cell>
          <cell r="AB490">
            <v>0</v>
          </cell>
          <cell r="AC490">
            <v>0</v>
          </cell>
          <cell r="AD490">
            <v>0</v>
          </cell>
          <cell r="AE490">
            <v>0</v>
          </cell>
          <cell r="AF490">
            <v>0</v>
          </cell>
          <cell r="AI490" t="str">
            <v>1CBBDC</v>
          </cell>
          <cell r="AJ490" t="str">
            <v>CABLE TRAY / CABLE LADDERS</v>
          </cell>
          <cell r="AQ490">
            <v>0</v>
          </cell>
        </row>
        <row r="491">
          <cell r="AI491" t="str">
            <v>1CBBDD</v>
          </cell>
          <cell r="AJ491" t="str">
            <v>CABLE FITTINGS &amp; JUNCTION BOXES</v>
          </cell>
          <cell r="AQ491">
            <v>0</v>
          </cell>
        </row>
        <row r="492">
          <cell r="X492" t="str">
            <v>1CCBA</v>
          </cell>
          <cell r="Y492" t="str">
            <v>NFGP UPGRADE  - CONSTRUCTION, MAJOR EQUIPMENT - PRESSURE VESSELS</v>
          </cell>
          <cell r="Z492">
            <v>215.3</v>
          </cell>
          <cell r="AA492" t="str">
            <v>TON</v>
          </cell>
          <cell r="AB492">
            <v>19270</v>
          </cell>
          <cell r="AC492">
            <v>143200</v>
          </cell>
          <cell r="AF492">
            <v>143200</v>
          </cell>
          <cell r="AI492" t="str">
            <v>1CBBDE</v>
          </cell>
          <cell r="AJ492" t="str">
            <v>EARTHING MATERIALS</v>
          </cell>
          <cell r="AQ492">
            <v>0</v>
          </cell>
        </row>
        <row r="493">
          <cell r="X493" t="str">
            <v>1CCBB</v>
          </cell>
          <cell r="Y493" t="str">
            <v>NFGP UPGRADE  - CONSTRUCTION, MAJOR EQUIPMENT - COLUMNS</v>
          </cell>
          <cell r="Z493">
            <v>181.1</v>
          </cell>
          <cell r="AA493" t="str">
            <v>TON</v>
          </cell>
          <cell r="AB493">
            <v>16670</v>
          </cell>
          <cell r="AC493">
            <v>130100</v>
          </cell>
          <cell r="AF493">
            <v>130100</v>
          </cell>
          <cell r="AI493" t="str">
            <v>1CBBDF</v>
          </cell>
          <cell r="AJ493" t="str">
            <v>LIGHTING AND OTHER ACCESSORIES</v>
          </cell>
          <cell r="AQ493">
            <v>0</v>
          </cell>
        </row>
        <row r="494">
          <cell r="X494" t="str">
            <v>1CCBE</v>
          </cell>
          <cell r="Y494" t="str">
            <v>NFGP UPGRADE  - CONSTRUCTION, MAJOR EQUIPMENT - PUMPS &amp; MOTORS</v>
          </cell>
          <cell r="Z494">
            <v>11.8</v>
          </cell>
          <cell r="AA494" t="str">
            <v>TON</v>
          </cell>
          <cell r="AB494">
            <v>950</v>
          </cell>
          <cell r="AC494">
            <v>10100</v>
          </cell>
          <cell r="AF494">
            <v>10100</v>
          </cell>
          <cell r="AI494" t="str">
            <v>1CBBDG</v>
          </cell>
          <cell r="AJ494" t="str">
            <v>CATHODIC PROTECTION SYSTEM(S)</v>
          </cell>
          <cell r="AQ494">
            <v>0</v>
          </cell>
        </row>
        <row r="495">
          <cell r="X495" t="str">
            <v>1CCBF</v>
          </cell>
          <cell r="Y495" t="str">
            <v>NFGP UPGRADE  - CONSTRUCTION, MAJOR EQUIPMENT - HEAT EXCHANGERS S&amp;T</v>
          </cell>
          <cell r="Z495">
            <v>712.9</v>
          </cell>
          <cell r="AA495" t="str">
            <v>TON</v>
          </cell>
          <cell r="AB495">
            <v>60496</v>
          </cell>
          <cell r="AC495">
            <v>485600</v>
          </cell>
          <cell r="AF495">
            <v>485600</v>
          </cell>
          <cell r="AI495" t="str">
            <v>1CBBDX</v>
          </cell>
          <cell r="AJ495" t="str">
            <v>OTHER ELECTRICAL BULKS</v>
          </cell>
          <cell r="AQ495">
            <v>0</v>
          </cell>
        </row>
        <row r="496">
          <cell r="X496" t="str">
            <v>1CCBI</v>
          </cell>
          <cell r="Y496" t="str">
            <v>NFGP UPGRADE  - CONSTRUCTION, MAJOR EQUIPMENT - COMPRESSORS &amp; DRIVERS</v>
          </cell>
          <cell r="Z496">
            <v>30</v>
          </cell>
          <cell r="AA496" t="str">
            <v>TON</v>
          </cell>
          <cell r="AB496">
            <v>2750</v>
          </cell>
          <cell r="AC496">
            <v>31700</v>
          </cell>
          <cell r="AF496">
            <v>31700</v>
          </cell>
          <cell r="AI496" t="str">
            <v>1CBBD-</v>
          </cell>
          <cell r="AJ496" t="str">
            <v>SUBTOTAL ELECTRICAL BULKS</v>
          </cell>
          <cell r="AK496">
            <v>0</v>
          </cell>
          <cell r="AL496">
            <v>0</v>
          </cell>
          <cell r="AM496">
            <v>0</v>
          </cell>
          <cell r="AN496">
            <v>0</v>
          </cell>
          <cell r="AO496">
            <v>0</v>
          </cell>
          <cell r="AP496">
            <v>0</v>
          </cell>
          <cell r="AQ496">
            <v>0</v>
          </cell>
        </row>
        <row r="497">
          <cell r="X497" t="str">
            <v>1CCBR</v>
          </cell>
          <cell r="Y497" t="str">
            <v>NFGP UPGRADE  - CONSTRUCTION, MAJOR EQUIPMENT - ELECTRICAL EQUIPMENT</v>
          </cell>
          <cell r="AF497">
            <v>0</v>
          </cell>
        </row>
        <row r="498">
          <cell r="X498" t="str">
            <v>1CCBS</v>
          </cell>
          <cell r="Y498" t="str">
            <v>NFGP UPGRADE  - CONSTRUCTION, MAJOR EQUIP. - INSTRUMENTATION EQUIPMENT</v>
          </cell>
          <cell r="AF498">
            <v>0</v>
          </cell>
          <cell r="AI498" t="str">
            <v>1CBBEA</v>
          </cell>
          <cell r="AJ498" t="str">
            <v>CABLE AND CABLE FITTINGS</v>
          </cell>
          <cell r="AQ498">
            <v>0</v>
          </cell>
        </row>
        <row r="499">
          <cell r="X499" t="str">
            <v>1CCBX</v>
          </cell>
          <cell r="Y499" t="str">
            <v>NFGP UPGRADE  - CONSTRUCTION, MAJOR EQUIPMENT - OTHERS</v>
          </cell>
          <cell r="Z499">
            <v>47</v>
          </cell>
          <cell r="AA499" t="str">
            <v>TON</v>
          </cell>
          <cell r="AB499">
            <v>7130</v>
          </cell>
          <cell r="AC499">
            <v>64000</v>
          </cell>
          <cell r="AF499">
            <v>64000</v>
          </cell>
          <cell r="AI499" t="str">
            <v>1CBBEB</v>
          </cell>
          <cell r="AJ499" t="str">
            <v>CABLE TRAY / CABLE LADDERS</v>
          </cell>
          <cell r="AQ499">
            <v>0</v>
          </cell>
        </row>
        <row r="500">
          <cell r="X500" t="str">
            <v>1CCB-</v>
          </cell>
          <cell r="Y500" t="str">
            <v>SUBTOTAL - NFGP UPGRADE  - CONSTRUCTION, MAJOR EQUIPMENT</v>
          </cell>
          <cell r="Z500">
            <v>1198.0999999999999</v>
          </cell>
          <cell r="AA500" t="str">
            <v>N/A</v>
          </cell>
          <cell r="AB500">
            <v>107266</v>
          </cell>
          <cell r="AC500">
            <v>864700</v>
          </cell>
          <cell r="AD500">
            <v>0</v>
          </cell>
          <cell r="AE500">
            <v>0</v>
          </cell>
          <cell r="AF500">
            <v>864700</v>
          </cell>
          <cell r="AI500" t="str">
            <v>1CBBEC</v>
          </cell>
          <cell r="AJ500" t="str">
            <v>INSTRUMENT TUBING AND FITTINGS</v>
          </cell>
          <cell r="AQ500">
            <v>0</v>
          </cell>
        </row>
        <row r="501">
          <cell r="AI501" t="str">
            <v>1CBBED</v>
          </cell>
          <cell r="AJ501" t="str">
            <v>MOUNTING ACCESSORIES</v>
          </cell>
          <cell r="AQ501">
            <v>0</v>
          </cell>
        </row>
        <row r="502">
          <cell r="X502" t="str">
            <v>1CCCA</v>
          </cell>
          <cell r="Y502" t="str">
            <v>NFGP UPGRADE  - CONSTRUCTION, BULKS - STRUCTURAL</v>
          </cell>
          <cell r="AF502">
            <v>0</v>
          </cell>
          <cell r="AI502" t="str">
            <v>1CBBEE</v>
          </cell>
          <cell r="AJ502" t="str">
            <v>EARTHING MATERIALS</v>
          </cell>
          <cell r="AQ502">
            <v>0</v>
          </cell>
        </row>
        <row r="503">
          <cell r="X503" t="str">
            <v>1CCCB</v>
          </cell>
          <cell r="Y503" t="str">
            <v>NFGP UPGRADE  - CONSTRUCTION, BULKS - PIPING &amp; VALVES</v>
          </cell>
          <cell r="AF503">
            <v>0</v>
          </cell>
          <cell r="AI503" t="str">
            <v>1CBBEF</v>
          </cell>
          <cell r="AJ503" t="str">
            <v>FIRE AND GAS DETECTION EQUIPMENT</v>
          </cell>
          <cell r="AQ503">
            <v>0</v>
          </cell>
        </row>
        <row r="504">
          <cell r="X504" t="str">
            <v>1CCCC</v>
          </cell>
          <cell r="Y504" t="str">
            <v>NFGP UPGRADE  - CONSTRUCTION, BULKS - ELECTRICAL</v>
          </cell>
          <cell r="AF504">
            <v>0</v>
          </cell>
          <cell r="AI504" t="str">
            <v>1CBBEX</v>
          </cell>
          <cell r="AJ504" t="str">
            <v>OTHER INSTRUMENTATION BULKS</v>
          </cell>
          <cell r="AQ504">
            <v>0</v>
          </cell>
        </row>
        <row r="505">
          <cell r="X505" t="str">
            <v>1CCCD</v>
          </cell>
          <cell r="Y505" t="str">
            <v>NFGP UPGRADE  - CONSTRUCTION, BULKS - INSTRUMENTATION</v>
          </cell>
          <cell r="AF505">
            <v>0</v>
          </cell>
          <cell r="AI505" t="str">
            <v>1CBBE-</v>
          </cell>
          <cell r="AJ505" t="str">
            <v>SUBTOTAL INSTRUMENTATION BULKS</v>
          </cell>
          <cell r="AK505">
            <v>0</v>
          </cell>
          <cell r="AL505">
            <v>0</v>
          </cell>
          <cell r="AM505">
            <v>0</v>
          </cell>
          <cell r="AN505">
            <v>0</v>
          </cell>
          <cell r="AO505">
            <v>0</v>
          </cell>
          <cell r="AP505">
            <v>0</v>
          </cell>
          <cell r="AQ505">
            <v>0</v>
          </cell>
        </row>
        <row r="506">
          <cell r="X506" t="str">
            <v>1CCC-</v>
          </cell>
          <cell r="Y506" t="str">
            <v xml:space="preserve">SUBTOTAL - NFGP UPGRADE  - CONSTRUCTION, BULKS </v>
          </cell>
          <cell r="Z506">
            <v>0</v>
          </cell>
          <cell r="AA506" t="str">
            <v>N/A</v>
          </cell>
          <cell r="AB506">
            <v>0</v>
          </cell>
          <cell r="AC506">
            <v>0</v>
          </cell>
          <cell r="AD506">
            <v>0</v>
          </cell>
          <cell r="AE506">
            <v>0</v>
          </cell>
          <cell r="AF506">
            <v>0</v>
          </cell>
        </row>
        <row r="508">
          <cell r="X508" t="str">
            <v>1CCDA</v>
          </cell>
          <cell r="Y508" t="str">
            <v>NFGP UPGRADE  - CONSTRUCTION SPECIALTIES - BUILDINGS</v>
          </cell>
          <cell r="AF508">
            <v>0</v>
          </cell>
        </row>
        <row r="509">
          <cell r="X509" t="str">
            <v>1CCDB</v>
          </cell>
          <cell r="Y509" t="str">
            <v>NFGP UPGRADE  - CONSTRUCTION SPECIALTIES - GENERAL</v>
          </cell>
          <cell r="AF509">
            <v>0</v>
          </cell>
        </row>
        <row r="510">
          <cell r="X510" t="str">
            <v>1CCD-</v>
          </cell>
          <cell r="Y510" t="str">
            <v>SUBTOTAL - NFGP UPGRADE  - CONSTRUCTION SPECIALTIES</v>
          </cell>
          <cell r="Z510">
            <v>0</v>
          </cell>
          <cell r="AA510" t="str">
            <v>N/A</v>
          </cell>
          <cell r="AB510">
            <v>0</v>
          </cell>
          <cell r="AC510">
            <v>0</v>
          </cell>
          <cell r="AD510">
            <v>0</v>
          </cell>
          <cell r="AE510">
            <v>0</v>
          </cell>
          <cell r="AF510">
            <v>0</v>
          </cell>
        </row>
        <row r="512">
          <cell r="X512" t="str">
            <v>1CCEA</v>
          </cell>
          <cell r="Y512" t="str">
            <v>NFGP UPGRADE  - CONSTRUCTION, OTHER DIRECT WORK - FIRE PROTECTION</v>
          </cell>
          <cell r="AF512">
            <v>0</v>
          </cell>
        </row>
        <row r="513">
          <cell r="X513" t="str">
            <v>1CCEB</v>
          </cell>
          <cell r="Y513" t="str">
            <v>NFGP UPGRADE  - CONSTRUCTION, OTHER DIRECT WORK - FIREPROOFING</v>
          </cell>
          <cell r="AF513">
            <v>0</v>
          </cell>
        </row>
        <row r="514">
          <cell r="X514" t="str">
            <v>1CCEC</v>
          </cell>
          <cell r="Y514" t="str">
            <v>NFGP UPGRADE  - CONSTRUCTION, OTHER DIRECT WORK - INSULATION</v>
          </cell>
          <cell r="AF514">
            <v>0</v>
          </cell>
        </row>
        <row r="515">
          <cell r="X515" t="str">
            <v>1CCED</v>
          </cell>
          <cell r="Y515" t="str">
            <v>NFGP UPGRADE  - CONSTRUCTION, OTHER DIRECT WORK - PAINTING</v>
          </cell>
          <cell r="AF515">
            <v>0</v>
          </cell>
        </row>
        <row r="516">
          <cell r="X516" t="str">
            <v>1CCEE</v>
          </cell>
          <cell r="Y516" t="str">
            <v>NFGP UPGRADE  - CONSTRUCTION, OTHER DIRECT WORK - SHUTDOWN</v>
          </cell>
          <cell r="AF516">
            <v>0</v>
          </cell>
        </row>
        <row r="517">
          <cell r="X517" t="str">
            <v>1CCEF</v>
          </cell>
          <cell r="Y517" t="str">
            <v>NFGP UPGRADE  - CONSTRUCTION, OTHER DIRECT WORK - PRE-COMMISSIONING</v>
          </cell>
          <cell r="AF517">
            <v>0</v>
          </cell>
        </row>
        <row r="518">
          <cell r="X518" t="str">
            <v>1CCEG</v>
          </cell>
          <cell r="Y518" t="str">
            <v>NFGP UPGRADE  - CONSTRUCTION, OTHER DIRECT WORK - ENVIRONMENTAL</v>
          </cell>
          <cell r="AF518">
            <v>0</v>
          </cell>
        </row>
        <row r="519">
          <cell r="X519" t="str">
            <v>1CCEX</v>
          </cell>
          <cell r="Y519" t="str">
            <v>NFGP UPGRADE  - CONSTRUCTION, OTHER DIRECT WORK - OTHER</v>
          </cell>
          <cell r="AF519">
            <v>0</v>
          </cell>
        </row>
        <row r="520">
          <cell r="X520" t="str">
            <v>1CCE</v>
          </cell>
          <cell r="Y520" t="str">
            <v xml:space="preserve">SUBTOTAL - NFGP UPGRADE  - CONSTRUCTION, OTHER DIRECT WORK - </v>
          </cell>
          <cell r="Z520">
            <v>0</v>
          </cell>
          <cell r="AA520" t="str">
            <v>N/A</v>
          </cell>
          <cell r="AB520">
            <v>0</v>
          </cell>
          <cell r="AC520">
            <v>0</v>
          </cell>
          <cell r="AD520">
            <v>0</v>
          </cell>
          <cell r="AE520">
            <v>0</v>
          </cell>
          <cell r="AF520">
            <v>0</v>
          </cell>
        </row>
        <row r="530">
          <cell r="W530" t="str">
            <v>LEVEL 2 NFGP UPGRADE PG.4</v>
          </cell>
          <cell r="X530" t="str">
            <v>WBS CODE</v>
          </cell>
          <cell r="Y530" t="str">
            <v>DESCRIPTION</v>
          </cell>
          <cell r="Z530" t="str">
            <v>QUANTITY</v>
          </cell>
          <cell r="AA530" t="str">
            <v>UNITS</v>
          </cell>
          <cell r="AB530" t="str">
            <v>TOTAL MANHOURS</v>
          </cell>
          <cell r="AC530" t="str">
            <v>TOTAL LABOR COST</v>
          </cell>
          <cell r="AD530" t="str">
            <v>TOTAL MAT'L COST</v>
          </cell>
          <cell r="AE530" t="str">
            <v>TOTAL S/C COST</v>
          </cell>
          <cell r="AF530" t="str">
            <v>TOTAL COST</v>
          </cell>
        </row>
        <row r="532">
          <cell r="X532" t="str">
            <v>1CCFA</v>
          </cell>
          <cell r="Y532" t="str">
            <v>NFGP UPGRADE  - CONSTRUCTION INDIRECTS</v>
          </cell>
          <cell r="AF532">
            <v>0</v>
          </cell>
        </row>
        <row r="533">
          <cell r="X533" t="str">
            <v>1CCF</v>
          </cell>
          <cell r="Y533" t="str">
            <v>SUBTOTAL - NFGP UPGRADE  - CONSTRUCTION INDIRECTS</v>
          </cell>
          <cell r="Z533">
            <v>0</v>
          </cell>
          <cell r="AA533" t="str">
            <v>N/A</v>
          </cell>
          <cell r="AB533">
            <v>0</v>
          </cell>
          <cell r="AC533">
            <v>0</v>
          </cell>
          <cell r="AD533">
            <v>0</v>
          </cell>
          <cell r="AE533">
            <v>0</v>
          </cell>
          <cell r="AF533">
            <v>0</v>
          </cell>
        </row>
        <row r="535">
          <cell r="X535" t="str">
            <v>1CDAA</v>
          </cell>
          <cell r="Y535" t="str">
            <v>NFGP UPGRADE  - COMMISSIONING - PROCESS</v>
          </cell>
          <cell r="AF535">
            <v>0</v>
          </cell>
        </row>
        <row r="536">
          <cell r="X536" t="str">
            <v>1CDAB</v>
          </cell>
          <cell r="Y536" t="str">
            <v>NFGP UPGRADE  - COMMISSIONING - UTILITIES</v>
          </cell>
          <cell r="AF536">
            <v>0</v>
          </cell>
        </row>
        <row r="537">
          <cell r="X537" t="str">
            <v>1CDA-</v>
          </cell>
          <cell r="Y537" t="str">
            <v>SUBTOTAL - NFGP UPGRADE  - COMMISSIONING</v>
          </cell>
          <cell r="Z537">
            <v>0</v>
          </cell>
          <cell r="AA537" t="str">
            <v>N/A</v>
          </cell>
          <cell r="AB537">
            <v>0</v>
          </cell>
          <cell r="AC537">
            <v>0</v>
          </cell>
          <cell r="AD537">
            <v>0</v>
          </cell>
          <cell r="AE537">
            <v>0</v>
          </cell>
          <cell r="AF537">
            <v>0</v>
          </cell>
        </row>
        <row r="539">
          <cell r="X539" t="str">
            <v>1CDBA</v>
          </cell>
          <cell r="Y539" t="str">
            <v>NFGP UPGRADE  - PERFORMANCE TEST - PROCESS</v>
          </cell>
          <cell r="AF539">
            <v>0</v>
          </cell>
        </row>
        <row r="540">
          <cell r="X540" t="str">
            <v>1CDBB</v>
          </cell>
          <cell r="Y540" t="str">
            <v>NFGP UPGRADE  - PERFORMANCE TEST - UTILITIES</v>
          </cell>
          <cell r="AF540">
            <v>0</v>
          </cell>
        </row>
        <row r="541">
          <cell r="X541" t="str">
            <v>1CDB-</v>
          </cell>
          <cell r="Y541" t="str">
            <v>SUBTOTAL - NFGP UPGRADE  - PERFORMANCE TEST</v>
          </cell>
          <cell r="Z541">
            <v>0</v>
          </cell>
          <cell r="AA541" t="str">
            <v>N/A</v>
          </cell>
          <cell r="AB541">
            <v>0</v>
          </cell>
          <cell r="AC541">
            <v>0</v>
          </cell>
          <cell r="AD541">
            <v>0</v>
          </cell>
          <cell r="AE541">
            <v>0</v>
          </cell>
          <cell r="AF541">
            <v>0</v>
          </cell>
        </row>
        <row r="574">
          <cell r="L574" t="str">
            <v>CYCLE &amp; LVL 1    PIPELINE</v>
          </cell>
          <cell r="M574" t="str">
            <v>WBS CODE</v>
          </cell>
          <cell r="N574" t="str">
            <v>DESCRIPTION</v>
          </cell>
          <cell r="O574" t="str">
            <v>QUANTITY</v>
          </cell>
          <cell r="P574" t="str">
            <v>UNITS</v>
          </cell>
          <cell r="Q574" t="str">
            <v>TOTAL MANHOURS</v>
          </cell>
          <cell r="R574" t="str">
            <v>TOTAL LABOR COST</v>
          </cell>
          <cell r="S574" t="str">
            <v>TOTAL MAT'L COST</v>
          </cell>
          <cell r="T574" t="str">
            <v>TOTAL S/C COST</v>
          </cell>
          <cell r="U574" t="str">
            <v>TOTAL COST</v>
          </cell>
          <cell r="W574" t="str">
            <v>LEVEL 2 PIPELINE PG.1</v>
          </cell>
          <cell r="X574" t="str">
            <v>WBS CODE</v>
          </cell>
          <cell r="Y574" t="str">
            <v>DESCRIPTION</v>
          </cell>
          <cell r="Z574" t="str">
            <v>QUANTITY</v>
          </cell>
          <cell r="AA574" t="str">
            <v>UNITS</v>
          </cell>
          <cell r="AB574" t="str">
            <v>TOTAL MANHOURS</v>
          </cell>
          <cell r="AC574" t="str">
            <v>TOTAL LABOR COST</v>
          </cell>
          <cell r="AD574" t="str">
            <v>TOTAL MAT'L COST</v>
          </cell>
          <cell r="AE574" t="str">
            <v>TOTAL S/C COST</v>
          </cell>
          <cell r="AF574" t="str">
            <v>TOTAL COST</v>
          </cell>
          <cell r="AH574" t="str">
            <v>LEVEL 3 PIPELINE PG 1</v>
          </cell>
          <cell r="AI574" t="str">
            <v>WBS CODE</v>
          </cell>
          <cell r="AJ574" t="str">
            <v>DESCRIPTION</v>
          </cell>
          <cell r="AK574" t="str">
            <v>QUANTITY</v>
          </cell>
          <cell r="AL574" t="str">
            <v>UNITS</v>
          </cell>
          <cell r="AM574" t="str">
            <v>TOTAL MANHOURS</v>
          </cell>
          <cell r="AN574" t="str">
            <v>TOTAL LABOR COST</v>
          </cell>
          <cell r="AO574" t="str">
            <v>TOTAL MAT'L COST</v>
          </cell>
          <cell r="AP574" t="str">
            <v>TOTAL S/C COST</v>
          </cell>
          <cell r="AQ574" t="str">
            <v>TOTAL COST</v>
          </cell>
        </row>
        <row r="576">
          <cell r="M576" t="str">
            <v>1DAA-</v>
          </cell>
          <cell r="N576" t="str">
            <v>PIPELINE - DIRECT ENGINEERING</v>
          </cell>
          <cell r="Q576">
            <v>0</v>
          </cell>
          <cell r="R576">
            <v>0</v>
          </cell>
          <cell r="S576">
            <v>0</v>
          </cell>
          <cell r="T576">
            <v>0</v>
          </cell>
          <cell r="U576">
            <v>0</v>
          </cell>
          <cell r="X576" t="str">
            <v>1DAAA</v>
          </cell>
          <cell r="Y576" t="str">
            <v>PIPELINE - DIR. ENG.  PROCESS</v>
          </cell>
          <cell r="AF576">
            <v>0</v>
          </cell>
          <cell r="AI576" t="str">
            <v>1DAAIA</v>
          </cell>
          <cell r="AJ576" t="str">
            <v>SPECIFY PIPELINE</v>
          </cell>
          <cell r="AQ576">
            <v>0</v>
          </cell>
        </row>
        <row r="577">
          <cell r="M577" t="str">
            <v>1DAI-</v>
          </cell>
          <cell r="N577" t="str">
            <v>PIPELINE - ENGINEERING PROCUREMENT</v>
          </cell>
          <cell r="Q577">
            <v>0</v>
          </cell>
          <cell r="R577">
            <v>0</v>
          </cell>
          <cell r="S577">
            <v>0</v>
          </cell>
          <cell r="T577">
            <v>0</v>
          </cell>
          <cell r="U577">
            <v>0</v>
          </cell>
          <cell r="X577" t="str">
            <v>1DAAB</v>
          </cell>
          <cell r="Y577" t="str">
            <v>PIPELINE - DIR. ENG.  PERMITS</v>
          </cell>
          <cell r="AF577">
            <v>0</v>
          </cell>
          <cell r="AI577" t="str">
            <v>1DAAIX</v>
          </cell>
          <cell r="AJ577" t="str">
            <v>DIRECT ENG. -  OTHER PIPELINES</v>
          </cell>
          <cell r="AQ577">
            <v>0</v>
          </cell>
        </row>
        <row r="578">
          <cell r="M578" t="str">
            <v>1DAJ-</v>
          </cell>
          <cell r="N578" t="str">
            <v>PIPELINE - INDIRECT ENGINEERING</v>
          </cell>
          <cell r="Q578">
            <v>0</v>
          </cell>
          <cell r="R578">
            <v>0</v>
          </cell>
          <cell r="S578">
            <v>0</v>
          </cell>
          <cell r="T578">
            <v>0</v>
          </cell>
          <cell r="U578">
            <v>0</v>
          </cell>
          <cell r="X578" t="str">
            <v>1DAAC</v>
          </cell>
          <cell r="Y578" t="str">
            <v>PIPELINE - DIR. ENG.  CIVIL/STRUCTURAL</v>
          </cell>
          <cell r="AF578">
            <v>0</v>
          </cell>
          <cell r="AI578" t="str">
            <v>1DAAI-</v>
          </cell>
          <cell r="AJ578" t="str">
            <v>SUBTOTAL - DIRECT ENGINEERING - PIPELINES</v>
          </cell>
          <cell r="AK578">
            <v>0</v>
          </cell>
          <cell r="AL578">
            <v>0</v>
          </cell>
          <cell r="AM578">
            <v>0</v>
          </cell>
          <cell r="AN578">
            <v>0</v>
          </cell>
          <cell r="AO578">
            <v>0</v>
          </cell>
          <cell r="AP578">
            <v>0</v>
          </cell>
          <cell r="AQ578">
            <v>0</v>
          </cell>
        </row>
        <row r="579">
          <cell r="M579" t="str">
            <v>1DA--</v>
          </cell>
          <cell r="N579" t="str">
            <v>SUBTOTAL PIPELINE - ENGINEERING/PROCUREMENT</v>
          </cell>
          <cell r="Q579">
            <v>0</v>
          </cell>
          <cell r="R579">
            <v>0</v>
          </cell>
          <cell r="S579">
            <v>0</v>
          </cell>
          <cell r="T579">
            <v>0</v>
          </cell>
          <cell r="U579">
            <v>0</v>
          </cell>
          <cell r="X579" t="str">
            <v>1DAAD</v>
          </cell>
          <cell r="Y579" t="str">
            <v>PIPELINE - DIR. ENG.  MECHANICAL</v>
          </cell>
          <cell r="AF579">
            <v>0</v>
          </cell>
        </row>
        <row r="580">
          <cell r="X580" t="str">
            <v>1DAAE</v>
          </cell>
          <cell r="Y580" t="str">
            <v>PIPELINE - DIR. ENG.  PIPING</v>
          </cell>
          <cell r="AF580">
            <v>0</v>
          </cell>
          <cell r="AI580" t="str">
            <v>1DBASA</v>
          </cell>
          <cell r="AJ580" t="str">
            <v>FIELD INSTRUMENTATION, SCADA, AND TELECOMMUNICATIONS SYSTEM</v>
          </cell>
          <cell r="AQ580">
            <v>0</v>
          </cell>
        </row>
        <row r="581">
          <cell r="M581" t="str">
            <v>1DBA-</v>
          </cell>
          <cell r="N581" t="str">
            <v>PIPELINE - FAB/DELIVERY - MAJOR EQUIPMENT</v>
          </cell>
          <cell r="Q581">
            <v>0</v>
          </cell>
          <cell r="R581">
            <v>0</v>
          </cell>
          <cell r="S581">
            <v>0</v>
          </cell>
          <cell r="T581">
            <v>0</v>
          </cell>
          <cell r="U581">
            <v>0</v>
          </cell>
          <cell r="X581" t="str">
            <v>1DAAF</v>
          </cell>
          <cell r="Y581" t="str">
            <v>PIPELINE - DIR. ENG.  ELECTRICAL</v>
          </cell>
          <cell r="AF581">
            <v>0</v>
          </cell>
          <cell r="AI581" t="str">
            <v>1DBASG</v>
          </cell>
          <cell r="AJ581" t="str">
            <v>FIBER OPTIC CABLE &amp; EQUIPMENT</v>
          </cell>
          <cell r="AQ581">
            <v>0</v>
          </cell>
        </row>
        <row r="582">
          <cell r="M582" t="str">
            <v>1DBB-</v>
          </cell>
          <cell r="N582" t="str">
            <v>PIPELINE - FAB/DELIVERY - BULKS</v>
          </cell>
          <cell r="Q582">
            <v>0</v>
          </cell>
          <cell r="R582">
            <v>0</v>
          </cell>
          <cell r="S582">
            <v>0</v>
          </cell>
          <cell r="T582">
            <v>0</v>
          </cell>
          <cell r="U582">
            <v>0</v>
          </cell>
          <cell r="X582" t="str">
            <v>1DAAG</v>
          </cell>
          <cell r="Y582" t="str">
            <v>PIPELINE - DIR. ENG.  INSTRUMENTATION</v>
          </cell>
          <cell r="AF582">
            <v>0</v>
          </cell>
          <cell r="AI582" t="str">
            <v>1DBASX</v>
          </cell>
          <cell r="AJ582" t="str">
            <v>OTHER EQUIPMENT -  OTHER</v>
          </cell>
          <cell r="AQ582">
            <v>0</v>
          </cell>
        </row>
        <row r="583">
          <cell r="M583" t="str">
            <v>1DBC-</v>
          </cell>
          <cell r="N583" t="str">
            <v>PIPELINE - FAB/DELIVERY - ENGINEERING SPECIALTIES</v>
          </cell>
          <cell r="Q583">
            <v>0</v>
          </cell>
          <cell r="R583">
            <v>0</v>
          </cell>
          <cell r="S583">
            <v>0</v>
          </cell>
          <cell r="T583">
            <v>0</v>
          </cell>
          <cell r="U583">
            <v>0</v>
          </cell>
          <cell r="X583" t="str">
            <v>1DAAH</v>
          </cell>
          <cell r="Y583" t="str">
            <v>PIPELINE - DIR. ENG.  ARCHITECTURAL</v>
          </cell>
          <cell r="AF583">
            <v>0</v>
          </cell>
          <cell r="AI583" t="str">
            <v>1DBAS-</v>
          </cell>
          <cell r="AJ583" t="str">
            <v>SUBTOTAL INSTRUMENTATION EQUIPMENT</v>
          </cell>
          <cell r="AK583">
            <v>0</v>
          </cell>
          <cell r="AL583">
            <v>0</v>
          </cell>
          <cell r="AM583">
            <v>0</v>
          </cell>
          <cell r="AN583">
            <v>0</v>
          </cell>
          <cell r="AO583">
            <v>0</v>
          </cell>
          <cell r="AP583">
            <v>0</v>
          </cell>
          <cell r="AQ583">
            <v>0</v>
          </cell>
        </row>
        <row r="584">
          <cell r="M584" t="str">
            <v>1DB--</v>
          </cell>
          <cell r="N584" t="str">
            <v>SUBTOTAL PIPELINE - FABRICATION/DELIVERY</v>
          </cell>
          <cell r="Q584">
            <v>0</v>
          </cell>
          <cell r="R584">
            <v>0</v>
          </cell>
          <cell r="S584">
            <v>0</v>
          </cell>
          <cell r="T584">
            <v>0</v>
          </cell>
          <cell r="U584">
            <v>0</v>
          </cell>
          <cell r="X584" t="str">
            <v>1DAAI</v>
          </cell>
          <cell r="Y584" t="str">
            <v>PIPELINE - DIR. ENG.  PIPELINES</v>
          </cell>
          <cell r="Z584">
            <v>0</v>
          </cell>
          <cell r="AA584">
            <v>0</v>
          </cell>
          <cell r="AB584">
            <v>0</v>
          </cell>
          <cell r="AC584">
            <v>0</v>
          </cell>
          <cell r="AD584">
            <v>0</v>
          </cell>
          <cell r="AE584">
            <v>0</v>
          </cell>
          <cell r="AF584">
            <v>0</v>
          </cell>
        </row>
        <row r="585">
          <cell r="X585" t="str">
            <v>1DAA-</v>
          </cell>
          <cell r="Y585" t="str">
            <v>SUBTOTAL - PIPELINE - DIRECT ENGINEERING</v>
          </cell>
          <cell r="Z585">
            <v>0</v>
          </cell>
          <cell r="AA585" t="str">
            <v>N/A</v>
          </cell>
          <cell r="AB585">
            <v>0</v>
          </cell>
          <cell r="AC585">
            <v>0</v>
          </cell>
          <cell r="AD585">
            <v>0</v>
          </cell>
          <cell r="AE585">
            <v>0</v>
          </cell>
          <cell r="AF585">
            <v>0</v>
          </cell>
          <cell r="AI585" t="str">
            <v>1DBAXA</v>
          </cell>
          <cell r="AJ585" t="str">
            <v>PIG LAUNCHING AND RECEIVING PACKAGES</v>
          </cell>
          <cell r="AQ585">
            <v>0</v>
          </cell>
        </row>
        <row r="586">
          <cell r="M586" t="str">
            <v>1DCA-</v>
          </cell>
          <cell r="N586" t="str">
            <v>PIPELINE - CONSTRUCTION - CIVIL</v>
          </cell>
          <cell r="Q586">
            <v>0</v>
          </cell>
          <cell r="R586">
            <v>0</v>
          </cell>
          <cell r="S586">
            <v>0</v>
          </cell>
          <cell r="T586">
            <v>0</v>
          </cell>
          <cell r="U586">
            <v>0</v>
          </cell>
          <cell r="AI586" t="str">
            <v>1DBAXB</v>
          </cell>
          <cell r="AJ586" t="str">
            <v>LINE BREAK VALVES</v>
          </cell>
          <cell r="AQ586">
            <v>0</v>
          </cell>
        </row>
        <row r="587">
          <cell r="M587" t="str">
            <v>1DCB-</v>
          </cell>
          <cell r="N587" t="str">
            <v>PIPELINE - CONSTRUCTION - MAJOR EQUIPMENT</v>
          </cell>
          <cell r="Q587">
            <v>0</v>
          </cell>
          <cell r="R587">
            <v>0</v>
          </cell>
          <cell r="S587">
            <v>0</v>
          </cell>
          <cell r="T587">
            <v>0</v>
          </cell>
          <cell r="U587">
            <v>0</v>
          </cell>
          <cell r="X587" t="str">
            <v>1DAIJ</v>
          </cell>
          <cell r="Y587" t="str">
            <v>PIPELINE  - PROCUREMENT   EMERGENCY DIESEL GENERATOR</v>
          </cell>
          <cell r="AF587">
            <v>0</v>
          </cell>
          <cell r="AI587" t="str">
            <v>1DBAXC</v>
          </cell>
          <cell r="AJ587" t="str">
            <v>CHEMICAL INJECTION SYSTEM ICL. CHEM TRANSFER PUMP</v>
          </cell>
          <cell r="AQ587">
            <v>0</v>
          </cell>
        </row>
        <row r="588">
          <cell r="M588" t="str">
            <v>1DCC-</v>
          </cell>
          <cell r="N588" t="str">
            <v>PIPELINE - CONSTRUCTION - BULKS</v>
          </cell>
          <cell r="Q588">
            <v>0</v>
          </cell>
          <cell r="R588">
            <v>0</v>
          </cell>
          <cell r="S588">
            <v>0</v>
          </cell>
          <cell r="T588">
            <v>0</v>
          </cell>
          <cell r="U588">
            <v>0</v>
          </cell>
          <cell r="X588" t="str">
            <v>1DAIS</v>
          </cell>
          <cell r="Y588" t="str">
            <v>PIPELINE  - PROCUREMENT   INSTRUMENTATION EQUIPMENT</v>
          </cell>
          <cell r="AF588">
            <v>0</v>
          </cell>
          <cell r="AI588" t="str">
            <v>1DBAXD</v>
          </cell>
          <cell r="AJ588" t="str">
            <v>CORROSION MONITORING SYSTEM</v>
          </cell>
          <cell r="AQ588">
            <v>0</v>
          </cell>
        </row>
        <row r="589">
          <cell r="M589" t="str">
            <v>1DCD-</v>
          </cell>
          <cell r="N589" t="str">
            <v>PIPELINE - CONSTRUCTION - CONSTRUCTION SPECIALTIES</v>
          </cell>
          <cell r="Q589">
            <v>0</v>
          </cell>
          <cell r="R589">
            <v>0</v>
          </cell>
          <cell r="S589">
            <v>0</v>
          </cell>
          <cell r="T589">
            <v>0</v>
          </cell>
          <cell r="U589">
            <v>0</v>
          </cell>
          <cell r="X589" t="str">
            <v>1DAIT</v>
          </cell>
          <cell r="Y589" t="str">
            <v>PIPELINE - PROCUREMENT   BULKS</v>
          </cell>
          <cell r="AF589">
            <v>0</v>
          </cell>
          <cell r="AI589" t="str">
            <v>1DBAXE</v>
          </cell>
          <cell r="AJ589" t="str">
            <v>CATHODIC PROTECTION  SYSTEM</v>
          </cell>
          <cell r="AQ589">
            <v>0</v>
          </cell>
        </row>
        <row r="590">
          <cell r="M590" t="str">
            <v>1DCE-</v>
          </cell>
          <cell r="N590" t="str">
            <v>PIPELINE - CONSTRUCTION - OTHER DIRECT WORK</v>
          </cell>
          <cell r="Q590">
            <v>0</v>
          </cell>
          <cell r="R590">
            <v>0</v>
          </cell>
          <cell r="S590">
            <v>0</v>
          </cell>
          <cell r="T590">
            <v>0</v>
          </cell>
          <cell r="U590">
            <v>0</v>
          </cell>
          <cell r="X590" t="str">
            <v>1DAIX</v>
          </cell>
          <cell r="Y590" t="str">
            <v>PIPELINE - PROCUREMENT   OTHER</v>
          </cell>
          <cell r="AF590">
            <v>0</v>
          </cell>
          <cell r="AI590" t="str">
            <v>1DBAXX</v>
          </cell>
          <cell r="AJ590" t="str">
            <v>OTHER EQUIPMENT -  OTHER</v>
          </cell>
          <cell r="AQ590">
            <v>0</v>
          </cell>
        </row>
        <row r="591">
          <cell r="M591" t="str">
            <v>1DCF-</v>
          </cell>
          <cell r="N591" t="str">
            <v>PIPELINE - CONSTRUCTION - INDIRECTS</v>
          </cell>
          <cell r="Q591">
            <v>0</v>
          </cell>
          <cell r="R591">
            <v>0</v>
          </cell>
          <cell r="S591">
            <v>0</v>
          </cell>
          <cell r="T591">
            <v>0</v>
          </cell>
          <cell r="U591">
            <v>0</v>
          </cell>
          <cell r="X591" t="str">
            <v>1DAI-</v>
          </cell>
          <cell r="Y591" t="str">
            <v>SUBTOTAL - PIPELINE - PROCUREMENT</v>
          </cell>
          <cell r="Z591">
            <v>0</v>
          </cell>
          <cell r="AA591" t="str">
            <v>N/A</v>
          </cell>
          <cell r="AB591">
            <v>0</v>
          </cell>
          <cell r="AC591">
            <v>0</v>
          </cell>
          <cell r="AD591">
            <v>0</v>
          </cell>
          <cell r="AE591">
            <v>0</v>
          </cell>
          <cell r="AF591">
            <v>0</v>
          </cell>
          <cell r="AI591" t="str">
            <v>1DBAX-</v>
          </cell>
          <cell r="AJ591" t="str">
            <v>SUBTOTAL OTHER EQUIPMENT</v>
          </cell>
          <cell r="AK591">
            <v>0</v>
          </cell>
          <cell r="AL591">
            <v>0</v>
          </cell>
          <cell r="AM591">
            <v>0</v>
          </cell>
          <cell r="AN591">
            <v>0</v>
          </cell>
          <cell r="AO591">
            <v>0</v>
          </cell>
          <cell r="AP591">
            <v>0</v>
          </cell>
          <cell r="AQ591">
            <v>0</v>
          </cell>
        </row>
        <row r="592">
          <cell r="M592" t="str">
            <v>1DC--</v>
          </cell>
          <cell r="N592" t="str">
            <v>SUBTOTAL PIPELINE - CONSTRUCTION</v>
          </cell>
          <cell r="Q592">
            <v>0</v>
          </cell>
          <cell r="R592">
            <v>0</v>
          </cell>
          <cell r="S592">
            <v>0</v>
          </cell>
          <cell r="T592">
            <v>0</v>
          </cell>
          <cell r="U592">
            <v>0</v>
          </cell>
        </row>
        <row r="593">
          <cell r="X593" t="str">
            <v>1DAJA</v>
          </cell>
          <cell r="Y593" t="str">
            <v>PIPELINE - INDIRECT ENG'G CONTRACTS</v>
          </cell>
          <cell r="AF593">
            <v>0</v>
          </cell>
          <cell r="AI593" t="str">
            <v>1DBBEA</v>
          </cell>
          <cell r="AJ593" t="str">
            <v>FAB/DELIVERY BULKS - SEAMLESS COATED PIPE</v>
          </cell>
          <cell r="AQ593">
            <v>0</v>
          </cell>
        </row>
        <row r="594">
          <cell r="M594" t="str">
            <v>1DDA-</v>
          </cell>
          <cell r="N594" t="str">
            <v>PIPELINE - COMMISSIONING</v>
          </cell>
          <cell r="Q594">
            <v>0</v>
          </cell>
          <cell r="R594">
            <v>0</v>
          </cell>
          <cell r="S594">
            <v>0</v>
          </cell>
          <cell r="T594">
            <v>0</v>
          </cell>
          <cell r="U594">
            <v>0</v>
          </cell>
          <cell r="X594" t="str">
            <v>1DAJB</v>
          </cell>
          <cell r="Y594" t="str">
            <v>PIPELINE - INDIRECT ENG'G PROJECT MANAGEMENT</v>
          </cell>
          <cell r="AF594">
            <v>0</v>
          </cell>
          <cell r="AI594" t="str">
            <v>1DBBEB</v>
          </cell>
          <cell r="AJ594" t="str">
            <v>FAB/DELIVERY BULKS - BARRED TEES</v>
          </cell>
          <cell r="AQ594">
            <v>0</v>
          </cell>
        </row>
        <row r="595">
          <cell r="M595" t="str">
            <v>1DD--</v>
          </cell>
          <cell r="N595" t="str">
            <v>SUBTOTAL PIPELINE - COMMISSIONING</v>
          </cell>
          <cell r="Q595">
            <v>0</v>
          </cell>
          <cell r="R595">
            <v>0</v>
          </cell>
          <cell r="S595">
            <v>0</v>
          </cell>
          <cell r="T595">
            <v>0</v>
          </cell>
          <cell r="U595">
            <v>0</v>
          </cell>
          <cell r="X595" t="str">
            <v>1DAJC</v>
          </cell>
          <cell r="Y595" t="str">
            <v>PIPELINE - INDIRECT ENG'G ENGINEERING/NON-TECH</v>
          </cell>
          <cell r="AF595">
            <v>0</v>
          </cell>
          <cell r="AI595" t="str">
            <v>1DBBEC</v>
          </cell>
          <cell r="AJ595" t="str">
            <v>FAB/DELIVERY BULKS - PIPELINE - SPECIFY</v>
          </cell>
          <cell r="AQ595">
            <v>0</v>
          </cell>
        </row>
        <row r="596">
          <cell r="X596" t="str">
            <v>1DAJX</v>
          </cell>
          <cell r="Y596" t="str">
            <v>PIPELINE - INDIRECT ENG'G OTHER</v>
          </cell>
          <cell r="AF596">
            <v>0</v>
          </cell>
          <cell r="AI596" t="str">
            <v>1DBBEX</v>
          </cell>
          <cell r="AJ596" t="str">
            <v>FAB/DELIVERY BULKS -  OTHER PIPELINES</v>
          </cell>
          <cell r="AQ596">
            <v>0</v>
          </cell>
        </row>
        <row r="597">
          <cell r="X597" t="str">
            <v>1DAJ-</v>
          </cell>
          <cell r="Y597" t="str">
            <v>SUBTOTAL - PIPELINE - INDIRECT ENGINEERING</v>
          </cell>
          <cell r="Z597">
            <v>0</v>
          </cell>
          <cell r="AA597" t="str">
            <v>N/A</v>
          </cell>
          <cell r="AB597">
            <v>0</v>
          </cell>
          <cell r="AC597">
            <v>0</v>
          </cell>
          <cell r="AD597">
            <v>0</v>
          </cell>
          <cell r="AE597">
            <v>0</v>
          </cell>
          <cell r="AF597">
            <v>0</v>
          </cell>
          <cell r="AI597" t="str">
            <v>1DBBE-</v>
          </cell>
          <cell r="AJ597" t="str">
            <v>SUBTOTAL - FAB/DELIVERY BULKS -PIPELINES</v>
          </cell>
          <cell r="AK597">
            <v>0</v>
          </cell>
          <cell r="AL597">
            <v>0</v>
          </cell>
          <cell r="AM597">
            <v>0</v>
          </cell>
          <cell r="AN597">
            <v>0</v>
          </cell>
          <cell r="AO597">
            <v>0</v>
          </cell>
          <cell r="AP597">
            <v>0</v>
          </cell>
          <cell r="AQ597">
            <v>0</v>
          </cell>
        </row>
        <row r="600">
          <cell r="AI600" t="str">
            <v>1DCBSA</v>
          </cell>
          <cell r="AJ600" t="str">
            <v>FIBER-OPTIC CABLE</v>
          </cell>
          <cell r="AQ600">
            <v>0</v>
          </cell>
        </row>
        <row r="601">
          <cell r="AI601" t="str">
            <v>1DCBSB</v>
          </cell>
          <cell r="AJ601" t="str">
            <v>SCADA</v>
          </cell>
          <cell r="AQ601">
            <v>0</v>
          </cell>
        </row>
        <row r="602">
          <cell r="AI602" t="str">
            <v>1DCBSX</v>
          </cell>
          <cell r="AJ602" t="str">
            <v>OTHER</v>
          </cell>
          <cell r="AQ602">
            <v>0</v>
          </cell>
        </row>
        <row r="603">
          <cell r="AI603" t="str">
            <v>1DCBJ-</v>
          </cell>
          <cell r="AJ603" t="str">
            <v>SUBTOTAL - CONST.-  INSTRUMENTATION EQUIPMENT</v>
          </cell>
          <cell r="AK603">
            <v>0</v>
          </cell>
          <cell r="AL603">
            <v>0</v>
          </cell>
          <cell r="AM603">
            <v>0</v>
          </cell>
          <cell r="AN603">
            <v>0</v>
          </cell>
          <cell r="AO603">
            <v>0</v>
          </cell>
          <cell r="AP603">
            <v>0</v>
          </cell>
          <cell r="AQ603">
            <v>0</v>
          </cell>
        </row>
        <row r="605">
          <cell r="AI605" t="str">
            <v>1DCCEA</v>
          </cell>
          <cell r="AJ605" t="str">
            <v>TRENCHING</v>
          </cell>
          <cell r="AQ605">
            <v>0</v>
          </cell>
        </row>
        <row r="606">
          <cell r="AI606" t="str">
            <v>1DCCEB</v>
          </cell>
          <cell r="AJ606" t="str">
            <v>CONSTRUCTION</v>
          </cell>
          <cell r="AQ606">
            <v>0</v>
          </cell>
        </row>
        <row r="607">
          <cell r="AI607" t="str">
            <v>1DCCEC</v>
          </cell>
          <cell r="AJ607" t="str">
            <v>HYDROTESTING</v>
          </cell>
          <cell r="AQ607">
            <v>0</v>
          </cell>
        </row>
        <row r="608">
          <cell r="AI608" t="str">
            <v>1DCCED</v>
          </cell>
          <cell r="AJ608" t="str">
            <v>LBV STATIONS</v>
          </cell>
          <cell r="AQ608">
            <v>0</v>
          </cell>
        </row>
        <row r="609">
          <cell r="AI609" t="str">
            <v>1DCCEX</v>
          </cell>
          <cell r="AJ609" t="str">
            <v>OTHER</v>
          </cell>
          <cell r="AQ609">
            <v>0</v>
          </cell>
        </row>
        <row r="610">
          <cell r="AI610" t="str">
            <v>1DCCE-</v>
          </cell>
          <cell r="AJ610" t="str">
            <v>SUBTOTAL - CONSTRUCTION, BULKS - PIPELINES</v>
          </cell>
          <cell r="AK610">
            <v>0</v>
          </cell>
          <cell r="AL610">
            <v>0</v>
          </cell>
          <cell r="AM610">
            <v>0</v>
          </cell>
          <cell r="AN610">
            <v>0</v>
          </cell>
          <cell r="AO610">
            <v>0</v>
          </cell>
          <cell r="AP610">
            <v>0</v>
          </cell>
          <cell r="AQ610">
            <v>0</v>
          </cell>
        </row>
        <row r="618">
          <cell r="W618" t="str">
            <v>LEVEL 2 PIPELINE PG.2</v>
          </cell>
          <cell r="X618" t="str">
            <v>WBS CODE</v>
          </cell>
          <cell r="Y618" t="str">
            <v>DESCRIPTION</v>
          </cell>
          <cell r="Z618" t="str">
            <v>QUANTITY</v>
          </cell>
          <cell r="AA618" t="str">
            <v>UNITS</v>
          </cell>
          <cell r="AB618" t="str">
            <v>TOTAL MANHOURS</v>
          </cell>
          <cell r="AC618" t="str">
            <v>TOTAL LABOR COST</v>
          </cell>
          <cell r="AD618" t="str">
            <v>TOTAL MAT'L COST</v>
          </cell>
          <cell r="AE618" t="str">
            <v>TOTAL S/C COST</v>
          </cell>
          <cell r="AF618" t="str">
            <v>TOTAL COST</v>
          </cell>
        </row>
        <row r="620">
          <cell r="X620" t="str">
            <v>1DBAJ</v>
          </cell>
          <cell r="Y620" t="str">
            <v>PIPELINE  - FAB/DELIVERY MAJOR EQUIP EMEGENCY DIESEL GENERATOR</v>
          </cell>
          <cell r="AF620">
            <v>0</v>
          </cell>
        </row>
        <row r="621">
          <cell r="X621" t="str">
            <v>1DBAS</v>
          </cell>
          <cell r="Y621" t="str">
            <v>PIPELINE  - FAB/DELIVERY MAJOR EQUIP INSTRUMENTATION EQUIPMENT</v>
          </cell>
          <cell r="Z621">
            <v>0</v>
          </cell>
          <cell r="AA621">
            <v>0</v>
          </cell>
          <cell r="AB621">
            <v>0</v>
          </cell>
          <cell r="AC621">
            <v>0</v>
          </cell>
          <cell r="AD621">
            <v>0</v>
          </cell>
          <cell r="AE621">
            <v>0</v>
          </cell>
          <cell r="AF621">
            <v>0</v>
          </cell>
        </row>
        <row r="622">
          <cell r="X622" t="str">
            <v>1DBAX</v>
          </cell>
          <cell r="Y622" t="str">
            <v>PIPELINE - FAB/DELIVERY MAJOR EQUIP OTHER</v>
          </cell>
          <cell r="Z622">
            <v>0</v>
          </cell>
          <cell r="AA622">
            <v>0</v>
          </cell>
          <cell r="AB622">
            <v>0</v>
          </cell>
          <cell r="AC622">
            <v>0</v>
          </cell>
          <cell r="AD622">
            <v>0</v>
          </cell>
          <cell r="AE622">
            <v>0</v>
          </cell>
          <cell r="AF622">
            <v>0</v>
          </cell>
        </row>
        <row r="623">
          <cell r="X623" t="str">
            <v>1DBA-</v>
          </cell>
          <cell r="Y623" t="str">
            <v>SUBTOTAL - PIPELINE - FAB/DELIVERY MAJOR EQUIP.</v>
          </cell>
          <cell r="Z623">
            <v>0</v>
          </cell>
          <cell r="AA623" t="str">
            <v>N/A</v>
          </cell>
          <cell r="AB623">
            <v>0</v>
          </cell>
          <cell r="AC623">
            <v>0</v>
          </cell>
          <cell r="AD623">
            <v>0</v>
          </cell>
          <cell r="AE623">
            <v>0</v>
          </cell>
          <cell r="AF623">
            <v>0</v>
          </cell>
        </row>
        <row r="625">
          <cell r="X625" t="str">
            <v>1DBBA</v>
          </cell>
          <cell r="Y625" t="str">
            <v>PIPELINE - FAB/DELIVERY BULKS - STRUCTURAL</v>
          </cell>
          <cell r="AF625">
            <v>0</v>
          </cell>
        </row>
        <row r="626">
          <cell r="X626" t="str">
            <v>1DBBB</v>
          </cell>
          <cell r="Y626" t="str">
            <v>PIPELINE - FAB/DELIVERY BULKS - PIPING &amp; VALVES</v>
          </cell>
          <cell r="AF626">
            <v>0</v>
          </cell>
        </row>
        <row r="627">
          <cell r="X627" t="str">
            <v>1DBBC</v>
          </cell>
          <cell r="Y627" t="str">
            <v>PIPELINE - FAB/DELIVERY BULKS - ELECTRICAL</v>
          </cell>
          <cell r="AF627">
            <v>0</v>
          </cell>
        </row>
        <row r="628">
          <cell r="X628" t="str">
            <v>1DBBD</v>
          </cell>
          <cell r="Y628" t="str">
            <v>PIPELINE - FAB/DELIVERY BULKS - INSTRUMENTATION</v>
          </cell>
          <cell r="AF628">
            <v>0</v>
          </cell>
        </row>
        <row r="629">
          <cell r="X629" t="str">
            <v>1DBBE</v>
          </cell>
          <cell r="Y629" t="str">
            <v>PIPELINE - FAB/DELIVERY BULKS - PIPELINES</v>
          </cell>
          <cell r="Z629">
            <v>0</v>
          </cell>
          <cell r="AA629">
            <v>0</v>
          </cell>
          <cell r="AB629">
            <v>0</v>
          </cell>
          <cell r="AC629">
            <v>0</v>
          </cell>
          <cell r="AD629">
            <v>0</v>
          </cell>
          <cell r="AE629">
            <v>0</v>
          </cell>
          <cell r="AF629">
            <v>0</v>
          </cell>
        </row>
        <row r="630">
          <cell r="X630" t="str">
            <v>1DBB-</v>
          </cell>
          <cell r="Y630" t="str">
            <v>SUBTOTAL - PIPELINE - FAB/DELIVERY BULKS</v>
          </cell>
          <cell r="Z630">
            <v>0</v>
          </cell>
          <cell r="AA630" t="str">
            <v>N/A</v>
          </cell>
          <cell r="AB630">
            <v>0</v>
          </cell>
          <cell r="AC630">
            <v>0</v>
          </cell>
          <cell r="AD630">
            <v>0</v>
          </cell>
          <cell r="AE630">
            <v>0</v>
          </cell>
          <cell r="AF630">
            <v>0</v>
          </cell>
        </row>
        <row r="632">
          <cell r="X632" t="str">
            <v>1DBCX</v>
          </cell>
          <cell r="Y632" t="str">
            <v>PIPELINE - FAB/DEL ENG. SPEC.IALTIES - SPECIFY</v>
          </cell>
          <cell r="AF632">
            <v>0</v>
          </cell>
        </row>
        <row r="633">
          <cell r="X633" t="str">
            <v>1DBC-</v>
          </cell>
          <cell r="Y633" t="str">
            <v>SUBTOTAL - PIPELINE - FAB/DELIVERY ENGINEERING SPECIALTIES</v>
          </cell>
          <cell r="Z633">
            <v>0</v>
          </cell>
          <cell r="AA633" t="str">
            <v>N/A</v>
          </cell>
          <cell r="AB633">
            <v>0</v>
          </cell>
          <cell r="AC633">
            <v>0</v>
          </cell>
          <cell r="AD633">
            <v>0</v>
          </cell>
          <cell r="AE633">
            <v>0</v>
          </cell>
          <cell r="AF633">
            <v>0</v>
          </cell>
        </row>
        <row r="635">
          <cell r="X635" t="str">
            <v>1DCAA</v>
          </cell>
          <cell r="Y635" t="str">
            <v>PIPELINE - CONSTRUCTION, CIVIL - SITE WORK</v>
          </cell>
          <cell r="AF635">
            <v>0</v>
          </cell>
        </row>
        <row r="636">
          <cell r="X636" t="str">
            <v>1DCAB</v>
          </cell>
          <cell r="Y636" t="str">
            <v>PIPELINE - CONSTRUCTION, CIVIL - FOUNDATIONS</v>
          </cell>
          <cell r="AF636">
            <v>0</v>
          </cell>
        </row>
        <row r="637">
          <cell r="X637" t="str">
            <v>1DCA</v>
          </cell>
          <cell r="Y637" t="str">
            <v>SUBTOTAL - PIPELINE - CONSTRUCTION, CIVIL</v>
          </cell>
          <cell r="Z637">
            <v>0</v>
          </cell>
          <cell r="AA637" t="str">
            <v>N/A</v>
          </cell>
          <cell r="AB637">
            <v>0</v>
          </cell>
          <cell r="AC637">
            <v>0</v>
          </cell>
          <cell r="AD637">
            <v>0</v>
          </cell>
          <cell r="AE637">
            <v>0</v>
          </cell>
          <cell r="AF637">
            <v>0</v>
          </cell>
        </row>
        <row r="639">
          <cell r="X639" t="str">
            <v>1DCBJ</v>
          </cell>
          <cell r="Y639" t="str">
            <v>PIPELINE  - CONSTRUCTION MAJOR EQUIP EMEGENCY DIESEL GENERATOR</v>
          </cell>
          <cell r="AF639">
            <v>0</v>
          </cell>
        </row>
        <row r="640">
          <cell r="X640" t="str">
            <v>1DCBS</v>
          </cell>
          <cell r="Y640" t="str">
            <v>PIPELINE  - CONSTRUCTION MAJOR EQUIP -  INSTRUMENTATION EQUIPMENT</v>
          </cell>
          <cell r="Z640">
            <v>0</v>
          </cell>
          <cell r="AA640">
            <v>0</v>
          </cell>
          <cell r="AB640">
            <v>0</v>
          </cell>
          <cell r="AC640">
            <v>0</v>
          </cell>
          <cell r="AD640">
            <v>0</v>
          </cell>
          <cell r="AE640">
            <v>0</v>
          </cell>
          <cell r="AF640">
            <v>0</v>
          </cell>
        </row>
        <row r="641">
          <cell r="X641" t="str">
            <v>1DCBX</v>
          </cell>
          <cell r="Y641" t="str">
            <v>PIPELINE  - CONSTRUCTION MAJOR EQUIP - OTHER</v>
          </cell>
          <cell r="AF641">
            <v>0</v>
          </cell>
        </row>
        <row r="642">
          <cell r="X642" t="str">
            <v>1DCB-</v>
          </cell>
          <cell r="Y642" t="str">
            <v>SUBTOTAL - PIPELINE - CONST., MAJOR EQUIPMENT</v>
          </cell>
          <cell r="Z642">
            <v>0</v>
          </cell>
          <cell r="AA642" t="str">
            <v>N/A</v>
          </cell>
          <cell r="AB642">
            <v>0</v>
          </cell>
          <cell r="AC642">
            <v>0</v>
          </cell>
          <cell r="AD642">
            <v>0</v>
          </cell>
          <cell r="AE642">
            <v>0</v>
          </cell>
          <cell r="AF642">
            <v>0</v>
          </cell>
        </row>
        <row r="644">
          <cell r="X644" t="str">
            <v>1DCCA</v>
          </cell>
          <cell r="Y644" t="str">
            <v>PIPELINE - CONSTRUCTION, BULKS - STRUCTURAL</v>
          </cell>
          <cell r="AF644">
            <v>0</v>
          </cell>
        </row>
        <row r="645">
          <cell r="X645" t="str">
            <v>1DCCB</v>
          </cell>
          <cell r="Y645" t="str">
            <v>PIPELINE - CONSTRUCTION, BULKS - PIPING &amp; VALVES</v>
          </cell>
          <cell r="AF645">
            <v>0</v>
          </cell>
        </row>
        <row r="646">
          <cell r="X646" t="str">
            <v>1DCCC</v>
          </cell>
          <cell r="Y646" t="str">
            <v>PIPELINE - CONSTRUCTION, BULKS - ELECTRICAL</v>
          </cell>
          <cell r="AF646">
            <v>0</v>
          </cell>
        </row>
        <row r="647">
          <cell r="X647" t="str">
            <v>1DCCD</v>
          </cell>
          <cell r="Y647" t="str">
            <v>PIPELINE - CONSTRUCTION, BULKS - INSTRUMENTATION</v>
          </cell>
          <cell r="AF647">
            <v>0</v>
          </cell>
        </row>
        <row r="648">
          <cell r="X648" t="str">
            <v>1DCCE</v>
          </cell>
          <cell r="Y648" t="str">
            <v>PIPELINE - CONSTRUCTION, BULKS - PIPELINES</v>
          </cell>
          <cell r="Z648">
            <v>0</v>
          </cell>
          <cell r="AA648">
            <v>0</v>
          </cell>
          <cell r="AB648">
            <v>0</v>
          </cell>
          <cell r="AC648">
            <v>0</v>
          </cell>
          <cell r="AD648">
            <v>0</v>
          </cell>
          <cell r="AE648">
            <v>0</v>
          </cell>
          <cell r="AF648">
            <v>0</v>
          </cell>
        </row>
        <row r="649">
          <cell r="X649" t="str">
            <v>1DCC-</v>
          </cell>
          <cell r="Y649" t="str">
            <v xml:space="preserve">SUBTOTAL - PIPELINE - CONSTRUCTION, BULKS </v>
          </cell>
          <cell r="Z649">
            <v>0</v>
          </cell>
          <cell r="AA649" t="str">
            <v>N/A</v>
          </cell>
          <cell r="AB649">
            <v>0</v>
          </cell>
          <cell r="AC649">
            <v>0</v>
          </cell>
          <cell r="AD649">
            <v>0</v>
          </cell>
          <cell r="AE649">
            <v>0</v>
          </cell>
          <cell r="AF649">
            <v>0</v>
          </cell>
        </row>
        <row r="651">
          <cell r="X651" t="str">
            <v>1DCDB</v>
          </cell>
          <cell r="Y651" t="str">
            <v>PIPELINE - CONSTRUCTION SPECIALTIES - GENERAL</v>
          </cell>
          <cell r="AF651">
            <v>0</v>
          </cell>
        </row>
        <row r="652">
          <cell r="X652" t="str">
            <v>1DCD-</v>
          </cell>
          <cell r="Y652" t="str">
            <v>SUBTOTAL - PIPELINE - CONSTRUCTION SPECIALTIES</v>
          </cell>
          <cell r="Z652">
            <v>0</v>
          </cell>
          <cell r="AA652" t="str">
            <v>N/A</v>
          </cell>
          <cell r="AB652">
            <v>0</v>
          </cell>
          <cell r="AC652">
            <v>0</v>
          </cell>
          <cell r="AD652">
            <v>0</v>
          </cell>
          <cell r="AE652">
            <v>0</v>
          </cell>
          <cell r="AF652">
            <v>0</v>
          </cell>
        </row>
        <row r="662">
          <cell r="W662" t="str">
            <v>LEVEL 2 PIPELINE PG.3</v>
          </cell>
          <cell r="X662" t="str">
            <v>WBS CODE</v>
          </cell>
          <cell r="Y662" t="str">
            <v>DESCRIPTION</v>
          </cell>
          <cell r="Z662" t="str">
            <v>QUANTITY</v>
          </cell>
          <cell r="AA662" t="str">
            <v>UNITS</v>
          </cell>
          <cell r="AB662" t="str">
            <v>TOTAL MANHOURS</v>
          </cell>
          <cell r="AC662" t="str">
            <v>TOTAL LABOR COST</v>
          </cell>
          <cell r="AD662" t="str">
            <v>TOTAL MAT'L COST</v>
          </cell>
          <cell r="AE662" t="str">
            <v>TOTAL S/C COST</v>
          </cell>
          <cell r="AF662" t="str">
            <v>TOTAL COST</v>
          </cell>
        </row>
        <row r="664">
          <cell r="X664" t="str">
            <v>1DCEA</v>
          </cell>
          <cell r="Y664" t="str">
            <v>PIPELINE - CONSTRUCTION, OTHER DIRECT WORK - FIRE PROTECTION</v>
          </cell>
          <cell r="AF664">
            <v>0</v>
          </cell>
        </row>
        <row r="665">
          <cell r="X665" t="str">
            <v>1DCEB</v>
          </cell>
          <cell r="Y665" t="str">
            <v>PIPELINE - CONSTRUCTION, OTHER DIRECT WORK - FIREPROOFING</v>
          </cell>
          <cell r="AF665">
            <v>0</v>
          </cell>
        </row>
        <row r="666">
          <cell r="X666" t="str">
            <v>1DCEC</v>
          </cell>
          <cell r="Y666" t="str">
            <v>PIPELINE - CONSTRUCTION, OTHER DIRECT WORK - INSULATION</v>
          </cell>
          <cell r="AF666">
            <v>0</v>
          </cell>
        </row>
        <row r="667">
          <cell r="X667" t="str">
            <v>1DCED</v>
          </cell>
          <cell r="Y667" t="str">
            <v>PIPELINE - CONSTRUCTION, OTHER DIRECT WORK - PAINTING</v>
          </cell>
          <cell r="AF667">
            <v>0</v>
          </cell>
        </row>
        <row r="668">
          <cell r="X668" t="str">
            <v>1DCEE</v>
          </cell>
          <cell r="Y668" t="str">
            <v>PIPELINE - CONSTRUCTION, OTHER DIRECT WORK - SHUTDOWN</v>
          </cell>
          <cell r="AF668">
            <v>0</v>
          </cell>
        </row>
        <row r="669">
          <cell r="X669" t="str">
            <v>1DCEF</v>
          </cell>
          <cell r="Y669" t="str">
            <v>PIPELINE - CONSTRUCTION, OTHER DIRECT WORK - PRE-COMMISSIONING</v>
          </cell>
          <cell r="AF669">
            <v>0</v>
          </cell>
        </row>
        <row r="670">
          <cell r="X670" t="str">
            <v>1DCEG</v>
          </cell>
          <cell r="Y670" t="str">
            <v>PIPELINE - CONSTRUCTION, OTHER DIRECT WORK - ENVIRONMENTAL</v>
          </cell>
          <cell r="AF670">
            <v>0</v>
          </cell>
        </row>
        <row r="671">
          <cell r="X671" t="str">
            <v>1DCEX</v>
          </cell>
          <cell r="Y671" t="str">
            <v>PIPELINE - CONSTRUCTION, OTHER DIRECT WORK - OTHER</v>
          </cell>
          <cell r="AF671">
            <v>0</v>
          </cell>
        </row>
        <row r="672">
          <cell r="X672" t="str">
            <v>1DCE</v>
          </cell>
          <cell r="Y672" t="str">
            <v xml:space="preserve">SUBTOTAL - PIPELINE - CONSTRUCTION, OTHER DIRECT WORK - </v>
          </cell>
          <cell r="Z672">
            <v>0</v>
          </cell>
          <cell r="AA672" t="str">
            <v>N/A</v>
          </cell>
          <cell r="AB672">
            <v>0</v>
          </cell>
          <cell r="AC672">
            <v>0</v>
          </cell>
          <cell r="AD672">
            <v>0</v>
          </cell>
          <cell r="AE672">
            <v>0</v>
          </cell>
          <cell r="AF672">
            <v>0</v>
          </cell>
        </row>
        <row r="674">
          <cell r="X674" t="str">
            <v>1DCFA</v>
          </cell>
          <cell r="Y674" t="str">
            <v>PIPELINE - CONSTRUCTION INDIRECTS</v>
          </cell>
          <cell r="AF674">
            <v>0</v>
          </cell>
        </row>
        <row r="675">
          <cell r="X675" t="str">
            <v>1DCF</v>
          </cell>
          <cell r="Y675" t="str">
            <v>SUBTOTAL - PIPELINE - CONSTRUCTION INDIRECTS</v>
          </cell>
          <cell r="Z675">
            <v>0</v>
          </cell>
          <cell r="AA675" t="str">
            <v>N/A</v>
          </cell>
          <cell r="AB675">
            <v>0</v>
          </cell>
          <cell r="AC675">
            <v>0</v>
          </cell>
          <cell r="AD675">
            <v>0</v>
          </cell>
          <cell r="AE675">
            <v>0</v>
          </cell>
          <cell r="AF675">
            <v>0</v>
          </cell>
        </row>
        <row r="677">
          <cell r="X677" t="str">
            <v>1DDAA</v>
          </cell>
          <cell r="Y677" t="str">
            <v>PIPELINE - COMMISSIONING - PROCESS</v>
          </cell>
          <cell r="AF677">
            <v>0</v>
          </cell>
        </row>
        <row r="678">
          <cell r="X678" t="str">
            <v>1DDAB</v>
          </cell>
          <cell r="Y678" t="str">
            <v>PIPELINE - COMMISSIONING - UTILITIES</v>
          </cell>
          <cell r="AF678">
            <v>0</v>
          </cell>
        </row>
        <row r="679">
          <cell r="X679" t="str">
            <v>1DDA-</v>
          </cell>
          <cell r="Y679" t="str">
            <v>SUBTOTAL - PIPELINE - COMMISSIONING</v>
          </cell>
          <cell r="Z679">
            <v>0</v>
          </cell>
          <cell r="AA679" t="str">
            <v>N/A</v>
          </cell>
          <cell r="AB679">
            <v>0</v>
          </cell>
          <cell r="AC679">
            <v>0</v>
          </cell>
          <cell r="AD679">
            <v>0</v>
          </cell>
          <cell r="AE679">
            <v>0</v>
          </cell>
          <cell r="AF679">
            <v>0</v>
          </cell>
        </row>
        <row r="706">
          <cell r="L706" t="str">
            <v>CYCLE &amp; LVL 1    TANK</v>
          </cell>
          <cell r="M706" t="str">
            <v>WBS CODE</v>
          </cell>
          <cell r="N706" t="str">
            <v>DESCRIPTION</v>
          </cell>
          <cell r="O706" t="str">
            <v>QUANTITY</v>
          </cell>
          <cell r="P706" t="str">
            <v>UNITS</v>
          </cell>
          <cell r="Q706" t="str">
            <v>TOTAL MANHOURS</v>
          </cell>
          <cell r="R706" t="str">
            <v>TOTAL LABOR COST</v>
          </cell>
          <cell r="S706" t="str">
            <v>TOTAL MAT'L COST</v>
          </cell>
          <cell r="T706" t="str">
            <v>TOTAL S/C COST</v>
          </cell>
          <cell r="U706" t="str">
            <v>TOTAL COST</v>
          </cell>
          <cell r="W706" t="str">
            <v>LEVEL 2 TANK PG.1</v>
          </cell>
          <cell r="X706" t="str">
            <v>WBS CODE</v>
          </cell>
          <cell r="Y706" t="str">
            <v>DESCRIPTION</v>
          </cell>
          <cell r="Z706" t="str">
            <v>QUANTITY</v>
          </cell>
          <cell r="AA706" t="str">
            <v>UNITS</v>
          </cell>
          <cell r="AB706" t="str">
            <v>TOTAL MANHOURS</v>
          </cell>
          <cell r="AC706" t="str">
            <v>TOTAL LABOR COST</v>
          </cell>
          <cell r="AD706" t="str">
            <v>TOTAL MAT'L COST</v>
          </cell>
          <cell r="AE706" t="str">
            <v>TOTAL S/C COST</v>
          </cell>
          <cell r="AF706" t="str">
            <v>TOTAL COST</v>
          </cell>
          <cell r="AH706" t="str">
            <v>LEVEL 3 TANK PG 1</v>
          </cell>
          <cell r="AI706" t="str">
            <v>WBS CODE</v>
          </cell>
          <cell r="AJ706" t="str">
            <v>DESCRIPTION</v>
          </cell>
          <cell r="AK706" t="str">
            <v>QUANTITY</v>
          </cell>
          <cell r="AL706" t="str">
            <v>UNITS</v>
          </cell>
          <cell r="AM706" t="str">
            <v>TOTAL MANHOURS</v>
          </cell>
          <cell r="AN706" t="str">
            <v>TOTAL LABOR COST</v>
          </cell>
          <cell r="AO706" t="str">
            <v>TOTAL MAT'L COST</v>
          </cell>
          <cell r="AP706" t="str">
            <v>TOTAL S/C COST</v>
          </cell>
          <cell r="AQ706" t="str">
            <v>TOTAL COST</v>
          </cell>
        </row>
        <row r="708">
          <cell r="M708" t="str">
            <v>1EAA-</v>
          </cell>
          <cell r="N708" t="str">
            <v>TANK - DIRECT ENGINEERING</v>
          </cell>
          <cell r="Q708">
            <v>0</v>
          </cell>
          <cell r="R708">
            <v>0</v>
          </cell>
          <cell r="S708">
            <v>0</v>
          </cell>
          <cell r="T708">
            <v>0</v>
          </cell>
          <cell r="U708">
            <v>0</v>
          </cell>
          <cell r="X708" t="str">
            <v>1EAAA</v>
          </cell>
          <cell r="Y708" t="str">
            <v>TANK - DIR. ENG.  PROCESS</v>
          </cell>
          <cell r="AF708">
            <v>0</v>
          </cell>
          <cell r="AI708" t="str">
            <v>1EBARA</v>
          </cell>
          <cell r="AJ708" t="str">
            <v>SWITCHGEAR</v>
          </cell>
          <cell r="AQ708">
            <v>0</v>
          </cell>
        </row>
        <row r="709">
          <cell r="M709" t="str">
            <v>1EAI-</v>
          </cell>
          <cell r="N709" t="str">
            <v>TANK - ENGINEERING PROCUREMENT</v>
          </cell>
          <cell r="Q709">
            <v>0</v>
          </cell>
          <cell r="R709">
            <v>0</v>
          </cell>
          <cell r="S709">
            <v>0</v>
          </cell>
          <cell r="T709">
            <v>0</v>
          </cell>
          <cell r="U709">
            <v>0</v>
          </cell>
          <cell r="X709" t="str">
            <v>1EAAB</v>
          </cell>
          <cell r="Y709" t="str">
            <v>TANK - DIR. ENG.  PERMITS</v>
          </cell>
          <cell r="AF709">
            <v>0</v>
          </cell>
          <cell r="AI709" t="str">
            <v>1EBARB</v>
          </cell>
          <cell r="AJ709" t="str">
            <v>TRANSFORMER</v>
          </cell>
          <cell r="AQ709">
            <v>0</v>
          </cell>
        </row>
        <row r="710">
          <cell r="M710" t="str">
            <v>1EAJ-</v>
          </cell>
          <cell r="N710" t="str">
            <v>TANK - INDIRECT ENGINEERING</v>
          </cell>
          <cell r="Q710">
            <v>0</v>
          </cell>
          <cell r="R710">
            <v>0</v>
          </cell>
          <cell r="S710">
            <v>0</v>
          </cell>
          <cell r="T710">
            <v>0</v>
          </cell>
          <cell r="U710">
            <v>0</v>
          </cell>
          <cell r="X710" t="str">
            <v>1EAAC</v>
          </cell>
          <cell r="Y710" t="str">
            <v>TANK - DIR. ENG.  CIVIL/STRUCTURAL</v>
          </cell>
          <cell r="AF710">
            <v>0</v>
          </cell>
          <cell r="AI710" t="str">
            <v>1EBARC</v>
          </cell>
          <cell r="AJ710" t="str">
            <v>MCC</v>
          </cell>
          <cell r="AQ710">
            <v>0</v>
          </cell>
        </row>
        <row r="711">
          <cell r="M711" t="str">
            <v>1EA--</v>
          </cell>
          <cell r="N711" t="str">
            <v>SUBTOTAL TANK - ENGINEERING/PROCUREMENT</v>
          </cell>
          <cell r="Q711">
            <v>0</v>
          </cell>
          <cell r="R711">
            <v>0</v>
          </cell>
          <cell r="S711">
            <v>0</v>
          </cell>
          <cell r="T711">
            <v>0</v>
          </cell>
          <cell r="U711">
            <v>0</v>
          </cell>
          <cell r="X711" t="str">
            <v>1EAAD</v>
          </cell>
          <cell r="Y711" t="str">
            <v>TANK - DIR. ENG.  MECHANICAL</v>
          </cell>
          <cell r="AF711">
            <v>0</v>
          </cell>
          <cell r="AI711" t="str">
            <v>1EBARX</v>
          </cell>
          <cell r="AJ711" t="str">
            <v>OTHER ELECTRICAL EQUIPMENT</v>
          </cell>
          <cell r="AQ711">
            <v>0</v>
          </cell>
        </row>
        <row r="712">
          <cell r="X712" t="str">
            <v>1EAAE</v>
          </cell>
          <cell r="Y712" t="str">
            <v>TANK - DIR. ENG.  PIPING</v>
          </cell>
          <cell r="AF712">
            <v>0</v>
          </cell>
          <cell r="AI712" t="str">
            <v>1EBAR-</v>
          </cell>
          <cell r="AJ712" t="str">
            <v>SUBTOTAL ELECTRICAL EQUIPMENT</v>
          </cell>
          <cell r="AK712">
            <v>0</v>
          </cell>
          <cell r="AL712">
            <v>0</v>
          </cell>
          <cell r="AM712">
            <v>0</v>
          </cell>
          <cell r="AN712">
            <v>0</v>
          </cell>
          <cell r="AO712">
            <v>0</v>
          </cell>
          <cell r="AP712">
            <v>0</v>
          </cell>
          <cell r="AQ712">
            <v>0</v>
          </cell>
        </row>
        <row r="713">
          <cell r="M713" t="str">
            <v>1EBA-</v>
          </cell>
          <cell r="N713" t="str">
            <v>TANK - FAB/DELIVERY - MAJOR EQUIPMENT</v>
          </cell>
          <cell r="Q713">
            <v>0</v>
          </cell>
          <cell r="R713">
            <v>0</v>
          </cell>
          <cell r="S713">
            <v>0</v>
          </cell>
          <cell r="T713">
            <v>0</v>
          </cell>
          <cell r="U713">
            <v>0</v>
          </cell>
          <cell r="X713" t="str">
            <v>1EAAF</v>
          </cell>
          <cell r="Y713" t="str">
            <v>TANK - DIR. ENG.  ELECTRICAL</v>
          </cell>
          <cell r="AF713">
            <v>0</v>
          </cell>
        </row>
        <row r="714">
          <cell r="M714" t="str">
            <v>1EBB-</v>
          </cell>
          <cell r="N714" t="str">
            <v>TANK - FAB/DELIVERY - BULKS</v>
          </cell>
          <cell r="Q714">
            <v>0</v>
          </cell>
          <cell r="R714">
            <v>0</v>
          </cell>
          <cell r="S714">
            <v>0</v>
          </cell>
          <cell r="T714">
            <v>0</v>
          </cell>
          <cell r="U714">
            <v>0</v>
          </cell>
          <cell r="X714" t="str">
            <v>1EAAG</v>
          </cell>
          <cell r="Y714" t="str">
            <v>TANK - DIR. ENG.  INSTRUMENTATION</v>
          </cell>
          <cell r="AF714">
            <v>0</v>
          </cell>
          <cell r="AI714" t="str">
            <v>1EBASA</v>
          </cell>
          <cell r="AJ714" t="str">
            <v>M.O.V. PANEL</v>
          </cell>
          <cell r="AQ714">
            <v>0</v>
          </cell>
        </row>
        <row r="715">
          <cell r="M715" t="str">
            <v>1EBC-</v>
          </cell>
          <cell r="N715" t="str">
            <v>TANK - FAB/DELIVERY - ENGINEERING SPECIALTIES</v>
          </cell>
          <cell r="Q715">
            <v>0</v>
          </cell>
          <cell r="R715">
            <v>0</v>
          </cell>
          <cell r="S715">
            <v>0</v>
          </cell>
          <cell r="T715">
            <v>0</v>
          </cell>
          <cell r="U715">
            <v>0</v>
          </cell>
          <cell r="X715" t="str">
            <v>1EAAH</v>
          </cell>
          <cell r="Y715" t="str">
            <v>TANK - DIR. ENG.  ARCHITECTURAL</v>
          </cell>
          <cell r="AF715">
            <v>0</v>
          </cell>
          <cell r="AI715" t="str">
            <v>1EBASB</v>
          </cell>
          <cell r="AJ715" t="str">
            <v>DCS/SCADA</v>
          </cell>
          <cell r="AQ715">
            <v>0</v>
          </cell>
        </row>
        <row r="716">
          <cell r="M716" t="str">
            <v>1EB--</v>
          </cell>
          <cell r="N716" t="str">
            <v>SUBTOTAL TANK - FABRICATION/DELIVERY</v>
          </cell>
          <cell r="Q716">
            <v>0</v>
          </cell>
          <cell r="R716">
            <v>0</v>
          </cell>
          <cell r="S716">
            <v>0</v>
          </cell>
          <cell r="T716">
            <v>0</v>
          </cell>
          <cell r="U716">
            <v>0</v>
          </cell>
          <cell r="X716" t="str">
            <v>1EAA-</v>
          </cell>
          <cell r="Y716" t="str">
            <v>SUBTOTAL - TANK - DIRECT ENGINEERING</v>
          </cell>
          <cell r="Z716">
            <v>0</v>
          </cell>
          <cell r="AA716" t="str">
            <v>N/A</v>
          </cell>
          <cell r="AB716">
            <v>0</v>
          </cell>
          <cell r="AC716">
            <v>0</v>
          </cell>
          <cell r="AD716">
            <v>0</v>
          </cell>
          <cell r="AE716">
            <v>0</v>
          </cell>
          <cell r="AF716">
            <v>0</v>
          </cell>
          <cell r="AI716" t="str">
            <v>1EBASC</v>
          </cell>
          <cell r="AJ716" t="str">
            <v>INTERFACE</v>
          </cell>
          <cell r="AQ716">
            <v>0</v>
          </cell>
        </row>
        <row r="717">
          <cell r="AI717" t="str">
            <v>1EBASD</v>
          </cell>
          <cell r="AJ717" t="str">
            <v xml:space="preserve">TANK GAUGING </v>
          </cell>
          <cell r="AQ717">
            <v>0</v>
          </cell>
        </row>
        <row r="718">
          <cell r="M718" t="str">
            <v>1ECA-</v>
          </cell>
          <cell r="N718" t="str">
            <v>TANK - CONSTRUCTION - CIVIL</v>
          </cell>
          <cell r="Q718">
            <v>0</v>
          </cell>
          <cell r="R718">
            <v>0</v>
          </cell>
          <cell r="S718">
            <v>0</v>
          </cell>
          <cell r="T718">
            <v>0</v>
          </cell>
          <cell r="U718">
            <v>0</v>
          </cell>
          <cell r="AI718" t="str">
            <v>1EBASE</v>
          </cell>
          <cell r="AJ718" t="str">
            <v>FIELD INSTRUMENTATION</v>
          </cell>
          <cell r="AQ718">
            <v>0</v>
          </cell>
        </row>
        <row r="719">
          <cell r="M719" t="str">
            <v>1ECB-</v>
          </cell>
          <cell r="N719" t="str">
            <v>TANK - CONSTRUCTION - MAJOR EQUIPMENT</v>
          </cell>
          <cell r="Q719">
            <v>0</v>
          </cell>
          <cell r="R719">
            <v>0</v>
          </cell>
          <cell r="S719">
            <v>0</v>
          </cell>
          <cell r="T719">
            <v>0</v>
          </cell>
          <cell r="U719">
            <v>0</v>
          </cell>
          <cell r="X719" t="str">
            <v>1EAIA</v>
          </cell>
          <cell r="Y719" t="str">
            <v>TANK  - PROCUREMENT PRESSURE VESSELS</v>
          </cell>
          <cell r="AF719">
            <v>0</v>
          </cell>
          <cell r="AI719" t="str">
            <v>1EBASF</v>
          </cell>
          <cell r="AJ719" t="str">
            <v>CONTROL VALVES, RELIEF VALVES</v>
          </cell>
          <cell r="AQ719">
            <v>0</v>
          </cell>
        </row>
        <row r="720">
          <cell r="M720" t="str">
            <v>1ECC-</v>
          </cell>
          <cell r="N720" t="str">
            <v>TANK - CONSTRUCTION - BULKS</v>
          </cell>
          <cell r="Q720">
            <v>0</v>
          </cell>
          <cell r="R720">
            <v>0</v>
          </cell>
          <cell r="S720">
            <v>0</v>
          </cell>
          <cell r="T720">
            <v>0</v>
          </cell>
          <cell r="U720">
            <v>0</v>
          </cell>
          <cell r="X720" t="str">
            <v>1EAIE</v>
          </cell>
          <cell r="Y720" t="str">
            <v>TANK - PROCUREMENT   PUMPS &amp; MOTORS</v>
          </cell>
          <cell r="AF720">
            <v>0</v>
          </cell>
          <cell r="AI720" t="str">
            <v>1EBASX</v>
          </cell>
          <cell r="AJ720" t="str">
            <v>OTHER INSTRUMENTATION EQUIPMENT</v>
          </cell>
          <cell r="AQ720">
            <v>0</v>
          </cell>
        </row>
        <row r="721">
          <cell r="M721" t="str">
            <v>1ECD-</v>
          </cell>
          <cell r="N721" t="str">
            <v>TANK - CONSTRUCTION - CONSTRUCTION SPECIALTIES</v>
          </cell>
          <cell r="Q721">
            <v>0</v>
          </cell>
          <cell r="R721">
            <v>0</v>
          </cell>
          <cell r="S721">
            <v>0</v>
          </cell>
          <cell r="T721">
            <v>0</v>
          </cell>
          <cell r="U721">
            <v>0</v>
          </cell>
          <cell r="X721" t="str">
            <v>1EAIJ</v>
          </cell>
          <cell r="Y721" t="str">
            <v>TANK - PROCUREMENT   EMERGENCY DIESEL GENERATOR</v>
          </cell>
          <cell r="AF721">
            <v>0</v>
          </cell>
          <cell r="AI721" t="str">
            <v>1EBAS-</v>
          </cell>
          <cell r="AJ721" t="str">
            <v>SUBTOTAL INSTRUMENTATION EQUIPMENT</v>
          </cell>
          <cell r="AK721">
            <v>0</v>
          </cell>
          <cell r="AL721">
            <v>0</v>
          </cell>
          <cell r="AM721">
            <v>0</v>
          </cell>
          <cell r="AN721">
            <v>0</v>
          </cell>
          <cell r="AO721">
            <v>0</v>
          </cell>
          <cell r="AP721">
            <v>0</v>
          </cell>
          <cell r="AQ721">
            <v>0</v>
          </cell>
        </row>
        <row r="722">
          <cell r="M722" t="str">
            <v>1ECE-</v>
          </cell>
          <cell r="N722" t="str">
            <v>TANK - CONSTRUCTION - OTHER DIRECT WORK</v>
          </cell>
          <cell r="Q722">
            <v>0</v>
          </cell>
          <cell r="R722">
            <v>0</v>
          </cell>
          <cell r="S722">
            <v>0</v>
          </cell>
          <cell r="T722">
            <v>0</v>
          </cell>
          <cell r="U722">
            <v>0</v>
          </cell>
          <cell r="X722" t="str">
            <v>1EAIR</v>
          </cell>
          <cell r="Y722" t="str">
            <v>TANK - PROCUREMENT   ELECTRICAL EQUIPMENT</v>
          </cell>
          <cell r="AF722">
            <v>0</v>
          </cell>
        </row>
        <row r="723">
          <cell r="M723" t="str">
            <v>1ECF-</v>
          </cell>
          <cell r="N723" t="str">
            <v>TANK - CONSTRUCTION - INDIRECTS</v>
          </cell>
          <cell r="Q723">
            <v>0</v>
          </cell>
          <cell r="R723">
            <v>0</v>
          </cell>
          <cell r="S723">
            <v>0</v>
          </cell>
          <cell r="T723">
            <v>0</v>
          </cell>
          <cell r="U723">
            <v>0</v>
          </cell>
          <cell r="X723" t="str">
            <v>1EAIS</v>
          </cell>
          <cell r="Y723" t="str">
            <v>TANK - PROCUREMENT   INSTRUMENTATION EQUIPMENT</v>
          </cell>
          <cell r="AF723">
            <v>0</v>
          </cell>
          <cell r="AI723" t="str">
            <v>1EBAXA</v>
          </cell>
          <cell r="AJ723" t="str">
            <v>TANK BOTTOM HEATING AND ACCESSORIES</v>
          </cell>
          <cell r="AQ723">
            <v>0</v>
          </cell>
        </row>
        <row r="724">
          <cell r="M724" t="str">
            <v>1EC--</v>
          </cell>
          <cell r="N724" t="str">
            <v>SUBTOTAL TANK - CONSTRUCTION</v>
          </cell>
          <cell r="Q724">
            <v>0</v>
          </cell>
          <cell r="R724">
            <v>0</v>
          </cell>
          <cell r="S724">
            <v>0</v>
          </cell>
          <cell r="T724">
            <v>0</v>
          </cell>
          <cell r="U724">
            <v>0</v>
          </cell>
          <cell r="X724" t="str">
            <v>1EAIT</v>
          </cell>
          <cell r="Y724" t="str">
            <v>TANK - PROCUREMENT   BULKS</v>
          </cell>
          <cell r="AF724">
            <v>0</v>
          </cell>
          <cell r="AI724" t="str">
            <v>1EBAXB</v>
          </cell>
          <cell r="AJ724" t="str">
            <v>FIRE FIGHTING SYSTEM</v>
          </cell>
          <cell r="AQ724">
            <v>0</v>
          </cell>
        </row>
        <row r="725">
          <cell r="X725" t="str">
            <v>1EAIX</v>
          </cell>
          <cell r="Y725" t="str">
            <v>TANK - PROCUREMENT   OTHER</v>
          </cell>
          <cell r="AF725">
            <v>0</v>
          </cell>
          <cell r="AI725" t="str">
            <v>1EBAXX</v>
          </cell>
          <cell r="AJ725" t="str">
            <v>OTHER</v>
          </cell>
          <cell r="AQ725">
            <v>0</v>
          </cell>
        </row>
        <row r="726">
          <cell r="M726" t="str">
            <v>1EDA-</v>
          </cell>
          <cell r="N726" t="str">
            <v>TANK - COMMISSIONING</v>
          </cell>
          <cell r="Q726">
            <v>0</v>
          </cell>
          <cell r="R726">
            <v>0</v>
          </cell>
          <cell r="S726">
            <v>0</v>
          </cell>
          <cell r="T726">
            <v>0</v>
          </cell>
          <cell r="U726">
            <v>0</v>
          </cell>
          <cell r="X726" t="str">
            <v>1EAI-</v>
          </cell>
          <cell r="Y726" t="str">
            <v>SUBTOTAL - TANK - PROCUREMENT</v>
          </cell>
          <cell r="Z726">
            <v>0</v>
          </cell>
          <cell r="AA726" t="str">
            <v>N/A</v>
          </cell>
          <cell r="AB726">
            <v>0</v>
          </cell>
          <cell r="AC726">
            <v>0</v>
          </cell>
          <cell r="AD726">
            <v>0</v>
          </cell>
          <cell r="AE726">
            <v>0</v>
          </cell>
          <cell r="AF726">
            <v>0</v>
          </cell>
          <cell r="AI726" t="str">
            <v>1EBAX-</v>
          </cell>
          <cell r="AJ726" t="str">
            <v>TANK - FAB/DELIVERY, MAJOR EQUIPMENT - OTHER</v>
          </cell>
          <cell r="AK726">
            <v>0</v>
          </cell>
          <cell r="AL726">
            <v>0</v>
          </cell>
          <cell r="AM726">
            <v>0</v>
          </cell>
          <cell r="AN726">
            <v>0</v>
          </cell>
          <cell r="AO726">
            <v>0</v>
          </cell>
          <cell r="AP726">
            <v>0</v>
          </cell>
          <cell r="AQ726">
            <v>0</v>
          </cell>
        </row>
        <row r="727">
          <cell r="M727" t="str">
            <v>1ED--</v>
          </cell>
          <cell r="N727" t="str">
            <v>SUBTOTAL TANK - COMMISSIONING</v>
          </cell>
          <cell r="Q727">
            <v>0</v>
          </cell>
          <cell r="R727">
            <v>0</v>
          </cell>
          <cell r="S727">
            <v>0</v>
          </cell>
          <cell r="T727">
            <v>0</v>
          </cell>
          <cell r="U727">
            <v>0</v>
          </cell>
        </row>
        <row r="728">
          <cell r="X728" t="str">
            <v>1EAJA</v>
          </cell>
          <cell r="Y728" t="str">
            <v>TANK - INDIRECT ENG'G CONTRACTS</v>
          </cell>
          <cell r="AF728">
            <v>0</v>
          </cell>
          <cell r="AI728" t="str">
            <v>1ECCCA</v>
          </cell>
          <cell r="AJ728" t="str">
            <v>SWITCHGEAR / LER ROOM</v>
          </cell>
          <cell r="AQ728">
            <v>0</v>
          </cell>
        </row>
        <row r="729">
          <cell r="X729" t="str">
            <v>1EAJB</v>
          </cell>
          <cell r="Y729" t="str">
            <v>TANK - INDIRECT ENG'G PROJECT MANAGEMENT</v>
          </cell>
          <cell r="AF729">
            <v>0</v>
          </cell>
          <cell r="AI729" t="str">
            <v>1ECCCB</v>
          </cell>
          <cell r="AJ729" t="str">
            <v>TRANSFORMER</v>
          </cell>
          <cell r="AQ729">
            <v>0</v>
          </cell>
        </row>
        <row r="730">
          <cell r="X730" t="str">
            <v>1EAJC</v>
          </cell>
          <cell r="Y730" t="str">
            <v>TANK - INDIRECT ENG'G ENGINEERING/NON-TECH</v>
          </cell>
          <cell r="AF730">
            <v>0</v>
          </cell>
          <cell r="AI730" t="str">
            <v>1ECCCC</v>
          </cell>
          <cell r="AJ730" t="str">
            <v>MCC</v>
          </cell>
          <cell r="AQ730">
            <v>0</v>
          </cell>
        </row>
        <row r="731">
          <cell r="X731" t="str">
            <v>1EAJX</v>
          </cell>
          <cell r="Y731" t="str">
            <v>TANK - INDIRECT ENG'G OTHER</v>
          </cell>
          <cell r="AF731">
            <v>0</v>
          </cell>
          <cell r="AI731" t="str">
            <v>1ECCCX</v>
          </cell>
          <cell r="AJ731" t="str">
            <v>OTHER</v>
          </cell>
          <cell r="AQ731">
            <v>0</v>
          </cell>
        </row>
        <row r="732">
          <cell r="X732" t="str">
            <v>1EAJ-</v>
          </cell>
          <cell r="Y732" t="str">
            <v>SUBTOTAL - TANK - INDIRECT ENGINEERING</v>
          </cell>
          <cell r="Z732">
            <v>0</v>
          </cell>
          <cell r="AA732" t="str">
            <v>N/A</v>
          </cell>
          <cell r="AB732">
            <v>0</v>
          </cell>
          <cell r="AC732">
            <v>0</v>
          </cell>
          <cell r="AD732">
            <v>0</v>
          </cell>
          <cell r="AE732">
            <v>0</v>
          </cell>
          <cell r="AF732">
            <v>0</v>
          </cell>
          <cell r="AI732" t="str">
            <v>1ECCC-</v>
          </cell>
          <cell r="AJ732" t="str">
            <v>SUBTOTAL - CONSTRUCTION BULKS - ELECTRICAL</v>
          </cell>
          <cell r="AK732">
            <v>0</v>
          </cell>
          <cell r="AL732">
            <v>0</v>
          </cell>
          <cell r="AM732">
            <v>0</v>
          </cell>
          <cell r="AN732">
            <v>0</v>
          </cell>
          <cell r="AO732">
            <v>0</v>
          </cell>
          <cell r="AP732">
            <v>0</v>
          </cell>
          <cell r="AQ732">
            <v>0</v>
          </cell>
        </row>
        <row r="734">
          <cell r="AI734" t="str">
            <v>1ECCDA</v>
          </cell>
          <cell r="AJ734" t="str">
            <v>M.O.V. PANEL</v>
          </cell>
          <cell r="AQ734">
            <v>0</v>
          </cell>
        </row>
        <row r="735">
          <cell r="AI735" t="str">
            <v>1ECCDB</v>
          </cell>
          <cell r="AJ735" t="str">
            <v>DCS/SCADA</v>
          </cell>
          <cell r="AQ735">
            <v>0</v>
          </cell>
        </row>
        <row r="736">
          <cell r="AI736" t="str">
            <v>1ECCDC</v>
          </cell>
          <cell r="AJ736" t="str">
            <v>INTERFACE</v>
          </cell>
          <cell r="AQ736">
            <v>0</v>
          </cell>
        </row>
        <row r="737">
          <cell r="AI737" t="str">
            <v>1ECCDX</v>
          </cell>
          <cell r="AJ737" t="str">
            <v>OTHER</v>
          </cell>
          <cell r="AQ737">
            <v>0</v>
          </cell>
        </row>
        <row r="738">
          <cell r="AI738" t="str">
            <v>1ECCD-</v>
          </cell>
          <cell r="AJ738" t="str">
            <v>SUBTOTAL - CONSTRUCTION BULKS - INSTRUMENTATION</v>
          </cell>
          <cell r="AK738">
            <v>0</v>
          </cell>
          <cell r="AL738">
            <v>0</v>
          </cell>
          <cell r="AM738">
            <v>0</v>
          </cell>
          <cell r="AN738">
            <v>0</v>
          </cell>
          <cell r="AO738">
            <v>0</v>
          </cell>
          <cell r="AP738">
            <v>0</v>
          </cell>
          <cell r="AQ738">
            <v>0</v>
          </cell>
        </row>
        <row r="740">
          <cell r="AI740" t="str">
            <v>1ECCXA</v>
          </cell>
          <cell r="AJ740" t="str">
            <v>FIRE FIGHTING SYSTEM</v>
          </cell>
          <cell r="AQ740">
            <v>0</v>
          </cell>
        </row>
        <row r="741">
          <cell r="AI741" t="str">
            <v>1ECCXB</v>
          </cell>
          <cell r="AJ741" t="str">
            <v>BOTTOM HEATING</v>
          </cell>
          <cell r="AQ741">
            <v>0</v>
          </cell>
        </row>
        <row r="742">
          <cell r="AI742" t="str">
            <v>1ECCXX</v>
          </cell>
          <cell r="AJ742" t="str">
            <v>OTHER</v>
          </cell>
          <cell r="AQ742">
            <v>0</v>
          </cell>
        </row>
        <row r="743">
          <cell r="AI743" t="str">
            <v>1ECCX-</v>
          </cell>
          <cell r="AJ743" t="str">
            <v>SUBTOTAL - CONSTRUCTION BULKS - OTHERS</v>
          </cell>
          <cell r="AK743">
            <v>0</v>
          </cell>
          <cell r="AL743">
            <v>0</v>
          </cell>
          <cell r="AM743">
            <v>0</v>
          </cell>
          <cell r="AN743">
            <v>0</v>
          </cell>
          <cell r="AO743">
            <v>0</v>
          </cell>
          <cell r="AP743">
            <v>0</v>
          </cell>
          <cell r="AQ743">
            <v>0</v>
          </cell>
        </row>
        <row r="750">
          <cell r="W750" t="str">
            <v>LEVEL 2 TANK PG.2</v>
          </cell>
          <cell r="X750" t="str">
            <v>WBS CODE</v>
          </cell>
          <cell r="Y750" t="str">
            <v>DESCRIPTION</v>
          </cell>
          <cell r="Z750" t="str">
            <v>QUANTITY</v>
          </cell>
          <cell r="AA750" t="str">
            <v>UNITS</v>
          </cell>
          <cell r="AB750" t="str">
            <v>TOTAL MANHOURS</v>
          </cell>
          <cell r="AC750" t="str">
            <v>TOTAL LABOR COST</v>
          </cell>
          <cell r="AD750" t="str">
            <v>TOTAL MAT'L COST</v>
          </cell>
          <cell r="AE750" t="str">
            <v>TOTAL S/C COST</v>
          </cell>
          <cell r="AF750" t="str">
            <v>TOTAL COST</v>
          </cell>
        </row>
        <row r="752">
          <cell r="X752" t="str">
            <v>1EBAA</v>
          </cell>
          <cell r="Y752" t="str">
            <v>TANK - FAB/DELIVERY EQUIPMENT - PRESSURE VESSELS</v>
          </cell>
          <cell r="AF752">
            <v>0</v>
          </cell>
        </row>
        <row r="753">
          <cell r="X753" t="str">
            <v>1EBAE</v>
          </cell>
          <cell r="Y753" t="str">
            <v>TANK - FAB/DELIVERY EQUIPMENT - PUMPS AND MOTORS</v>
          </cell>
          <cell r="AF753">
            <v>0</v>
          </cell>
        </row>
        <row r="754">
          <cell r="X754" t="str">
            <v>1EBAJ</v>
          </cell>
          <cell r="Y754" t="str">
            <v>TANK - FAB/DELIVERY EQUIPMENT - EMERGENCY DIESEL GENERATOR</v>
          </cell>
          <cell r="AF754">
            <v>0</v>
          </cell>
        </row>
        <row r="755">
          <cell r="X755" t="str">
            <v>1EBAR</v>
          </cell>
          <cell r="Y755" t="str">
            <v>TANK - FAB/DELIVERY EQUIPMENT - ELECTRICAL EQUIPMENT</v>
          </cell>
          <cell r="Z755">
            <v>0</v>
          </cell>
          <cell r="AA755">
            <v>0</v>
          </cell>
          <cell r="AB755">
            <v>0</v>
          </cell>
          <cell r="AC755">
            <v>0</v>
          </cell>
          <cell r="AD755">
            <v>0</v>
          </cell>
          <cell r="AE755">
            <v>0</v>
          </cell>
          <cell r="AF755">
            <v>0</v>
          </cell>
        </row>
        <row r="756">
          <cell r="X756" t="str">
            <v>1EBAS</v>
          </cell>
          <cell r="Y756" t="str">
            <v>TANK - FAB/DELIVERY EQUIPMENT - INSTRUMENTATION EQUIPMENT</v>
          </cell>
          <cell r="Z756">
            <v>0</v>
          </cell>
          <cell r="AA756">
            <v>0</v>
          </cell>
          <cell r="AB756">
            <v>0</v>
          </cell>
          <cell r="AC756">
            <v>0</v>
          </cell>
          <cell r="AD756">
            <v>0</v>
          </cell>
          <cell r="AE756">
            <v>0</v>
          </cell>
          <cell r="AF756">
            <v>0</v>
          </cell>
        </row>
        <row r="757">
          <cell r="X757" t="str">
            <v>1EBAX</v>
          </cell>
          <cell r="Y757" t="str">
            <v>TANK - FAB/DELIVERY EQUIPMENT - OTHER</v>
          </cell>
          <cell r="Z757">
            <v>0</v>
          </cell>
          <cell r="AA757">
            <v>0</v>
          </cell>
          <cell r="AB757">
            <v>0</v>
          </cell>
          <cell r="AC757">
            <v>0</v>
          </cell>
          <cell r="AD757">
            <v>0</v>
          </cell>
          <cell r="AE757">
            <v>0</v>
          </cell>
          <cell r="AF757">
            <v>0</v>
          </cell>
        </row>
        <row r="758">
          <cell r="X758" t="str">
            <v>1EBA-</v>
          </cell>
          <cell r="Y758" t="str">
            <v>SUBTOTAL - TANK - FAB/DELIVERY MAJOR EQUIP.</v>
          </cell>
          <cell r="Z758">
            <v>0</v>
          </cell>
          <cell r="AA758" t="str">
            <v>N/A</v>
          </cell>
          <cell r="AB758">
            <v>0</v>
          </cell>
          <cell r="AC758">
            <v>0</v>
          </cell>
          <cell r="AD758">
            <v>0</v>
          </cell>
          <cell r="AE758">
            <v>0</v>
          </cell>
          <cell r="AF758">
            <v>0</v>
          </cell>
        </row>
        <row r="760">
          <cell r="X760" t="str">
            <v>1EBBB</v>
          </cell>
          <cell r="Y760" t="str">
            <v>TANK - FAB/DELIVERY BULKS - STRUCTURAL</v>
          </cell>
          <cell r="AF760">
            <v>0</v>
          </cell>
        </row>
        <row r="761">
          <cell r="X761" t="str">
            <v>1EBBC</v>
          </cell>
          <cell r="Y761" t="str">
            <v>TANK - FAB/DELIVERY BULKS - PIPING &amp; VALVES</v>
          </cell>
          <cell r="AF761">
            <v>0</v>
          </cell>
        </row>
        <row r="762">
          <cell r="X762" t="str">
            <v>1EBBD</v>
          </cell>
          <cell r="Y762" t="str">
            <v>TANK - FAB/DELIVERY BULKS - ELECTRICAL</v>
          </cell>
          <cell r="AF762">
            <v>0</v>
          </cell>
        </row>
        <row r="763">
          <cell r="X763" t="str">
            <v>1EBBE</v>
          </cell>
          <cell r="Y763" t="str">
            <v>TANK - FAB/DELIVERY BULKS - INSTRUMENTATION</v>
          </cell>
          <cell r="AF763">
            <v>0</v>
          </cell>
        </row>
        <row r="764">
          <cell r="X764" t="str">
            <v>1EBB-</v>
          </cell>
          <cell r="Y764" t="str">
            <v>SUBTOTAL - TANK - FAB/DELIVERY BULKS</v>
          </cell>
          <cell r="Z764">
            <v>0</v>
          </cell>
          <cell r="AA764" t="str">
            <v>N/A</v>
          </cell>
          <cell r="AB764">
            <v>0</v>
          </cell>
          <cell r="AC764">
            <v>0</v>
          </cell>
          <cell r="AD764">
            <v>0</v>
          </cell>
          <cell r="AE764">
            <v>0</v>
          </cell>
          <cell r="AF764">
            <v>0</v>
          </cell>
        </row>
        <row r="766">
          <cell r="X766" t="str">
            <v>1EBCA</v>
          </cell>
          <cell r="Y766" t="str">
            <v>TANK - FAB/DELIVERY ENG. SPECIALTIES - BUILDINGS</v>
          </cell>
          <cell r="AF766">
            <v>0</v>
          </cell>
        </row>
        <row r="767">
          <cell r="X767" t="str">
            <v>1EBCB</v>
          </cell>
          <cell r="Y767" t="str">
            <v>TANK - FAB/DELIVERY ENG. SPECIALTIES - GENERAL</v>
          </cell>
          <cell r="AF767">
            <v>0</v>
          </cell>
        </row>
        <row r="768">
          <cell r="X768" t="str">
            <v>1EBC-</v>
          </cell>
          <cell r="Y768" t="str">
            <v>SUBTOTAL - TANK - FAB/DELIVERY ENGINEERING SPECIALTIES</v>
          </cell>
          <cell r="Z768">
            <v>0</v>
          </cell>
          <cell r="AA768" t="str">
            <v>N/A</v>
          </cell>
          <cell r="AB768">
            <v>0</v>
          </cell>
          <cell r="AC768">
            <v>0</v>
          </cell>
          <cell r="AD768">
            <v>0</v>
          </cell>
          <cell r="AE768">
            <v>0</v>
          </cell>
          <cell r="AF768">
            <v>0</v>
          </cell>
        </row>
        <row r="794">
          <cell r="W794" t="str">
            <v>LEVEL 2 TANK PG.3</v>
          </cell>
          <cell r="X794" t="str">
            <v>WBS CODE</v>
          </cell>
          <cell r="Y794" t="str">
            <v>DESCRIPTION</v>
          </cell>
          <cell r="Z794" t="str">
            <v>QUANTITY</v>
          </cell>
          <cell r="AA794" t="str">
            <v>UNITS</v>
          </cell>
          <cell r="AB794" t="str">
            <v>TOTAL MANHOURS</v>
          </cell>
          <cell r="AC794" t="str">
            <v>TOTAL LABOR COST</v>
          </cell>
          <cell r="AD794" t="str">
            <v>TOTAL MAT'L COST</v>
          </cell>
          <cell r="AE794" t="str">
            <v>TOTAL S/C COST</v>
          </cell>
          <cell r="AF794" t="str">
            <v>TOTAL COST</v>
          </cell>
        </row>
        <row r="796">
          <cell r="X796" t="str">
            <v>1ECAA</v>
          </cell>
          <cell r="Y796" t="str">
            <v>TANK - CONSTRUCTION, CIVIL - SITE WORK</v>
          </cell>
          <cell r="AF796">
            <v>0</v>
          </cell>
        </row>
        <row r="797">
          <cell r="X797" t="str">
            <v>1ECAB</v>
          </cell>
          <cell r="Y797" t="str">
            <v>TANK - CONSTRUCTION, CIVIL - FOUNDATIONS</v>
          </cell>
          <cell r="AF797">
            <v>0</v>
          </cell>
        </row>
        <row r="798">
          <cell r="X798" t="str">
            <v>1ECA</v>
          </cell>
          <cell r="Y798" t="str">
            <v>SUBTOTAL - TANK - CONSTRUCTION, CIVIL</v>
          </cell>
          <cell r="Z798">
            <v>0</v>
          </cell>
          <cell r="AA798" t="str">
            <v>N/A</v>
          </cell>
          <cell r="AB798">
            <v>0</v>
          </cell>
          <cell r="AC798">
            <v>0</v>
          </cell>
          <cell r="AD798">
            <v>0</v>
          </cell>
          <cell r="AE798">
            <v>0</v>
          </cell>
          <cell r="AF798">
            <v>0</v>
          </cell>
        </row>
        <row r="800">
          <cell r="X800" t="str">
            <v>1ECBA</v>
          </cell>
          <cell r="Y800" t="str">
            <v>TANK - CONSTRUCTION, MAJOR EQUIPMENT - PRESSURE VESSELS</v>
          </cell>
          <cell r="AF800">
            <v>0</v>
          </cell>
        </row>
        <row r="801">
          <cell r="X801" t="str">
            <v>1ECBE</v>
          </cell>
          <cell r="Y801" t="str">
            <v>TANK - CONSTRUCTION, MAJOR EQUIPMENT - PUMPS &amp; MOTORS</v>
          </cell>
          <cell r="AF801">
            <v>0</v>
          </cell>
        </row>
        <row r="802">
          <cell r="X802" t="str">
            <v>1ECBJ</v>
          </cell>
          <cell r="Y802" t="str">
            <v>TANK - CONSTRUCTION, MAJOR EQUIPMENT - EMERGENCY DEISEL GENERATOR</v>
          </cell>
          <cell r="AF802">
            <v>0</v>
          </cell>
        </row>
        <row r="803">
          <cell r="X803" t="str">
            <v>1ECBR</v>
          </cell>
          <cell r="Y803" t="str">
            <v>TANK - CONSTRUCTION, MAJOR EQUIPMENT - ELECTRICAL EQUIPMENT</v>
          </cell>
          <cell r="AF803">
            <v>0</v>
          </cell>
        </row>
        <row r="804">
          <cell r="X804" t="str">
            <v>1ECBS</v>
          </cell>
          <cell r="Y804" t="str">
            <v>TANK - CONSTRUCTION, MAJOR EQUIPMENT - INSTRUMENTATION EQUIPMENT</v>
          </cell>
          <cell r="AF804">
            <v>0</v>
          </cell>
        </row>
        <row r="805">
          <cell r="X805" t="str">
            <v>1ECBX</v>
          </cell>
          <cell r="Y805" t="str">
            <v>TANK - CONSTRUCTION, MAJOR EQUIPMENT - OTHERS</v>
          </cell>
          <cell r="AF805">
            <v>0</v>
          </cell>
        </row>
        <row r="806">
          <cell r="X806" t="str">
            <v>1ECB-</v>
          </cell>
          <cell r="Y806" t="str">
            <v>SUBTOTAL - TANK - CONSTRUCTION, MAJOR EQUIPMENT</v>
          </cell>
          <cell r="Z806">
            <v>0</v>
          </cell>
          <cell r="AA806" t="str">
            <v>N/A</v>
          </cell>
          <cell r="AB806">
            <v>0</v>
          </cell>
          <cell r="AC806">
            <v>0</v>
          </cell>
          <cell r="AD806">
            <v>0</v>
          </cell>
          <cell r="AE806">
            <v>0</v>
          </cell>
          <cell r="AF806">
            <v>0</v>
          </cell>
        </row>
        <row r="808">
          <cell r="X808" t="str">
            <v>1ECCA</v>
          </cell>
          <cell r="Y808" t="str">
            <v>TANK - CONSTRUCTION, BULKS - STRUCTURAL</v>
          </cell>
          <cell r="AF808">
            <v>0</v>
          </cell>
        </row>
        <row r="809">
          <cell r="X809" t="str">
            <v>1ECCB</v>
          </cell>
          <cell r="Y809" t="str">
            <v>TANK - CONSTRUCTION, BULKS - PIPING &amp; VALVES</v>
          </cell>
          <cell r="AF809">
            <v>0</v>
          </cell>
        </row>
        <row r="810">
          <cell r="X810" t="str">
            <v>1ECCC</v>
          </cell>
          <cell r="Y810" t="str">
            <v>TANK - CONSTRUCTION, BULKS - ELECTRICAL</v>
          </cell>
          <cell r="Z810">
            <v>0</v>
          </cell>
          <cell r="AA810">
            <v>0</v>
          </cell>
          <cell r="AB810">
            <v>0</v>
          </cell>
          <cell r="AC810">
            <v>0</v>
          </cell>
          <cell r="AD810">
            <v>0</v>
          </cell>
          <cell r="AE810">
            <v>0</v>
          </cell>
          <cell r="AF810">
            <v>0</v>
          </cell>
        </row>
        <row r="811">
          <cell r="X811" t="str">
            <v>1ECCD</v>
          </cell>
          <cell r="Y811" t="str">
            <v>TANK - CONSTRUCTION, BULKS - INSTRUMENTATION</v>
          </cell>
          <cell r="Z811">
            <v>0</v>
          </cell>
          <cell r="AA811">
            <v>0</v>
          </cell>
          <cell r="AB811">
            <v>0</v>
          </cell>
          <cell r="AC811">
            <v>0</v>
          </cell>
          <cell r="AD811">
            <v>0</v>
          </cell>
          <cell r="AE811">
            <v>0</v>
          </cell>
          <cell r="AF811">
            <v>0</v>
          </cell>
        </row>
        <row r="812">
          <cell r="X812" t="str">
            <v>1ECCX</v>
          </cell>
          <cell r="Y812" t="str">
            <v>TANK - CONSTRUCTION, BULKS - OTHERS</v>
          </cell>
          <cell r="Z812">
            <v>0</v>
          </cell>
          <cell r="AA812">
            <v>0</v>
          </cell>
          <cell r="AB812">
            <v>0</v>
          </cell>
          <cell r="AC812">
            <v>0</v>
          </cell>
          <cell r="AD812">
            <v>0</v>
          </cell>
          <cell r="AE812">
            <v>0</v>
          </cell>
          <cell r="AF812">
            <v>0</v>
          </cell>
        </row>
        <row r="813">
          <cell r="X813" t="str">
            <v>1ECC-</v>
          </cell>
          <cell r="Y813" t="str">
            <v xml:space="preserve">SUBTOTAL - TANK - CONSTRUCTION, BULKS </v>
          </cell>
          <cell r="Z813">
            <v>0</v>
          </cell>
          <cell r="AA813" t="str">
            <v>N/A</v>
          </cell>
          <cell r="AB813">
            <v>0</v>
          </cell>
          <cell r="AC813">
            <v>0</v>
          </cell>
          <cell r="AD813">
            <v>0</v>
          </cell>
          <cell r="AE813">
            <v>0</v>
          </cell>
          <cell r="AF813">
            <v>0</v>
          </cell>
        </row>
        <row r="815">
          <cell r="X815" t="str">
            <v>1ECDA</v>
          </cell>
          <cell r="Y815" t="str">
            <v>TANK - CONSTRUCTION SPECIALTIES - BUILDINGS</v>
          </cell>
          <cell r="AF815">
            <v>0</v>
          </cell>
        </row>
        <row r="816">
          <cell r="X816" t="str">
            <v>1ECDB</v>
          </cell>
          <cell r="Y816" t="str">
            <v>TANK - CONSTRUCTION SPECIALTIES - GENERAL</v>
          </cell>
          <cell r="AF816">
            <v>0</v>
          </cell>
        </row>
        <row r="817">
          <cell r="X817" t="str">
            <v>1ECD-</v>
          </cell>
          <cell r="Y817" t="str">
            <v>SUBTOTAL - TANK - CONSTRUCTION SPECIALTIES</v>
          </cell>
          <cell r="Z817">
            <v>0</v>
          </cell>
          <cell r="AA817" t="str">
            <v>N/A</v>
          </cell>
          <cell r="AB817">
            <v>0</v>
          </cell>
          <cell r="AC817">
            <v>0</v>
          </cell>
          <cell r="AD817">
            <v>0</v>
          </cell>
          <cell r="AE817">
            <v>0</v>
          </cell>
          <cell r="AF817">
            <v>0</v>
          </cell>
        </row>
        <row r="819">
          <cell r="X819" t="str">
            <v>1ECEA</v>
          </cell>
          <cell r="Y819" t="str">
            <v>TANK - CONSTRUCTION, OTHER DIRECT WORK - FIRE PROTECTION</v>
          </cell>
          <cell r="AF819">
            <v>0</v>
          </cell>
        </row>
        <row r="820">
          <cell r="X820" t="str">
            <v>1ECEB</v>
          </cell>
          <cell r="Y820" t="str">
            <v>TANK - CONSTRUCTION, OTHER DIRECT WORK - FIREPROOFING</v>
          </cell>
          <cell r="AF820">
            <v>0</v>
          </cell>
        </row>
        <row r="821">
          <cell r="X821" t="str">
            <v>1ECEC</v>
          </cell>
          <cell r="Y821" t="str">
            <v>TANK - CONSTRUCTION, OTHER DIRECT WORK - INSULATION</v>
          </cell>
          <cell r="AF821">
            <v>0</v>
          </cell>
        </row>
        <row r="822">
          <cell r="X822" t="str">
            <v>1ECED</v>
          </cell>
          <cell r="Y822" t="str">
            <v>TANK - CONSTRUCTION, OTHER DIRECT WORK - PAINTING</v>
          </cell>
          <cell r="AF822">
            <v>0</v>
          </cell>
        </row>
        <row r="823">
          <cell r="X823" t="str">
            <v>1ECEE</v>
          </cell>
          <cell r="Y823" t="str">
            <v>TANK - CONSTRUCTION, OTHER DIRECT WORK - SHUTDOWN</v>
          </cell>
          <cell r="AF823">
            <v>0</v>
          </cell>
        </row>
        <row r="824">
          <cell r="X824" t="str">
            <v>1ECEF</v>
          </cell>
          <cell r="Y824" t="str">
            <v>TANK - CONSTRUCTION, OTHER DIRECT WORK - PRE-COMMISSIONING</v>
          </cell>
          <cell r="AF824">
            <v>0</v>
          </cell>
        </row>
        <row r="825">
          <cell r="X825" t="str">
            <v>1ECEG</v>
          </cell>
          <cell r="Y825" t="str">
            <v>TANK - CONSTRUCTION, OTHER DIRECT WORK - ENVIRONMENTAL</v>
          </cell>
          <cell r="AF825">
            <v>0</v>
          </cell>
        </row>
        <row r="826">
          <cell r="X826" t="str">
            <v>1ECEX</v>
          </cell>
          <cell r="Y826" t="str">
            <v>TANK - CONSTRUCTION, OTHER DIRECT WORK - OTHER</v>
          </cell>
          <cell r="AF826">
            <v>0</v>
          </cell>
        </row>
        <row r="827">
          <cell r="X827" t="str">
            <v>1ECE</v>
          </cell>
          <cell r="Y827" t="str">
            <v xml:space="preserve">SUBTOTAL - TANK - CONSTRUCTION, OTHER DIRECT WORK - </v>
          </cell>
          <cell r="Z827">
            <v>0</v>
          </cell>
          <cell r="AA827" t="str">
            <v>N/A</v>
          </cell>
          <cell r="AB827">
            <v>0</v>
          </cell>
          <cell r="AC827">
            <v>0</v>
          </cell>
          <cell r="AD827">
            <v>0</v>
          </cell>
          <cell r="AE827">
            <v>0</v>
          </cell>
          <cell r="AF827">
            <v>0</v>
          </cell>
        </row>
        <row r="829">
          <cell r="X829" t="str">
            <v>1ECFA</v>
          </cell>
          <cell r="Y829" t="str">
            <v>TANK - CONSTRUCTION INDIRECTS</v>
          </cell>
          <cell r="AF829">
            <v>0</v>
          </cell>
        </row>
        <row r="830">
          <cell r="X830" t="str">
            <v>1ECF</v>
          </cell>
          <cell r="Y830" t="str">
            <v>SUBTOTAL - TANK - CONSTRUCTION INDIRECTS</v>
          </cell>
          <cell r="Z830">
            <v>0</v>
          </cell>
          <cell r="AA830" t="str">
            <v>N/A</v>
          </cell>
          <cell r="AB830">
            <v>0</v>
          </cell>
          <cell r="AC830">
            <v>0</v>
          </cell>
          <cell r="AD830">
            <v>0</v>
          </cell>
          <cell r="AE830">
            <v>0</v>
          </cell>
          <cell r="AF830">
            <v>0</v>
          </cell>
        </row>
        <row r="838">
          <cell r="W838" t="str">
            <v>LEVEL 2 TANK PG.4</v>
          </cell>
          <cell r="X838" t="str">
            <v>WBS CODE</v>
          </cell>
          <cell r="Y838" t="str">
            <v>DESCRIPTION</v>
          </cell>
          <cell r="Z838" t="str">
            <v>QUANTITY</v>
          </cell>
          <cell r="AA838" t="str">
            <v>UNITS</v>
          </cell>
          <cell r="AB838" t="str">
            <v>TOTAL MANHOURS</v>
          </cell>
          <cell r="AC838" t="str">
            <v>TOTAL LABOR COST</v>
          </cell>
          <cell r="AD838" t="str">
            <v>TOTAL MAT'L COST</v>
          </cell>
          <cell r="AE838" t="str">
            <v>TOTAL S/C COST</v>
          </cell>
          <cell r="AF838" t="str">
            <v>TOTAL COST</v>
          </cell>
        </row>
        <row r="840">
          <cell r="X840" t="str">
            <v>1EDAA</v>
          </cell>
          <cell r="Y840" t="str">
            <v>TANK - COMMISSIONING - PROCESS</v>
          </cell>
          <cell r="AF840">
            <v>0</v>
          </cell>
        </row>
        <row r="841">
          <cell r="X841" t="str">
            <v>1EDAB</v>
          </cell>
          <cell r="Y841" t="str">
            <v>TANK - COMMISSIONING - UTILITIES</v>
          </cell>
          <cell r="AF841">
            <v>0</v>
          </cell>
        </row>
        <row r="842">
          <cell r="X842" t="str">
            <v>1EDA-</v>
          </cell>
          <cell r="Y842" t="str">
            <v>SUBTOTAL - TANK - COMMISSIONING</v>
          </cell>
          <cell r="Z842">
            <v>0</v>
          </cell>
          <cell r="AA842" t="str">
            <v>N/A</v>
          </cell>
          <cell r="AB842">
            <v>0</v>
          </cell>
          <cell r="AC842">
            <v>0</v>
          </cell>
          <cell r="AD842">
            <v>0</v>
          </cell>
          <cell r="AE842">
            <v>0</v>
          </cell>
          <cell r="AF842">
            <v>0</v>
          </cell>
        </row>
        <row r="881">
          <cell r="M881" t="str">
            <v>PRELIMINARY AND GENERAL MATTERS</v>
          </cell>
          <cell r="X881" t="str">
            <v>LEVEL 2 PRELIMINARY AND GENERAL MATTERS PG.1</v>
          </cell>
        </row>
        <row r="882">
          <cell r="L882" t="str">
            <v>PRELIMINARY AND GENERAL MATTERS</v>
          </cell>
          <cell r="M882" t="str">
            <v>WBS CODE</v>
          </cell>
          <cell r="N882" t="str">
            <v>DESCRIPTION</v>
          </cell>
          <cell r="O882" t="str">
            <v>QUANTITY</v>
          </cell>
          <cell r="P882" t="str">
            <v>UNITS</v>
          </cell>
          <cell r="Q882" t="str">
            <v>TOTAL MANHOURS</v>
          </cell>
          <cell r="R882" t="str">
            <v>TOTAL LABOR COST</v>
          </cell>
          <cell r="S882" t="str">
            <v>TOTAL MAT'L COST</v>
          </cell>
          <cell r="T882" t="str">
            <v>TOTAL S/C COST</v>
          </cell>
          <cell r="U882" t="str">
            <v>TOTAL COST</v>
          </cell>
          <cell r="W882" t="str">
            <v>LEVEL 2 PRELIMINARY AND GENERAL MATTERS PG.1</v>
          </cell>
          <cell r="X882" t="str">
            <v>WBS CODE</v>
          </cell>
          <cell r="Y882" t="str">
            <v>DESCRIPTION</v>
          </cell>
          <cell r="Z882" t="str">
            <v>QUANTITY</v>
          </cell>
          <cell r="AA882" t="str">
            <v>UNITS</v>
          </cell>
          <cell r="AB882" t="str">
            <v>TOTAL MANHOURS</v>
          </cell>
          <cell r="AC882" t="str">
            <v>TOTAL LABOR COST</v>
          </cell>
          <cell r="AD882" t="str">
            <v>TOTAL MAT'L COST</v>
          </cell>
          <cell r="AE882" t="str">
            <v>TOTAL S/C COST</v>
          </cell>
          <cell r="AF882" t="str">
            <v>TOTAL COST</v>
          </cell>
        </row>
        <row r="884">
          <cell r="M884" t="str">
            <v>1FAA-</v>
          </cell>
          <cell r="N884" t="str">
            <v>PERFORMANCE BOND</v>
          </cell>
          <cell r="U884">
            <v>0</v>
          </cell>
          <cell r="X884" t="str">
            <v>1FACA</v>
          </cell>
          <cell r="Y884" t="str">
            <v>ARTICLE NO. …..</v>
          </cell>
          <cell r="AF884">
            <v>0</v>
          </cell>
        </row>
        <row r="885">
          <cell r="M885" t="str">
            <v>1FAB-</v>
          </cell>
          <cell r="N885" t="str">
            <v>INSURANCE</v>
          </cell>
          <cell r="U885">
            <v>0</v>
          </cell>
          <cell r="X885" t="str">
            <v>1FACB</v>
          </cell>
          <cell r="Y885" t="str">
            <v>ARTICLE NO. …..</v>
          </cell>
          <cell r="AF885">
            <v>0</v>
          </cell>
        </row>
        <row r="886">
          <cell r="M886" t="str">
            <v>1FAC-</v>
          </cell>
          <cell r="N886" t="str">
            <v>COMPLIANCE TO TERMS OF CONTRACT</v>
          </cell>
          <cell r="Q886">
            <v>0</v>
          </cell>
          <cell r="R886">
            <v>0</v>
          </cell>
          <cell r="S886">
            <v>0</v>
          </cell>
          <cell r="T886">
            <v>0</v>
          </cell>
          <cell r="U886">
            <v>0</v>
          </cell>
          <cell r="X886" t="str">
            <v>1FACC</v>
          </cell>
          <cell r="Y886" t="str">
            <v>ARTICLE NO. …..</v>
          </cell>
          <cell r="AF886">
            <v>0</v>
          </cell>
        </row>
        <row r="887">
          <cell r="M887" t="str">
            <v>1FAD-</v>
          </cell>
          <cell r="N887" t="str">
            <v>ENDORSEMENT OF DESIGN PACKAGE</v>
          </cell>
          <cell r="U887">
            <v>0</v>
          </cell>
          <cell r="X887" t="str">
            <v>1FACX</v>
          </cell>
          <cell r="Y887" t="str">
            <v>ARTICLE NO. …..</v>
          </cell>
          <cell r="AF887">
            <v>0</v>
          </cell>
        </row>
        <row r="888">
          <cell r="M888" t="str">
            <v>1FAE-</v>
          </cell>
          <cell r="N888" t="str">
            <v>MANAGEMENT OF LICENSORS' AGREEMENTS</v>
          </cell>
          <cell r="U888">
            <v>0</v>
          </cell>
          <cell r="X888" t="str">
            <v>1FAC-</v>
          </cell>
          <cell r="Y888" t="str">
            <v>SUBTOTAL - COMPLIANCE TO TERMS OF CONTRACT</v>
          </cell>
          <cell r="Z888">
            <v>0</v>
          </cell>
          <cell r="AA888" t="str">
            <v>N/A</v>
          </cell>
          <cell r="AB888">
            <v>0</v>
          </cell>
          <cell r="AC888">
            <v>0</v>
          </cell>
          <cell r="AD888">
            <v>0</v>
          </cell>
          <cell r="AE888">
            <v>0</v>
          </cell>
          <cell r="AF888">
            <v>0</v>
          </cell>
        </row>
        <row r="889">
          <cell r="M889" t="str">
            <v>1FA-</v>
          </cell>
          <cell r="N889" t="str">
            <v>SUBTOTAL - PRELIMINARY &amp; GENERAL MATTERS - GENERAL</v>
          </cell>
          <cell r="Q889">
            <v>0</v>
          </cell>
          <cell r="R889">
            <v>0</v>
          </cell>
          <cell r="S889">
            <v>0</v>
          </cell>
          <cell r="T889">
            <v>0</v>
          </cell>
          <cell r="U889">
            <v>0</v>
          </cell>
        </row>
        <row r="890">
          <cell r="X890" t="str">
            <v>1FBDA</v>
          </cell>
          <cell r="Y890" t="str">
            <v>ENGINEERING MANUALS, DATA BOOKS, ASBUILT DRAWINGS, ETC.</v>
          </cell>
          <cell r="AF890">
            <v>0</v>
          </cell>
        </row>
        <row r="891">
          <cell r="M891" t="str">
            <v>1FBA-</v>
          </cell>
          <cell r="N891" t="str">
            <v>CONTRACTOR'S MANAGEMENT - E&amp;P</v>
          </cell>
          <cell r="U891">
            <v>0</v>
          </cell>
          <cell r="X891" t="str">
            <v>1FBDB</v>
          </cell>
          <cell r="Y891" t="str">
            <v>MAINTENANCE MANUALS</v>
          </cell>
          <cell r="AF891">
            <v>0</v>
          </cell>
        </row>
        <row r="892">
          <cell r="M892" t="str">
            <v>1FBB-</v>
          </cell>
          <cell r="N892" t="str">
            <v>MOBILIZATION OF CONTRACTOR - E&amp;P</v>
          </cell>
          <cell r="U892">
            <v>0</v>
          </cell>
          <cell r="X892" t="str">
            <v>1FBDC</v>
          </cell>
          <cell r="Y892" t="str">
            <v>OPERATIONAL  MANUALS</v>
          </cell>
          <cell r="AF892">
            <v>0</v>
          </cell>
        </row>
        <row r="893">
          <cell r="M893" t="str">
            <v>1FBC-</v>
          </cell>
          <cell r="N893" t="str">
            <v>DEMOBILIZATION OF CONTRACTOR - E&amp;P</v>
          </cell>
          <cell r="U893">
            <v>0</v>
          </cell>
          <cell r="X893" t="str">
            <v>1FBDD</v>
          </cell>
          <cell r="Y893" t="str">
            <v>QUALITY MANUALS</v>
          </cell>
          <cell r="AF893">
            <v>0</v>
          </cell>
        </row>
        <row r="894">
          <cell r="M894" t="str">
            <v>1FBD-</v>
          </cell>
          <cell r="N894" t="str">
            <v>FINAL DOCUMENTATION</v>
          </cell>
          <cell r="Q894">
            <v>0</v>
          </cell>
          <cell r="R894">
            <v>0</v>
          </cell>
          <cell r="S894">
            <v>0</v>
          </cell>
          <cell r="T894">
            <v>0</v>
          </cell>
          <cell r="U894">
            <v>0</v>
          </cell>
          <cell r="X894" t="str">
            <v>1FBDE</v>
          </cell>
          <cell r="Y894" t="str">
            <v>ELECTRONIC FILING (TDMS)</v>
          </cell>
          <cell r="AF894">
            <v>0</v>
          </cell>
        </row>
        <row r="895">
          <cell r="M895" t="str">
            <v>1FBE-</v>
          </cell>
          <cell r="N895" t="str">
            <v>SERVICES AND FACILITIES AT HOME OFFICE</v>
          </cell>
          <cell r="Q895">
            <v>0</v>
          </cell>
          <cell r="R895">
            <v>0</v>
          </cell>
          <cell r="S895">
            <v>0</v>
          </cell>
          <cell r="T895">
            <v>0</v>
          </cell>
          <cell r="U895">
            <v>0</v>
          </cell>
          <cell r="X895" t="str">
            <v>1FBDF</v>
          </cell>
          <cell r="Y895" t="str">
            <v>COMPUTERIZED MAINTENANCE MANAGEMENT SYSTEM</v>
          </cell>
          <cell r="AF895">
            <v>0</v>
          </cell>
        </row>
        <row r="896">
          <cell r="M896" t="str">
            <v>1FBF-</v>
          </cell>
          <cell r="N896" t="str">
            <v>SERVICES AND FACILITIES AT SUBCONTRACTOR'S/VENDORS FACILITIES</v>
          </cell>
          <cell r="Q896">
            <v>0</v>
          </cell>
          <cell r="R896">
            <v>0</v>
          </cell>
          <cell r="S896">
            <v>0</v>
          </cell>
          <cell r="T896">
            <v>0</v>
          </cell>
          <cell r="U896">
            <v>0</v>
          </cell>
          <cell r="X896" t="str">
            <v>1FBDX</v>
          </cell>
          <cell r="Y896" t="str">
            <v>OTHER FINAL DOCUMENTATION</v>
          </cell>
          <cell r="AF896">
            <v>0</v>
          </cell>
        </row>
        <row r="897">
          <cell r="M897" t="str">
            <v>1FB-</v>
          </cell>
          <cell r="N897" t="str">
            <v>SUBTOTAL - PRELIMINARY &amp; GENERAL MATTERS - ENG/PROCUREMENT</v>
          </cell>
          <cell r="Q897">
            <v>0</v>
          </cell>
          <cell r="R897">
            <v>0</v>
          </cell>
          <cell r="S897">
            <v>0</v>
          </cell>
          <cell r="T897">
            <v>0</v>
          </cell>
          <cell r="U897">
            <v>0</v>
          </cell>
          <cell r="X897" t="str">
            <v>1FBD-</v>
          </cell>
          <cell r="Y897" t="str">
            <v>SUBTOTAL - FINAL DOCUMENTATION</v>
          </cell>
          <cell r="Z897">
            <v>0</v>
          </cell>
          <cell r="AA897" t="str">
            <v>N/A</v>
          </cell>
          <cell r="AB897">
            <v>0</v>
          </cell>
          <cell r="AC897">
            <v>0</v>
          </cell>
          <cell r="AD897">
            <v>0</v>
          </cell>
          <cell r="AE897">
            <v>0</v>
          </cell>
          <cell r="AF897">
            <v>0</v>
          </cell>
        </row>
        <row r="899">
          <cell r="M899" t="str">
            <v>1FCA-</v>
          </cell>
          <cell r="N899" t="str">
            <v>CONTRACTOR'S MANAGEMENT - CONSTRUCTION</v>
          </cell>
          <cell r="U899">
            <v>0</v>
          </cell>
          <cell r="X899" t="str">
            <v>1FBEA</v>
          </cell>
          <cell r="Y899" t="str">
            <v>OFFICES AND RELATED SERVICES AND FACILITIES</v>
          </cell>
          <cell r="AF899">
            <v>0</v>
          </cell>
        </row>
        <row r="900">
          <cell r="M900" t="str">
            <v>1FCB-</v>
          </cell>
          <cell r="N900" t="str">
            <v>MOBILIZATION OF CONTRACTOR - SITE</v>
          </cell>
          <cell r="Q900">
            <v>0</v>
          </cell>
          <cell r="R900">
            <v>0</v>
          </cell>
          <cell r="S900">
            <v>0</v>
          </cell>
          <cell r="T900">
            <v>0</v>
          </cell>
          <cell r="U900">
            <v>0</v>
          </cell>
          <cell r="X900" t="str">
            <v>1FBEB</v>
          </cell>
          <cell r="Y900" t="str">
            <v>SECRETARIAL AND CLERICAL ASSISTANCE</v>
          </cell>
          <cell r="AF900">
            <v>0</v>
          </cell>
        </row>
        <row r="901">
          <cell r="M901" t="str">
            <v>1FCC-</v>
          </cell>
          <cell r="N901" t="str">
            <v>DEMOBILIZATION OF CONTRACTOR - SITE</v>
          </cell>
          <cell r="Q901">
            <v>0</v>
          </cell>
          <cell r="R901">
            <v>0</v>
          </cell>
          <cell r="S901">
            <v>0</v>
          </cell>
          <cell r="T901">
            <v>0</v>
          </cell>
          <cell r="U901">
            <v>0</v>
          </cell>
          <cell r="X901" t="str">
            <v>1FBEC</v>
          </cell>
          <cell r="Y901" t="str">
            <v>TELECOMMUNICATIONS FACILITIES</v>
          </cell>
          <cell r="AF901">
            <v>0</v>
          </cell>
        </row>
        <row r="902">
          <cell r="M902" t="str">
            <v>1FCD-</v>
          </cell>
          <cell r="N902" t="str">
            <v>UTILITIES AT CONSTRUCTION SITE</v>
          </cell>
          <cell r="Q902">
            <v>0</v>
          </cell>
          <cell r="R902">
            <v>0</v>
          </cell>
          <cell r="S902">
            <v>0</v>
          </cell>
          <cell r="T902">
            <v>0</v>
          </cell>
          <cell r="U902">
            <v>0</v>
          </cell>
          <cell r="X902" t="str">
            <v>1FBED</v>
          </cell>
          <cell r="Y902" t="str">
            <v>COMPUTING EQUIPMENT</v>
          </cell>
          <cell r="AF902">
            <v>0</v>
          </cell>
        </row>
        <row r="903">
          <cell r="M903" t="str">
            <v>1FCE-</v>
          </cell>
          <cell r="N903" t="str">
            <v>SERVICES AND FACILITIES AT CONSTRUCTION SITE</v>
          </cell>
          <cell r="Q903">
            <v>0</v>
          </cell>
          <cell r="R903">
            <v>0</v>
          </cell>
          <cell r="S903">
            <v>0</v>
          </cell>
          <cell r="T903">
            <v>0</v>
          </cell>
          <cell r="U903">
            <v>0</v>
          </cell>
          <cell r="X903" t="str">
            <v>1FBEE</v>
          </cell>
          <cell r="Y903" t="str">
            <v>ADMINISTRATIVE ASSISTANCE AND OTHERS</v>
          </cell>
          <cell r="AF903">
            <v>0</v>
          </cell>
        </row>
        <row r="904">
          <cell r="M904" t="str">
            <v>1FC-</v>
          </cell>
          <cell r="N904" t="str">
            <v>SUBTOTAL - PRELIMINARY &amp; GENERAL MATTERS - CONSTRUCTION</v>
          </cell>
          <cell r="Q904">
            <v>0</v>
          </cell>
          <cell r="R904">
            <v>0</v>
          </cell>
          <cell r="S904">
            <v>0</v>
          </cell>
          <cell r="T904">
            <v>0</v>
          </cell>
          <cell r="U904">
            <v>0</v>
          </cell>
          <cell r="X904" t="str">
            <v>1FBEF</v>
          </cell>
          <cell r="Y904" t="str">
            <v>TRAINING OF QGPC PERSONNEL AT HOME OFFICE</v>
          </cell>
          <cell r="AF904">
            <v>0</v>
          </cell>
        </row>
        <row r="905">
          <cell r="X905" t="str">
            <v>1FBEG</v>
          </cell>
          <cell r="Y905" t="str">
            <v>TRAINING OF QGPC PERSONNEL AT VENDORS PREMISES</v>
          </cell>
          <cell r="AF905">
            <v>0</v>
          </cell>
        </row>
        <row r="906">
          <cell r="X906" t="str">
            <v>1FBEX</v>
          </cell>
          <cell r="Y906" t="str">
            <v>SERVICES AND FACILITIES AT HOME OFFICE - OTHER</v>
          </cell>
          <cell r="AF906">
            <v>0</v>
          </cell>
        </row>
        <row r="907">
          <cell r="X907" t="str">
            <v>1FBE-</v>
          </cell>
          <cell r="Y907" t="str">
            <v>SUBTOTAL - SERVICES AND FACILITIES AT HOME OFFICE</v>
          </cell>
          <cell r="Z907">
            <v>0</v>
          </cell>
          <cell r="AA907" t="str">
            <v>N/A</v>
          </cell>
          <cell r="AB907">
            <v>0</v>
          </cell>
          <cell r="AC907">
            <v>0</v>
          </cell>
          <cell r="AD907">
            <v>0</v>
          </cell>
          <cell r="AE907">
            <v>0</v>
          </cell>
          <cell r="AF907">
            <v>0</v>
          </cell>
        </row>
        <row r="909">
          <cell r="X909" t="str">
            <v>1FBFA</v>
          </cell>
          <cell r="Y909" t="str">
            <v>OFFICES AND RELATED FACILITIES</v>
          </cell>
          <cell r="AF909">
            <v>0</v>
          </cell>
        </row>
        <row r="910">
          <cell r="X910" t="str">
            <v>1FBFB</v>
          </cell>
          <cell r="Y910" t="str">
            <v>TELECOMMUNICATIONS FACILITIES</v>
          </cell>
          <cell r="AF910">
            <v>0</v>
          </cell>
        </row>
        <row r="911">
          <cell r="X911" t="str">
            <v>1FBFC</v>
          </cell>
          <cell r="Y911" t="str">
            <v>COMPUTING EQUIPMENT</v>
          </cell>
          <cell r="AF911">
            <v>0</v>
          </cell>
        </row>
        <row r="912">
          <cell r="X912" t="str">
            <v>1FBFD</v>
          </cell>
          <cell r="Y912" t="str">
            <v>TRAINING OF QGPC PERSONNEL</v>
          </cell>
          <cell r="AF912">
            <v>0</v>
          </cell>
        </row>
        <row r="913">
          <cell r="X913" t="str">
            <v>1FBFX</v>
          </cell>
          <cell r="Y913" t="str">
            <v>SERVICES AND FACILITIES  - OTHER</v>
          </cell>
          <cell r="AF913">
            <v>0</v>
          </cell>
        </row>
        <row r="914">
          <cell r="X914" t="str">
            <v>1FBF-</v>
          </cell>
          <cell r="Y914" t="str">
            <v>SUBTOTAL SERVICES AND FACILITIES AT SUBCONTRACTOR'S / VENDORS</v>
          </cell>
          <cell r="Z914">
            <v>0</v>
          </cell>
          <cell r="AB914">
            <v>0</v>
          </cell>
          <cell r="AC914">
            <v>0</v>
          </cell>
          <cell r="AD914">
            <v>0</v>
          </cell>
          <cell r="AE914">
            <v>0</v>
          </cell>
          <cell r="AF914">
            <v>0</v>
          </cell>
        </row>
        <row r="916">
          <cell r="X916" t="str">
            <v>1FCBA</v>
          </cell>
          <cell r="Y916" t="str">
            <v>MOBILIZATION OF CONTRACTOR - SITE - DUKHAN</v>
          </cell>
          <cell r="AF916">
            <v>0</v>
          </cell>
        </row>
        <row r="917">
          <cell r="X917" t="str">
            <v>1FCBB</v>
          </cell>
          <cell r="Y917" t="str">
            <v>MOBILIZATION OF CONTRACTOR - SITE - MESAIEED</v>
          </cell>
          <cell r="AF917">
            <v>0</v>
          </cell>
        </row>
        <row r="918">
          <cell r="X918" t="str">
            <v>1FCB-</v>
          </cell>
          <cell r="Y918" t="str">
            <v>SUBTOTAL - MOBILIZATION OF CONTRACTOR - SITE</v>
          </cell>
          <cell r="Z918">
            <v>0</v>
          </cell>
          <cell r="AA918" t="str">
            <v>N/A</v>
          </cell>
          <cell r="AB918">
            <v>0</v>
          </cell>
          <cell r="AC918">
            <v>0</v>
          </cell>
          <cell r="AD918">
            <v>0</v>
          </cell>
          <cell r="AE918">
            <v>0</v>
          </cell>
          <cell r="AF918">
            <v>0</v>
          </cell>
        </row>
        <row r="925">
          <cell r="X925" t="str">
            <v>LEVEL 2 PRELIMINARY AND GENERAL MATTERS PG.2</v>
          </cell>
        </row>
        <row r="926">
          <cell r="W926" t="str">
            <v>LEVEL 2 PRELIMINARY AND GENERAL MATTERS PG.2</v>
          </cell>
          <cell r="X926" t="str">
            <v>WBS CODE</v>
          </cell>
          <cell r="Y926" t="str">
            <v>DESCRIPTION</v>
          </cell>
          <cell r="Z926" t="str">
            <v>QUANTITY</v>
          </cell>
          <cell r="AA926" t="str">
            <v>UNITS</v>
          </cell>
          <cell r="AB926" t="str">
            <v>TOTAL MANHOURS</v>
          </cell>
          <cell r="AC926" t="str">
            <v>TOTAL LABOR COST</v>
          </cell>
          <cell r="AD926" t="str">
            <v>TOTAL MAT'L COST</v>
          </cell>
          <cell r="AE926" t="str">
            <v>TOTAL S/C COST</v>
          </cell>
          <cell r="AF926" t="str">
            <v>TOTAL COST</v>
          </cell>
        </row>
        <row r="928">
          <cell r="X928" t="str">
            <v>1FCCA</v>
          </cell>
          <cell r="Y928" t="str">
            <v>DEMOBILIZATION OF CONTRACTOR - SITE - DUKHAN</v>
          </cell>
          <cell r="AF928">
            <v>0</v>
          </cell>
        </row>
        <row r="929">
          <cell r="X929" t="str">
            <v>1FCCB</v>
          </cell>
          <cell r="Y929" t="str">
            <v>DEMOBILIZATION OF CONTRACTOR - SITE - MESAIEED</v>
          </cell>
          <cell r="AF929">
            <v>0</v>
          </cell>
        </row>
        <row r="930">
          <cell r="X930" t="str">
            <v>1FCC-</v>
          </cell>
          <cell r="Y930" t="str">
            <v>SUBTOTAL - DEMOBILIZATION OF CONTRACTOR - SITE</v>
          </cell>
          <cell r="Z930">
            <v>0</v>
          </cell>
          <cell r="AA930" t="str">
            <v>N/A</v>
          </cell>
          <cell r="AB930">
            <v>0</v>
          </cell>
          <cell r="AC930">
            <v>0</v>
          </cell>
          <cell r="AD930">
            <v>0</v>
          </cell>
          <cell r="AE930">
            <v>0</v>
          </cell>
          <cell r="AF930">
            <v>0</v>
          </cell>
        </row>
        <row r="932">
          <cell r="X932" t="str">
            <v>1FCDA</v>
          </cell>
          <cell r="Y932" t="str">
            <v>UTILITIES</v>
          </cell>
          <cell r="AF932">
            <v>0</v>
          </cell>
        </row>
        <row r="933">
          <cell r="X933" t="str">
            <v>1FCDB</v>
          </cell>
          <cell r="Y933" t="str">
            <v>WASTE DISPOSAL</v>
          </cell>
          <cell r="AF933">
            <v>0</v>
          </cell>
        </row>
        <row r="934">
          <cell r="X934" t="str">
            <v>1FCDC</v>
          </cell>
          <cell r="Y934" t="str">
            <v>TELECOMMUNICATIONS</v>
          </cell>
          <cell r="AF934">
            <v>0</v>
          </cell>
        </row>
        <row r="935">
          <cell r="X935" t="str">
            <v>1FCDD</v>
          </cell>
          <cell r="Y935" t="str">
            <v>CONTRACTOR'S OFFICE BUILDING AND FACILITIES</v>
          </cell>
          <cell r="AF935">
            <v>0</v>
          </cell>
        </row>
        <row r="936">
          <cell r="X936" t="str">
            <v>1FCDE</v>
          </cell>
          <cell r="Y936" t="str">
            <v>CONSTRUCTION CAMPS, WORKSHOPS &amp; OTHER FACILITIES</v>
          </cell>
          <cell r="AF936">
            <v>0</v>
          </cell>
        </row>
        <row r="937">
          <cell r="X937" t="str">
            <v>1FCDF</v>
          </cell>
          <cell r="Y937" t="str">
            <v>LAY DOWN AREAS</v>
          </cell>
          <cell r="AF937">
            <v>0</v>
          </cell>
        </row>
        <row r="938">
          <cell r="X938" t="str">
            <v>1FCDG</v>
          </cell>
          <cell r="Y938" t="str">
            <v>CATERING AND CATERING FACILITIES</v>
          </cell>
          <cell r="AF938">
            <v>0</v>
          </cell>
        </row>
        <row r="939">
          <cell r="X939" t="str">
            <v>1FCDH</v>
          </cell>
          <cell r="Y939" t="str">
            <v>TRANSPORTATION OF WORKFORCE</v>
          </cell>
          <cell r="AF939">
            <v>0</v>
          </cell>
        </row>
        <row r="940">
          <cell r="X940" t="str">
            <v>1FCDX</v>
          </cell>
          <cell r="Y940" t="str">
            <v xml:space="preserve">OTHER </v>
          </cell>
          <cell r="AF940">
            <v>0</v>
          </cell>
        </row>
        <row r="941">
          <cell r="X941" t="str">
            <v>1FCD-</v>
          </cell>
          <cell r="Y941" t="str">
            <v>SUBTOTAL - UTILITIES AND FACILITIES AT CONSTRUCTION SITE</v>
          </cell>
          <cell r="Z941">
            <v>0</v>
          </cell>
          <cell r="AA941" t="str">
            <v>N/A</v>
          </cell>
          <cell r="AB941">
            <v>0</v>
          </cell>
          <cell r="AC941">
            <v>0</v>
          </cell>
          <cell r="AD941">
            <v>0</v>
          </cell>
          <cell r="AE941">
            <v>0</v>
          </cell>
          <cell r="AF941">
            <v>0</v>
          </cell>
        </row>
        <row r="943">
          <cell r="X943" t="str">
            <v>1FCEA</v>
          </cell>
          <cell r="Y943" t="str">
            <v>QGPC OFFICE BUILDINGS AND OTHER FACILITIES</v>
          </cell>
          <cell r="AF943">
            <v>0</v>
          </cell>
        </row>
        <row r="944">
          <cell r="X944" t="str">
            <v>1FCEB</v>
          </cell>
          <cell r="Y944" t="str">
            <v>OFFICES AND RELATED SERVICES AND FACILITIES</v>
          </cell>
          <cell r="AF944">
            <v>0</v>
          </cell>
        </row>
        <row r="945">
          <cell r="X945" t="str">
            <v>1FCEC</v>
          </cell>
          <cell r="Y945" t="str">
            <v>SECRETARIAL AND CLERICAL ASSISTANCE</v>
          </cell>
          <cell r="AF945">
            <v>0</v>
          </cell>
        </row>
        <row r="946">
          <cell r="X946" t="str">
            <v>1FCED</v>
          </cell>
          <cell r="Y946" t="str">
            <v>TELECOMMUNICATIONS FACILITIES</v>
          </cell>
          <cell r="AF946">
            <v>0</v>
          </cell>
        </row>
        <row r="947">
          <cell r="X947" t="str">
            <v>1FCEE</v>
          </cell>
          <cell r="Y947" t="str">
            <v>COMPUTING EQUIPMENT</v>
          </cell>
          <cell r="AF947">
            <v>0</v>
          </cell>
        </row>
        <row r="948">
          <cell r="X948" t="str">
            <v>1FCEF</v>
          </cell>
          <cell r="Y948" t="str">
            <v>MESSING FACILITIES</v>
          </cell>
          <cell r="AF948">
            <v>0</v>
          </cell>
        </row>
        <row r="949">
          <cell r="X949" t="str">
            <v>1FCEG</v>
          </cell>
          <cell r="Y949" t="str">
            <v>SERVICES AND FACILITIES AT CONSTRUCTION SITE - OTHER</v>
          </cell>
          <cell r="AF949">
            <v>0</v>
          </cell>
        </row>
        <row r="950">
          <cell r="X950" t="str">
            <v>1FCEX</v>
          </cell>
          <cell r="Y950" t="str">
            <v>TRAINING OF QGPC PERSONNEL</v>
          </cell>
          <cell r="AF950">
            <v>0</v>
          </cell>
        </row>
        <row r="951">
          <cell r="X951" t="str">
            <v>1FCE-</v>
          </cell>
          <cell r="Y951" t="str">
            <v>SUBTOTAL - SERVICES AND FACILITIES AT CONSTRUCTION SITE</v>
          </cell>
          <cell r="Z951">
            <v>0</v>
          </cell>
          <cell r="AA951" t="str">
            <v>N/A</v>
          </cell>
          <cell r="AB951">
            <v>0</v>
          </cell>
          <cell r="AC951">
            <v>0</v>
          </cell>
          <cell r="AD951">
            <v>0</v>
          </cell>
          <cell r="AE951">
            <v>0</v>
          </cell>
          <cell r="AF951">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ENTERS"/>
      <sheetName val="Costing"/>
      <sheetName val="Sched"/>
      <sheetName val="Direct Staff"/>
      <sheetName val="Direct Labor"/>
      <sheetName val="Cons Equip"/>
      <sheetName val="Summary of Mhrs"/>
      <sheetName val="s_tbl1"/>
      <sheetName val="s_tbl11"/>
      <sheetName val=" RECAP SUMMARY"/>
      <sheetName val="A1 Thru A11- LUMP SUM CONSTR"/>
      <sheetName val="LS_Pipe"/>
      <sheetName val="B5 - PIPING - ONPLOT"/>
      <sheetName val="B11 - OFFPLOT - RC Corridor"/>
      <sheetName val="Tie-Ins"/>
      <sheetName val="Piping Parameters"/>
      <sheetName val="B9 - PAINTING - ONPLOT"/>
      <sheetName val="B10 - INSULATION - ONPLOT "/>
      <sheetName val="Heavy Transport"/>
      <sheetName val="B12 Heavy Transport"/>
      <sheetName val="ITB COST"/>
      <sheetName val="LEGEND"/>
      <sheetName val="97"/>
      <sheetName val="inter"/>
      <sheetName val="Raw Data"/>
      <sheetName val="B.3. Sacrificial Anodes"/>
      <sheetName val="Summary Sheets"/>
      <sheetName val="주관사업"/>
      <sheetName val="Data"/>
      <sheetName val="银行存款余额验证表"/>
      <sheetName val="노임9월"/>
      <sheetName val="Z'+PFD-Auswertung"/>
      <sheetName val="Database"/>
      <sheetName val="Criterias"/>
      <sheetName val="Sheet1"/>
      <sheetName val="old_serial no."/>
      <sheetName val="tot_ass_9697"/>
      <sheetName val="Assumptions"/>
      <sheetName val="WIP SATOR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5">
          <cell r="BH5">
            <v>1.02</v>
          </cell>
        </row>
        <row r="7">
          <cell r="BH7">
            <v>1.05</v>
          </cell>
        </row>
      </sheetData>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KLHT"/>
      <sheetName val="THKP"/>
      <sheetName val="KL XL2000"/>
      <sheetName val="KLXL2001"/>
      <sheetName val="THKP2001"/>
      <sheetName val="KLphanbo"/>
      <sheetName val="Chiet tinh"/>
      <sheetName val="XL4Poppy"/>
      <sheetName val="Van chuyen"/>
      <sheetName val="THKP (2)"/>
      <sheetName val="T.Bi"/>
      <sheetName val="Thiet ke"/>
      <sheetName val="Sheet2"/>
      <sheetName val="Sheet1"/>
      <sheetName val="CT"/>
      <sheetName val="K.luong"/>
      <sheetName val="Sheet4"/>
      <sheetName val="Sheet3"/>
      <sheetName val="TT L2"/>
      <sheetName val="TT L1"/>
      <sheetName val="Thue Ngoai"/>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MD"/>
      <sheetName val="ND"/>
      <sheetName val="CONG"/>
      <sheetName val="DGCT"/>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KH 2003 (moi max)"/>
      <sheetName val="Chart1"/>
      <sheetName val="Interim payment"/>
      <sheetName val="Letter"/>
      <sheetName val="Bid Sum"/>
      <sheetName val="Item B"/>
      <sheetName val="Dg A"/>
      <sheetName val="Dg B&amp;C"/>
      <sheetName val="Rates&amp;Prices"/>
      <sheetName val="Material at site"/>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Gia VL"/>
      <sheetName val="Bang gia ca may"/>
      <sheetName val="Bang luong CB"/>
      <sheetName val="Bang P.tich CT"/>
      <sheetName val="D.toan chi tiet"/>
      <sheetName val="Bang TH Dtoan"/>
      <sheetName val="XXXXXXXX"/>
      <sheetName val="Dong Dau"/>
      <sheetName val="Dong Dau (2)"/>
      <sheetName val="Sau dong"/>
      <sheetName val="Ma xa"/>
      <sheetName val="My dinh"/>
      <sheetName val="Tong cong"/>
      <sheetName val="Chart2"/>
      <sheetName val="Phu luc"/>
      <sheetName val="Gia trÞ"/>
      <sheetName val="TH"/>
      <sheetName val="C45A-BH"/>
      <sheetName val="C46A-BH"/>
      <sheetName val="C47A-BH"/>
      <sheetName val="C48A-BH"/>
      <sheetName val="S-53-1"/>
      <sheetName val="Tonghop"/>
      <sheetName val="TM"/>
      <sheetName val="Bia"/>
      <sheetName val="BU-gian"/>
      <sheetName val="Bu-Ha"/>
      <sheetName val="PTVT"/>
      <sheetName val="Gia DAN"/>
      <sheetName val="Dan"/>
      <sheetName val="Cuoc"/>
      <sheetName val="Bugia"/>
      <sheetName val="KL57"/>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DTHH"/>
      <sheetName val="Bang1"/>
      <sheetName val="TAI TRONG"/>
      <sheetName val="NOI LUC"/>
      <sheetName val="TINH DUYET THTT CHINH"/>
      <sheetName val="TDUYET THTT PHU"/>
      <sheetName val="TINH DAO DONG VA DO VONG"/>
      <sheetName val="TINH NEO"/>
      <sheetName val="1"/>
      <sheetName val="VL"/>
      <sheetName val="CTXD"/>
      <sheetName val=".."/>
      <sheetName val="CTDN"/>
      <sheetName val="san vuon"/>
      <sheetName val="khu phu tro"/>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be tong"/>
      <sheetName val="Thep"/>
      <sheetName val="Tong hop thep"/>
      <sheetName val="Thuyet minh"/>
      <sheetName val="CQ-HQ"/>
      <sheetName val="KH12"/>
      <sheetName val="CN12"/>
      <sheetName val="HD12"/>
      <sheetName val="KH1"/>
      <sheetName val="CT Duong"/>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Congty"/>
      <sheetName val="VPPN"/>
      <sheetName val="XN74"/>
      <sheetName val="XN54"/>
      <sheetName val="XN33"/>
      <sheetName val="NK96"/>
      <sheetName val="XL4Test5"/>
      <sheetName val="THCT"/>
      <sheetName val="cap cho cac DT"/>
      <sheetName val="Ung - hoan"/>
      <sheetName val="CP may"/>
      <sheetName val="SS"/>
      <sheetName val="NVL"/>
      <sheetName val="Thep "/>
      <sheetName val="Chi tiet Khoi luong"/>
      <sheetName val="TH khoi luong"/>
      <sheetName val="Chiet tinh vat lieu "/>
      <sheetName val="TH KL VL"/>
      <sheetName val="sent to"/>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PTCT"/>
      <sheetName val="CDghino"/>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d viaK0-T6"/>
      <sheetName val="cdvia T6-Tc24"/>
      <sheetName val="cdvia Tc24-T46"/>
      <sheetName val="cdbtnL2ko-k0+361"/>
      <sheetName val="cd btnL2k0+361-T19"/>
      <sheetName val="01"/>
      <sheetName val="02"/>
      <sheetName val="03"/>
      <sheetName val="04"/>
      <sheetName val="05"/>
      <sheetName val="Sheet13"/>
      <sheetName val="Sheet14"/>
      <sheetName val="Sheet15"/>
      <sheetName val="Sheet16"/>
      <sheetName val="Sheet17"/>
      <sheetName val="Sheet18"/>
      <sheetName val="Sheet19"/>
      <sheetName val="Sheet20"/>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CHIT"/>
      <sheetName val="THXH"/>
      <sheetName val="BHXH"/>
      <sheetName val="Quang Tri"/>
      <sheetName val="TTHue"/>
      <sheetName val="Da Nang"/>
      <sheetName val="Quang Nam"/>
      <sheetName val="Quang Ngai"/>
      <sheetName val="TH DH-QN"/>
      <sheetName val="KP HD"/>
      <sheetName val="DB HD"/>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DT"/>
      <sheetName val="THND"/>
      <sheetName val="THMD"/>
      <sheetName val="Phtro1"/>
      <sheetName val="DTKS1"/>
      <sheetName val="CT1m"/>
      <sheetName val="KL VL"/>
      <sheetName val="KHCTiet"/>
      <sheetName val="QT 9-6"/>
      <sheetName val="Thuong luu HB"/>
      <sheetName val="QT03"/>
      <sheetName val="QT"/>
      <sheetName val="PTmay"/>
      <sheetName val="KK"/>
      <sheetName val="QT Ky T"/>
      <sheetName val="BCKT"/>
      <sheetName val="bc vt TON BAI"/>
      <sheetName val="XXXXXXX0"/>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ong bien t10"/>
      <sheetName val="luong t9 "/>
      <sheetName val="bb t9"/>
      <sheetName val="XETT10-03"/>
      <sheetName val="bxet"/>
      <sheetName val="cong Q2"/>
      <sheetName val="T.U luong Q1"/>
      <sheetName val="T.U luong Q2"/>
      <sheetName val="T.U luong Q3"/>
      <sheetName val="DS them luong qui 4-2002"/>
      <sheetName val="Phuc loi 2-9-02"/>
      <sheetName val="PCLB-2002"/>
      <sheetName val="Thuong nhan dip 21-12-02"/>
      <sheetName val="Thuong dip nhan danh hieu AHL§"/>
      <sheetName val="Thang luong thu 13 nam 2002"/>
      <sheetName val="Luong SX# dip Tet Qui Mui(dong)"/>
      <sheetName val="00000001"/>
      <sheetName val="00000002"/>
      <sheetName val="00000003"/>
      <sheetName val="00000004"/>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C47T11"/>
      <sheetName val="C45T11"/>
      <sheetName val="C45 T10"/>
      <sheetName val="C47-t10"/>
      <sheetName val="phan tich DG"/>
      <sheetName val="gia vat lieu"/>
      <sheetName val="gia xe may"/>
      <sheetName val="gia nhan cong"/>
      <sheetName val="dutoan1"/>
      <sheetName val="Anhtoan"/>
      <sheetName val="dutoan2"/>
      <sheetName val="vat tu"/>
      <sheetName val="Quyet toan"/>
      <sheetName val="Thu hoi"/>
      <sheetName val="Lai vay"/>
      <sheetName val="Tien vay"/>
      <sheetName val="Cong no"/>
      <sheetName val="Cop pha"/>
      <sheetName val="20000000"/>
      <sheetName val="tscd"/>
      <sheetName val="C.TIEU"/>
      <sheetName val="CPNLTT"/>
      <sheetName val="T.Luong"/>
      <sheetName val="CPSX"/>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THDT"/>
      <sheetName val="DM-Goc"/>
      <sheetName val="Gia-CT"/>
      <sheetName val="PTCP"/>
      <sheetName val="cphoi"/>
      <sheetName val="9"/>
      <sheetName val="10"/>
      <sheetName val="KM"/>
      <sheetName val="KHOANMUC"/>
      <sheetName val="CPQL"/>
      <sheetName val="SANLUONG"/>
      <sheetName val="SSCP-SL"/>
      <sheetName val="KQKD"/>
      <sheetName val="CDSL (2)"/>
      <sheetName val="binh do"/>
      <sheetName val="cot lieu"/>
      <sheetName val="van khuon"/>
      <sheetName val="CT BT"/>
      <sheetName val="lay mau"/>
      <sheetName val="mat ngoai goi"/>
      <sheetName val="coc tram-bt"/>
      <sheetName val="Q1-02"/>
      <sheetName val="Q2-02"/>
      <sheetName val="Q3-02"/>
      <sheetName val="Phu luc HD"/>
      <sheetName val="Gia du thau"/>
      <sheetName val="PTDG"/>
      <sheetName val="Ca xe"/>
      <sheetName val="CT xa"/>
      <sheetName val="TLGC"/>
      <sheetName val="BL"/>
      <sheetName val="tc"/>
      <sheetName val="TDT"/>
      <sheetName val="xl"/>
      <sheetName val="NN"/>
      <sheetName val="Tralaivay"/>
      <sheetName val="TBTN"/>
      <sheetName val="CPTV"/>
      <sheetName val="PCCHAY"/>
      <sheetName val="dtks"/>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QT Duoc (Hai)"/>
      <sheetName val="Cua"/>
      <sheetName val="NS"/>
      <sheetName val="clvl"/>
      <sheetName val="Y-WORK"/>
      <sheetName val="Summary Sheets"/>
      <sheetName val="SILICATE"/>
      <sheetName val="MotorsData"/>
      <sheetName val="KH-2001"/>
      <sheetName val="KH-2002"/>
      <sheetName val="KH-2003"/>
      <sheetName val="DGTL"/>
      <sheetName val="®¬ngi¸"/>
      <sheetName val="dongle"/>
      <sheetName val="Cover Sheet"/>
      <sheetName val="Caodo"/>
      <sheetName val="Dat"/>
      <sheetName val="KL-CTTK"/>
      <sheetName val="BTH"/>
      <sheetName val="T1(T1)04"/>
      <sheetName val="기계시공"/>
      <sheetName val="合成単価作成表-BLDG"/>
      <sheetName val="huy dong von"/>
      <sheetName val="Lai vayxd"/>
      <sheetName val="Lai vayphaitra"/>
      <sheetName val="Lai vay "/>
      <sheetName val="tra von"/>
      <sheetName val="KH chi tiet"/>
      <sheetName val="nguyen lieu"/>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TIEN GOI"/>
      <sheetName val="Chenh lech"/>
      <sheetName val="Kinh phí"/>
      <sheetName val="NHAT KY THU TIEN T.GOI"/>
      <sheetName val="LUONG GIAN TIEP"/>
      <sheetName val="NHAT KY THU TIEN TM"/>
      <sheetName val="UOC THUC HIEN THUE TNDN"/>
      <sheetName val="QUY TM"/>
      <sheetName val="131"/>
      <sheetName val="CAT_5"/>
      <sheetName val="NKCT - 01"/>
      <sheetName val=" ｹ-ﾌﾞﾙ"/>
      <sheetName val="당초"/>
      <sheetName val="General Data"/>
      <sheetName val="resp"/>
      <sheetName val="SOURCE"/>
      <sheetName val="costing_CV"/>
      <sheetName val="costing_ESDV"/>
      <sheetName val="costing_FE"/>
      <sheetName val="costing_Misc"/>
      <sheetName val="costing_MOV"/>
      <sheetName val="costing_Press"/>
      <sheetName val="견적조건"/>
      <sheetName val="XE DAU"/>
      <sheetName val="XE XANG"/>
      <sheetName val="Tien ung"/>
      <sheetName val="phi luong3"/>
      <sheetName val="PXuat"/>
      <sheetName val="THVT.T5"/>
      <sheetName val="XL1.t5"/>
      <sheetName val="XL2.T5"/>
      <sheetName val="XL3.T5"/>
      <sheetName val="XL5.T5"/>
      <sheetName val="THCCDCXN"/>
      <sheetName val="CC.XL1"/>
      <sheetName val="XL2"/>
      <sheetName val="XL3"/>
      <sheetName val="XL5"/>
      <sheetName val="Cpa"/>
      <sheetName val="khXN"/>
      <sheetName val="BLR 1"/>
      <sheetName val="GEN"/>
      <sheetName val="GAS"/>
      <sheetName val="DEAE"/>
      <sheetName val="BLR2"/>
      <sheetName val="BLR3"/>
      <sheetName val="BLR4"/>
      <sheetName val="BLR5"/>
      <sheetName val="DEM"/>
      <sheetName val="SAM"/>
      <sheetName val="CHEM"/>
      <sheetName val="COP"/>
      <sheetName val="Dec31"/>
      <sheetName val="Jan2"/>
      <sheetName val="Tong Thu"/>
      <sheetName val="Tong Chi"/>
      <sheetName val="Truong hoc"/>
      <sheetName val="Cty CP"/>
      <sheetName val="G.thau 3B"/>
      <sheetName val="T.Hop Thu-chi"/>
      <sheetName val="TH mau moi tu T10"/>
      <sheetName val="Tong hop Quy IV"/>
      <sheetName val="KKTS.04"/>
      <sheetName val="nha kct"/>
      <sheetName val="BKVT"/>
      <sheetName val="GIAVLIEU"/>
      <sheetName val="SILICAT_x0005_"/>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VTCYA10"/>
      <sheetName val="CLVLA10"/>
      <sheetName val="QTA10"/>
      <sheetName val="THKL1"/>
      <sheetName val="Cong1"/>
      <sheetName val="VTCY1"/>
      <sheetName val="CLVL1"/>
      <sheetName val="QTCC1"/>
      <sheetName val="HTSD6LD"/>
      <sheetName val="HTSDDNN"/>
      <sheetName val="HTSDKT"/>
      <sheetName val="BD"/>
      <sheetName val="HTNT"/>
      <sheetName val="CHART"/>
      <sheetName val="HTDT"/>
      <sheetName val="HTSDD"/>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NAM 2004"/>
      <sheetName val="DGXDCB"/>
      <sheetName val="KHOILUONG"/>
      <sheetName val="DONGIA"/>
      <sheetName val="CPKSTK"/>
      <sheetName val="THIETBI"/>
      <sheetName val="VC1"/>
      <sheetName val="VC2"/>
      <sheetName val="VC3"/>
      <sheetName val="VC4"/>
      <sheetName val="VC5"/>
      <sheetName val="BaoCao"/>
      <sheetName val="TT"/>
      <sheetName val="CO SO DU LIEU PTVL"/>
      <sheetName val="NRC"/>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bugiatheùpmong"/>
      <sheetName val="gia phan mong"/>
      <sheetName val="VAT TU NHAN TXQN"/>
      <sheetName val="bang tong ke khoi luong vat tu"/>
      <sheetName val="hcong tkhe"/>
      <sheetName val="VAT TU NHAN TKHE"/>
      <sheetName val="hcong qn"/>
      <sheetName val="VAT TU NHAN (2)"/>
      <sheetName val="XN79"/>
      <sheetName val="CTMT"/>
      <sheetName val="N1111"/>
      <sheetName val="C1111"/>
      <sheetName val="1121"/>
      <sheetName val="daura"/>
      <sheetName val="dauvao"/>
      <sheetName val="Cau 2(3)"/>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Dutoan"/>
      <sheetName val="congtac vien-uy"/>
      <sheetName val="Nhan luc2001"/>
      <sheetName val="Vattu2"/>
      <sheetName val="Vattu"/>
      <sheetName val="T1"/>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KH 200³ (moi max)"/>
      <sheetName val="TH du toan "/>
      <sheetName val="Du toan "/>
      <sheetName val="C.Tinh"/>
      <sheetName val="TK_cap"/>
      <sheetName val="MLDV"/>
      <sheetName val="catongcu"/>
      <sheetName val="BC"/>
      <sheetName val="NNCONGNHAN"/>
      <sheetName val="bangtonghop"/>
      <sheetName val="B T HOP"/>
      <sheetName val="HT HE DUONG"/>
      <sheetName val="MLPP"/>
      <sheetName val="DH D1,2"/>
      <sheetName val="Tro giup"/>
      <sheetName val="Level"/>
      <sheetName val="00000005"/>
      <sheetName val="00000006"/>
      <sheetName val="BQ_Equip_Pipe"/>
      <sheetName val="기계_x0005__x0000_"/>
      <sheetName val="내역서 "/>
      <sheetName val="FORM2-123"/>
      <sheetName val="BREAK DOWN"/>
      <sheetName val="RFP-003A"/>
      <sheetName val="EQFRM2"/>
      <sheetName val="Index"/>
      <sheetName val="Instr'n"/>
      <sheetName val="RFP002"/>
      <sheetName val="RFP003"/>
      <sheetName val="RFP004"/>
      <sheetName val="RFP005"/>
      <sheetName val="RFP006"/>
      <sheetName val="RFP007"/>
      <sheetName val="RFP008"/>
      <sheetName val="RFP009"/>
      <sheetName val="RFP010"/>
      <sheetName val="RFP012"/>
      <sheetName val="RFP013"/>
      <sheetName val="RFP014"/>
      <sheetName val="RFP015"/>
      <sheetName val="RFP11(2)"/>
      <sheetName val="RFP11(3)"/>
      <sheetName val="Danamon LK"/>
      <sheetName val="TB0"/>
      <sheetName val="LAI - LO"/>
      <sheetName val="TO KHAI CHI TIET"/>
      <sheetName val="THUE PII"/>
      <sheetName val="THUE PIII"/>
      <sheetName val="ITB COST"/>
      <sheetName val="COVER"/>
      <sheetName val="Summary"/>
      <sheetName val="기계๿〚"/>
      <sheetName val="기계헾】"/>
      <sheetName val="BU6-_x0005_"/>
      <sheetName val="기계锼_x0013_"/>
      <sheetName val="기계灼_x0013_"/>
      <sheetName val="LABTOTAL"/>
      <sheetName val="TB-내역서"/>
      <sheetName val="w't table"/>
      <sheetName val="QUYET TOAN THUE TNDN"/>
      <sheetName val="BANG CAN DOI RUT GON"/>
      <sheetName val="BANG CAN DOI"/>
      <sheetName val="NHAT KY CHI TIEN"/>
      <sheetName val="LAI LO"/>
      <sheetName val="TO KHAI THUE DT -TNDN- CP"/>
      <sheetName val="QUYET TOAN THUE- CAC KHOAN"/>
      <sheetName val="GIA THANH"/>
      <sheetName val="BAI DUNG "/>
      <sheetName val="BIA NAM"/>
      <sheetName val="TM BAO CAO"/>
      <sheetName val="SXKD"/>
      <sheetName val="뜃맟뭁돽띿맟?-BLDG"/>
      <sheetName val="CN"/>
      <sheetName val="배부율"/>
      <sheetName val="간접비내역-1"/>
      <sheetName val="COA-17"/>
      <sheetName val="C-18"/>
      <sheetName val="WORK"/>
      <sheetName val="Form A.1.III"/>
      <sheetName val="Form A.1"/>
      <sheetName val="Form A.1.1"/>
      <sheetName val="BOM Indirect"/>
      <sheetName val="Form A.1.II.1"/>
      <sheetName val="Form A.1.II.2"/>
      <sheetName val="Rekap-Base Price"/>
      <sheetName val="AILC004"/>
      <sheetName val="Curves"/>
      <sheetName val="Tables"/>
      <sheetName val="주요물량"/>
      <sheetName val="piping"/>
      <sheetName val="Data_ST"/>
      <sheetName val="D &amp; B Summary"/>
      <sheetName val="C45T1X"/>
      <sheetName val="steel-gr"/>
      <sheetName val="Data - Codes"/>
      <sheetName val="Rate"/>
      <sheetName val="하수처리장"/>
      <sheetName val="Architecture Work"/>
      <sheetName val="표지"/>
      <sheetName val="clvÕ"/>
      <sheetName val="clv¨"/>
      <sheetName val="clvþ"/>
      <sheetName val="clv"/>
      <sheetName val="DF"/>
      <sheetName val="PBS"/>
      <sheetName val="BU6-虘"/>
      <sheetName val="인6월"/>
      <sheetName val="을"/>
      <sheetName val="마감물량3"/>
      <sheetName val="LEGEND"/>
      <sheetName val="PipWT"/>
      <sheetName val="정렬"/>
      <sheetName val="부표총괄"/>
      <sheetName val="기둥(원형)"/>
      <sheetName val="계약ITEM"/>
      <sheetName val="UNIT"/>
      <sheetName val="TOEC"/>
      <sheetName val="지원사무소원가배부내역"/>
      <sheetName val="품셈1-26"/>
      <sheetName val="4.주별물량Table"/>
      <sheetName val="내역"/>
      <sheetName val="FORCE"/>
      <sheetName val="ITEM"/>
      <sheetName val="HVAC"/>
      <sheetName val="Caod&lt;"/>
      <sheetName val="Building"/>
      <sheetName val="CostDB"/>
      <sheetName val="Activity(new)"/>
      <sheetName val="총괄표"/>
      <sheetName val="KH-200_x0005_"/>
      <sheetName val="DATA"/>
      <sheetName val="공사내역"/>
      <sheetName val="예산M11A"/>
      <sheetName val="기초자료"/>
      <sheetName val="견적집계표"/>
      <sheetName val="P3"/>
      <sheetName val="BQMPALOC"/>
      <sheetName val="전체"/>
      <sheetName val="보온자재단가표"/>
      <sheetName val="_x0005_"/>
      <sheetName val="tuan"/>
      <sheetName val="Du thau"/>
      <sheetName val="Phan tich don gia (doc)"/>
      <sheetName val="T12"/>
      <sheetName val="T11"/>
      <sheetName val="T10"/>
      <sheetName val="T9"/>
      <sheetName val="T8"/>
      <sheetName val="T7"/>
      <sheetName val="T6"/>
      <sheetName val="T5"/>
      <sheetName val="T4"/>
      <sheetName val="T3"/>
      <sheetName val="T2"/>
      <sheetName val="&lt;&lt;380V&gt;&gt; "/>
      <sheetName val="Definitions"/>
      <sheetName val="NDOCBT"/>
      <sheetName val="말뚝물량"/>
      <sheetName val="3희질산"/>
      <sheetName val="환율"/>
      <sheetName val=" Est "/>
      <sheetName val="기계徸〒"/>
      <sheetName val="Settings"/>
      <sheetName val="2.2 띠장의 설계"/>
      <sheetName val="TYPE-7"/>
      <sheetName val="CAL."/>
      <sheetName val="갑지"/>
      <sheetName val="HRSG PRINT"/>
      <sheetName val="PO Contabilizado 31-12-04"/>
      <sheetName val="Hoja1"/>
      <sheetName val="PUMP"/>
      <sheetName val="11"/>
      <sheetName val="THop"/>
      <sheetName val="luong thang 10"/>
      <sheetName val="tong hop thang 10"/>
      <sheetName val="loung11"/>
      <sheetName val="TH 11"/>
      <sheetName val="T122"/>
      <sheetName val="T121"/>
      <sheetName val="px khai thac 2"/>
      <sheetName val="dao lo so 2"/>
      <sheetName val="luong vp thang 10"/>
      <sheetName val="단면가정"/>
      <sheetName val="Y_WORK"/>
      <sheetName val="PRICE-COMP"/>
      <sheetName val="sc0314 Index"/>
      <sheetName val="Code03"/>
      <sheetName val="인6丵"/>
      <sheetName val="FAB별"/>
      <sheetName val="UEC영화관본공사내역"/>
      <sheetName val="code"/>
      <sheetName val="Trans"/>
      <sheetName val="Definitionen"/>
      <sheetName val="INPUT"/>
      <sheetName val="COMP"/>
      <sheetName val="THDG_x0002_"/>
      <sheetName val="EquipPOR"/>
      <sheetName val="CBL.Termination"/>
      <sheetName val="적용환율"/>
      <sheetName val="gvl"/>
      <sheetName val="FINAL"/>
      <sheetName val="Uhde Equip List"/>
      <sheetName val="BOQ_TOTAL"/>
      <sheetName val="Pengalaman Per"/>
      <sheetName val="PRO_A"/>
      <sheetName val="MAIN"/>
      <sheetName val="PRO"/>
      <sheetName val="EQUIPMENT"/>
      <sheetName val="THDG_x001c_"/>
      <sheetName val="Engineering Forecast"/>
      <sheetName val="GM 000"/>
      <sheetName val="MATERIALS"/>
      <sheetName val="粉刷"/>
      <sheetName val="Thang 12"/>
      <sheetName val="Thang 1"/>
      <sheetName val="moi"/>
      <sheetName val="Thang 12 (2)"/>
      <sheetName val="Thang 01"/>
      <sheetName val="TK331A"/>
      <sheetName val="TK131B"/>
      <sheetName val="TK131A"/>
      <sheetName val="Code 02"/>
      <sheetName val="Code 03"/>
      <sheetName val="Code 04"/>
      <sheetName val="Code 05"/>
      <sheetName val="Code 06"/>
      <sheetName val="Code 07"/>
      <sheetName val="Code 09"/>
      <sheetName val="건축집계"/>
      <sheetName val="도"/>
      <sheetName val="danga"/>
      <sheetName val="ilch"/>
      <sheetName val="대비내역"/>
      <sheetName val="정보매체A동"/>
      <sheetName val="ELEC_MCI"/>
      <sheetName val="INST_MCI"/>
      <sheetName val="MECH_MCI"/>
      <sheetName val="기계ᰖ〚"/>
    </sheetNames>
    <definedNames>
      <definedName name="DataFilter"/>
      <definedName name="DataSort"/>
      <definedName name="GoBack" sheetId="1"/>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refreshError="1"/>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sheetData sheetId="803"/>
      <sheetData sheetId="804"/>
      <sheetData sheetId="805"/>
      <sheetData sheetId="806"/>
      <sheetData sheetId="807"/>
      <sheetData sheetId="808"/>
      <sheetData sheetId="809"/>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Sheets"/>
      <sheetName val="Journal Template"/>
      <sheetName val="PipWT"/>
      <sheetName val="1100"/>
      <sheetName val="C-850R0.XLS"/>
      <sheetName val="Factor"/>
      <sheetName val="A1 Thru A11- LUMP SUM CONSTR"/>
      <sheetName val="EQT-ESTN"/>
      <sheetName val="Sheet2"/>
      <sheetName val="LABOUR E.O.S.PROV."/>
      <sheetName val="Sheet1"/>
      <sheetName val="Client Aje"/>
      <sheetName val="Quantity"/>
      <sheetName val="KP_List"/>
      <sheetName val="inter"/>
      <sheetName val="BOQ Distribution"/>
      <sheetName val="Sch.1"/>
      <sheetName val="REF"/>
      <sheetName val="NAMECODE"/>
      <sheetName val="Process Piping"/>
      <sheetName val="PILE-C1"/>
      <sheetName val="pvc vent"/>
      <sheetName val="수입"/>
      <sheetName val="D-623D"/>
      <sheetName val="For-2"/>
      <sheetName val="Heads"/>
      <sheetName val="RFP003A"/>
      <sheetName val="2007 EPCI 3rd Eng."/>
      <sheetName val="Master_Data"/>
      <sheetName val="97"/>
      <sheetName val="#REF"/>
      <sheetName val="EQUIPMENT -2"/>
      <sheetName val="h-013211-2"/>
      <sheetName val="ITB COST"/>
      <sheetName val="집계표"/>
      <sheetName val="MC-1"/>
      <sheetName val="Data"/>
      <sheetName val="Calc"/>
      <sheetName val="Total"/>
      <sheetName val="BQ"/>
      <sheetName val="cost breakdown template"/>
      <sheetName val="견적"/>
      <sheetName val="HVAC"/>
      <sheetName val="PIPING"/>
      <sheetName val="5-Digit"/>
      <sheetName val="PROGRESS TABULATION"/>
      <sheetName val="SCHEDULE-Baseline"/>
      <sheetName val="BP1_23"/>
      <sheetName val="LEGEND"/>
      <sheetName val="Inputs"/>
      <sheetName val="mark-up"/>
      <sheetName val="PS"/>
      <sheetName val="ERECTION"/>
      <sheetName val="SHPG COST"/>
    </sheetNames>
    <sheetDataSet>
      <sheetData sheetId="0" refreshError="1"/>
      <sheetData sheetId="1" refreshError="1">
        <row r="2">
          <cell r="A2" t="str">
            <v>PROJECT LEVEL</v>
          </cell>
        </row>
        <row r="534">
          <cell r="W534" t="str">
            <v>LEVEL 2 NFGP UPGRADE PG 5</v>
          </cell>
          <cell r="X534" t="str">
            <v>WBS CODE</v>
          </cell>
          <cell r="Y534" t="str">
            <v>DESCRIPTION</v>
          </cell>
          <cell r="Z534" t="str">
            <v>QUANTITY</v>
          </cell>
          <cell r="AA534" t="str">
            <v>UNITS</v>
          </cell>
          <cell r="AB534" t="str">
            <v>TOTAL MANHOURS</v>
          </cell>
          <cell r="AC534" t="str">
            <v>TOTAL LABOR COST</v>
          </cell>
          <cell r="AD534" t="str">
            <v>TOTAL MAT'L COST</v>
          </cell>
          <cell r="AE534" t="str">
            <v>TOTAL S/C COST</v>
          </cell>
          <cell r="AF534" t="str">
            <v>TOTAL COST</v>
          </cell>
        </row>
        <row r="536">
          <cell r="X536" t="str">
            <v>1CCEA</v>
          </cell>
          <cell r="Y536" t="str">
            <v>NFGP UPGRADE  - CONSTRUCTION, OTHER DIRECT WORK - FIRE PROTECTION</v>
          </cell>
          <cell r="AF536">
            <v>0</v>
          </cell>
        </row>
        <row r="537">
          <cell r="X537" t="str">
            <v>1CCEB</v>
          </cell>
          <cell r="Y537" t="str">
            <v>NFGP UPGRADE  - CONSTRUCTION, OTHER DIRECT WORK - FIREPROOFING</v>
          </cell>
          <cell r="AF537">
            <v>0</v>
          </cell>
        </row>
        <row r="538">
          <cell r="X538" t="str">
            <v>1CCEC</v>
          </cell>
          <cell r="Y538" t="str">
            <v>NFGP UPGRADE  - CONSTRUCTION, OTHER DIRECT WORK - INSULATION</v>
          </cell>
          <cell r="AF538">
            <v>0</v>
          </cell>
        </row>
        <row r="539">
          <cell r="X539" t="str">
            <v>1CCED</v>
          </cell>
          <cell r="Y539" t="str">
            <v>NFGP UPGRADE  - CONSTRUCTION, OTHER DIRECT WORK - PAINTING</v>
          </cell>
          <cell r="AF539">
            <v>0</v>
          </cell>
        </row>
        <row r="540">
          <cell r="X540" t="str">
            <v>1CCEE</v>
          </cell>
          <cell r="Y540" t="str">
            <v>NFGP UPGRADE  - CONSTRUCTION, OTHER DIRECT WORK - SHUTDOWN</v>
          </cell>
          <cell r="AF540">
            <v>0</v>
          </cell>
        </row>
        <row r="541">
          <cell r="X541" t="str">
            <v>1CCEF</v>
          </cell>
          <cell r="Y541" t="str">
            <v>NFGP UPGRADE  - CONSTRUCTION, OTHER DIRECT WORK - PRE-COMMISSIONING</v>
          </cell>
          <cell r="AF541">
            <v>0</v>
          </cell>
        </row>
        <row r="542">
          <cell r="X542" t="str">
            <v>1CCEG</v>
          </cell>
          <cell r="Y542" t="str">
            <v>NFGP UPGRADE  - CONSTRUCTION, OTHER DIRECT WORK - ENVIRONMENTAL</v>
          </cell>
          <cell r="AF542">
            <v>0</v>
          </cell>
        </row>
        <row r="543">
          <cell r="X543" t="str">
            <v>1CCEX</v>
          </cell>
          <cell r="Y543" t="str">
            <v>NFGP UPGRADE  - CONSTRUCTION, OTHER DIRECT WORK - OTHER</v>
          </cell>
          <cell r="AF543">
            <v>0</v>
          </cell>
        </row>
        <row r="544">
          <cell r="X544" t="str">
            <v>1CCE</v>
          </cell>
          <cell r="Y544" t="str">
            <v xml:space="preserve">SUBTOTAL - NFGP UPGRADE  - CONSTRUCTION, OTHER DIRECT WORK - </v>
          </cell>
          <cell r="Z544">
            <v>0</v>
          </cell>
          <cell r="AA544" t="str">
            <v>N/A</v>
          </cell>
          <cell r="AB544">
            <v>0</v>
          </cell>
          <cell r="AC544">
            <v>0</v>
          </cell>
          <cell r="AD544">
            <v>0</v>
          </cell>
          <cell r="AE544">
            <v>0</v>
          </cell>
          <cell r="AF544">
            <v>0</v>
          </cell>
        </row>
        <row r="546">
          <cell r="X546" t="str">
            <v>1CCFA</v>
          </cell>
          <cell r="Y546" t="str">
            <v>NFGP UPGRADE  - CONSTRUCTION INDIRECTS</v>
          </cell>
          <cell r="AF546">
            <v>0</v>
          </cell>
        </row>
        <row r="547">
          <cell r="X547" t="str">
            <v>1CCF</v>
          </cell>
          <cell r="Y547" t="str">
            <v>SUBTOTAL - NFGP UPGRADE  - CONSTRUCTION INDIRECTS</v>
          </cell>
          <cell r="Z547">
            <v>0</v>
          </cell>
          <cell r="AA547" t="str">
            <v>N/A</v>
          </cell>
          <cell r="AB547">
            <v>0</v>
          </cell>
          <cell r="AC547">
            <v>0</v>
          </cell>
          <cell r="AD547">
            <v>0</v>
          </cell>
          <cell r="AE547">
            <v>0</v>
          </cell>
          <cell r="AF547">
            <v>0</v>
          </cell>
        </row>
        <row r="549">
          <cell r="X549" t="str">
            <v>1CDAA</v>
          </cell>
          <cell r="Y549" t="str">
            <v>NFGP UPGRADE  - COMMISSIONING - PROCESS</v>
          </cell>
          <cell r="AF549">
            <v>0</v>
          </cell>
        </row>
        <row r="550">
          <cell r="X550" t="str">
            <v>1CDAB</v>
          </cell>
          <cell r="Y550" t="str">
            <v>NFGP UPGRADE  - COMMISSIONING - UTILITIES</v>
          </cell>
          <cell r="AF550">
            <v>0</v>
          </cell>
        </row>
        <row r="551">
          <cell r="X551" t="str">
            <v>1CDA-</v>
          </cell>
          <cell r="Y551" t="str">
            <v>SUBTOTAL - NFGP UPGRADE  - COMMISSIONING</v>
          </cell>
          <cell r="Z551">
            <v>0</v>
          </cell>
          <cell r="AA551" t="str">
            <v>N/A</v>
          </cell>
          <cell r="AB551">
            <v>0</v>
          </cell>
          <cell r="AC551">
            <v>0</v>
          </cell>
          <cell r="AD551">
            <v>0</v>
          </cell>
          <cell r="AE551">
            <v>0</v>
          </cell>
          <cell r="AF551">
            <v>0</v>
          </cell>
        </row>
        <row r="553">
          <cell r="X553" t="str">
            <v>1CDBA</v>
          </cell>
          <cell r="Y553" t="str">
            <v>NFGP UPGRADE  - STARTUP - PROCESS</v>
          </cell>
          <cell r="AF553">
            <v>0</v>
          </cell>
        </row>
        <row r="554">
          <cell r="X554" t="str">
            <v>1CDBB</v>
          </cell>
          <cell r="Y554" t="str">
            <v>NFGP UPGRADE  - STARTUP - UTILITIES</v>
          </cell>
          <cell r="AF554">
            <v>0</v>
          </cell>
        </row>
        <row r="555">
          <cell r="X555" t="str">
            <v>1CDB-</v>
          </cell>
          <cell r="Y555" t="str">
            <v>SUBTOTAL - NFGP UPGRADE  - STARTUP</v>
          </cell>
          <cell r="Z555">
            <v>0</v>
          </cell>
          <cell r="AA555" t="str">
            <v>N/A</v>
          </cell>
          <cell r="AB555">
            <v>0</v>
          </cell>
          <cell r="AC555">
            <v>0</v>
          </cell>
          <cell r="AD555">
            <v>0</v>
          </cell>
          <cell r="AE555">
            <v>0</v>
          </cell>
          <cell r="AF555">
            <v>0</v>
          </cell>
        </row>
        <row r="557">
          <cell r="X557" t="str">
            <v>1CDCA</v>
          </cell>
          <cell r="Y557" t="str">
            <v>NFGP UPGRADE  - TRAINING</v>
          </cell>
          <cell r="AF557">
            <v>0</v>
          </cell>
        </row>
        <row r="558">
          <cell r="X558" t="str">
            <v>1CDC-</v>
          </cell>
          <cell r="Y558" t="str">
            <v>SUBTOTAL - NFGP UPGRADE  - TRAINING</v>
          </cell>
          <cell r="Z558">
            <v>0</v>
          </cell>
          <cell r="AA558" t="str">
            <v>N/A</v>
          </cell>
          <cell r="AB558">
            <v>0</v>
          </cell>
          <cell r="AC558">
            <v>0</v>
          </cell>
          <cell r="AD558">
            <v>0</v>
          </cell>
          <cell r="AE558">
            <v>0</v>
          </cell>
          <cell r="AF558">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efreshError="1">
        <row r="1">
          <cell r="F1" t="str">
            <v>R.Eps</v>
          </cell>
        </row>
        <row r="2">
          <cell r="E2" t="str">
            <v>Month</v>
          </cell>
          <cell r="F2" t="str">
            <v>POSCO</v>
          </cell>
        </row>
        <row r="3">
          <cell r="E3">
            <v>12</v>
          </cell>
          <cell r="F3">
            <v>6339</v>
          </cell>
        </row>
        <row r="4">
          <cell r="E4">
            <v>11</v>
          </cell>
          <cell r="F4">
            <v>6463.166666666667</v>
          </cell>
        </row>
        <row r="5">
          <cell r="E5">
            <v>10</v>
          </cell>
          <cell r="F5">
            <v>6587.333333333333</v>
          </cell>
        </row>
        <row r="6">
          <cell r="E6">
            <v>9</v>
          </cell>
          <cell r="F6">
            <v>6711.5</v>
          </cell>
        </row>
        <row r="7">
          <cell r="E7">
            <v>8</v>
          </cell>
          <cell r="F7">
            <v>6835.6666666666661</v>
          </cell>
        </row>
        <row r="8">
          <cell r="E8">
            <v>7</v>
          </cell>
          <cell r="F8">
            <v>6959.833333333333</v>
          </cell>
        </row>
        <row r="9">
          <cell r="E9">
            <v>6</v>
          </cell>
          <cell r="F9">
            <v>7084</v>
          </cell>
        </row>
        <row r="10">
          <cell r="E10">
            <v>5</v>
          </cell>
          <cell r="F10">
            <v>7208.1666666666661</v>
          </cell>
        </row>
        <row r="11">
          <cell r="E11">
            <v>4</v>
          </cell>
          <cell r="F11">
            <v>7332.333333333333</v>
          </cell>
        </row>
        <row r="12">
          <cell r="E12">
            <v>3</v>
          </cell>
          <cell r="F12">
            <v>7456.5</v>
          </cell>
        </row>
        <row r="13">
          <cell r="E13">
            <v>2</v>
          </cell>
          <cell r="F13">
            <v>7580.6666666666661</v>
          </cell>
        </row>
        <row r="14">
          <cell r="E14">
            <v>1</v>
          </cell>
          <cell r="F14">
            <v>7704.833333333333</v>
          </cell>
        </row>
        <row r="15">
          <cell r="E15">
            <v>12</v>
          </cell>
          <cell r="F15">
            <v>7829</v>
          </cell>
        </row>
        <row r="16">
          <cell r="E16">
            <v>11</v>
          </cell>
          <cell r="F16">
            <v>8023</v>
          </cell>
        </row>
        <row r="17">
          <cell r="E17">
            <v>10</v>
          </cell>
          <cell r="F17">
            <v>8217</v>
          </cell>
        </row>
        <row r="18">
          <cell r="E18">
            <v>9</v>
          </cell>
          <cell r="F18">
            <v>8411</v>
          </cell>
        </row>
        <row r="19">
          <cell r="E19">
            <v>8</v>
          </cell>
          <cell r="F19">
            <v>8605</v>
          </cell>
        </row>
        <row r="20">
          <cell r="E20">
            <v>7</v>
          </cell>
          <cell r="F20">
            <v>8799</v>
          </cell>
        </row>
        <row r="21">
          <cell r="E21">
            <v>6</v>
          </cell>
          <cell r="F21">
            <v>8993</v>
          </cell>
        </row>
        <row r="22">
          <cell r="E22">
            <v>5</v>
          </cell>
          <cell r="F22">
            <v>9187</v>
          </cell>
        </row>
        <row r="23">
          <cell r="E23">
            <v>4</v>
          </cell>
          <cell r="F23">
            <v>9381</v>
          </cell>
        </row>
        <row r="24">
          <cell r="E24">
            <v>3</v>
          </cell>
          <cell r="F24">
            <v>9575</v>
          </cell>
        </row>
        <row r="25">
          <cell r="E25">
            <v>2</v>
          </cell>
          <cell r="F25">
            <v>9769</v>
          </cell>
        </row>
        <row r="26">
          <cell r="E26">
            <v>1</v>
          </cell>
          <cell r="F26">
            <v>9962.9999999999982</v>
          </cell>
        </row>
        <row r="27">
          <cell r="E27">
            <v>12</v>
          </cell>
          <cell r="F27">
            <v>10157</v>
          </cell>
        </row>
        <row r="28">
          <cell r="E28">
            <v>11</v>
          </cell>
          <cell r="F28">
            <v>10660.916666666666</v>
          </cell>
        </row>
        <row r="29">
          <cell r="E29">
            <v>10</v>
          </cell>
          <cell r="F29">
            <v>11164.833333333332</v>
          </cell>
        </row>
        <row r="30">
          <cell r="E30">
            <v>9</v>
          </cell>
          <cell r="F30">
            <v>11668.75</v>
          </cell>
        </row>
        <row r="31">
          <cell r="E31">
            <v>8</v>
          </cell>
          <cell r="F31">
            <v>12172.666666666666</v>
          </cell>
        </row>
        <row r="32">
          <cell r="E32">
            <v>7</v>
          </cell>
          <cell r="F32">
            <v>12676.583333333332</v>
          </cell>
        </row>
        <row r="33">
          <cell r="E33">
            <v>6</v>
          </cell>
          <cell r="F33">
            <v>13180.5</v>
          </cell>
        </row>
        <row r="34">
          <cell r="E34">
            <v>5</v>
          </cell>
          <cell r="F34">
            <v>13684.416666666664</v>
          </cell>
        </row>
        <row r="35">
          <cell r="E35">
            <v>4</v>
          </cell>
          <cell r="F35">
            <v>14188.333333333332</v>
          </cell>
        </row>
        <row r="36">
          <cell r="E36">
            <v>3</v>
          </cell>
          <cell r="F36">
            <v>14692.25</v>
          </cell>
        </row>
        <row r="37">
          <cell r="E37">
            <v>2</v>
          </cell>
          <cell r="F37">
            <v>15196.166666666666</v>
          </cell>
        </row>
        <row r="38">
          <cell r="E38">
            <v>1</v>
          </cell>
          <cell r="F38">
            <v>15700.083333333332</v>
          </cell>
        </row>
        <row r="39">
          <cell r="E39">
            <v>12</v>
          </cell>
          <cell r="F39">
            <v>16204</v>
          </cell>
        </row>
        <row r="40">
          <cell r="E40">
            <v>11</v>
          </cell>
          <cell r="F40">
            <v>16502.453333333331</v>
          </cell>
        </row>
        <row r="41">
          <cell r="E41">
            <v>10</v>
          </cell>
          <cell r="F41">
            <v>16800.906666666666</v>
          </cell>
        </row>
        <row r="42">
          <cell r="E42">
            <v>9</v>
          </cell>
          <cell r="F42">
            <v>17099.36</v>
          </cell>
        </row>
        <row r="43">
          <cell r="E43">
            <v>8</v>
          </cell>
          <cell r="F43">
            <v>17397.813333333332</v>
          </cell>
        </row>
        <row r="44">
          <cell r="E44">
            <v>7</v>
          </cell>
          <cell r="F44">
            <v>17696.266666666663</v>
          </cell>
        </row>
        <row r="45">
          <cell r="E45">
            <v>6</v>
          </cell>
          <cell r="F45">
            <v>17994.72</v>
          </cell>
        </row>
        <row r="46">
          <cell r="E46">
            <v>5</v>
          </cell>
          <cell r="F46">
            <v>18293.173333333332</v>
          </cell>
        </row>
        <row r="47">
          <cell r="E47">
            <v>4</v>
          </cell>
          <cell r="F47">
            <v>18591.626666666667</v>
          </cell>
        </row>
        <row r="48">
          <cell r="E48">
            <v>3</v>
          </cell>
          <cell r="F48">
            <v>18890.080000000002</v>
          </cell>
        </row>
        <row r="49">
          <cell r="E49">
            <v>2</v>
          </cell>
          <cell r="F49">
            <v>19188.533333333333</v>
          </cell>
        </row>
        <row r="50">
          <cell r="E50">
            <v>1</v>
          </cell>
          <cell r="F50">
            <v>19486.986666666664</v>
          </cell>
        </row>
        <row r="51">
          <cell r="E51">
            <v>12</v>
          </cell>
          <cell r="F51">
            <v>19785.439999999999</v>
          </cell>
        </row>
        <row r="52">
          <cell r="E52">
            <v>11</v>
          </cell>
          <cell r="F52">
            <v>19231.09</v>
          </cell>
        </row>
        <row r="53">
          <cell r="E53">
            <v>10</v>
          </cell>
          <cell r="F53">
            <v>18676.739999999998</v>
          </cell>
        </row>
        <row r="54">
          <cell r="E54">
            <v>9</v>
          </cell>
          <cell r="F54">
            <v>18122.39</v>
          </cell>
        </row>
        <row r="55">
          <cell r="E55">
            <v>8</v>
          </cell>
          <cell r="F55">
            <v>17568.04</v>
          </cell>
        </row>
        <row r="56">
          <cell r="E56">
            <v>7</v>
          </cell>
          <cell r="F56">
            <v>17013.689999999999</v>
          </cell>
        </row>
        <row r="57">
          <cell r="E57">
            <v>6</v>
          </cell>
          <cell r="F57">
            <v>16459.34</v>
          </cell>
        </row>
        <row r="58">
          <cell r="E58">
            <v>5</v>
          </cell>
          <cell r="F58">
            <v>15904.99</v>
          </cell>
        </row>
        <row r="59">
          <cell r="E59">
            <v>4</v>
          </cell>
          <cell r="F59">
            <v>15350.64</v>
          </cell>
        </row>
        <row r="60">
          <cell r="E60">
            <v>3</v>
          </cell>
          <cell r="F60">
            <v>14796.29</v>
          </cell>
        </row>
        <row r="61">
          <cell r="E61">
            <v>2</v>
          </cell>
          <cell r="F61">
            <v>14241.94</v>
          </cell>
        </row>
        <row r="62">
          <cell r="E62">
            <v>1</v>
          </cell>
          <cell r="F62">
            <v>13687.59</v>
          </cell>
        </row>
        <row r="63">
          <cell r="E63">
            <v>12</v>
          </cell>
          <cell r="F63">
            <v>13133.240000000002</v>
          </cell>
        </row>
        <row r="64">
          <cell r="E64">
            <v>11</v>
          </cell>
          <cell r="F64">
            <v>13255.901666666667</v>
          </cell>
        </row>
        <row r="65">
          <cell r="E65">
            <v>10</v>
          </cell>
          <cell r="F65">
            <v>13378.563333333334</v>
          </cell>
        </row>
        <row r="66">
          <cell r="E66">
            <v>9</v>
          </cell>
          <cell r="F66">
            <v>13501.225</v>
          </cell>
        </row>
        <row r="67">
          <cell r="E67">
            <v>8</v>
          </cell>
          <cell r="F67">
            <v>13623.886666666667</v>
          </cell>
        </row>
        <row r="68">
          <cell r="E68">
            <v>7</v>
          </cell>
          <cell r="F68">
            <v>13746.548333333334</v>
          </cell>
        </row>
        <row r="69">
          <cell r="E69">
            <v>6</v>
          </cell>
          <cell r="F69">
            <v>13869.210000000001</v>
          </cell>
        </row>
        <row r="70">
          <cell r="E70">
            <v>5</v>
          </cell>
          <cell r="F70">
            <v>13991.871666666666</v>
          </cell>
        </row>
        <row r="71">
          <cell r="E71">
            <v>4</v>
          </cell>
          <cell r="F71">
            <v>14114.533333333333</v>
          </cell>
        </row>
        <row r="72">
          <cell r="E72">
            <v>3</v>
          </cell>
          <cell r="F72">
            <v>14237.195</v>
          </cell>
        </row>
        <row r="73">
          <cell r="E73">
            <v>2</v>
          </cell>
          <cell r="F73">
            <v>14359.856666666667</v>
          </cell>
        </row>
        <row r="74">
          <cell r="E74">
            <v>1</v>
          </cell>
          <cell r="F74">
            <v>14482.518333333333</v>
          </cell>
        </row>
        <row r="75">
          <cell r="E75">
            <v>12</v>
          </cell>
          <cell r="F75">
            <v>14605.18</v>
          </cell>
        </row>
        <row r="76">
          <cell r="E76">
            <v>11</v>
          </cell>
          <cell r="F76">
            <v>14586.628333333334</v>
          </cell>
        </row>
      </sheetData>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quityTemplate"/>
      <sheetName val="EconTemplate"/>
      <sheetName val="RowName"/>
      <sheetName val="AbsMandatory"/>
      <sheetName val="EqDDic"/>
      <sheetName val="EconDDic"/>
      <sheetName val="SectorRange"/>
      <sheetName val="ReplaceNameDlg"/>
      <sheetName val="NewItemDlg"/>
      <sheetName val="UpdateDlg"/>
      <sheetName val="UpgdDlg"/>
      <sheetName val="ErrorListDlg"/>
      <sheetName val="UtilMod"/>
      <sheetName val="InsItemMod"/>
      <sheetName val="GlobalMod"/>
      <sheetName val="ValidateMod"/>
      <sheetName val="MaintenanceMod"/>
      <sheetName val="EquityTemplate_BK"/>
      <sheetName val="RowName_BK"/>
      <sheetName val="EqDDic_BK"/>
      <sheetName val="Upg3Dialog"/>
      <sheetName val="ReplaceFormulaDlg"/>
      <sheetName val="Ddic"/>
    </sheetNames>
    <definedNames>
      <definedName name="Equity_Del_Item"/>
      <definedName name="Equity_Ins_Item"/>
      <definedName name="validate_Equity_Data"/>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ly Scrap, Prod + CapUtil"/>
      <sheetName val="Monthly Scrap (#1+Bundles)"/>
      <sheetName val="Perform"/>
      <sheetName val="Monthly Ship+Prod"/>
      <sheetName val="ShipII"/>
      <sheetName val="Corrupt SSCI"/>
      <sheetName val="Auto"/>
      <sheetName val="Monthly Ship_Prod"/>
    </sheetNames>
    <sheetDataSet>
      <sheetData sheetId="0"/>
      <sheetData sheetId="1"/>
      <sheetData sheetId="2" refreshError="1">
        <row r="461">
          <cell r="A461" t="str">
            <v>1985:1</v>
          </cell>
          <cell r="B461">
            <v>1985</v>
          </cell>
          <cell r="C461">
            <v>191.64</v>
          </cell>
          <cell r="D461">
            <v>1.0409999999999999</v>
          </cell>
          <cell r="E461">
            <v>38.590000000000003</v>
          </cell>
          <cell r="F461">
            <v>-0.23066188197767135</v>
          </cell>
          <cell r="G461">
            <v>60.9</v>
          </cell>
          <cell r="H461">
            <v>-0.125</v>
          </cell>
          <cell r="I461">
            <v>81.78</v>
          </cell>
          <cell r="J461">
            <v>-0.11560506110089752</v>
          </cell>
          <cell r="K461">
            <v>6.0170000000000003</v>
          </cell>
          <cell r="L461">
            <v>6.1872909698996725E-3</v>
          </cell>
          <cell r="M461">
            <v>1</v>
          </cell>
          <cell r="N461">
            <v>1</v>
          </cell>
          <cell r="O461">
            <v>1</v>
          </cell>
          <cell r="P461">
            <v>2.0217552533992582</v>
          </cell>
          <cell r="Q461">
            <v>2.6624040920716108</v>
          </cell>
          <cell r="R461">
            <v>0.7593720500279636</v>
          </cell>
          <cell r="S461">
            <v>1.927967806841046</v>
          </cell>
          <cell r="T461">
            <v>0.88347069597069605</v>
          </cell>
          <cell r="U461">
            <v>0.45823934032293467</v>
          </cell>
          <cell r="V461">
            <v>0</v>
          </cell>
        </row>
        <row r="462">
          <cell r="A462" t="str">
            <v>1985:2</v>
          </cell>
          <cell r="B462">
            <v>1985</v>
          </cell>
          <cell r="C462">
            <v>202.13</v>
          </cell>
          <cell r="D462">
            <v>1.042</v>
          </cell>
          <cell r="E462">
            <v>38.89</v>
          </cell>
          <cell r="F462">
            <v>-0.11108571428571423</v>
          </cell>
          <cell r="G462">
            <v>66.099999999999994</v>
          </cell>
          <cell r="H462">
            <v>-0.13026315789473697</v>
          </cell>
          <cell r="I462">
            <v>83.49</v>
          </cell>
          <cell r="J462">
            <v>-0.13257142857142867</v>
          </cell>
          <cell r="K462">
            <v>5.5979999999999999</v>
          </cell>
          <cell r="L462">
            <v>-8.9756097560975689E-2</v>
          </cell>
          <cell r="M462">
            <v>1.0547380505113755</v>
          </cell>
          <cell r="N462">
            <v>1.0077740347240216</v>
          </cell>
          <cell r="O462">
            <v>0.95547328953896749</v>
          </cell>
          <cell r="P462">
            <v>2.0640296662546351</v>
          </cell>
          <cell r="Q462">
            <v>2.6649616368286444</v>
          </cell>
          <cell r="R462">
            <v>0.7745063334986203</v>
          </cell>
          <cell r="S462">
            <v>2.0335010060362171</v>
          </cell>
          <cell r="T462">
            <v>0.8903388278388279</v>
          </cell>
          <cell r="U462">
            <v>0.43783544989452089</v>
          </cell>
          <cell r="V462">
            <v>0</v>
          </cell>
        </row>
        <row r="463">
          <cell r="A463" t="str">
            <v>1985:3</v>
          </cell>
          <cell r="B463">
            <v>1985</v>
          </cell>
          <cell r="C463">
            <v>200.42</v>
          </cell>
          <cell r="D463">
            <v>1.0409999999999999</v>
          </cell>
          <cell r="E463">
            <v>37.06</v>
          </cell>
          <cell r="F463">
            <v>-0.25327422929679633</v>
          </cell>
          <cell r="G463">
            <v>72.099999999999994</v>
          </cell>
          <cell r="H463">
            <v>-8.8495575221238965E-2</v>
          </cell>
          <cell r="I463">
            <v>85.79</v>
          </cell>
          <cell r="J463">
            <v>-8.8407183083625496E-2</v>
          </cell>
          <cell r="K463">
            <v>6.3440000000000003</v>
          </cell>
          <cell r="L463">
            <v>-0.12363586130681026</v>
          </cell>
          <cell r="M463">
            <v>1.045815069922772</v>
          </cell>
          <cell r="N463">
            <v>0.96035242290748901</v>
          </cell>
          <cell r="O463">
            <v>0.91828130089806992</v>
          </cell>
          <cell r="P463">
            <v>2.1208899876390608</v>
          </cell>
          <cell r="Q463">
            <v>2.6624040920716108</v>
          </cell>
          <cell r="R463">
            <v>0.79660709430055032</v>
          </cell>
          <cell r="S463">
            <v>2.0162977867203216</v>
          </cell>
          <cell r="T463">
            <v>0.84844322344322354</v>
          </cell>
          <cell r="U463">
            <v>0.42079261755441788</v>
          </cell>
          <cell r="V463">
            <v>0</v>
          </cell>
        </row>
        <row r="464">
          <cell r="A464" t="str">
            <v>1985:4</v>
          </cell>
          <cell r="B464">
            <v>1985</v>
          </cell>
          <cell r="C464">
            <v>201.13</v>
          </cell>
          <cell r="D464">
            <v>1.044</v>
          </cell>
          <cell r="E464">
            <v>35.340000000000003</v>
          </cell>
          <cell r="F464">
            <v>-0.23655217109526883</v>
          </cell>
          <cell r="G464">
            <v>71.599999999999994</v>
          </cell>
          <cell r="H464">
            <v>-0.11386138613861385</v>
          </cell>
          <cell r="I464">
            <v>81.069999999999993</v>
          </cell>
          <cell r="J464">
            <v>-0.13349722103463024</v>
          </cell>
          <cell r="K464">
            <v>6.4249999999999998</v>
          </cell>
          <cell r="L464">
            <v>-7.2620519159457553E-3</v>
          </cell>
          <cell r="M464">
            <v>1.0495199332080987</v>
          </cell>
          <cell r="N464">
            <v>0.9157812904897642</v>
          </cell>
          <cell r="O464">
            <v>0.87257160299039616</v>
          </cell>
          <cell r="P464">
            <v>2.0042027194066745</v>
          </cell>
          <cell r="Q464">
            <v>2.6700767263427112</v>
          </cell>
          <cell r="R464">
            <v>0.75061615257472192</v>
          </cell>
          <cell r="S464">
            <v>2.0234406438631791</v>
          </cell>
          <cell r="T464">
            <v>0.80906593406593419</v>
          </cell>
          <cell r="U464">
            <v>0.39984663573884482</v>
          </cell>
          <cell r="V464">
            <v>0</v>
          </cell>
        </row>
        <row r="465">
          <cell r="A465" t="str">
            <v>1985:5</v>
          </cell>
          <cell r="B465">
            <v>1985</v>
          </cell>
          <cell r="C465">
            <v>204.83</v>
          </cell>
          <cell r="D465">
            <v>1.048</v>
          </cell>
          <cell r="E465">
            <v>35.65</v>
          </cell>
          <cell r="F465">
            <v>-0.10404624277456653</v>
          </cell>
          <cell r="G465">
            <v>68.900000000000006</v>
          </cell>
          <cell r="H465">
            <v>-0.13659147869674171</v>
          </cell>
          <cell r="I465">
            <v>71.5</v>
          </cell>
          <cell r="J465">
            <v>-0.23513050919982892</v>
          </cell>
          <cell r="K465">
            <v>6.5190000000000001</v>
          </cell>
          <cell r="L465">
            <v>-6.1744386873920587E-2</v>
          </cell>
          <cell r="M465">
            <v>1.0688269672302235</v>
          </cell>
          <cell r="N465">
            <v>0.92381445970458653</v>
          </cell>
          <cell r="O465">
            <v>0.86432555317964621</v>
          </cell>
          <cell r="P465">
            <v>1.7676143386897403</v>
          </cell>
          <cell r="Q465">
            <v>2.6803069053708439</v>
          </cell>
          <cell r="R465">
            <v>0.65948206720199276</v>
          </cell>
          <cell r="S465">
            <v>2.0606639839034204</v>
          </cell>
          <cell r="T465">
            <v>0.81616300366300365</v>
          </cell>
          <cell r="U465">
            <v>0.39606797131329674</v>
          </cell>
          <cell r="V465">
            <v>0</v>
          </cell>
        </row>
        <row r="466">
          <cell r="A466" t="str">
            <v>1985:6</v>
          </cell>
          <cell r="B466">
            <v>1985</v>
          </cell>
          <cell r="C466">
            <v>208.5</v>
          </cell>
          <cell r="D466">
            <v>1.048</v>
          </cell>
          <cell r="E466">
            <v>35.01</v>
          </cell>
          <cell r="F466">
            <v>-7.6740506329114E-2</v>
          </cell>
          <cell r="G466">
            <v>66.3</v>
          </cell>
          <cell r="H466">
            <v>-7.1428571428571508E-2</v>
          </cell>
          <cell r="I466">
            <v>66.58</v>
          </cell>
          <cell r="J466">
            <v>-0.25081579835715095</v>
          </cell>
          <cell r="K466">
            <v>6.125</v>
          </cell>
          <cell r="L466">
            <v>-8.3906670655100157E-2</v>
          </cell>
          <cell r="M466">
            <v>1.0879774577332499</v>
          </cell>
          <cell r="N466">
            <v>0.90722985229334008</v>
          </cell>
          <cell r="O466">
            <v>0.83386824409350446</v>
          </cell>
          <cell r="P466">
            <v>1.645982694684796</v>
          </cell>
          <cell r="Q466">
            <v>2.6803069053708439</v>
          </cell>
          <cell r="R466">
            <v>0.61410232215816341</v>
          </cell>
          <cell r="S466">
            <v>2.0975855130784709</v>
          </cell>
          <cell r="T466">
            <v>0.80151098901098894</v>
          </cell>
          <cell r="U466">
            <v>0.38211123408965131</v>
          </cell>
          <cell r="V466">
            <v>0</v>
          </cell>
        </row>
        <row r="467">
          <cell r="A467" t="str">
            <v>1985:7</v>
          </cell>
          <cell r="B467">
            <v>1985</v>
          </cell>
          <cell r="C467">
            <v>212.9</v>
          </cell>
          <cell r="D467">
            <v>1.0509999999999999</v>
          </cell>
          <cell r="E467">
            <v>39.79</v>
          </cell>
          <cell r="F467">
            <v>0.1355593607305936</v>
          </cell>
          <cell r="G467">
            <v>62.1</v>
          </cell>
          <cell r="H467">
            <v>-4.9004594180704353E-2</v>
          </cell>
          <cell r="I467">
            <v>68.38</v>
          </cell>
          <cell r="J467">
            <v>-0.17713598074608905</v>
          </cell>
          <cell r="K467">
            <v>5.71</v>
          </cell>
          <cell r="L467">
            <v>-1.8900343642611728E-2</v>
          </cell>
          <cell r="M467">
            <v>1.1109371738676685</v>
          </cell>
          <cell r="N467">
            <v>1.0310961388960869</v>
          </cell>
          <cell r="O467">
            <v>0.92813181802745925</v>
          </cell>
          <cell r="P467">
            <v>1.6904820766378243</v>
          </cell>
          <cell r="Q467">
            <v>2.6879795396419435</v>
          </cell>
          <cell r="R467">
            <v>0.62890436913928582</v>
          </cell>
          <cell r="S467">
            <v>2.1418511066398391</v>
          </cell>
          <cell r="T467">
            <v>0.91094322344322343</v>
          </cell>
          <cell r="U467">
            <v>0.42530651202562897</v>
          </cell>
          <cell r="V467">
            <v>0</v>
          </cell>
        </row>
        <row r="468">
          <cell r="A468" t="str">
            <v>1985:8</v>
          </cell>
          <cell r="B468">
            <v>1985</v>
          </cell>
          <cell r="C468">
            <v>209.4</v>
          </cell>
          <cell r="D468">
            <v>1.046</v>
          </cell>
          <cell r="E468">
            <v>38.9</v>
          </cell>
          <cell r="F468">
            <v>1.5400678673975321E-2</v>
          </cell>
          <cell r="G468">
            <v>63.2</v>
          </cell>
          <cell r="H468">
            <v>4.4628099173553704E-2</v>
          </cell>
          <cell r="I468">
            <v>74.67</v>
          </cell>
          <cell r="J468">
            <v>-8.6046511627906996E-2</v>
          </cell>
          <cell r="K468">
            <v>6.0640000000000001</v>
          </cell>
          <cell r="L468">
            <v>5.1384054367644705E-3</v>
          </cell>
          <cell r="M468">
            <v>1.0926737633061991</v>
          </cell>
          <cell r="N468">
            <v>1.0080331692148223</v>
          </cell>
          <cell r="O468">
            <v>0.92253809239889473</v>
          </cell>
          <cell r="P468">
            <v>1.8459826946847959</v>
          </cell>
          <cell r="Q468">
            <v>2.6751918158567776</v>
          </cell>
          <cell r="R468">
            <v>0.6900375082425958</v>
          </cell>
          <cell r="S468">
            <v>2.1066398390342052</v>
          </cell>
          <cell r="T468">
            <v>0.89056776556776551</v>
          </cell>
          <cell r="U468">
            <v>0.42274324688364801</v>
          </cell>
          <cell r="V468">
            <v>0</v>
          </cell>
        </row>
        <row r="469">
          <cell r="A469" t="str">
            <v>1985:9</v>
          </cell>
          <cell r="B469">
            <v>1985</v>
          </cell>
          <cell r="C469">
            <v>205.15</v>
          </cell>
          <cell r="D469">
            <v>1.0329999999999999</v>
          </cell>
          <cell r="E469">
            <v>37.53</v>
          </cell>
          <cell r="F469">
            <v>-1.3304949441191871E-3</v>
          </cell>
          <cell r="G469">
            <v>63.4</v>
          </cell>
          <cell r="H469">
            <v>9.8786828422876782E-2</v>
          </cell>
          <cell r="I469">
            <v>73.400000000000006</v>
          </cell>
          <cell r="J469">
            <v>-0.14192190787935466</v>
          </cell>
          <cell r="K469">
            <v>5.8479999999999999</v>
          </cell>
          <cell r="L469">
            <v>7.2240557389072313E-2</v>
          </cell>
          <cell r="M469">
            <v>1.0704967647672721</v>
          </cell>
          <cell r="N469">
            <v>0.97253174397512299</v>
          </cell>
          <cell r="O469">
            <v>0.90848639247083862</v>
          </cell>
          <cell r="P469">
            <v>1.8145859085290483</v>
          </cell>
          <cell r="Q469">
            <v>2.6419437340153449</v>
          </cell>
          <cell r="R469">
            <v>0.68683745424478027</v>
          </cell>
          <cell r="S469">
            <v>2.0638832997987926</v>
          </cell>
          <cell r="T469">
            <v>0.85920329670329676</v>
          </cell>
          <cell r="U469">
            <v>0.41630420517819988</v>
          </cell>
          <cell r="V469">
            <v>0</v>
          </cell>
        </row>
        <row r="470">
          <cell r="A470" t="str">
            <v>1985:10</v>
          </cell>
          <cell r="B470">
            <v>1985</v>
          </cell>
          <cell r="C470">
            <v>207.65</v>
          </cell>
          <cell r="D470">
            <v>1.05</v>
          </cell>
          <cell r="E470">
            <v>33.380000000000003</v>
          </cell>
          <cell r="F470">
            <v>-3.1621700029010658E-2</v>
          </cell>
          <cell r="G470">
            <v>65.2</v>
          </cell>
          <cell r="H470">
            <v>0.11643835616438358</v>
          </cell>
          <cell r="I470">
            <v>72.3</v>
          </cell>
          <cell r="J470">
            <v>-0.14881092535907703</v>
          </cell>
          <cell r="K470">
            <v>6.3079999999999998</v>
          </cell>
          <cell r="L470">
            <v>3.6306883522260636E-2</v>
          </cell>
          <cell r="M470">
            <v>1.0835420580254644</v>
          </cell>
          <cell r="N470">
            <v>0.86499093029282192</v>
          </cell>
          <cell r="O470">
            <v>0.79829935892760118</v>
          </cell>
          <cell r="P470">
            <v>1.787391841779975</v>
          </cell>
          <cell r="Q470">
            <v>2.6854219948849103</v>
          </cell>
          <cell r="R470">
            <v>0.66559067631997171</v>
          </cell>
          <cell r="S470">
            <v>2.0890342052313882</v>
          </cell>
          <cell r="T470">
            <v>0.76419413919413925</v>
          </cell>
          <cell r="U470">
            <v>0.36581217161520563</v>
          </cell>
          <cell r="V470">
            <v>0</v>
          </cell>
        </row>
        <row r="471">
          <cell r="A471" t="str">
            <v>1985:11</v>
          </cell>
          <cell r="B471">
            <v>1985</v>
          </cell>
          <cell r="C471">
            <v>219.44</v>
          </cell>
          <cell r="D471">
            <v>1.056</v>
          </cell>
          <cell r="E471">
            <v>34.93</v>
          </cell>
          <cell r="F471">
            <v>-1.5779092702169706E-2</v>
          </cell>
          <cell r="G471">
            <v>64.7</v>
          </cell>
          <cell r="H471">
            <v>0.11937716262975795</v>
          </cell>
          <cell r="I471">
            <v>69.83</v>
          </cell>
          <cell r="J471">
            <v>-0.1442401960784313</v>
          </cell>
          <cell r="K471">
            <v>5.6539999999999999</v>
          </cell>
          <cell r="L471">
            <v>6.3381606168892102E-2</v>
          </cell>
          <cell r="M471">
            <v>1.1450636610311</v>
          </cell>
          <cell r="N471">
            <v>0.90515677636693437</v>
          </cell>
          <cell r="O471">
            <v>0.79048598533977077</v>
          </cell>
          <cell r="P471">
            <v>1.7263288009888751</v>
          </cell>
          <cell r="Q471">
            <v>2.7007672634271098</v>
          </cell>
          <cell r="R471">
            <v>0.63919939506311574</v>
          </cell>
          <cell r="S471">
            <v>2.2076458752515089</v>
          </cell>
          <cell r="T471">
            <v>0.79967948717948723</v>
          </cell>
          <cell r="U471">
            <v>0.36223177645662158</v>
          </cell>
          <cell r="V471">
            <v>0</v>
          </cell>
        </row>
        <row r="472">
          <cell r="A472" t="str">
            <v>1985:12</v>
          </cell>
          <cell r="B472">
            <v>1985</v>
          </cell>
          <cell r="C472">
            <v>230.29</v>
          </cell>
          <cell r="D472">
            <v>1.0589999999999999</v>
          </cell>
          <cell r="E472">
            <v>34.31</v>
          </cell>
          <cell r="F472">
            <v>-5.0110741971206907E-2</v>
          </cell>
          <cell r="G472">
            <v>59.7</v>
          </cell>
          <cell r="H472">
            <v>0.13931297709923673</v>
          </cell>
          <cell r="I472">
            <v>70.77</v>
          </cell>
          <cell r="J472">
            <v>-0.10812854442344044</v>
          </cell>
          <cell r="K472">
            <v>5.8209999999999997</v>
          </cell>
          <cell r="L472">
            <v>0.19601397164577761</v>
          </cell>
          <cell r="M472">
            <v>1.2016802337716552</v>
          </cell>
          <cell r="N472">
            <v>0.88909043793728948</v>
          </cell>
          <cell r="O472">
            <v>0.73987273232143014</v>
          </cell>
          <cell r="P472">
            <v>1.7495673671199008</v>
          </cell>
          <cell r="Q472">
            <v>2.7084398976982094</v>
          </cell>
          <cell r="R472">
            <v>0.64596868795456208</v>
          </cell>
          <cell r="S472">
            <v>2.3168008048289734</v>
          </cell>
          <cell r="T472">
            <v>0.78548534798534808</v>
          </cell>
          <cell r="U472">
            <v>0.33903879278189941</v>
          </cell>
          <cell r="V472">
            <v>0</v>
          </cell>
        </row>
        <row r="473">
          <cell r="A473" t="str">
            <v>1986:1</v>
          </cell>
          <cell r="B473">
            <v>1986</v>
          </cell>
          <cell r="C473">
            <v>230.37</v>
          </cell>
          <cell r="D473">
            <v>1.0549999999999999</v>
          </cell>
          <cell r="E473">
            <v>34.549999999999997</v>
          </cell>
          <cell r="F473">
            <v>-0.10469033428349328</v>
          </cell>
          <cell r="G473">
            <v>69.400000000000006</v>
          </cell>
          <cell r="H473">
            <v>0.13957307060755353</v>
          </cell>
          <cell r="I473">
            <v>74.2</v>
          </cell>
          <cell r="J473">
            <v>-9.2687698703839527E-2</v>
          </cell>
          <cell r="K473">
            <v>6.4370000000000003</v>
          </cell>
          <cell r="L473">
            <v>6.9802227023433527E-2</v>
          </cell>
          <cell r="M473">
            <v>1.2020976831559174</v>
          </cell>
          <cell r="N473">
            <v>0.89530966571650672</v>
          </cell>
          <cell r="O473">
            <v>0.74478944453666429</v>
          </cell>
          <cell r="P473">
            <v>1.8343634116192831</v>
          </cell>
          <cell r="Q473">
            <v>2.6982097186700766</v>
          </cell>
          <cell r="R473">
            <v>0.67984463880866319</v>
          </cell>
          <cell r="S473">
            <v>2.3176056338028168</v>
          </cell>
          <cell r="T473">
            <v>0.79097985347985345</v>
          </cell>
          <cell r="U473">
            <v>0.34129182374396594</v>
          </cell>
          <cell r="V473">
            <v>0</v>
          </cell>
        </row>
        <row r="474">
          <cell r="A474" t="str">
            <v>1986:2</v>
          </cell>
          <cell r="B474">
            <v>1986</v>
          </cell>
          <cell r="C474">
            <v>241.91</v>
          </cell>
          <cell r="D474">
            <v>1.04</v>
          </cell>
          <cell r="E474">
            <v>36.229999999999997</v>
          </cell>
          <cell r="F474">
            <v>-6.8398045770120985E-2</v>
          </cell>
          <cell r="G474">
            <v>71.8</v>
          </cell>
          <cell r="H474">
            <v>8.6232980332829001E-2</v>
          </cell>
          <cell r="I474">
            <v>75.89</v>
          </cell>
          <cell r="J474">
            <v>-9.102886573242297E-2</v>
          </cell>
          <cell r="K474">
            <v>5.7990000000000004</v>
          </cell>
          <cell r="L474">
            <v>3.5905680600214485E-2</v>
          </cell>
          <cell r="M474">
            <v>1.2623147568357338</v>
          </cell>
          <cell r="N474">
            <v>0.93884426017102862</v>
          </cell>
          <cell r="O474">
            <v>0.74374814608398121</v>
          </cell>
          <cell r="P474">
            <v>1.876143386897404</v>
          </cell>
          <cell r="Q474">
            <v>2.659846547314578</v>
          </cell>
          <cell r="R474">
            <v>0.70535775411238943</v>
          </cell>
          <cell r="S474">
            <v>2.4337022132796777</v>
          </cell>
          <cell r="T474">
            <v>0.82944139194139188</v>
          </cell>
          <cell r="U474">
            <v>0.34081465982792924</v>
          </cell>
          <cell r="V474">
            <v>0</v>
          </cell>
        </row>
        <row r="475">
          <cell r="A475" t="str">
            <v>1986:3</v>
          </cell>
          <cell r="B475">
            <v>1986</v>
          </cell>
          <cell r="C475">
            <v>256.25</v>
          </cell>
          <cell r="D475">
            <v>1.026</v>
          </cell>
          <cell r="E475">
            <v>37.04</v>
          </cell>
          <cell r="F475">
            <v>-5.3966540744743163E-4</v>
          </cell>
          <cell r="G475">
            <v>71.900000000000006</v>
          </cell>
          <cell r="H475">
            <v>-2.7739251040220791E-3</v>
          </cell>
          <cell r="I475">
            <v>74.02</v>
          </cell>
          <cell r="J475">
            <v>-0.13719547732836002</v>
          </cell>
          <cell r="K475">
            <v>6.1420000000000003</v>
          </cell>
          <cell r="L475">
            <v>-3.1841109709962123E-2</v>
          </cell>
          <cell r="M475">
            <v>1.3371425589647257</v>
          </cell>
          <cell r="N475">
            <v>0.95983415392588745</v>
          </cell>
          <cell r="O475">
            <v>0.7178248478374909</v>
          </cell>
          <cell r="P475">
            <v>1.8299134734239799</v>
          </cell>
          <cell r="Q475">
            <v>2.6240409207161126</v>
          </cell>
          <cell r="R475">
            <v>0.69736468626586368</v>
          </cell>
          <cell r="S475">
            <v>2.5779678068410461</v>
          </cell>
          <cell r="T475">
            <v>0.84798534798534797</v>
          </cell>
          <cell r="U475">
            <v>0.32893558474046281</v>
          </cell>
          <cell r="V475">
            <v>0</v>
          </cell>
        </row>
        <row r="476">
          <cell r="A476" t="str">
            <v>1986:4</v>
          </cell>
          <cell r="B476">
            <v>1986</v>
          </cell>
          <cell r="C476">
            <v>263.89</v>
          </cell>
          <cell r="D476">
            <v>1.0229999999999999</v>
          </cell>
          <cell r="E476">
            <v>33.33</v>
          </cell>
          <cell r="F476">
            <v>-5.6876061120543442E-2</v>
          </cell>
          <cell r="G476">
            <v>73.5</v>
          </cell>
          <cell r="H476">
            <v>2.6536312849162025E-2</v>
          </cell>
          <cell r="I476">
            <v>74</v>
          </cell>
          <cell r="J476">
            <v>-8.7208585173306985E-2</v>
          </cell>
          <cell r="K476">
            <v>6.2830000000000004</v>
          </cell>
          <cell r="L476">
            <v>-2.2101167315174974E-2</v>
          </cell>
          <cell r="M476">
            <v>1.3770089751617616</v>
          </cell>
          <cell r="N476">
            <v>0.86369525783881818</v>
          </cell>
          <cell r="O476">
            <v>0.62722558343336665</v>
          </cell>
          <cell r="P476">
            <v>1.8294190358467242</v>
          </cell>
          <cell r="Q476">
            <v>2.6163682864450126</v>
          </cell>
          <cell r="R476">
            <v>0.69922076541160239</v>
          </cell>
          <cell r="S476">
            <v>2.6548289738430579</v>
          </cell>
          <cell r="T476">
            <v>0.7630494505494505</v>
          </cell>
          <cell r="U476">
            <v>0.28741943758617378</v>
          </cell>
          <cell r="V476">
            <v>0</v>
          </cell>
        </row>
        <row r="477">
          <cell r="A477" t="str">
            <v>1986:5</v>
          </cell>
          <cell r="B477">
            <v>1986</v>
          </cell>
          <cell r="C477">
            <v>266.38</v>
          </cell>
          <cell r="D477">
            <v>1.0289999999999999</v>
          </cell>
          <cell r="E477">
            <v>33.409999999999997</v>
          </cell>
          <cell r="F477">
            <v>-6.2833099579242657E-2</v>
          </cell>
          <cell r="G477">
            <v>69.5</v>
          </cell>
          <cell r="H477">
            <v>8.7082728592162706E-3</v>
          </cell>
          <cell r="I477">
            <v>72.790000000000006</v>
          </cell>
          <cell r="J477">
            <v>1.8041958041958184E-2</v>
          </cell>
          <cell r="K477">
            <v>6.2119999999999997</v>
          </cell>
          <cell r="L477">
            <v>-4.7093112440558471E-2</v>
          </cell>
          <cell r="M477">
            <v>1.3900020872469214</v>
          </cell>
          <cell r="N477">
            <v>0.865768333765224</v>
          </cell>
          <cell r="O477">
            <v>0.62285398109004997</v>
          </cell>
          <cell r="P477">
            <v>1.7995055624227441</v>
          </cell>
          <cell r="Q477">
            <v>2.6317135549872122</v>
          </cell>
          <cell r="R477">
            <v>0.68377713790796202</v>
          </cell>
          <cell r="S477">
            <v>2.6798792756539234</v>
          </cell>
          <cell r="T477">
            <v>0.76488095238095233</v>
          </cell>
          <cell r="U477">
            <v>0.28541619741221813</v>
          </cell>
          <cell r="V477">
            <v>0</v>
          </cell>
        </row>
        <row r="478">
          <cell r="A478" t="str">
            <v>1986:6</v>
          </cell>
          <cell r="B478">
            <v>1986</v>
          </cell>
          <cell r="C478">
            <v>274.55</v>
          </cell>
          <cell r="D478">
            <v>1.0309999999999999</v>
          </cell>
          <cell r="E478">
            <v>31.41</v>
          </cell>
          <cell r="F478">
            <v>-0.10282776349614386</v>
          </cell>
          <cell r="G478">
            <v>63.5</v>
          </cell>
          <cell r="H478">
            <v>-4.2232277526395134E-2</v>
          </cell>
          <cell r="I478">
            <v>71.39</v>
          </cell>
          <cell r="J478">
            <v>7.224391709222E-2</v>
          </cell>
          <cell r="K478">
            <v>6.0069999999999997</v>
          </cell>
          <cell r="L478">
            <v>-1.9265306122449033E-2</v>
          </cell>
          <cell r="M478">
            <v>1.4326341056146943</v>
          </cell>
          <cell r="N478">
            <v>0.81394143560507892</v>
          </cell>
          <cell r="O478">
            <v>0.56814327706923085</v>
          </cell>
          <cell r="P478">
            <v>1.7648949320148331</v>
          </cell>
          <cell r="Q478">
            <v>2.6368286445012785</v>
          </cell>
          <cell r="R478">
            <v>0.66932484812589699</v>
          </cell>
          <cell r="S478">
            <v>2.7620724346076457</v>
          </cell>
          <cell r="T478">
            <v>0.71909340659340659</v>
          </cell>
          <cell r="U478">
            <v>0.26034560049311462</v>
          </cell>
          <cell r="V478">
            <v>0</v>
          </cell>
        </row>
        <row r="479">
          <cell r="A479" t="str">
            <v>1986:7</v>
          </cell>
          <cell r="B479">
            <v>1986</v>
          </cell>
          <cell r="C479">
            <v>266.17</v>
          </cell>
          <cell r="D479">
            <v>1.0249999999999999</v>
          </cell>
          <cell r="E479">
            <v>24.13</v>
          </cell>
          <cell r="F479">
            <v>-0.39356622266901231</v>
          </cell>
          <cell r="G479">
            <v>59.2</v>
          </cell>
          <cell r="H479">
            <v>-4.6698872785829293E-2</v>
          </cell>
          <cell r="I479">
            <v>72.17</v>
          </cell>
          <cell r="J479">
            <v>5.5425563030125913E-2</v>
          </cell>
          <cell r="K479">
            <v>5.8150000000000004</v>
          </cell>
          <cell r="L479">
            <v>1.8388791593695331E-2</v>
          </cell>
          <cell r="M479">
            <v>1.3889062826132332</v>
          </cell>
          <cell r="N479">
            <v>0.62529152630215068</v>
          </cell>
          <cell r="O479">
            <v>0.4502042608128044</v>
          </cell>
          <cell r="P479">
            <v>1.784177997527812</v>
          </cell>
          <cell r="Q479">
            <v>2.621483375959079</v>
          </cell>
          <cell r="R479">
            <v>0.68059863125207276</v>
          </cell>
          <cell r="S479">
            <v>2.6777665995975855</v>
          </cell>
          <cell r="T479">
            <v>0.55242673992673996</v>
          </cell>
          <cell r="U479">
            <v>0.20630130348543393</v>
          </cell>
          <cell r="V479">
            <v>0</v>
          </cell>
        </row>
        <row r="480">
          <cell r="A480" t="str">
            <v>1986:8</v>
          </cell>
          <cell r="B480">
            <v>1986</v>
          </cell>
          <cell r="C480">
            <v>270.23</v>
          </cell>
          <cell r="D480">
            <v>1.0269999999999999</v>
          </cell>
          <cell r="E480">
            <v>27.54</v>
          </cell>
          <cell r="F480">
            <v>-0.2920308483290488</v>
          </cell>
          <cell r="G480">
            <v>52.8</v>
          </cell>
          <cell r="H480">
            <v>-0.16455696202531656</v>
          </cell>
          <cell r="I480">
            <v>75.97</v>
          </cell>
          <cell r="J480">
            <v>1.7409937056381386E-2</v>
          </cell>
          <cell r="K480">
            <v>5.3639999999999999</v>
          </cell>
          <cell r="L480">
            <v>-0.11543535620052769</v>
          </cell>
          <cell r="M480">
            <v>1.4100918388645378</v>
          </cell>
          <cell r="N480">
            <v>0.71365638766519812</v>
          </cell>
          <cell r="O480">
            <v>0.5061063173302689</v>
          </cell>
          <cell r="P480">
            <v>1.8781211372064275</v>
          </cell>
          <cell r="Q480">
            <v>2.6265984654731453</v>
          </cell>
          <cell r="R480">
            <v>0.71503930345444333</v>
          </cell>
          <cell r="S480">
            <v>2.7186116700201208</v>
          </cell>
          <cell r="T480">
            <v>0.63049450549450547</v>
          </cell>
          <cell r="U480">
            <v>0.23191782498669222</v>
          </cell>
          <cell r="V480">
            <v>0</v>
          </cell>
        </row>
        <row r="481">
          <cell r="A481" t="str">
            <v>1986:9</v>
          </cell>
          <cell r="B481">
            <v>1986</v>
          </cell>
          <cell r="C481">
            <v>263.62</v>
          </cell>
          <cell r="D481">
            <v>1.024</v>
          </cell>
          <cell r="E481">
            <v>30.7</v>
          </cell>
          <cell r="F481">
            <v>-0.18198774313882227</v>
          </cell>
          <cell r="G481">
            <v>54.3</v>
          </cell>
          <cell r="H481">
            <v>-0.14353312302839116</v>
          </cell>
          <cell r="I481">
            <v>74.75</v>
          </cell>
          <cell r="J481">
            <v>1.8392370572207106E-2</v>
          </cell>
          <cell r="K481">
            <v>5.6079999999999997</v>
          </cell>
          <cell r="L481">
            <v>-4.1039671682626566E-2</v>
          </cell>
          <cell r="M481">
            <v>1.3756000834898769</v>
          </cell>
          <cell r="N481">
            <v>0.79554288675822749</v>
          </cell>
          <cell r="O481">
            <v>0.57832425012649535</v>
          </cell>
          <cell r="P481">
            <v>1.8479604449938194</v>
          </cell>
          <cell r="Q481">
            <v>2.6189258312020458</v>
          </cell>
          <cell r="R481">
            <v>0.70561770897713227</v>
          </cell>
          <cell r="S481">
            <v>2.6521126760563378</v>
          </cell>
          <cell r="T481">
            <v>0.70283882783882778</v>
          </cell>
          <cell r="U481">
            <v>0.26501092287072109</v>
          </cell>
          <cell r="V481">
            <v>0</v>
          </cell>
        </row>
        <row r="482">
          <cell r="A482" t="str">
            <v>1986:10</v>
          </cell>
          <cell r="B482">
            <v>1986</v>
          </cell>
          <cell r="C482">
            <v>263.08999999999997</v>
          </cell>
          <cell r="D482">
            <v>1.036</v>
          </cell>
          <cell r="E482">
            <v>32.49</v>
          </cell>
          <cell r="F482">
            <v>-2.6662672258837672E-2</v>
          </cell>
          <cell r="G482">
            <v>56.8</v>
          </cell>
          <cell r="H482">
            <v>-0.12883435582822089</v>
          </cell>
          <cell r="I482">
            <v>74.09</v>
          </cell>
          <cell r="J482">
            <v>2.4757952973720743E-2</v>
          </cell>
          <cell r="K482">
            <v>5.923</v>
          </cell>
          <cell r="L482">
            <v>-6.103360811667724E-2</v>
          </cell>
          <cell r="M482">
            <v>1.37283448131914</v>
          </cell>
          <cell r="N482">
            <v>0.84192796061155739</v>
          </cell>
          <cell r="O482">
            <v>0.61327710810596703</v>
          </cell>
          <cell r="P482">
            <v>1.8316440049443756</v>
          </cell>
          <cell r="Q482">
            <v>2.6496163682864449</v>
          </cell>
          <cell r="R482">
            <v>0.69128649221356264</v>
          </cell>
          <cell r="S482">
            <v>2.6467806841046273</v>
          </cell>
          <cell r="T482">
            <v>0.74381868131868134</v>
          </cell>
          <cell r="U482">
            <v>0.28102769745363543</v>
          </cell>
          <cell r="V482">
            <v>0</v>
          </cell>
        </row>
        <row r="483">
          <cell r="A483" t="str">
            <v>1986:11</v>
          </cell>
          <cell r="B483">
            <v>1986</v>
          </cell>
          <cell r="C483">
            <v>272.79000000000002</v>
          </cell>
          <cell r="D483">
            <v>1.036</v>
          </cell>
          <cell r="E483">
            <v>27.9</v>
          </cell>
          <cell r="F483">
            <v>-0.20125966218150593</v>
          </cell>
          <cell r="G483">
            <v>56.5</v>
          </cell>
          <cell r="H483">
            <v>-0.12673879443585789</v>
          </cell>
          <cell r="I483">
            <v>75.13</v>
          </cell>
          <cell r="J483">
            <v>7.5898610912215281E-2</v>
          </cell>
          <cell r="K483">
            <v>4.899</v>
          </cell>
          <cell r="L483">
            <v>-0.13353378139370353</v>
          </cell>
          <cell r="M483">
            <v>1.4234502191609268</v>
          </cell>
          <cell r="N483">
            <v>0.7229852293340242</v>
          </cell>
          <cell r="O483">
            <v>0.50791044154687626</v>
          </cell>
          <cell r="P483">
            <v>1.8573547589616808</v>
          </cell>
          <cell r="Q483">
            <v>2.6496163682864449</v>
          </cell>
          <cell r="R483">
            <v>0.70099006829538346</v>
          </cell>
          <cell r="S483">
            <v>2.7443661971830986</v>
          </cell>
          <cell r="T483">
            <v>0.63873626373626369</v>
          </cell>
          <cell r="U483">
            <v>0.23274454567757105</v>
          </cell>
          <cell r="V483">
            <v>0</v>
          </cell>
        </row>
        <row r="484">
          <cell r="A484" t="str">
            <v>1986:12</v>
          </cell>
          <cell r="B484">
            <v>1986</v>
          </cell>
          <cell r="C484">
            <v>276.69</v>
          </cell>
          <cell r="D484">
            <v>1.0349999999999999</v>
          </cell>
          <cell r="E484">
            <v>28.18</v>
          </cell>
          <cell r="F484">
            <v>-0.17866511221218306</v>
          </cell>
          <cell r="G484">
            <v>54.9</v>
          </cell>
          <cell r="H484">
            <v>-8.0402010050251271E-2</v>
          </cell>
          <cell r="I484">
            <v>75.69</v>
          </cell>
          <cell r="J484">
            <v>6.9520983467570963E-2</v>
          </cell>
          <cell r="K484">
            <v>5.1989999999999998</v>
          </cell>
          <cell r="L484">
            <v>-0.10685449235526545</v>
          </cell>
          <cell r="M484">
            <v>1.4438008766437069</v>
          </cell>
          <cell r="N484">
            <v>0.73024099507644458</v>
          </cell>
          <cell r="O484">
            <v>0.50577680543731196</v>
          </cell>
          <cell r="P484">
            <v>1.8711990111248453</v>
          </cell>
          <cell r="Q484">
            <v>2.6470588235294112</v>
          </cell>
          <cell r="R484">
            <v>0.70689740420271951</v>
          </cell>
          <cell r="S484">
            <v>2.7836016096579477</v>
          </cell>
          <cell r="T484">
            <v>0.64514652014652019</v>
          </cell>
          <cell r="U484">
            <v>0.23176682967423509</v>
          </cell>
          <cell r="V484">
            <v>0</v>
          </cell>
        </row>
        <row r="485">
          <cell r="A485" t="str">
            <v>1987:1</v>
          </cell>
          <cell r="B485">
            <v>1987</v>
          </cell>
          <cell r="C485">
            <v>296.10000000000002</v>
          </cell>
          <cell r="D485">
            <v>1.04</v>
          </cell>
          <cell r="E485">
            <v>31.31</v>
          </cell>
          <cell r="F485">
            <v>-9.3777134587554212E-2</v>
          </cell>
          <cell r="G485">
            <v>65.5</v>
          </cell>
          <cell r="H485">
            <v>-5.6195965417867533E-2</v>
          </cell>
          <cell r="I485">
            <v>77.83</v>
          </cell>
          <cell r="J485">
            <v>4.8921832884097016E-2</v>
          </cell>
          <cell r="K485">
            <v>5.6639999999999997</v>
          </cell>
          <cell r="L485">
            <v>-0.12008699704831449</v>
          </cell>
          <cell r="M485">
            <v>1.5450845335003134</v>
          </cell>
          <cell r="N485">
            <v>0.81135009069707165</v>
          </cell>
          <cell r="O485">
            <v>0.52511695839644301</v>
          </cell>
          <cell r="P485">
            <v>1.9241038318912236</v>
          </cell>
          <cell r="Q485">
            <v>2.659846547314578</v>
          </cell>
          <cell r="R485">
            <v>0.72338903679756583</v>
          </cell>
          <cell r="S485">
            <v>2.97887323943662</v>
          </cell>
          <cell r="T485">
            <v>0.71680402930402931</v>
          </cell>
          <cell r="U485">
            <v>0.240629248607972</v>
          </cell>
          <cell r="V485">
            <v>0</v>
          </cell>
        </row>
        <row r="486">
          <cell r="A486" t="str">
            <v>1987:2</v>
          </cell>
          <cell r="B486">
            <v>1987</v>
          </cell>
          <cell r="C486">
            <v>318.18</v>
          </cell>
          <cell r="D486">
            <v>1.0409999999999999</v>
          </cell>
          <cell r="E486">
            <v>32.619999999999997</v>
          </cell>
          <cell r="F486">
            <v>-9.9641181341429741E-2</v>
          </cell>
          <cell r="G486">
            <v>69.5</v>
          </cell>
          <cell r="H486">
            <v>-3.2033426183843972E-2</v>
          </cell>
          <cell r="I486">
            <v>77.62</v>
          </cell>
          <cell r="J486">
            <v>2.2796152325734731E-2</v>
          </cell>
          <cell r="K486">
            <v>5.5270000000000001</v>
          </cell>
          <cell r="L486">
            <v>-4.690463873081574E-2</v>
          </cell>
          <cell r="M486">
            <v>1.660300563556669</v>
          </cell>
          <cell r="N486">
            <v>0.84529670899196674</v>
          </cell>
          <cell r="O486">
            <v>0.50912270196498988</v>
          </cell>
          <cell r="P486">
            <v>1.9189122373300371</v>
          </cell>
          <cell r="Q486">
            <v>2.6624040920716108</v>
          </cell>
          <cell r="R486">
            <v>0.72074417367535515</v>
          </cell>
          <cell r="S486">
            <v>3.2010060362173038</v>
          </cell>
          <cell r="T486">
            <v>0.7467948717948717</v>
          </cell>
          <cell r="U486">
            <v>0.23330005109186702</v>
          </cell>
          <cell r="V486">
            <v>0</v>
          </cell>
        </row>
        <row r="487">
          <cell r="A487" t="str">
            <v>1987:3</v>
          </cell>
          <cell r="B487">
            <v>1987</v>
          </cell>
          <cell r="C487">
            <v>334.65</v>
          </cell>
          <cell r="D487">
            <v>1.0429999999999999</v>
          </cell>
          <cell r="E487">
            <v>36.33</v>
          </cell>
          <cell r="F487">
            <v>-1.9168466522678229E-2</v>
          </cell>
          <cell r="G487">
            <v>77.3</v>
          </cell>
          <cell r="H487">
            <v>7.5104311543810809E-2</v>
          </cell>
          <cell r="I487">
            <v>74.97</v>
          </cell>
          <cell r="J487">
            <v>1.2834369089435249E-2</v>
          </cell>
          <cell r="K487">
            <v>6.234</v>
          </cell>
          <cell r="L487">
            <v>1.4978834255942708E-2</v>
          </cell>
          <cell r="M487">
            <v>1.7462429555416406</v>
          </cell>
          <cell r="N487">
            <v>0.9414356050790359</v>
          </cell>
          <cell r="O487">
            <v>0.53912063157730894</v>
          </cell>
          <cell r="P487">
            <v>1.8533992583436341</v>
          </cell>
          <cell r="Q487">
            <v>2.6675191815856776</v>
          </cell>
          <cell r="R487">
            <v>0.69480259828606039</v>
          </cell>
          <cell r="S487">
            <v>3.3667002012072431</v>
          </cell>
          <cell r="T487">
            <v>0.83173076923076916</v>
          </cell>
          <cell r="U487">
            <v>0.24704628256846994</v>
          </cell>
          <cell r="V487">
            <v>0</v>
          </cell>
        </row>
        <row r="488">
          <cell r="A488" t="str">
            <v>1987:4</v>
          </cell>
          <cell r="B488">
            <v>1987</v>
          </cell>
          <cell r="C488">
            <v>335.43</v>
          </cell>
          <cell r="D488">
            <v>1.0509999999999999</v>
          </cell>
          <cell r="E488">
            <v>38.53</v>
          </cell>
          <cell r="F488">
            <v>0.15601560156015615</v>
          </cell>
          <cell r="G488">
            <v>80.3</v>
          </cell>
          <cell r="H488">
            <v>9.2517006802721014E-2</v>
          </cell>
          <cell r="I488">
            <v>73.72</v>
          </cell>
          <cell r="J488">
            <v>-3.7837837837837451E-3</v>
          </cell>
          <cell r="K488">
            <v>6.3120000000000003</v>
          </cell>
          <cell r="L488">
            <v>4.6156294763648464E-3</v>
          </cell>
          <cell r="M488">
            <v>1.7503130870381969</v>
          </cell>
          <cell r="N488">
            <v>0.99844519305519563</v>
          </cell>
          <cell r="O488">
            <v>0.57043805502518463</v>
          </cell>
          <cell r="P488">
            <v>1.822496909765142</v>
          </cell>
          <cell r="Q488">
            <v>2.6879795396419435</v>
          </cell>
          <cell r="R488">
            <v>0.67801740410863043</v>
          </cell>
          <cell r="S488">
            <v>3.374547283702213</v>
          </cell>
          <cell r="T488">
            <v>0.88209706959706968</v>
          </cell>
          <cell r="U488">
            <v>0.26139715802983854</v>
          </cell>
          <cell r="V488">
            <v>0</v>
          </cell>
        </row>
        <row r="489">
          <cell r="A489" t="str">
            <v>1987:5</v>
          </cell>
          <cell r="B489">
            <v>1987</v>
          </cell>
          <cell r="C489">
            <v>336.1</v>
          </cell>
          <cell r="D489">
            <v>1.054</v>
          </cell>
          <cell r="E489">
            <v>41.48</v>
          </cell>
          <cell r="F489">
            <v>0.24154444777012873</v>
          </cell>
          <cell r="G489">
            <v>80.2</v>
          </cell>
          <cell r="H489">
            <v>0.15395683453237408</v>
          </cell>
          <cell r="I489">
            <v>74.94</v>
          </cell>
          <cell r="J489">
            <v>2.9537024316526939E-2</v>
          </cell>
          <cell r="K489">
            <v>6.2469999999999999</v>
          </cell>
          <cell r="L489">
            <v>5.634256278171268E-3</v>
          </cell>
          <cell r="M489">
            <v>1.7538092256313924</v>
          </cell>
          <cell r="N489">
            <v>1.0748898678414096</v>
          </cell>
          <cell r="O489">
            <v>0.61288870655497685</v>
          </cell>
          <cell r="P489">
            <v>1.8526576019777501</v>
          </cell>
          <cell r="Q489">
            <v>2.6956521739130435</v>
          </cell>
          <cell r="R489">
            <v>0.68727620718529436</v>
          </cell>
          <cell r="S489">
            <v>3.3812877263581491</v>
          </cell>
          <cell r="T489">
            <v>0.94963369963369959</v>
          </cell>
          <cell r="U489">
            <v>0.28084971658312924</v>
          </cell>
          <cell r="V489">
            <v>0</v>
          </cell>
        </row>
        <row r="490">
          <cell r="A490" t="str">
            <v>1987:6</v>
          </cell>
          <cell r="B490">
            <v>1987</v>
          </cell>
          <cell r="C490">
            <v>349.58</v>
          </cell>
          <cell r="D490">
            <v>1.0549999999999999</v>
          </cell>
          <cell r="E490">
            <v>42.73</v>
          </cell>
          <cell r="F490">
            <v>0.36039477873288761</v>
          </cell>
          <cell r="G490">
            <v>79.7</v>
          </cell>
          <cell r="H490">
            <v>0.25511811023622055</v>
          </cell>
          <cell r="I490">
            <v>76.67</v>
          </cell>
          <cell r="J490">
            <v>7.3959938366717992E-2</v>
          </cell>
          <cell r="K490">
            <v>6.6559999999999997</v>
          </cell>
          <cell r="L490">
            <v>0.10804061927750963</v>
          </cell>
          <cell r="M490">
            <v>1.8241494468795658</v>
          </cell>
          <cell r="N490">
            <v>1.1072816791915001</v>
          </cell>
          <cell r="O490">
            <v>0.60701258939372704</v>
          </cell>
          <cell r="P490">
            <v>1.895426452410383</v>
          </cell>
          <cell r="Q490">
            <v>2.6982097186700766</v>
          </cell>
          <cell r="R490">
            <v>0.70247558568005664</v>
          </cell>
          <cell r="S490">
            <v>3.5169014084507038</v>
          </cell>
          <cell r="T490">
            <v>0.97825091575091572</v>
          </cell>
          <cell r="U490">
            <v>0.27815704853149792</v>
          </cell>
          <cell r="V490">
            <v>0</v>
          </cell>
        </row>
        <row r="491">
          <cell r="A491" t="str">
            <v>1987:7</v>
          </cell>
          <cell r="B491">
            <v>1987</v>
          </cell>
          <cell r="C491">
            <v>362.36</v>
          </cell>
          <cell r="D491">
            <v>1.06</v>
          </cell>
          <cell r="E491">
            <v>51.43</v>
          </cell>
          <cell r="F491">
            <v>1.1313717364276834</v>
          </cell>
          <cell r="G491">
            <v>77.3</v>
          </cell>
          <cell r="H491">
            <v>0.3057432432432432</v>
          </cell>
          <cell r="I491">
            <v>78.290000000000006</v>
          </cell>
          <cell r="J491">
            <v>8.4799778301233308E-2</v>
          </cell>
          <cell r="K491">
            <v>6.2949999999999999</v>
          </cell>
          <cell r="L491">
            <v>8.2545141874462491E-2</v>
          </cell>
          <cell r="M491">
            <v>1.8908369860154459</v>
          </cell>
          <cell r="N491">
            <v>1.3327286861881316</v>
          </cell>
          <cell r="O491">
            <v>0.70483531687022161</v>
          </cell>
          <cell r="P491">
            <v>1.9354758961681089</v>
          </cell>
          <cell r="Q491">
            <v>2.710997442455243</v>
          </cell>
          <cell r="R491">
            <v>0.71393497679408546</v>
          </cell>
          <cell r="S491">
            <v>3.6454728370221328</v>
          </cell>
          <cell r="T491">
            <v>1.17742673992674</v>
          </cell>
          <cell r="U491">
            <v>0.32298327063891696</v>
          </cell>
          <cell r="V491">
            <v>0</v>
          </cell>
        </row>
        <row r="492">
          <cell r="A492" t="str">
            <v>1987:8</v>
          </cell>
          <cell r="B492">
            <v>1987</v>
          </cell>
          <cell r="C492">
            <v>384.94</v>
          </cell>
          <cell r="D492">
            <v>1.0589999999999999</v>
          </cell>
          <cell r="E492">
            <v>50.28</v>
          </cell>
          <cell r="F492">
            <v>0.82570806100217875</v>
          </cell>
          <cell r="G492">
            <v>79.099999999999994</v>
          </cell>
          <cell r="H492">
            <v>0.49810606060606055</v>
          </cell>
          <cell r="I492">
            <v>82.73</v>
          </cell>
          <cell r="J492">
            <v>8.8982493089377446E-2</v>
          </cell>
          <cell r="K492">
            <v>6.3639999999999999</v>
          </cell>
          <cell r="L492">
            <v>0.18642803877703207</v>
          </cell>
          <cell r="M492">
            <v>2.00866207472344</v>
          </cell>
          <cell r="N492">
            <v>1.3029282197460481</v>
          </cell>
          <cell r="O492">
            <v>0.64865476186453119</v>
          </cell>
          <cell r="P492">
            <v>2.0452410383189124</v>
          </cell>
          <cell r="Q492">
            <v>2.7084398976982094</v>
          </cell>
          <cell r="R492">
            <v>0.75513620961538697</v>
          </cell>
          <cell r="S492">
            <v>3.8726358148893358</v>
          </cell>
          <cell r="T492">
            <v>1.1510989010989012</v>
          </cell>
          <cell r="U492">
            <v>0.29723913017413306</v>
          </cell>
          <cell r="V492">
            <v>0</v>
          </cell>
        </row>
        <row r="493">
          <cell r="A493" t="str">
            <v>1987:9</v>
          </cell>
          <cell r="B493">
            <v>1987</v>
          </cell>
          <cell r="C493">
            <v>372.49</v>
          </cell>
          <cell r="D493">
            <v>1.0569999999999999</v>
          </cell>
          <cell r="E493">
            <v>50.63</v>
          </cell>
          <cell r="F493">
            <v>0.64918566775244302</v>
          </cell>
          <cell r="G493">
            <v>83.9</v>
          </cell>
          <cell r="H493">
            <v>0.54511970534069998</v>
          </cell>
          <cell r="I493">
            <v>91.35</v>
          </cell>
          <cell r="J493">
            <v>0.22207357859531762</v>
          </cell>
          <cell r="K493">
            <v>6.726</v>
          </cell>
          <cell r="L493">
            <v>0.19935805991440803</v>
          </cell>
          <cell r="M493">
            <v>1.9436965142976417</v>
          </cell>
          <cell r="N493">
            <v>1.3119979269240736</v>
          </cell>
          <cell r="O493">
            <v>0.67500143014773395</v>
          </cell>
          <cell r="P493">
            <v>2.2583436341161924</v>
          </cell>
          <cell r="Q493">
            <v>2.703324808184143</v>
          </cell>
          <cell r="R493">
            <v>0.83539485424733329</v>
          </cell>
          <cell r="S493">
            <v>3.74738430583501</v>
          </cell>
          <cell r="T493">
            <v>1.1591117216117217</v>
          </cell>
          <cell r="U493">
            <v>0.30931221006793508</v>
          </cell>
          <cell r="V493">
            <v>0</v>
          </cell>
        </row>
        <row r="494">
          <cell r="A494" t="str">
            <v>1987:10</v>
          </cell>
          <cell r="B494">
            <v>1987</v>
          </cell>
          <cell r="C494">
            <v>323.13</v>
          </cell>
          <cell r="D494">
            <v>1.0620000000000001</v>
          </cell>
          <cell r="E494">
            <v>28.62</v>
          </cell>
          <cell r="F494">
            <v>-0.11911357340720219</v>
          </cell>
          <cell r="G494">
            <v>84.4</v>
          </cell>
          <cell r="H494">
            <v>0.48591549295774672</v>
          </cell>
          <cell r="I494">
            <v>109.9</v>
          </cell>
          <cell r="J494">
            <v>0.48333108381697931</v>
          </cell>
          <cell r="K494">
            <v>7.077</v>
          </cell>
          <cell r="L494">
            <v>0.19483369913894988</v>
          </cell>
          <cell r="M494">
            <v>1.6861302442078898</v>
          </cell>
          <cell r="N494">
            <v>0.74164291267167659</v>
          </cell>
          <cell r="O494">
            <v>0.43984912507164331</v>
          </cell>
          <cell r="P494">
            <v>2.7169344870210135</v>
          </cell>
          <cell r="Q494">
            <v>2.7161125319693094</v>
          </cell>
          <cell r="R494">
            <v>1.0003026218693185</v>
          </cell>
          <cell r="S494">
            <v>3.2508048289738429</v>
          </cell>
          <cell r="T494">
            <v>0.65521978021978022</v>
          </cell>
          <cell r="U494">
            <v>0.20155617291444977</v>
          </cell>
          <cell r="V494">
            <v>0</v>
          </cell>
        </row>
        <row r="495">
          <cell r="A495" t="str">
            <v>1987:11</v>
          </cell>
          <cell r="B495">
            <v>1987</v>
          </cell>
          <cell r="C495">
            <v>280.11</v>
          </cell>
          <cell r="D495">
            <v>1.0629999999999999</v>
          </cell>
          <cell r="E495">
            <v>39.31</v>
          </cell>
          <cell r="F495">
            <v>0.40896057347670256</v>
          </cell>
          <cell r="G495">
            <v>85.2</v>
          </cell>
          <cell r="H495">
            <v>0.50796460176991154</v>
          </cell>
          <cell r="I495">
            <v>109.69</v>
          </cell>
          <cell r="J495">
            <v>0.46000266205244245</v>
          </cell>
          <cell r="K495">
            <v>6.6059999999999999</v>
          </cell>
          <cell r="L495">
            <v>0.34843845682792396</v>
          </cell>
          <cell r="M495">
            <v>1.4616468378209144</v>
          </cell>
          <cell r="N495">
            <v>1.0186576833376522</v>
          </cell>
          <cell r="O495">
            <v>0.69692463116214209</v>
          </cell>
          <cell r="P495">
            <v>2.7117428924598266</v>
          </cell>
          <cell r="Q495">
            <v>2.7186700767263425</v>
          </cell>
          <cell r="R495">
            <v>0.99745199525098049</v>
          </cell>
          <cell r="S495">
            <v>2.8180080482897383</v>
          </cell>
          <cell r="T495">
            <v>0.89995421245421248</v>
          </cell>
          <cell r="U495">
            <v>0.31935828323854459</v>
          </cell>
          <cell r="V495">
            <v>0</v>
          </cell>
        </row>
        <row r="496">
          <cell r="A496" t="str">
            <v>1987:12</v>
          </cell>
          <cell r="B496">
            <v>1987</v>
          </cell>
          <cell r="C496">
            <v>277.68</v>
          </cell>
          <cell r="D496">
            <v>1.0580000000000001</v>
          </cell>
          <cell r="E496">
            <v>44.24</v>
          </cell>
          <cell r="F496">
            <v>0.56990773598296673</v>
          </cell>
          <cell r="G496">
            <v>82.8</v>
          </cell>
          <cell r="H496">
            <v>0.50819672131147531</v>
          </cell>
          <cell r="I496">
            <v>101.37</v>
          </cell>
          <cell r="J496">
            <v>0.3392786365437972</v>
          </cell>
          <cell r="K496">
            <v>6.9770000000000003</v>
          </cell>
          <cell r="L496">
            <v>0.3419888440084633</v>
          </cell>
          <cell r="M496">
            <v>1.4489668127739512</v>
          </cell>
          <cell r="N496">
            <v>1.14641098730241</v>
          </cell>
          <cell r="O496">
            <v>0.79119202537681443</v>
          </cell>
          <cell r="P496">
            <v>2.5060568603213844</v>
          </cell>
          <cell r="Q496">
            <v>2.7058823529411766</v>
          </cell>
          <cell r="R496">
            <v>0.92615144837964203</v>
          </cell>
          <cell r="S496">
            <v>2.7935613682092555</v>
          </cell>
          <cell r="T496">
            <v>1.0128205128205128</v>
          </cell>
          <cell r="U496">
            <v>0.36255531177743794</v>
          </cell>
          <cell r="V496">
            <v>0</v>
          </cell>
        </row>
        <row r="497">
          <cell r="A497" t="str">
            <v>1988:1</v>
          </cell>
          <cell r="B497">
            <v>1988</v>
          </cell>
          <cell r="C497">
            <v>288.36</v>
          </cell>
          <cell r="D497">
            <v>1.0629999999999999</v>
          </cell>
          <cell r="E497">
            <v>40.840000000000003</v>
          </cell>
          <cell r="F497">
            <v>0.30437559885020771</v>
          </cell>
          <cell r="G497">
            <v>88.1</v>
          </cell>
          <cell r="H497">
            <v>0.34503816793893116</v>
          </cell>
          <cell r="I497">
            <v>99.72</v>
          </cell>
          <cell r="J497">
            <v>0.28125401516124882</v>
          </cell>
          <cell r="K497">
            <v>6.6079999999999997</v>
          </cell>
          <cell r="L497">
            <v>0.16666666666666674</v>
          </cell>
          <cell r="M497">
            <v>1.5046963055729494</v>
          </cell>
          <cell r="N497">
            <v>1.0583052604301633</v>
          </cell>
          <cell r="O497">
            <v>0.70333479022345846</v>
          </cell>
          <cell r="P497">
            <v>2.465265760197775</v>
          </cell>
          <cell r="Q497">
            <v>2.7186700767263425</v>
          </cell>
          <cell r="R497">
            <v>0.90679107454123242</v>
          </cell>
          <cell r="S497">
            <v>2.9010060362173036</v>
          </cell>
          <cell r="T497">
            <v>0.9349816849816851</v>
          </cell>
          <cell r="U497">
            <v>0.32229567029816725</v>
          </cell>
          <cell r="V497">
            <v>0</v>
          </cell>
        </row>
        <row r="498">
          <cell r="A498" t="str">
            <v>1988:2</v>
          </cell>
          <cell r="B498">
            <v>1988</v>
          </cell>
          <cell r="C498">
            <v>296.45999999999998</v>
          </cell>
          <cell r="D498">
            <v>1.0609999999999999</v>
          </cell>
          <cell r="E498">
            <v>47.39</v>
          </cell>
          <cell r="F498">
            <v>0.45278969957081561</v>
          </cell>
          <cell r="G498">
            <v>89.7</v>
          </cell>
          <cell r="H498">
            <v>0.2906474820143885</v>
          </cell>
          <cell r="I498">
            <v>114.55</v>
          </cell>
          <cell r="J498">
            <v>0.47577943828910052</v>
          </cell>
          <cell r="K498">
            <v>6.8479999999999999</v>
          </cell>
          <cell r="L498">
            <v>0.23900850370906457</v>
          </cell>
          <cell r="M498">
            <v>1.5469630557294929</v>
          </cell>
          <cell r="N498">
            <v>1.2280383519046385</v>
          </cell>
          <cell r="O498">
            <v>0.7938381898367568</v>
          </cell>
          <cell r="P498">
            <v>2.8318912237330034</v>
          </cell>
          <cell r="Q498">
            <v>2.7135549872122762</v>
          </cell>
          <cell r="R498">
            <v>1.0436093011117855</v>
          </cell>
          <cell r="S498">
            <v>2.9824949698189132</v>
          </cell>
          <cell r="T498">
            <v>1.0849358974358974</v>
          </cell>
          <cell r="U498">
            <v>0.36376788843394797</v>
          </cell>
          <cell r="V498">
            <v>0</v>
          </cell>
        </row>
        <row r="499">
          <cell r="A499" t="str">
            <v>1988:3</v>
          </cell>
          <cell r="B499">
            <v>1988</v>
          </cell>
          <cell r="C499">
            <v>308.04000000000002</v>
          </cell>
          <cell r="D499">
            <v>1.0629999999999999</v>
          </cell>
          <cell r="E499">
            <v>47.44</v>
          </cell>
          <cell r="F499">
            <v>0.30580787228186068</v>
          </cell>
          <cell r="G499">
            <v>92.2</v>
          </cell>
          <cell r="H499">
            <v>0.19275549805950853</v>
          </cell>
          <cell r="I499">
            <v>113.93</v>
          </cell>
          <cell r="J499">
            <v>0.51967453648125939</v>
          </cell>
          <cell r="K499">
            <v>7.6929999999999996</v>
          </cell>
          <cell r="L499">
            <v>0.23403914019890926</v>
          </cell>
          <cell r="M499">
            <v>1.6073888541014405</v>
          </cell>
          <cell r="N499">
            <v>1.2293340243586419</v>
          </cell>
          <cell r="O499">
            <v>0.76480188426207663</v>
          </cell>
          <cell r="P499">
            <v>2.8165636588380716</v>
          </cell>
          <cell r="Q499">
            <v>2.7186700767263425</v>
          </cell>
          <cell r="R499">
            <v>1.0360078933261392</v>
          </cell>
          <cell r="S499">
            <v>3.0989939637826964</v>
          </cell>
          <cell r="T499">
            <v>1.086080586080586</v>
          </cell>
          <cell r="U499">
            <v>0.35046231092199143</v>
          </cell>
          <cell r="V499">
            <v>0</v>
          </cell>
        </row>
        <row r="500">
          <cell r="A500" t="str">
            <v>1988:4</v>
          </cell>
          <cell r="B500">
            <v>1988</v>
          </cell>
          <cell r="C500">
            <v>305.77999999999997</v>
          </cell>
          <cell r="D500">
            <v>1.07</v>
          </cell>
          <cell r="E500">
            <v>48.53</v>
          </cell>
          <cell r="F500">
            <v>0.2595380223202699</v>
          </cell>
          <cell r="G500">
            <v>91.4</v>
          </cell>
          <cell r="H500">
            <v>0.13823163138231642</v>
          </cell>
          <cell r="I500">
            <v>109.6</v>
          </cell>
          <cell r="J500">
            <v>0.48670645686380887</v>
          </cell>
          <cell r="K500">
            <v>7.0819999999999999</v>
          </cell>
          <cell r="L500">
            <v>0.12198986058301631</v>
          </cell>
          <cell r="M500">
            <v>1.5955959089960341</v>
          </cell>
          <cell r="N500">
            <v>1.2575796838559212</v>
          </cell>
          <cell r="O500">
            <v>0.78815674868908614</v>
          </cell>
          <cell r="P500">
            <v>2.7095179233621751</v>
          </cell>
          <cell r="Q500">
            <v>2.7365728900255757</v>
          </cell>
          <cell r="R500">
            <v>0.99011355891085084</v>
          </cell>
          <cell r="S500">
            <v>3.0762575452716292</v>
          </cell>
          <cell r="T500">
            <v>1.1110347985347986</v>
          </cell>
          <cell r="U500">
            <v>0.3611644285903558</v>
          </cell>
          <cell r="V500">
            <v>0</v>
          </cell>
        </row>
        <row r="501">
          <cell r="A501" t="str">
            <v>1988:5</v>
          </cell>
          <cell r="B501">
            <v>1988</v>
          </cell>
          <cell r="C501">
            <v>297.39</v>
          </cell>
          <cell r="D501">
            <v>1.075</v>
          </cell>
          <cell r="E501">
            <v>43.3</v>
          </cell>
          <cell r="F501">
            <v>4.3876567020250778E-2</v>
          </cell>
          <cell r="G501">
            <v>93.1</v>
          </cell>
          <cell r="H501">
            <v>0.16084788029925168</v>
          </cell>
          <cell r="I501">
            <v>104.63</v>
          </cell>
          <cell r="J501">
            <v>0.39618361355751275</v>
          </cell>
          <cell r="K501">
            <v>7.1870000000000003</v>
          </cell>
          <cell r="L501">
            <v>0.150472226668801</v>
          </cell>
          <cell r="M501">
            <v>1.5518159048215405</v>
          </cell>
          <cell r="N501">
            <v>1.1220523451671416</v>
          </cell>
          <cell r="O501">
            <v>0.72305763955691515</v>
          </cell>
          <cell r="P501">
            <v>2.5866501854140913</v>
          </cell>
          <cell r="Q501">
            <v>2.7493606138107416</v>
          </cell>
          <cell r="R501">
            <v>0.94081881162503234</v>
          </cell>
          <cell r="S501">
            <v>2.9918511066398388</v>
          </cell>
          <cell r="T501">
            <v>0.99130036630036622</v>
          </cell>
          <cell r="U501">
            <v>0.33133345576601908</v>
          </cell>
          <cell r="V501">
            <v>0</v>
          </cell>
        </row>
        <row r="502">
          <cell r="A502" t="str">
            <v>1988:6</v>
          </cell>
          <cell r="B502">
            <v>1988</v>
          </cell>
          <cell r="C502">
            <v>312.77999999999997</v>
          </cell>
          <cell r="D502">
            <v>1.077</v>
          </cell>
          <cell r="E502">
            <v>50.29</v>
          </cell>
          <cell r="F502">
            <v>0.17692487713550209</v>
          </cell>
          <cell r="G502">
            <v>87.4</v>
          </cell>
          <cell r="H502">
            <v>9.6612296110414109E-2</v>
          </cell>
          <cell r="I502">
            <v>102.52</v>
          </cell>
          <cell r="J502">
            <v>0.33715925394548063</v>
          </cell>
          <cell r="K502">
            <v>7.4219999999999997</v>
          </cell>
          <cell r="L502">
            <v>0.11508413461538458</v>
          </cell>
          <cell r="M502">
            <v>1.6321227301189731</v>
          </cell>
          <cell r="N502">
            <v>1.3031873542368488</v>
          </cell>
          <cell r="O502">
            <v>0.79846161700220508</v>
          </cell>
          <cell r="P502">
            <v>2.5344870210135966</v>
          </cell>
          <cell r="Q502">
            <v>2.754475703324808</v>
          </cell>
          <cell r="R502">
            <v>0.9201340995508972</v>
          </cell>
          <cell r="S502">
            <v>3.1466800804828967</v>
          </cell>
          <cell r="T502">
            <v>1.1513278388278387</v>
          </cell>
          <cell r="U502">
            <v>0.36588652464827415</v>
          </cell>
          <cell r="V502">
            <v>0</v>
          </cell>
        </row>
        <row r="503">
          <cell r="A503" t="str">
            <v>1988:7</v>
          </cell>
          <cell r="B503">
            <v>1988</v>
          </cell>
          <cell r="C503">
            <v>310.87</v>
          </cell>
          <cell r="D503">
            <v>1.0860000000000001</v>
          </cell>
          <cell r="E503">
            <v>53.3</v>
          </cell>
          <cell r="F503">
            <v>3.6360101108302567E-2</v>
          </cell>
          <cell r="G503">
            <v>88</v>
          </cell>
          <cell r="H503">
            <v>0.13842173350582154</v>
          </cell>
          <cell r="I503">
            <v>111.67</v>
          </cell>
          <cell r="J503">
            <v>0.42636352024524204</v>
          </cell>
          <cell r="K503">
            <v>6.3250000000000002</v>
          </cell>
          <cell r="L503">
            <v>4.7656870532168938E-3</v>
          </cell>
          <cell r="M503">
            <v>1.6221561260697142</v>
          </cell>
          <cell r="N503">
            <v>1.3811868359678672</v>
          </cell>
          <cell r="O503">
            <v>0.85145123442236958</v>
          </cell>
          <cell r="P503">
            <v>2.7606922126081579</v>
          </cell>
          <cell r="Q503">
            <v>2.7774936061381075</v>
          </cell>
          <cell r="R503">
            <v>0.99395087949336069</v>
          </cell>
          <cell r="S503">
            <v>3.1274647887323943</v>
          </cell>
          <cell r="T503">
            <v>1.2202380952380951</v>
          </cell>
          <cell r="U503">
            <v>0.39016845197885502</v>
          </cell>
          <cell r="V503">
            <v>0</v>
          </cell>
        </row>
        <row r="504">
          <cell r="A504" t="str">
            <v>1988:8</v>
          </cell>
          <cell r="B504">
            <v>1988</v>
          </cell>
          <cell r="C504">
            <v>303.12</v>
          </cell>
          <cell r="D504">
            <v>1.087</v>
          </cell>
          <cell r="E504">
            <v>49.42</v>
          </cell>
          <cell r="F504">
            <v>-1.7104216388225901E-2</v>
          </cell>
          <cell r="G504">
            <v>86.6</v>
          </cell>
          <cell r="H504">
            <v>9.4816687737041772E-2</v>
          </cell>
          <cell r="I504">
            <v>113.26</v>
          </cell>
          <cell r="J504">
            <v>0.36903179016076382</v>
          </cell>
          <cell r="K504">
            <v>7.0350000000000001</v>
          </cell>
          <cell r="L504">
            <v>0.10543683218101818</v>
          </cell>
          <cell r="M504">
            <v>1.5817157169693177</v>
          </cell>
          <cell r="N504">
            <v>1.2806426535371858</v>
          </cell>
          <cell r="O504">
            <v>0.80965412418799898</v>
          </cell>
          <cell r="P504">
            <v>2.8</v>
          </cell>
          <cell r="Q504">
            <v>2.7800511508951407</v>
          </cell>
          <cell r="R504">
            <v>1.0071757129714811</v>
          </cell>
          <cell r="S504">
            <v>3.0494969818913478</v>
          </cell>
          <cell r="T504">
            <v>1.1314102564102564</v>
          </cell>
          <cell r="U504">
            <v>0.37101537175765209</v>
          </cell>
          <cell r="V504">
            <v>0</v>
          </cell>
        </row>
        <row r="505">
          <cell r="A505" t="str">
            <v>1988:9</v>
          </cell>
          <cell r="B505">
            <v>1988</v>
          </cell>
          <cell r="C505">
            <v>307.39999999999998</v>
          </cell>
          <cell r="D505">
            <v>1.0860000000000001</v>
          </cell>
          <cell r="E505">
            <v>48.43</v>
          </cell>
          <cell r="F505">
            <v>-4.3452498518664839E-2</v>
          </cell>
          <cell r="G505">
            <v>90.1</v>
          </cell>
          <cell r="H505">
            <v>7.3897497020262159E-2</v>
          </cell>
          <cell r="I505">
            <v>110.67</v>
          </cell>
          <cell r="J505">
            <v>0.21149425287356327</v>
          </cell>
          <cell r="K505">
            <v>6.9219999999999997</v>
          </cell>
          <cell r="L505">
            <v>2.9140648230746358E-2</v>
          </cell>
          <cell r="M505">
            <v>1.604049259027343</v>
          </cell>
          <cell r="N505">
            <v>1.254988338947914</v>
          </cell>
          <cell r="O505">
            <v>0.78238765541957778</v>
          </cell>
          <cell r="P505">
            <v>2.7359703337453647</v>
          </cell>
          <cell r="Q505">
            <v>2.7774936061381075</v>
          </cell>
          <cell r="R505">
            <v>0.98505009253631448</v>
          </cell>
          <cell r="S505">
            <v>3.0925553319919512</v>
          </cell>
          <cell r="T505">
            <v>1.1087454212454213</v>
          </cell>
          <cell r="U505">
            <v>0.35852080309627488</v>
          </cell>
          <cell r="V505">
            <v>0</v>
          </cell>
        </row>
        <row r="506">
          <cell r="A506" t="str">
            <v>1988:10</v>
          </cell>
          <cell r="B506">
            <v>1988</v>
          </cell>
          <cell r="C506">
            <v>319.05</v>
          </cell>
          <cell r="D506">
            <v>1.0940000000000001</v>
          </cell>
          <cell r="E506">
            <v>51.09</v>
          </cell>
          <cell r="F506">
            <v>0.7851153039832286</v>
          </cell>
          <cell r="G506">
            <v>87.7</v>
          </cell>
          <cell r="H506">
            <v>3.9099526066350698E-2</v>
          </cell>
          <cell r="I506">
            <v>110.81</v>
          </cell>
          <cell r="J506">
            <v>8.2802547770699508E-3</v>
          </cell>
          <cell r="K506">
            <v>6.9119999999999999</v>
          </cell>
          <cell r="L506">
            <v>-2.3314963967782987E-2</v>
          </cell>
          <cell r="M506">
            <v>1.66484032561052</v>
          </cell>
          <cell r="N506">
            <v>1.323918113500907</v>
          </cell>
          <cell r="O506">
            <v>0.79522227635578679</v>
          </cell>
          <cell r="P506">
            <v>2.7394313967861557</v>
          </cell>
          <cell r="Q506">
            <v>2.7979539641943734</v>
          </cell>
          <cell r="R506">
            <v>0.97908379903417453</v>
          </cell>
          <cell r="S506">
            <v>3.2097585513078468</v>
          </cell>
          <cell r="T506">
            <v>1.1696428571428572</v>
          </cell>
          <cell r="U506">
            <v>0.3644021313273782</v>
          </cell>
          <cell r="V506">
            <v>0</v>
          </cell>
        </row>
        <row r="507">
          <cell r="A507" t="str">
            <v>1988:11</v>
          </cell>
          <cell r="B507">
            <v>1988</v>
          </cell>
          <cell r="C507">
            <v>311.83999999999997</v>
          </cell>
          <cell r="D507">
            <v>1.0980000000000001</v>
          </cell>
          <cell r="E507">
            <v>49.69</v>
          </cell>
          <cell r="F507">
            <v>0.26405494785041972</v>
          </cell>
          <cell r="G507">
            <v>85.8</v>
          </cell>
          <cell r="H507">
            <v>7.0422535211267512E-3</v>
          </cell>
          <cell r="I507">
            <v>109.17</v>
          </cell>
          <cell r="J507">
            <v>-4.7406326921323183E-3</v>
          </cell>
          <cell r="K507">
            <v>6.7119999999999997</v>
          </cell>
          <cell r="L507">
            <v>1.6046018770814463E-2</v>
          </cell>
          <cell r="M507">
            <v>1.6272176998538928</v>
          </cell>
          <cell r="N507">
            <v>1.2876392847888052</v>
          </cell>
          <cell r="O507">
            <v>0.79131347016715825</v>
          </cell>
          <cell r="P507">
            <v>2.6988875154511742</v>
          </cell>
          <cell r="Q507">
            <v>2.8081841432225065</v>
          </cell>
          <cell r="R507">
            <v>0.96107925185920684</v>
          </cell>
          <cell r="S507">
            <v>3.1372233400402409</v>
          </cell>
          <cell r="T507">
            <v>1.137591575091575</v>
          </cell>
          <cell r="U507">
            <v>0.36261096255805086</v>
          </cell>
          <cell r="V507">
            <v>0</v>
          </cell>
        </row>
        <row r="508">
          <cell r="A508" t="str">
            <v>1988:12</v>
          </cell>
          <cell r="B508">
            <v>1988</v>
          </cell>
          <cell r="C508">
            <v>319.07</v>
          </cell>
          <cell r="D508">
            <v>1.1000000000000001</v>
          </cell>
          <cell r="E508">
            <v>52.85</v>
          </cell>
          <cell r="F508">
            <v>0.19462025316455689</v>
          </cell>
          <cell r="G508">
            <v>83.8</v>
          </cell>
          <cell r="H508">
            <v>1.2077294685990392E-2</v>
          </cell>
          <cell r="I508">
            <v>107.28</v>
          </cell>
          <cell r="J508">
            <v>5.8301272565847828E-2</v>
          </cell>
          <cell r="K508">
            <v>6.7380000000000004</v>
          </cell>
          <cell r="L508">
            <v>-3.4255410634943417E-2</v>
          </cell>
          <cell r="M508">
            <v>1.6649446879565855</v>
          </cell>
          <cell r="N508">
            <v>1.3695257838818347</v>
          </cell>
          <cell r="O508">
            <v>0.82256533432511603</v>
          </cell>
          <cell r="P508">
            <v>2.6521631644004944</v>
          </cell>
          <cell r="Q508">
            <v>2.8132992327365729</v>
          </cell>
          <cell r="R508">
            <v>0.94272345207326669</v>
          </cell>
          <cell r="S508">
            <v>3.2099597585513076</v>
          </cell>
          <cell r="T508">
            <v>1.2099358974358976</v>
          </cell>
          <cell r="U508">
            <v>0.37693179617365541</v>
          </cell>
          <cell r="V508">
            <v>0</v>
          </cell>
        </row>
        <row r="509">
          <cell r="A509" t="str">
            <v>1989:1</v>
          </cell>
          <cell r="B509">
            <v>1989</v>
          </cell>
          <cell r="C509">
            <v>330.17</v>
          </cell>
          <cell r="D509">
            <v>1.111</v>
          </cell>
          <cell r="E509">
            <v>56.52</v>
          </cell>
          <cell r="F509">
            <v>0.38393731635651318</v>
          </cell>
          <cell r="G509">
            <v>88.3</v>
          </cell>
          <cell r="H509">
            <v>2.2701475595914289E-3</v>
          </cell>
          <cell r="I509">
            <v>113.9</v>
          </cell>
          <cell r="J509">
            <v>0.14219815483353404</v>
          </cell>
          <cell r="K509">
            <v>7.2779999999999996</v>
          </cell>
          <cell r="L509">
            <v>0.10139225181598066</v>
          </cell>
          <cell r="M509">
            <v>1.72286579002296</v>
          </cell>
          <cell r="N509">
            <v>1.464628142005701</v>
          </cell>
          <cell r="O509">
            <v>0.85011157020314532</v>
          </cell>
          <cell r="P509">
            <v>2.8158220024721876</v>
          </cell>
          <cell r="Q509">
            <v>2.8414322250639383</v>
          </cell>
          <cell r="R509">
            <v>0.99098686135609848</v>
          </cell>
          <cell r="S509">
            <v>3.3216297786720324</v>
          </cell>
          <cell r="T509">
            <v>1.293956043956044</v>
          </cell>
          <cell r="U509">
            <v>0.38955456513078346</v>
          </cell>
          <cell r="V509">
            <v>0</v>
          </cell>
        </row>
        <row r="510">
          <cell r="A510" t="str">
            <v>1989:2</v>
          </cell>
          <cell r="B510">
            <v>1989</v>
          </cell>
          <cell r="C510">
            <v>339.7</v>
          </cell>
          <cell r="D510">
            <v>1.117</v>
          </cell>
          <cell r="E510">
            <v>56.74</v>
          </cell>
          <cell r="F510">
            <v>0.19729900822958424</v>
          </cell>
          <cell r="G510">
            <v>89.8</v>
          </cell>
          <cell r="H510">
            <v>1.1148272017835748E-3</v>
          </cell>
          <cell r="I510">
            <v>116.07</v>
          </cell>
          <cell r="J510">
            <v>1.3269314709733804E-2</v>
          </cell>
          <cell r="K510">
            <v>6.8319999999999999</v>
          </cell>
          <cell r="L510">
            <v>-2.3364485981308691E-3</v>
          </cell>
          <cell r="M510">
            <v>1.7725944479231894</v>
          </cell>
          <cell r="N510">
            <v>1.4703291008033168</v>
          </cell>
          <cell r="O510">
            <v>0.82947856602280723</v>
          </cell>
          <cell r="P510">
            <v>2.8694684796044494</v>
          </cell>
          <cell r="Q510">
            <v>2.8567774936061379</v>
          </cell>
          <cell r="R510">
            <v>1.0044424131829364</v>
          </cell>
          <cell r="S510">
            <v>3.4175050301810863</v>
          </cell>
          <cell r="T510">
            <v>1.298992673992674</v>
          </cell>
          <cell r="U510">
            <v>0.38009971090630501</v>
          </cell>
          <cell r="V510">
            <v>0</v>
          </cell>
        </row>
        <row r="511">
          <cell r="A511" t="str">
            <v>1989:3</v>
          </cell>
          <cell r="B511">
            <v>1989</v>
          </cell>
          <cell r="C511">
            <v>337.74</v>
          </cell>
          <cell r="D511">
            <v>1.121</v>
          </cell>
          <cell r="E511">
            <v>52.89</v>
          </cell>
          <cell r="F511">
            <v>0.11488195615514329</v>
          </cell>
          <cell r="G511">
            <v>90.9</v>
          </cell>
          <cell r="H511">
            <v>-1.4099783080260275E-2</v>
          </cell>
          <cell r="I511">
            <v>112.52</v>
          </cell>
          <cell r="J511">
            <v>-1.2376020363381146E-2</v>
          </cell>
          <cell r="K511">
            <v>7.8239999999999998</v>
          </cell>
          <cell r="L511">
            <v>1.7028467437930628E-2</v>
          </cell>
          <cell r="M511">
            <v>1.7623669380087665</v>
          </cell>
          <cell r="N511">
            <v>1.3705623218450376</v>
          </cell>
          <cell r="O511">
            <v>0.77768272445781661</v>
          </cell>
          <cell r="P511">
            <v>2.7817058096415326</v>
          </cell>
          <cell r="Q511">
            <v>2.867007672634271</v>
          </cell>
          <cell r="R511">
            <v>0.97024707544142663</v>
          </cell>
          <cell r="S511">
            <v>3.3977867203219314</v>
          </cell>
          <cell r="T511">
            <v>1.2108516483516483</v>
          </cell>
          <cell r="U511">
            <v>0.35636481863609237</v>
          </cell>
          <cell r="V511">
            <v>0</v>
          </cell>
        </row>
        <row r="512">
          <cell r="A512" t="str">
            <v>1989:4</v>
          </cell>
          <cell r="B512">
            <v>1989</v>
          </cell>
          <cell r="C512">
            <v>348.47</v>
          </cell>
          <cell r="D512">
            <v>1.1299999999999999</v>
          </cell>
          <cell r="E512">
            <v>52.09</v>
          </cell>
          <cell r="F512">
            <v>7.3356686585617226E-2</v>
          </cell>
          <cell r="G512">
            <v>92.2</v>
          </cell>
          <cell r="H512">
            <v>8.7527352297591676E-3</v>
          </cell>
          <cell r="I512">
            <v>112.2</v>
          </cell>
          <cell r="J512">
            <v>2.3722627737226443E-2</v>
          </cell>
          <cell r="K512">
            <v>7.1639999999999997</v>
          </cell>
          <cell r="L512">
            <v>1.157865009884218E-2</v>
          </cell>
          <cell r="M512">
            <v>1.8183573366729286</v>
          </cell>
          <cell r="N512">
            <v>1.3498315625809796</v>
          </cell>
          <cell r="O512">
            <v>0.7423356979166611</v>
          </cell>
          <cell r="P512">
            <v>2.7737948084054387</v>
          </cell>
          <cell r="Q512">
            <v>2.8900255754475701</v>
          </cell>
          <cell r="R512">
            <v>0.95978209742170495</v>
          </cell>
          <cell r="S512">
            <v>3.505734406438632</v>
          </cell>
          <cell r="T512">
            <v>1.19253663003663</v>
          </cell>
          <cell r="U512">
            <v>0.34016742051149601</v>
          </cell>
          <cell r="V512">
            <v>0</v>
          </cell>
        </row>
        <row r="513">
          <cell r="A513" t="str">
            <v>1989:5</v>
          </cell>
          <cell r="B513">
            <v>1989</v>
          </cell>
          <cell r="C513">
            <v>360.88</v>
          </cell>
          <cell r="D513">
            <v>1.1419999999999999</v>
          </cell>
          <cell r="E513">
            <v>55.55</v>
          </cell>
          <cell r="F513">
            <v>0.28290993071593529</v>
          </cell>
          <cell r="G513">
            <v>88.1</v>
          </cell>
          <cell r="H513">
            <v>-5.3705692803437177E-2</v>
          </cell>
          <cell r="I513">
            <v>113.09</v>
          </cell>
          <cell r="J513">
            <v>8.0856350950970102E-2</v>
          </cell>
          <cell r="K513">
            <v>7.4459999999999997</v>
          </cell>
          <cell r="L513">
            <v>3.6037289550577389E-2</v>
          </cell>
          <cell r="M513">
            <v>1.8831141724065958</v>
          </cell>
          <cell r="N513">
            <v>1.4394920963980304</v>
          </cell>
          <cell r="O513">
            <v>0.76442104121513665</v>
          </cell>
          <cell r="P513">
            <v>2.7957972805933249</v>
          </cell>
          <cell r="Q513">
            <v>2.9207161125319692</v>
          </cell>
          <cell r="R513">
            <v>0.95723006717337134</v>
          </cell>
          <cell r="S513">
            <v>3.6305835010060359</v>
          </cell>
          <cell r="T513">
            <v>1.2717490842490842</v>
          </cell>
          <cell r="U513">
            <v>0.35028779365539509</v>
          </cell>
          <cell r="V513">
            <v>0</v>
          </cell>
        </row>
        <row r="514">
          <cell r="A514" t="str">
            <v>1989:6</v>
          </cell>
          <cell r="B514">
            <v>1989</v>
          </cell>
          <cell r="C514">
            <v>370.36</v>
          </cell>
          <cell r="D514">
            <v>1.143</v>
          </cell>
          <cell r="E514">
            <v>54.4</v>
          </cell>
          <cell r="F514">
            <v>8.1725989262278809E-2</v>
          </cell>
          <cell r="G514">
            <v>86.2</v>
          </cell>
          <cell r="H514">
            <v>-1.3729977116704872E-2</v>
          </cell>
          <cell r="I514">
            <v>111.67</v>
          </cell>
          <cell r="J514">
            <v>8.9250877877487422E-2</v>
          </cell>
          <cell r="K514">
            <v>7.3310000000000004</v>
          </cell>
          <cell r="L514">
            <v>-1.226084613311762E-2</v>
          </cell>
          <cell r="M514">
            <v>1.9325819244416615</v>
          </cell>
          <cell r="N514">
            <v>1.409691629955947</v>
          </cell>
          <cell r="O514">
            <v>0.72943434486650194</v>
          </cell>
          <cell r="P514">
            <v>2.7606922126081579</v>
          </cell>
          <cell r="Q514">
            <v>2.9232736572890023</v>
          </cell>
          <cell r="R514">
            <v>0.94438377526665773</v>
          </cell>
          <cell r="S514">
            <v>3.7259557344064387</v>
          </cell>
          <cell r="T514">
            <v>1.2454212454212454</v>
          </cell>
          <cell r="U514">
            <v>0.33425551300051787</v>
          </cell>
          <cell r="V514">
            <v>0</v>
          </cell>
        </row>
        <row r="515">
          <cell r="A515" t="str">
            <v>1989:7</v>
          </cell>
          <cell r="B515">
            <v>1989</v>
          </cell>
          <cell r="C515">
            <v>379.45</v>
          </cell>
          <cell r="D515">
            <v>1.141</v>
          </cell>
          <cell r="E515">
            <v>56.7</v>
          </cell>
          <cell r="F515">
            <v>6.3789868667917471E-2</v>
          </cell>
          <cell r="G515">
            <v>80.8</v>
          </cell>
          <cell r="H515">
            <v>-8.1818181818181901E-2</v>
          </cell>
          <cell r="I515">
            <v>107.33</v>
          </cell>
          <cell r="J515">
            <v>-3.8864511507119226E-2</v>
          </cell>
          <cell r="K515">
            <v>6.3869999999999996</v>
          </cell>
          <cell r="L515">
            <v>9.8023715415018753E-3</v>
          </cell>
          <cell r="M515">
            <v>1.9800146107284493</v>
          </cell>
          <cell r="N515">
            <v>1.4692925628401139</v>
          </cell>
          <cell r="O515">
            <v>0.74206147514212517</v>
          </cell>
          <cell r="P515">
            <v>2.6533992583436339</v>
          </cell>
          <cell r="Q515">
            <v>2.918158567774936</v>
          </cell>
          <cell r="R515">
            <v>0.90927178791617957</v>
          </cell>
          <cell r="S515">
            <v>3.8174044265593556</v>
          </cell>
          <cell r="T515">
            <v>1.2980769230769231</v>
          </cell>
          <cell r="U515">
            <v>0.34004176084819127</v>
          </cell>
          <cell r="V515">
            <v>0</v>
          </cell>
        </row>
        <row r="516">
          <cell r="A516" t="str">
            <v>1989:8</v>
          </cell>
          <cell r="B516">
            <v>1989</v>
          </cell>
          <cell r="C516">
            <v>396.63</v>
          </cell>
          <cell r="D516">
            <v>1.1339999999999999</v>
          </cell>
          <cell r="E516">
            <v>59.52</v>
          </cell>
          <cell r="F516">
            <v>0.20437070012140834</v>
          </cell>
          <cell r="G516">
            <v>79.2</v>
          </cell>
          <cell r="H516">
            <v>-8.5450346420323231E-2</v>
          </cell>
          <cell r="I516">
            <v>104.86</v>
          </cell>
          <cell r="J516">
            <v>-7.4165636588380712E-2</v>
          </cell>
          <cell r="K516">
            <v>7.2240000000000002</v>
          </cell>
          <cell r="L516">
            <v>2.6865671641790989E-2</v>
          </cell>
          <cell r="M516">
            <v>2.0696618659987478</v>
          </cell>
          <cell r="N516">
            <v>1.5423684892459186</v>
          </cell>
          <cell r="O516">
            <v>0.74522728305747887</v>
          </cell>
          <cell r="P516">
            <v>2.5923362175525337</v>
          </cell>
          <cell r="Q516">
            <v>2.9002557544757028</v>
          </cell>
          <cell r="R516">
            <v>0.8938302125776374</v>
          </cell>
          <cell r="S516">
            <v>3.9902414486921525</v>
          </cell>
          <cell r="T516">
            <v>1.3626373626373627</v>
          </cell>
          <cell r="U516">
            <v>0.34149245857891197</v>
          </cell>
          <cell r="V516">
            <v>0</v>
          </cell>
        </row>
        <row r="517">
          <cell r="A517" t="str">
            <v>1989:9</v>
          </cell>
          <cell r="B517">
            <v>1989</v>
          </cell>
          <cell r="C517">
            <v>397.08</v>
          </cell>
          <cell r="D517">
            <v>1.1359999999999999</v>
          </cell>
          <cell r="E517">
            <v>55.07</v>
          </cell>
          <cell r="F517">
            <v>0.13710510014453847</v>
          </cell>
          <cell r="G517">
            <v>80</v>
          </cell>
          <cell r="H517">
            <v>-0.11209766925638176</v>
          </cell>
          <cell r="I517">
            <v>102.62</v>
          </cell>
          <cell r="J517">
            <v>-7.2738772928526263E-2</v>
          </cell>
          <cell r="K517">
            <v>6.7789999999999999</v>
          </cell>
          <cell r="L517">
            <v>-2.0658769141866484E-2</v>
          </cell>
          <cell r="M517">
            <v>2.0720100187852224</v>
          </cell>
          <cell r="N517">
            <v>1.4270536408395957</v>
          </cell>
          <cell r="O517">
            <v>0.68872912191623881</v>
          </cell>
          <cell r="P517">
            <v>2.5369592088998765</v>
          </cell>
          <cell r="Q517">
            <v>2.9053708439897696</v>
          </cell>
          <cell r="R517">
            <v>0.87319634742944696</v>
          </cell>
          <cell r="S517">
            <v>3.9947686116700196</v>
          </cell>
          <cell r="T517">
            <v>1.2607600732600732</v>
          </cell>
          <cell r="U517">
            <v>0.31560277848809132</v>
          </cell>
          <cell r="V517">
            <v>0</v>
          </cell>
        </row>
        <row r="518">
          <cell r="A518" t="str">
            <v>1989:10</v>
          </cell>
          <cell r="B518">
            <v>1989</v>
          </cell>
          <cell r="C518">
            <v>396.34</v>
          </cell>
          <cell r="D518">
            <v>1.149</v>
          </cell>
          <cell r="E518">
            <v>50.05</v>
          </cell>
          <cell r="F518">
            <v>-2.0356234096692183E-2</v>
          </cell>
          <cell r="G518">
            <v>83</v>
          </cell>
          <cell r="H518">
            <v>-5.3591790193842637E-2</v>
          </cell>
          <cell r="I518">
            <v>99.58</v>
          </cell>
          <cell r="J518">
            <v>-0.10134464398519993</v>
          </cell>
          <cell r="K518">
            <v>7.1740000000000004</v>
          </cell>
          <cell r="L518">
            <v>3.790509259259256E-2</v>
          </cell>
          <cell r="M518">
            <v>2.0681486119807975</v>
          </cell>
          <cell r="N518">
            <v>1.2969681264576314</v>
          </cell>
          <cell r="O518">
            <v>0.6271155365452401</v>
          </cell>
          <cell r="P518">
            <v>2.4618046971569836</v>
          </cell>
          <cell r="Q518">
            <v>2.9386189258312019</v>
          </cell>
          <cell r="R518">
            <v>0.83774206839719811</v>
          </cell>
          <cell r="S518">
            <v>3.9873239436619712</v>
          </cell>
          <cell r="T518">
            <v>1.1458333333333333</v>
          </cell>
          <cell r="U518">
            <v>0.28736900977275404</v>
          </cell>
          <cell r="V518">
            <v>0</v>
          </cell>
        </row>
        <row r="519">
          <cell r="A519" t="str">
            <v>1989:11</v>
          </cell>
          <cell r="B519">
            <v>1989</v>
          </cell>
          <cell r="C519">
            <v>388.11</v>
          </cell>
          <cell r="D519">
            <v>1.149</v>
          </cell>
          <cell r="E519">
            <v>50.01</v>
          </cell>
          <cell r="F519">
            <v>6.4399275508151277E-3</v>
          </cell>
          <cell r="G519">
            <v>77.400000000000006</v>
          </cell>
          <cell r="H519">
            <v>-9.7902097902097807E-2</v>
          </cell>
          <cell r="I519">
            <v>96.67</v>
          </cell>
          <cell r="J519">
            <v>-0.11450032060089765</v>
          </cell>
          <cell r="K519">
            <v>6.6520000000000001</v>
          </cell>
          <cell r="L519">
            <v>-8.9392133492252057E-3</v>
          </cell>
          <cell r="M519">
            <v>2.0252035065748282</v>
          </cell>
          <cell r="N519">
            <v>1.2959315884944285</v>
          </cell>
          <cell r="O519">
            <v>0.6399019082710371</v>
          </cell>
          <cell r="P519">
            <v>2.3898640296662546</v>
          </cell>
          <cell r="Q519">
            <v>2.9386189258312019</v>
          </cell>
          <cell r="R519">
            <v>0.81326095352437389</v>
          </cell>
          <cell r="S519">
            <v>3.9045271629778671</v>
          </cell>
          <cell r="T519">
            <v>1.1449175824175823</v>
          </cell>
          <cell r="U519">
            <v>0.29322822831750711</v>
          </cell>
          <cell r="V519">
            <v>0</v>
          </cell>
        </row>
        <row r="520">
          <cell r="A520" t="str">
            <v>1989:12</v>
          </cell>
          <cell r="B520">
            <v>1989</v>
          </cell>
          <cell r="C520">
            <v>398.43</v>
          </cell>
          <cell r="D520">
            <v>1.1539999999999999</v>
          </cell>
          <cell r="E520">
            <v>49.72</v>
          </cell>
          <cell r="F520">
            <v>-5.9224219489120156E-2</v>
          </cell>
          <cell r="G520">
            <v>73.3</v>
          </cell>
          <cell r="H520">
            <v>-0.12529832935560858</v>
          </cell>
          <cell r="I520">
            <v>97.05</v>
          </cell>
          <cell r="J520">
            <v>-9.5357941834451898E-2</v>
          </cell>
          <cell r="K520">
            <v>6.0529999999999999</v>
          </cell>
          <cell r="L520">
            <v>-0.10166221430691602</v>
          </cell>
          <cell r="M520">
            <v>2.0790544771446462</v>
          </cell>
          <cell r="N520">
            <v>1.2884166882612074</v>
          </cell>
          <cell r="O520">
            <v>0.61971280811780682</v>
          </cell>
          <cell r="P520">
            <v>2.3992583436341159</v>
          </cell>
          <cell r="Q520">
            <v>2.9514066496163678</v>
          </cell>
          <cell r="R520">
            <v>0.81292028800774652</v>
          </cell>
          <cell r="S520">
            <v>4.0083501006036215</v>
          </cell>
          <cell r="T520">
            <v>1.1382783882783882</v>
          </cell>
          <cell r="U520">
            <v>0.28397678838157719</v>
          </cell>
          <cell r="V520">
            <v>0</v>
          </cell>
        </row>
        <row r="521">
          <cell r="A521" t="str">
            <v>1990:1</v>
          </cell>
          <cell r="B521">
            <v>1990</v>
          </cell>
          <cell r="C521">
            <v>390.58</v>
          </cell>
          <cell r="D521">
            <v>1.1759999999999999</v>
          </cell>
          <cell r="E521">
            <v>46.72</v>
          </cell>
          <cell r="F521">
            <v>-0.17338995046001426</v>
          </cell>
          <cell r="G521">
            <v>83.1</v>
          </cell>
          <cell r="H521">
            <v>-5.8890147225368117E-2</v>
          </cell>
          <cell r="I521">
            <v>102.74</v>
          </cell>
          <cell r="J521">
            <v>-9.7980684811238006E-2</v>
          </cell>
          <cell r="K521">
            <v>6.8630000000000004</v>
          </cell>
          <cell r="L521">
            <v>-5.7021159659246923E-2</v>
          </cell>
          <cell r="M521">
            <v>2.0380922563139219</v>
          </cell>
          <cell r="N521">
            <v>1.2106763410209898</v>
          </cell>
          <cell r="O521">
            <v>0.59402430742296708</v>
          </cell>
          <cell r="P521">
            <v>2.5399258343634115</v>
          </cell>
          <cell r="Q521">
            <v>3.0076726342710995</v>
          </cell>
          <cell r="R521">
            <v>0.84448214390824317</v>
          </cell>
          <cell r="S521">
            <v>3.9293762575452713</v>
          </cell>
          <cell r="T521">
            <v>1.0695970695970696</v>
          </cell>
          <cell r="U521">
            <v>0.27220530676928856</v>
          </cell>
          <cell r="V521">
            <v>0</v>
          </cell>
        </row>
        <row r="522">
          <cell r="A522" t="str">
            <v>1990:2</v>
          </cell>
          <cell r="B522">
            <v>1990</v>
          </cell>
          <cell r="C522">
            <v>381.11</v>
          </cell>
          <cell r="D522">
            <v>1.1739999999999999</v>
          </cell>
          <cell r="E522">
            <v>47.19</v>
          </cell>
          <cell r="F522">
            <v>-0.16831159675713792</v>
          </cell>
          <cell r="G522">
            <v>85.1</v>
          </cell>
          <cell r="H522">
            <v>-5.2338530066815214E-2</v>
          </cell>
          <cell r="I522">
            <v>102.96</v>
          </cell>
          <cell r="J522">
            <v>-0.1129490824502456</v>
          </cell>
          <cell r="K522">
            <v>6.5019999999999998</v>
          </cell>
          <cell r="L522">
            <v>-4.8302107728337207E-2</v>
          </cell>
          <cell r="M522">
            <v>1.9886766854518891</v>
          </cell>
          <cell r="N522">
            <v>1.2228556620886237</v>
          </cell>
          <cell r="O522">
            <v>0.61490923639543393</v>
          </cell>
          <cell r="P522">
            <v>2.5453646477132259</v>
          </cell>
          <cell r="Q522">
            <v>3.0025575447570332</v>
          </cell>
          <cell r="R522">
            <v>0.84773217824179847</v>
          </cell>
          <cell r="S522">
            <v>3.8341046277665995</v>
          </cell>
          <cell r="T522">
            <v>1.0803571428571428</v>
          </cell>
          <cell r="U522">
            <v>0.28177560284432313</v>
          </cell>
          <cell r="V522">
            <v>0</v>
          </cell>
        </row>
        <row r="523">
          <cell r="A523" t="str">
            <v>1990:3</v>
          </cell>
          <cell r="B523">
            <v>1990</v>
          </cell>
          <cell r="C523">
            <v>391.71</v>
          </cell>
          <cell r="D523">
            <v>1.1719999999999999</v>
          </cell>
          <cell r="E523">
            <v>52.61</v>
          </cell>
          <cell r="F523">
            <v>-5.2940064284363597E-3</v>
          </cell>
          <cell r="G523">
            <v>85.7</v>
          </cell>
          <cell r="H523">
            <v>-5.7205720572057195E-2</v>
          </cell>
          <cell r="I523">
            <v>100.02</v>
          </cell>
          <cell r="J523">
            <v>-0.11109136153572696</v>
          </cell>
          <cell r="K523">
            <v>7.569</v>
          </cell>
          <cell r="L523">
            <v>-3.2592024539877307E-2</v>
          </cell>
          <cell r="M523">
            <v>2.043988728866625</v>
          </cell>
          <cell r="N523">
            <v>1.3633065561026172</v>
          </cell>
          <cell r="O523">
            <v>0.66698340203595918</v>
          </cell>
          <cell r="P523">
            <v>2.4726823238566129</v>
          </cell>
          <cell r="Q523">
            <v>2.9974424552429664</v>
          </cell>
          <cell r="R523">
            <v>0.82493070702042304</v>
          </cell>
          <cell r="S523">
            <v>3.9407444668008043</v>
          </cell>
          <cell r="T523">
            <v>1.2044413919413919</v>
          </cell>
          <cell r="U523">
            <v>0.30563803415530461</v>
          </cell>
          <cell r="V523">
            <v>0</v>
          </cell>
        </row>
        <row r="524">
          <cell r="A524" t="str">
            <v>1990:4</v>
          </cell>
          <cell r="B524">
            <v>1990</v>
          </cell>
          <cell r="C524">
            <v>393.17</v>
          </cell>
          <cell r="D524">
            <v>1.1719999999999999</v>
          </cell>
          <cell r="E524">
            <v>47</v>
          </cell>
          <cell r="F524">
            <v>-9.771549241697064E-2</v>
          </cell>
          <cell r="G524">
            <v>85.2</v>
          </cell>
          <cell r="H524">
            <v>-7.5921908893709311E-2</v>
          </cell>
          <cell r="I524">
            <v>106.05</v>
          </cell>
          <cell r="J524">
            <v>-5.4812834224598928E-2</v>
          </cell>
          <cell r="K524">
            <v>7.0229999999999997</v>
          </cell>
          <cell r="L524">
            <v>-1.9681742043551109E-2</v>
          </cell>
          <cell r="M524">
            <v>2.0516071801294093</v>
          </cell>
          <cell r="N524">
            <v>1.2179321067634101</v>
          </cell>
          <cell r="O524">
            <v>0.59364780868362266</v>
          </cell>
          <cell r="P524">
            <v>2.6217552533992583</v>
          </cell>
          <cell r="Q524">
            <v>2.9974424552429664</v>
          </cell>
          <cell r="R524">
            <v>0.87466408197876289</v>
          </cell>
          <cell r="S524">
            <v>3.9554325955734404</v>
          </cell>
          <cell r="T524">
            <v>1.076007326007326</v>
          </cell>
          <cell r="U524">
            <v>0.27203278023533894</v>
          </cell>
          <cell r="V524">
            <v>0</v>
          </cell>
        </row>
        <row r="525">
          <cell r="A525" t="str">
            <v>1990:5</v>
          </cell>
          <cell r="B525">
            <v>1990</v>
          </cell>
          <cell r="C525">
            <v>408.1</v>
          </cell>
          <cell r="D525">
            <v>1.177</v>
          </cell>
          <cell r="E525">
            <v>50.37</v>
          </cell>
          <cell r="F525">
            <v>-9.3249324932493272E-2</v>
          </cell>
          <cell r="G525">
            <v>85.7</v>
          </cell>
          <cell r="H525">
            <v>-2.7241770715096369E-2</v>
          </cell>
          <cell r="I525">
            <v>110.93</v>
          </cell>
          <cell r="J525">
            <v>-1.9099831992218541E-2</v>
          </cell>
          <cell r="K525">
            <v>7.5229999999999997</v>
          </cell>
          <cell r="L525">
            <v>1.0341122750469944E-2</v>
          </cell>
          <cell r="M525">
            <v>2.1295136714673348</v>
          </cell>
          <cell r="N525">
            <v>1.3052604301632544</v>
          </cell>
          <cell r="O525">
            <v>0.61293827208156348</v>
          </cell>
          <cell r="P525">
            <v>2.7423980222496911</v>
          </cell>
          <cell r="Q525">
            <v>3.0102301790281332</v>
          </cell>
          <cell r="R525">
            <v>0.91102602098524144</v>
          </cell>
          <cell r="S525">
            <v>4.105633802816901</v>
          </cell>
          <cell r="T525">
            <v>1.1531593406593406</v>
          </cell>
          <cell r="U525">
            <v>0.28087242945733509</v>
          </cell>
          <cell r="V525">
            <v>0</v>
          </cell>
        </row>
        <row r="526">
          <cell r="A526" t="str">
            <v>1990:6</v>
          </cell>
          <cell r="B526">
            <v>1990</v>
          </cell>
          <cell r="C526">
            <v>421.49</v>
          </cell>
          <cell r="D526">
            <v>1.1779999999999999</v>
          </cell>
          <cell r="E526">
            <v>47.46</v>
          </cell>
          <cell r="F526">
            <v>-0.1275735294117647</v>
          </cell>
          <cell r="G526">
            <v>84.5</v>
          </cell>
          <cell r="H526">
            <v>-1.9721577726218076E-2</v>
          </cell>
          <cell r="I526">
            <v>107.65</v>
          </cell>
          <cell r="J526">
            <v>-3.5998925405211768E-2</v>
          </cell>
          <cell r="K526">
            <v>7.4930000000000003</v>
          </cell>
          <cell r="L526">
            <v>2.2097940253717141E-2</v>
          </cell>
          <cell r="M526">
            <v>2.1993842621582136</v>
          </cell>
          <cell r="N526">
            <v>1.2298522933402436</v>
          </cell>
          <cell r="O526">
            <v>0.5591802735432021</v>
          </cell>
          <cell r="P526">
            <v>2.6613102595797282</v>
          </cell>
          <cell r="Q526">
            <v>3.0127877237851659</v>
          </cell>
          <cell r="R526">
            <v>0.88333812520855171</v>
          </cell>
          <cell r="S526">
            <v>4.2403420523138831</v>
          </cell>
          <cell r="T526">
            <v>1.0865384615384617</v>
          </cell>
          <cell r="U526">
            <v>0.25623839967003509</v>
          </cell>
          <cell r="V526">
            <v>0</v>
          </cell>
        </row>
        <row r="527">
          <cell r="A527" t="str">
            <v>1990:7</v>
          </cell>
          <cell r="B527">
            <v>1990</v>
          </cell>
          <cell r="C527">
            <v>425.76</v>
          </cell>
          <cell r="D527">
            <v>1.1819999999999999</v>
          </cell>
          <cell r="E527">
            <v>49.38</v>
          </cell>
          <cell r="F527">
            <v>-0.12910052910052905</v>
          </cell>
          <cell r="G527">
            <v>82</v>
          </cell>
          <cell r="H527">
            <v>1.4851485148514865E-2</v>
          </cell>
          <cell r="I527">
            <v>105.7</v>
          </cell>
          <cell r="J527">
            <v>-1.5186807043697015E-2</v>
          </cell>
          <cell r="K527">
            <v>6.89</v>
          </cell>
          <cell r="L527">
            <v>7.8753718490684133E-2</v>
          </cell>
          <cell r="M527">
            <v>2.2216656230432061</v>
          </cell>
          <cell r="N527">
            <v>1.2796061155739828</v>
          </cell>
          <cell r="O527">
            <v>0.57596701425356556</v>
          </cell>
          <cell r="P527">
            <v>2.6131025957972804</v>
          </cell>
          <cell r="Q527">
            <v>3.0230179028132991</v>
          </cell>
          <cell r="R527">
            <v>0.86440195850823753</v>
          </cell>
          <cell r="S527">
            <v>4.2832997987927559</v>
          </cell>
          <cell r="T527">
            <v>1.1304945054945055</v>
          </cell>
          <cell r="U527">
            <v>0.2639307446593242</v>
          </cell>
          <cell r="V527">
            <v>0</v>
          </cell>
        </row>
        <row r="528">
          <cell r="A528" t="str">
            <v>1990:8</v>
          </cell>
          <cell r="B528">
            <v>1990</v>
          </cell>
          <cell r="C528">
            <v>390.78</v>
          </cell>
          <cell r="D528">
            <v>1.1930000000000001</v>
          </cell>
          <cell r="E528">
            <v>41.56</v>
          </cell>
          <cell r="F528">
            <v>-0.301747311827957</v>
          </cell>
          <cell r="G528">
            <v>85.5</v>
          </cell>
          <cell r="H528">
            <v>7.9545454545454586E-2</v>
          </cell>
          <cell r="I528">
            <v>114.33</v>
          </cell>
          <cell r="J528">
            <v>9.0310890711424729E-2</v>
          </cell>
          <cell r="K528">
            <v>7.3659999999999997</v>
          </cell>
          <cell r="L528">
            <v>1.9656699889258E-2</v>
          </cell>
          <cell r="M528">
            <v>2.0391358797745776</v>
          </cell>
          <cell r="N528">
            <v>1.0769629437678154</v>
          </cell>
          <cell r="O528">
            <v>0.52814672844993127</v>
          </cell>
          <cell r="P528">
            <v>2.826452410383189</v>
          </cell>
          <cell r="Q528">
            <v>3.051150895140665</v>
          </cell>
          <cell r="R528">
            <v>0.92635615461846343</v>
          </cell>
          <cell r="S528">
            <v>3.9313883299798786</v>
          </cell>
          <cell r="T528">
            <v>0.95146520146520153</v>
          </cell>
          <cell r="U528">
            <v>0.24201760843861264</v>
          </cell>
          <cell r="V528">
            <v>0</v>
          </cell>
        </row>
        <row r="529">
          <cell r="A529" t="str">
            <v>1990:9</v>
          </cell>
          <cell r="B529">
            <v>1990</v>
          </cell>
          <cell r="C529">
            <v>372.81</v>
          </cell>
          <cell r="D529">
            <v>1.204</v>
          </cell>
          <cell r="E529">
            <v>37.9</v>
          </cell>
          <cell r="F529">
            <v>-0.31178500090793537</v>
          </cell>
          <cell r="G529">
            <v>84.6</v>
          </cell>
          <cell r="H529">
            <v>5.7499999999999885E-2</v>
          </cell>
          <cell r="I529">
            <v>112.59</v>
          </cell>
          <cell r="J529">
            <v>9.7154550769830372E-2</v>
          </cell>
          <cell r="K529">
            <v>6.8940000000000001</v>
          </cell>
          <cell r="L529">
            <v>1.6964154005015608E-2</v>
          </cell>
          <cell r="M529">
            <v>1.9453663118346902</v>
          </cell>
          <cell r="N529">
            <v>0.9821197201347498</v>
          </cell>
          <cell r="O529">
            <v>0.50485079039356084</v>
          </cell>
          <cell r="P529">
            <v>2.7834363411619281</v>
          </cell>
          <cell r="Q529">
            <v>3.0792838874680304</v>
          </cell>
          <cell r="R529">
            <v>0.90392326361653985</v>
          </cell>
          <cell r="S529">
            <v>3.7506036217303822</v>
          </cell>
          <cell r="T529">
            <v>0.8676739926739927</v>
          </cell>
          <cell r="U529">
            <v>0.23134249315145752</v>
          </cell>
          <cell r="V529">
            <v>0</v>
          </cell>
        </row>
        <row r="530">
          <cell r="A530" t="str">
            <v>1990:10</v>
          </cell>
          <cell r="B530">
            <v>1990</v>
          </cell>
          <cell r="C530">
            <v>361</v>
          </cell>
          <cell r="D530">
            <v>1.2230000000000001</v>
          </cell>
          <cell r="E530">
            <v>37.369999999999997</v>
          </cell>
          <cell r="F530">
            <v>-0.25334665334665341</v>
          </cell>
          <cell r="G530">
            <v>85.1</v>
          </cell>
          <cell r="H530">
            <v>2.5301204819277112E-2</v>
          </cell>
          <cell r="I530">
            <v>110.63</v>
          </cell>
          <cell r="J530">
            <v>0.11096605744125321</v>
          </cell>
          <cell r="K530">
            <v>7.6429999999999998</v>
          </cell>
          <cell r="L530">
            <v>6.5374965151937525E-2</v>
          </cell>
          <cell r="M530">
            <v>1.8837403464829892</v>
          </cell>
          <cell r="N530">
            <v>0.96838559212231134</v>
          </cell>
          <cell r="O530">
            <v>0.51407594148011004</v>
          </cell>
          <cell r="P530">
            <v>2.7349814585908527</v>
          </cell>
          <cell r="Q530">
            <v>3.1278772378516626</v>
          </cell>
          <cell r="R530">
            <v>0.874389002705661</v>
          </cell>
          <cell r="S530">
            <v>3.6317907444668007</v>
          </cell>
          <cell r="T530">
            <v>0.855540293040293</v>
          </cell>
          <cell r="U530">
            <v>0.23556982029973719</v>
          </cell>
          <cell r="V530">
            <v>0</v>
          </cell>
        </row>
        <row r="531">
          <cell r="A531" t="str">
            <v>1990:11</v>
          </cell>
          <cell r="B531">
            <v>1990</v>
          </cell>
          <cell r="C531">
            <v>369.35</v>
          </cell>
          <cell r="D531">
            <v>1.2290000000000001</v>
          </cell>
          <cell r="E531">
            <v>37</v>
          </cell>
          <cell r="F531">
            <v>-0.26014797040591875</v>
          </cell>
          <cell r="G531">
            <v>83.8</v>
          </cell>
          <cell r="H531">
            <v>8.268733850129184E-2</v>
          </cell>
          <cell r="I531">
            <v>107.33</v>
          </cell>
          <cell r="J531">
            <v>0.1102720595841522</v>
          </cell>
          <cell r="K531">
            <v>6.9370000000000003</v>
          </cell>
          <cell r="L531">
            <v>4.2844257366205563E-2</v>
          </cell>
          <cell r="M531">
            <v>1.927311625965352</v>
          </cell>
          <cell r="N531">
            <v>0.95879761596268454</v>
          </cell>
          <cell r="O531">
            <v>0.49747928827152793</v>
          </cell>
          <cell r="P531">
            <v>2.6533992583436339</v>
          </cell>
          <cell r="Q531">
            <v>3.1432225063938621</v>
          </cell>
          <cell r="R531">
            <v>0.84416526445269391</v>
          </cell>
          <cell r="S531">
            <v>3.7157947686116701</v>
          </cell>
          <cell r="T531">
            <v>0.84706959706959706</v>
          </cell>
          <cell r="U531">
            <v>0.227964580881868</v>
          </cell>
          <cell r="V531">
            <v>0</v>
          </cell>
        </row>
        <row r="532">
          <cell r="A532" t="str">
            <v>1990:12</v>
          </cell>
          <cell r="B532">
            <v>1990</v>
          </cell>
          <cell r="C532">
            <v>384.75</v>
          </cell>
          <cell r="D532">
            <v>1.22</v>
          </cell>
          <cell r="E532">
            <v>40.94</v>
          </cell>
          <cell r="F532">
            <v>-0.17658889782783593</v>
          </cell>
          <cell r="G532">
            <v>75</v>
          </cell>
          <cell r="H532">
            <v>2.3192360163710735E-2</v>
          </cell>
          <cell r="I532">
            <v>104.83</v>
          </cell>
          <cell r="J532">
            <v>8.0164863472437009E-2</v>
          </cell>
          <cell r="K532">
            <v>6.1870000000000003</v>
          </cell>
          <cell r="L532">
            <v>2.2137782917561522E-2</v>
          </cell>
          <cell r="M532">
            <v>2.0076706324358171</v>
          </cell>
          <cell r="N532">
            <v>1.0608966053381703</v>
          </cell>
          <cell r="O532">
            <v>0.52842163858871205</v>
          </cell>
          <cell r="P532">
            <v>2.5915945611866498</v>
          </cell>
          <cell r="Q532">
            <v>3.1202046035805626</v>
          </cell>
          <cell r="R532">
            <v>0.83058481428195086</v>
          </cell>
          <cell r="S532">
            <v>3.8707243460764587</v>
          </cell>
          <cell r="T532">
            <v>0.93727106227106227</v>
          </cell>
          <cell r="U532">
            <v>0.2421435830792556</v>
          </cell>
          <cell r="V532">
            <v>0</v>
          </cell>
        </row>
        <row r="533">
          <cell r="A533" t="str">
            <v>1991:1</v>
          </cell>
          <cell r="B533">
            <v>1991</v>
          </cell>
          <cell r="C533">
            <v>382.78</v>
          </cell>
          <cell r="D533">
            <v>1.2230000000000001</v>
          </cell>
          <cell r="E533">
            <v>40.520000000000003</v>
          </cell>
          <cell r="F533">
            <v>-0.13270547945205469</v>
          </cell>
          <cell r="G533">
            <v>74.599999999999994</v>
          </cell>
          <cell r="H533">
            <v>-0.10228640192539107</v>
          </cell>
          <cell r="I533">
            <v>104.71</v>
          </cell>
          <cell r="J533">
            <v>1.9174615534358619E-2</v>
          </cell>
          <cell r="K533">
            <v>6.7869999999999999</v>
          </cell>
          <cell r="L533">
            <v>-1.1073874398951022E-2</v>
          </cell>
          <cell r="M533">
            <v>1.9973909413483615</v>
          </cell>
          <cell r="N533">
            <v>1.05001295672454</v>
          </cell>
          <cell r="O533">
            <v>0.52569225933092334</v>
          </cell>
          <cell r="P533">
            <v>2.5886279357231148</v>
          </cell>
          <cell r="Q533">
            <v>3.1278772378516626</v>
          </cell>
          <cell r="R533">
            <v>0.82759895573813391</v>
          </cell>
          <cell r="S533">
            <v>3.8509054325955732</v>
          </cell>
          <cell r="T533">
            <v>0.92765567765567769</v>
          </cell>
          <cell r="U533">
            <v>0.24089287412867541</v>
          </cell>
          <cell r="V533">
            <v>0</v>
          </cell>
        </row>
        <row r="534">
          <cell r="A534" t="str">
            <v>1991:2</v>
          </cell>
          <cell r="B534">
            <v>1991</v>
          </cell>
          <cell r="C534">
            <v>427.94</v>
          </cell>
          <cell r="D534">
            <v>1.214</v>
          </cell>
          <cell r="E534">
            <v>43.27</v>
          </cell>
          <cell r="F534">
            <v>-8.3068446704810284E-2</v>
          </cell>
          <cell r="G534">
            <v>73.099999999999994</v>
          </cell>
          <cell r="H534">
            <v>-0.14101057579318454</v>
          </cell>
          <cell r="I534">
            <v>102.36</v>
          </cell>
          <cell r="J534">
            <v>-5.8275058275057967E-3</v>
          </cell>
          <cell r="K534">
            <v>6.0389999999999997</v>
          </cell>
          <cell r="L534">
            <v>-7.1208858812673026E-2</v>
          </cell>
          <cell r="M534">
            <v>2.23304111876435</v>
          </cell>
          <cell r="N534">
            <v>1.1212749416947396</v>
          </cell>
          <cell r="O534">
            <v>0.50212910647843134</v>
          </cell>
          <cell r="P534">
            <v>2.5305315203955501</v>
          </cell>
          <cell r="Q534">
            <v>3.1048593350383631</v>
          </cell>
          <cell r="R534">
            <v>0.81502291966611207</v>
          </cell>
          <cell r="S534">
            <v>4.3052313883299798</v>
          </cell>
          <cell r="T534">
            <v>0.99061355311355315</v>
          </cell>
          <cell r="U534">
            <v>0.23009531050962095</v>
          </cell>
          <cell r="V534">
            <v>0</v>
          </cell>
        </row>
        <row r="535">
          <cell r="A535" t="str">
            <v>1991:3</v>
          </cell>
          <cell r="B535">
            <v>1991</v>
          </cell>
          <cell r="C535">
            <v>441.87</v>
          </cell>
          <cell r="D535">
            <v>1.2090000000000001</v>
          </cell>
          <cell r="E535">
            <v>43.32</v>
          </cell>
          <cell r="F535">
            <v>-0.17658239878350124</v>
          </cell>
          <cell r="G535">
            <v>71.7</v>
          </cell>
          <cell r="H535">
            <v>-0.16336056009334887</v>
          </cell>
          <cell r="I535">
            <v>98.79</v>
          </cell>
          <cell r="J535">
            <v>-1.2297540491901571E-2</v>
          </cell>
          <cell r="K535">
            <v>5.9660000000000002</v>
          </cell>
          <cell r="L535">
            <v>-0.21178491214163031</v>
          </cell>
          <cell r="M535">
            <v>2.3057294927989984</v>
          </cell>
          <cell r="N535">
            <v>1.122570614148743</v>
          </cell>
          <cell r="O535">
            <v>0.48686136758654147</v>
          </cell>
          <cell r="P535">
            <v>2.4422744128553768</v>
          </cell>
          <cell r="Q535">
            <v>3.0920716112531972</v>
          </cell>
          <cell r="R535">
            <v>0.78985053385149073</v>
          </cell>
          <cell r="S535">
            <v>4.445372233400402</v>
          </cell>
          <cell r="T535">
            <v>0.99175824175824179</v>
          </cell>
          <cell r="U535">
            <v>0.22309903191157862</v>
          </cell>
          <cell r="V535">
            <v>0</v>
          </cell>
        </row>
        <row r="536">
          <cell r="A536" t="str">
            <v>1991:4</v>
          </cell>
          <cell r="B536">
            <v>1991</v>
          </cell>
          <cell r="C536">
            <v>450.17</v>
          </cell>
          <cell r="D536">
            <v>1.2110000000000001</v>
          </cell>
          <cell r="E536">
            <v>44</v>
          </cell>
          <cell r="F536">
            <v>-6.3829787234042534E-2</v>
          </cell>
          <cell r="G536">
            <v>72.5</v>
          </cell>
          <cell r="H536">
            <v>-0.14906103286384975</v>
          </cell>
          <cell r="I536">
            <v>97.78</v>
          </cell>
          <cell r="J536">
            <v>-7.7982083922677914E-2</v>
          </cell>
          <cell r="K536">
            <v>6.45</v>
          </cell>
          <cell r="L536">
            <v>-8.1589064502349373E-2</v>
          </cell>
          <cell r="M536">
            <v>2.3490398664161973</v>
          </cell>
          <cell r="N536">
            <v>1.1401917595231925</v>
          </cell>
          <cell r="O536">
            <v>0.48538629583274007</v>
          </cell>
          <cell r="P536">
            <v>2.4173053152039552</v>
          </cell>
          <cell r="Q536">
            <v>3.0971867007672635</v>
          </cell>
          <cell r="R536">
            <v>0.780484209946116</v>
          </cell>
          <cell r="S536">
            <v>4.5288732394366198</v>
          </cell>
          <cell r="T536">
            <v>1.0073260073260073</v>
          </cell>
          <cell r="U536">
            <v>0.22242309600418758</v>
          </cell>
          <cell r="V536">
            <v>0</v>
          </cell>
        </row>
        <row r="537">
          <cell r="A537" t="str">
            <v>1991:5</v>
          </cell>
          <cell r="B537">
            <v>1991</v>
          </cell>
          <cell r="C537">
            <v>450.05</v>
          </cell>
          <cell r="D537">
            <v>1.218</v>
          </cell>
          <cell r="E537">
            <v>44.1</v>
          </cell>
          <cell r="F537">
            <v>-0.12447885646217982</v>
          </cell>
          <cell r="G537">
            <v>70</v>
          </cell>
          <cell r="H537">
            <v>-0.18319719953325553</v>
          </cell>
          <cell r="I537">
            <v>94.78</v>
          </cell>
          <cell r="J537">
            <v>-0.14558730731091685</v>
          </cell>
          <cell r="K537">
            <v>6.7619999999999996</v>
          </cell>
          <cell r="L537">
            <v>-0.10115645354246983</v>
          </cell>
          <cell r="M537">
            <v>2.348413692339804</v>
          </cell>
          <cell r="N537">
            <v>1.1427831044311998</v>
          </cell>
          <cell r="O537">
            <v>0.48661916261125454</v>
          </cell>
          <cell r="P537">
            <v>2.3431396786155747</v>
          </cell>
          <cell r="Q537">
            <v>3.1150895140664958</v>
          </cell>
          <cell r="R537">
            <v>0.75219015955557456</v>
          </cell>
          <cell r="S537">
            <v>4.5276659959758554</v>
          </cell>
          <cell r="T537">
            <v>1.0096153846153846</v>
          </cell>
          <cell r="U537">
            <v>0.22298804406348011</v>
          </cell>
          <cell r="V537">
            <v>0</v>
          </cell>
        </row>
        <row r="538">
          <cell r="A538" t="str">
            <v>1991:6</v>
          </cell>
          <cell r="B538">
            <v>1991</v>
          </cell>
          <cell r="C538">
            <v>450.87</v>
          </cell>
          <cell r="D538">
            <v>1.2190000000000001</v>
          </cell>
          <cell r="E538">
            <v>44.32</v>
          </cell>
          <cell r="F538">
            <v>-6.616097766540241E-2</v>
          </cell>
          <cell r="G538">
            <v>69</v>
          </cell>
          <cell r="H538">
            <v>-0.18343195266272194</v>
          </cell>
          <cell r="I538">
            <v>88.97</v>
          </cell>
          <cell r="J538">
            <v>-0.17352531351602418</v>
          </cell>
          <cell r="K538">
            <v>6.6230000000000002</v>
          </cell>
          <cell r="L538">
            <v>-0.11610836780995593</v>
          </cell>
          <cell r="M538">
            <v>2.3526925485284913</v>
          </cell>
          <cell r="N538">
            <v>1.1484840632288156</v>
          </cell>
          <cell r="O538">
            <v>0.4881573089297806</v>
          </cell>
          <cell r="P538">
            <v>2.1995055624227438</v>
          </cell>
          <cell r="Q538">
            <v>3.1176470588235294</v>
          </cell>
          <cell r="R538">
            <v>0.70550178417333287</v>
          </cell>
          <cell r="S538">
            <v>4.5359154929577459</v>
          </cell>
          <cell r="T538">
            <v>1.0146520146520146</v>
          </cell>
          <cell r="U538">
            <v>0.22369288321780173</v>
          </cell>
          <cell r="V538">
            <v>0</v>
          </cell>
        </row>
        <row r="539">
          <cell r="A539" t="str">
            <v>1991:7</v>
          </cell>
          <cell r="B539">
            <v>1991</v>
          </cell>
          <cell r="C539">
            <v>453.38</v>
          </cell>
          <cell r="D539">
            <v>1.216</v>
          </cell>
          <cell r="E539">
            <v>47.29</v>
          </cell>
          <cell r="F539">
            <v>-4.232482786553271E-2</v>
          </cell>
          <cell r="G539">
            <v>72.7</v>
          </cell>
          <cell r="H539">
            <v>-0.11341463414634145</v>
          </cell>
          <cell r="I539">
            <v>87.19</v>
          </cell>
          <cell r="J539">
            <v>-0.17511825922421953</v>
          </cell>
          <cell r="K539">
            <v>6.42</v>
          </cell>
          <cell r="L539">
            <v>-6.8214804063860601E-2</v>
          </cell>
          <cell r="M539">
            <v>2.3657900229597164</v>
          </cell>
          <cell r="N539">
            <v>1.2254470069966312</v>
          </cell>
          <cell r="O539">
            <v>0.51798637880108156</v>
          </cell>
          <cell r="P539">
            <v>2.1555006180469714</v>
          </cell>
          <cell r="Q539">
            <v>3.1099744245524295</v>
          </cell>
          <cell r="R539">
            <v>0.69309271517793247</v>
          </cell>
          <cell r="S539">
            <v>4.5611670020120725</v>
          </cell>
          <cell r="T539">
            <v>1.0826465201465201</v>
          </cell>
          <cell r="U539">
            <v>0.23736173651807335</v>
          </cell>
          <cell r="V539">
            <v>0</v>
          </cell>
        </row>
        <row r="540">
          <cell r="A540" t="str">
            <v>1991:8</v>
          </cell>
          <cell r="B540">
            <v>1991</v>
          </cell>
          <cell r="C540">
            <v>463.26</v>
          </cell>
          <cell r="D540">
            <v>1.2170000000000001</v>
          </cell>
          <cell r="E540">
            <v>50.03</v>
          </cell>
          <cell r="F540">
            <v>0.20380173243503363</v>
          </cell>
          <cell r="G540">
            <v>72.599999999999994</v>
          </cell>
          <cell r="H540">
            <v>-0.15087719298245617</v>
          </cell>
          <cell r="I540">
            <v>90.21</v>
          </cell>
          <cell r="J540">
            <v>-0.21096824980320128</v>
          </cell>
          <cell r="K540">
            <v>6.95</v>
          </cell>
          <cell r="L540">
            <v>-5.6475699158294757E-2</v>
          </cell>
          <cell r="M540">
            <v>2.417345021916093</v>
          </cell>
          <cell r="N540">
            <v>1.2964498574760299</v>
          </cell>
          <cell r="O540">
            <v>0.53631146804538776</v>
          </cell>
          <cell r="P540">
            <v>2.2301606922126078</v>
          </cell>
          <cell r="Q540">
            <v>3.1125319693094631</v>
          </cell>
          <cell r="R540">
            <v>0.71651013200914515</v>
          </cell>
          <cell r="S540">
            <v>4.6605633802816895</v>
          </cell>
          <cell r="T540">
            <v>1.1453754578754578</v>
          </cell>
          <cell r="U540">
            <v>0.24575901332474318</v>
          </cell>
          <cell r="V540">
            <v>0</v>
          </cell>
        </row>
        <row r="541">
          <cell r="A541" t="str">
            <v>1991:9</v>
          </cell>
          <cell r="B541">
            <v>1991</v>
          </cell>
          <cell r="C541">
            <v>459.11</v>
          </cell>
          <cell r="D541">
            <v>1.2130000000000001</v>
          </cell>
          <cell r="E541">
            <v>47.67</v>
          </cell>
          <cell r="F541">
            <v>0.25778364116094998</v>
          </cell>
          <cell r="G541">
            <v>78.5</v>
          </cell>
          <cell r="H541">
            <v>-7.2104018912529488E-2</v>
          </cell>
          <cell r="I541">
            <v>91.67</v>
          </cell>
          <cell r="J541">
            <v>-0.18580691002753358</v>
          </cell>
          <cell r="K541">
            <v>6.75</v>
          </cell>
          <cell r="L541">
            <v>-2.0887728459530019E-2</v>
          </cell>
          <cell r="M541">
            <v>2.3956898351074933</v>
          </cell>
          <cell r="N541">
            <v>1.2352941176470587</v>
          </cell>
          <cell r="O541">
            <v>0.51563190674540371</v>
          </cell>
          <cell r="P541">
            <v>2.2662546353522868</v>
          </cell>
          <cell r="Q541">
            <v>3.1023017902813299</v>
          </cell>
          <cell r="R541">
            <v>0.73050747108222924</v>
          </cell>
          <cell r="S541">
            <v>4.618812877263581</v>
          </cell>
          <cell r="T541">
            <v>1.091346153846154</v>
          </cell>
          <cell r="U541">
            <v>0.23628282479647081</v>
          </cell>
          <cell r="V541">
            <v>0</v>
          </cell>
        </row>
        <row r="542">
          <cell r="A542" t="str">
            <v>1991:10</v>
          </cell>
          <cell r="B542">
            <v>1991</v>
          </cell>
          <cell r="C542">
            <v>457.39</v>
          </cell>
          <cell r="D542">
            <v>1.2230000000000001</v>
          </cell>
          <cell r="E542">
            <v>47.67</v>
          </cell>
          <cell r="F542">
            <v>0.27562215681027569</v>
          </cell>
          <cell r="G542">
            <v>78</v>
          </cell>
          <cell r="H542">
            <v>-8.3431257344300791E-2</v>
          </cell>
          <cell r="I542">
            <v>90.55</v>
          </cell>
          <cell r="J542">
            <v>-0.1815059206363554</v>
          </cell>
          <cell r="K542">
            <v>7.5</v>
          </cell>
          <cell r="L542">
            <v>-1.870993065550175E-2</v>
          </cell>
          <cell r="M542">
            <v>2.3867146733458569</v>
          </cell>
          <cell r="N542">
            <v>1.2352941176470587</v>
          </cell>
          <cell r="O542">
            <v>0.51757092351359302</v>
          </cell>
          <cell r="P542">
            <v>2.2385661310259577</v>
          </cell>
          <cell r="Q542">
            <v>3.1278772378516626</v>
          </cell>
          <cell r="R542">
            <v>0.7156822217752653</v>
          </cell>
          <cell r="S542">
            <v>4.6015090543259554</v>
          </cell>
          <cell r="T542">
            <v>1.091346153846154</v>
          </cell>
          <cell r="U542">
            <v>0.23717135856120097</v>
          </cell>
          <cell r="V542">
            <v>0</v>
          </cell>
        </row>
        <row r="543">
          <cell r="A543" t="str">
            <v>1991:11</v>
          </cell>
          <cell r="B543">
            <v>1991</v>
          </cell>
          <cell r="C543">
            <v>454.97</v>
          </cell>
          <cell r="D543">
            <v>1.2230000000000001</v>
          </cell>
          <cell r="E543">
            <v>44.9</v>
          </cell>
          <cell r="F543">
            <v>0.21351351351351355</v>
          </cell>
          <cell r="G543">
            <v>78.2</v>
          </cell>
          <cell r="H543">
            <v>-6.6825775656324526E-2</v>
          </cell>
          <cell r="I543">
            <v>86.16</v>
          </cell>
          <cell r="J543">
            <v>-0.19724215037734094</v>
          </cell>
          <cell r="K543">
            <v>6.43</v>
          </cell>
          <cell r="L543">
            <v>-6.9000000000000006E-2</v>
          </cell>
          <cell r="M543">
            <v>2.3740868294719268</v>
          </cell>
          <cell r="N543">
            <v>1.1635138636952578</v>
          </cell>
          <cell r="O543">
            <v>0.49008900990957466</v>
          </cell>
          <cell r="P543">
            <v>2.1300370828182937</v>
          </cell>
          <cell r="Q543">
            <v>3.1278772378516626</v>
          </cell>
          <cell r="R543">
            <v>0.68098487275711594</v>
          </cell>
          <cell r="S543">
            <v>4.5771629778672036</v>
          </cell>
          <cell r="T543">
            <v>1.0279304029304028</v>
          </cell>
          <cell r="U543">
            <v>0.22457806460048363</v>
          </cell>
          <cell r="V543">
            <v>0</v>
          </cell>
        </row>
        <row r="544">
          <cell r="A544" t="str">
            <v>1991:12</v>
          </cell>
          <cell r="B544">
            <v>1991</v>
          </cell>
          <cell r="C544">
            <v>458</v>
          </cell>
          <cell r="D544">
            <v>1.2190000000000001</v>
          </cell>
          <cell r="E544">
            <v>44.81</v>
          </cell>
          <cell r="F544">
            <v>9.4528578407425679E-2</v>
          </cell>
          <cell r="G544">
            <v>74.599999999999994</v>
          </cell>
          <cell r="H544">
            <v>-5.3333333333334121E-3</v>
          </cell>
          <cell r="I544">
            <v>85.67</v>
          </cell>
          <cell r="J544">
            <v>-0.18277210722121529</v>
          </cell>
          <cell r="K544">
            <v>6.12</v>
          </cell>
          <cell r="L544">
            <v>-1.0829157911750431E-2</v>
          </cell>
          <cell r="M544">
            <v>2.3898977249008557</v>
          </cell>
          <cell r="N544">
            <v>1.1611816532780512</v>
          </cell>
          <cell r="O544">
            <v>0.48587085596988155</v>
          </cell>
          <cell r="P544">
            <v>2.1179233621755253</v>
          </cell>
          <cell r="Q544">
            <v>3.1176470588235294</v>
          </cell>
          <cell r="R544">
            <v>0.67933390862233833</v>
          </cell>
          <cell r="S544">
            <v>4.6076458752515084</v>
          </cell>
          <cell r="T544">
            <v>1.0258699633699635</v>
          </cell>
          <cell r="U544">
            <v>0.22264514052177814</v>
          </cell>
          <cell r="V544">
            <v>0</v>
          </cell>
        </row>
        <row r="545">
          <cell r="A545" t="str">
            <v>1992:1</v>
          </cell>
          <cell r="B545">
            <v>1992</v>
          </cell>
          <cell r="C545">
            <v>493.37</v>
          </cell>
          <cell r="D545">
            <v>1.2170000000000001</v>
          </cell>
          <cell r="E545">
            <v>50.52</v>
          </cell>
          <cell r="F545">
            <v>0.24679170779861792</v>
          </cell>
          <cell r="G545">
            <v>79.7</v>
          </cell>
          <cell r="H545">
            <v>6.8364611260053776E-2</v>
          </cell>
          <cell r="I545">
            <v>85.67</v>
          </cell>
          <cell r="J545">
            <v>-0.18183554579314287</v>
          </cell>
          <cell r="K545">
            <v>6.8673409999999997</v>
          </cell>
          <cell r="L545">
            <v>1.1837483424193218E-2</v>
          </cell>
          <cell r="M545">
            <v>2.5744625339177625</v>
          </cell>
          <cell r="N545">
            <v>1.3091474475252656</v>
          </cell>
          <cell r="O545">
            <v>0.50851291493958262</v>
          </cell>
          <cell r="P545">
            <v>2.1179233621755253</v>
          </cell>
          <cell r="Q545">
            <v>3.1125319693094631</v>
          </cell>
          <cell r="R545">
            <v>0.68045031603174233</v>
          </cell>
          <cell r="S545">
            <v>4.9634808853118706</v>
          </cell>
          <cell r="T545">
            <v>1.1565934065934067</v>
          </cell>
          <cell r="U545">
            <v>0.23302062268760695</v>
          </cell>
          <cell r="V545">
            <v>0</v>
          </cell>
        </row>
        <row r="546">
          <cell r="A546" t="str">
            <v>1992:2</v>
          </cell>
          <cell r="B546">
            <v>1992</v>
          </cell>
          <cell r="C546">
            <v>490.89</v>
          </cell>
          <cell r="D546">
            <v>1.2190000000000001</v>
          </cell>
          <cell r="E546">
            <v>51.96</v>
          </cell>
          <cell r="F546">
            <v>0.2008319852091518</v>
          </cell>
          <cell r="G546">
            <v>81.2</v>
          </cell>
          <cell r="H546">
            <v>0.1108071135430917</v>
          </cell>
          <cell r="I546">
            <v>86.51</v>
          </cell>
          <cell r="J546">
            <v>-0.15484564282923008</v>
          </cell>
          <cell r="K546">
            <v>6.4716230000000001</v>
          </cell>
          <cell r="L546">
            <v>7.1638185129988541E-2</v>
          </cell>
          <cell r="M546">
            <v>2.5615216030056356</v>
          </cell>
          <cell r="N546">
            <v>1.3464628142005699</v>
          </cell>
          <cell r="O546">
            <v>0.52564960319704457</v>
          </cell>
          <cell r="P546">
            <v>2.138689740420272</v>
          </cell>
          <cell r="Q546">
            <v>3.1176470588235294</v>
          </cell>
          <cell r="R546">
            <v>0.68599482239895515</v>
          </cell>
          <cell r="S546">
            <v>4.9385311871227362</v>
          </cell>
          <cell r="T546">
            <v>1.1895604395604396</v>
          </cell>
          <cell r="U546">
            <v>0.24087332741002607</v>
          </cell>
          <cell r="V546">
            <v>0</v>
          </cell>
        </row>
        <row r="547">
          <cell r="A547" t="str">
            <v>1992:3</v>
          </cell>
          <cell r="B547">
            <v>1992</v>
          </cell>
          <cell r="C547">
            <v>484.86</v>
          </cell>
          <cell r="D547">
            <v>1.22</v>
          </cell>
          <cell r="E547">
            <v>51.21</v>
          </cell>
          <cell r="F547">
            <v>0.18213296398891976</v>
          </cell>
          <cell r="G547">
            <v>83.5</v>
          </cell>
          <cell r="H547">
            <v>0.16457461645746152</v>
          </cell>
          <cell r="I547">
            <v>88</v>
          </cell>
          <cell r="J547">
            <v>-0.10922158113169356</v>
          </cell>
          <cell r="K547">
            <v>7.1</v>
          </cell>
          <cell r="L547">
            <v>0.19007710358699281</v>
          </cell>
          <cell r="M547">
            <v>2.5300563556668756</v>
          </cell>
          <cell r="N547">
            <v>1.3270277273905156</v>
          </cell>
          <cell r="O547">
            <v>0.52450520496043884</v>
          </cell>
          <cell r="P547">
            <v>2.1755253399258341</v>
          </cell>
          <cell r="Q547">
            <v>3.1202046035805626</v>
          </cell>
          <cell r="R547">
            <v>0.69723803927131245</v>
          </cell>
          <cell r="S547">
            <v>4.8778672032193153</v>
          </cell>
          <cell r="T547">
            <v>1.1723901098901099</v>
          </cell>
          <cell r="U547">
            <v>0.24034891911701717</v>
          </cell>
          <cell r="V547">
            <v>0</v>
          </cell>
        </row>
        <row r="548">
          <cell r="A548" t="str">
            <v>1992:4</v>
          </cell>
          <cell r="B548">
            <v>1992</v>
          </cell>
          <cell r="C548">
            <v>484.53</v>
          </cell>
          <cell r="D548">
            <v>1.22</v>
          </cell>
          <cell r="E548">
            <v>49.41</v>
          </cell>
          <cell r="F548">
            <v>0.12295454545454532</v>
          </cell>
          <cell r="G548">
            <v>85.3</v>
          </cell>
          <cell r="H548">
            <v>0.17655172413793108</v>
          </cell>
          <cell r="I548">
            <v>88.64</v>
          </cell>
          <cell r="J548">
            <v>-9.3475148292084254E-2</v>
          </cell>
          <cell r="K548">
            <v>6.95</v>
          </cell>
          <cell r="L548">
            <v>7.7519379844961156E-2</v>
          </cell>
          <cell r="M548">
            <v>2.5283343769567939</v>
          </cell>
          <cell r="N548">
            <v>1.2803835190463848</v>
          </cell>
          <cell r="O548">
            <v>0.50641383937021278</v>
          </cell>
          <cell r="P548">
            <v>2.1913473423980223</v>
          </cell>
          <cell r="Q548">
            <v>3.1202046035805626</v>
          </cell>
          <cell r="R548">
            <v>0.70230886137510384</v>
          </cell>
          <cell r="S548">
            <v>4.8745472837022126</v>
          </cell>
          <cell r="T548">
            <v>1.1311813186813187</v>
          </cell>
          <cell r="U548">
            <v>0.23205874368341092</v>
          </cell>
          <cell r="V548">
            <v>0</v>
          </cell>
        </row>
        <row r="549">
          <cell r="A549" t="str">
            <v>1992:5</v>
          </cell>
          <cell r="B549">
            <v>1992</v>
          </cell>
          <cell r="C549">
            <v>490.72</v>
          </cell>
          <cell r="D549">
            <v>1.2310000000000001</v>
          </cell>
          <cell r="E549">
            <v>51.74</v>
          </cell>
          <cell r="F549">
            <v>0.17324263038548748</v>
          </cell>
          <cell r="G549">
            <v>83.5</v>
          </cell>
          <cell r="H549">
            <v>0.19285714285714284</v>
          </cell>
          <cell r="I549">
            <v>87.42</v>
          </cell>
          <cell r="J549">
            <v>-7.7653513399451368E-2</v>
          </cell>
          <cell r="K549">
            <v>6.7511340000000004</v>
          </cell>
          <cell r="L549">
            <v>-1.606921029281172E-3</v>
          </cell>
          <cell r="M549">
            <v>2.560634523064079</v>
          </cell>
          <cell r="N549">
            <v>1.3407618554029541</v>
          </cell>
          <cell r="O549">
            <v>0.5236053186530446</v>
          </cell>
          <cell r="P549">
            <v>2.1611866501854138</v>
          </cell>
          <cell r="Q549">
            <v>3.1483375959079285</v>
          </cell>
          <cell r="R549">
            <v>0.68645327394191447</v>
          </cell>
          <cell r="S549">
            <v>4.9368209255533202</v>
          </cell>
          <cell r="T549">
            <v>1.1845238095238095</v>
          </cell>
          <cell r="U549">
            <v>0.23993655580915116</v>
          </cell>
          <cell r="V549">
            <v>0</v>
          </cell>
        </row>
        <row r="550">
          <cell r="A550" t="str">
            <v>1992:6</v>
          </cell>
          <cell r="B550">
            <v>1992</v>
          </cell>
          <cell r="C550">
            <v>481.96</v>
          </cell>
          <cell r="D550">
            <v>1.2370000000000001</v>
          </cell>
          <cell r="E550">
            <v>54.34</v>
          </cell>
          <cell r="F550">
            <v>0.22608303249097483</v>
          </cell>
          <cell r="G550">
            <v>82.1</v>
          </cell>
          <cell r="H550">
            <v>0.18985507246376798</v>
          </cell>
          <cell r="I550">
            <v>85.06</v>
          </cell>
          <cell r="J550">
            <v>-4.3947397999325566E-2</v>
          </cell>
          <cell r="K550">
            <v>7.1</v>
          </cell>
          <cell r="L550">
            <v>7.2021742412803791E-2</v>
          </cell>
          <cell r="M550">
            <v>2.5149238154873723</v>
          </cell>
          <cell r="N550">
            <v>1.4081368230111428</v>
          </cell>
          <cell r="O550">
            <v>0.55991231795554697</v>
          </cell>
          <cell r="P550">
            <v>2.1028430160692211</v>
          </cell>
          <cell r="Q550">
            <v>3.163682864450128</v>
          </cell>
          <cell r="R550">
            <v>0.66468198810272061</v>
          </cell>
          <cell r="S550">
            <v>4.8486921529175042</v>
          </cell>
          <cell r="T550">
            <v>1.2440476190476191</v>
          </cell>
          <cell r="U550">
            <v>0.25657385121863507</v>
          </cell>
          <cell r="V550">
            <v>0</v>
          </cell>
        </row>
        <row r="551">
          <cell r="A551" t="str">
            <v>1992:7</v>
          </cell>
          <cell r="B551">
            <v>1992</v>
          </cell>
          <cell r="C551">
            <v>487.16</v>
          </cell>
          <cell r="D551">
            <v>1.2370000000000001</v>
          </cell>
          <cell r="E551">
            <v>54.66</v>
          </cell>
          <cell r="F551">
            <v>0.15584690209346586</v>
          </cell>
          <cell r="G551">
            <v>81</v>
          </cell>
          <cell r="H551">
            <v>0.11416781292984868</v>
          </cell>
          <cell r="I551">
            <v>85</v>
          </cell>
          <cell r="J551">
            <v>-2.5117559353136754E-2</v>
          </cell>
          <cell r="K551">
            <v>6.69</v>
          </cell>
          <cell r="L551">
            <v>4.20560747663552E-2</v>
          </cell>
          <cell r="M551">
            <v>2.5420580254644127</v>
          </cell>
          <cell r="N551">
            <v>1.4164291267167657</v>
          </cell>
          <cell r="O551">
            <v>0.55719779506527822</v>
          </cell>
          <cell r="P551">
            <v>2.1013597033374536</v>
          </cell>
          <cell r="Q551">
            <v>3.163682864450128</v>
          </cell>
          <cell r="R551">
            <v>0.66421313177440933</v>
          </cell>
          <cell r="S551">
            <v>4.9010060362173036</v>
          </cell>
          <cell r="T551">
            <v>1.2513736263736264</v>
          </cell>
          <cell r="U551">
            <v>0.25532995004010689</v>
          </cell>
          <cell r="V551">
            <v>0</v>
          </cell>
        </row>
        <row r="552">
          <cell r="A552" t="str">
            <v>1992:8</v>
          </cell>
          <cell r="B552">
            <v>1992</v>
          </cell>
          <cell r="C552">
            <v>490.88</v>
          </cell>
          <cell r="D552">
            <v>1.2350000000000001</v>
          </cell>
          <cell r="E552">
            <v>52.42</v>
          </cell>
          <cell r="F552">
            <v>4.7771337197681341E-2</v>
          </cell>
          <cell r="G552">
            <v>78.7</v>
          </cell>
          <cell r="H552">
            <v>8.402203856749324E-2</v>
          </cell>
          <cell r="I552">
            <v>85.26</v>
          </cell>
          <cell r="J552">
            <v>-5.487196541403383E-2</v>
          </cell>
          <cell r="K552">
            <v>6.79</v>
          </cell>
          <cell r="L552">
            <v>-2.302158273381294E-2</v>
          </cell>
          <cell r="M552">
            <v>2.5614694218326028</v>
          </cell>
          <cell r="N552">
            <v>1.3583830007774034</v>
          </cell>
          <cell r="O552">
            <v>0.53031396322722779</v>
          </cell>
          <cell r="P552">
            <v>2.10778739184178</v>
          </cell>
          <cell r="Q552">
            <v>3.1585677749360617</v>
          </cell>
          <cell r="R552">
            <v>0.66732378154666872</v>
          </cell>
          <cell r="S552">
            <v>4.9384305835010061</v>
          </cell>
          <cell r="T552">
            <v>1.200091575091575</v>
          </cell>
          <cell r="U552">
            <v>0.24301072067328586</v>
          </cell>
          <cell r="V552">
            <v>0</v>
          </cell>
        </row>
        <row r="553">
          <cell r="A553" t="str">
            <v>1992:9</v>
          </cell>
          <cell r="B553">
            <v>1992</v>
          </cell>
          <cell r="C553">
            <v>493.56</v>
          </cell>
          <cell r="D553">
            <v>1.2330000000000001</v>
          </cell>
          <cell r="E553">
            <v>49.37</v>
          </cell>
          <cell r="F553">
            <v>3.5661841829242702E-2</v>
          </cell>
          <cell r="G553">
            <v>78.400000000000006</v>
          </cell>
          <cell r="H553">
            <v>-1.27388535031836E-3</v>
          </cell>
          <cell r="I553">
            <v>85.67</v>
          </cell>
          <cell r="J553">
            <v>-6.5452165375804561E-2</v>
          </cell>
          <cell r="K553">
            <v>6.93</v>
          </cell>
          <cell r="L553">
            <v>2.6666666666666616E-2</v>
          </cell>
          <cell r="M553">
            <v>2.5754539762053854</v>
          </cell>
          <cell r="N553">
            <v>1.2793469810831819</v>
          </cell>
          <cell r="O553">
            <v>0.49674620199120867</v>
          </cell>
          <cell r="P553">
            <v>2.1179233621755253</v>
          </cell>
          <cell r="Q553">
            <v>3.1534526854219949</v>
          </cell>
          <cell r="R553">
            <v>0.6716204660264643</v>
          </cell>
          <cell r="S553">
            <v>4.9653923541247487</v>
          </cell>
          <cell r="T553">
            <v>1.1302655677655677</v>
          </cell>
          <cell r="U553">
            <v>0.22762865190837472</v>
          </cell>
          <cell r="V553">
            <v>0</v>
          </cell>
        </row>
        <row r="554">
          <cell r="A554" t="str">
            <v>1992:10</v>
          </cell>
          <cell r="B554">
            <v>1992</v>
          </cell>
          <cell r="C554">
            <v>483.33</v>
          </cell>
          <cell r="D554">
            <v>1.2430000000000001</v>
          </cell>
          <cell r="E554">
            <v>48.2</v>
          </cell>
          <cell r="F554">
            <v>1.1118103629116804E-2</v>
          </cell>
          <cell r="G554">
            <v>78.7</v>
          </cell>
          <cell r="H554">
            <v>8.9743589743589425E-3</v>
          </cell>
          <cell r="I554">
            <v>84.33</v>
          </cell>
          <cell r="J554">
            <v>-6.8691330756488145E-2</v>
          </cell>
          <cell r="K554">
            <v>7.09</v>
          </cell>
          <cell r="L554">
            <v>-5.4666666666666641E-2</v>
          </cell>
          <cell r="M554">
            <v>2.5220726361928616</v>
          </cell>
          <cell r="N554">
            <v>1.2490282456594972</v>
          </cell>
          <cell r="O554">
            <v>0.49523880785009422</v>
          </cell>
          <cell r="P554">
            <v>2.0847960444993818</v>
          </cell>
          <cell r="Q554">
            <v>3.1790281329923276</v>
          </cell>
          <cell r="R554">
            <v>0.65579666403801951</v>
          </cell>
          <cell r="S554">
            <v>4.8624748490945668</v>
          </cell>
          <cell r="T554">
            <v>1.1034798534798536</v>
          </cell>
          <cell r="U554">
            <v>0.22693790461154378</v>
          </cell>
          <cell r="V554">
            <v>0</v>
          </cell>
        </row>
        <row r="555">
          <cell r="A555" t="str">
            <v>1992:11</v>
          </cell>
          <cell r="B555">
            <v>1992</v>
          </cell>
          <cell r="C555">
            <v>496.09</v>
          </cell>
          <cell r="D555">
            <v>1.2390000000000001</v>
          </cell>
          <cell r="E555">
            <v>56.18</v>
          </cell>
          <cell r="F555">
            <v>0.25122494432071263</v>
          </cell>
          <cell r="G555">
            <v>80.400000000000006</v>
          </cell>
          <cell r="H555">
            <v>2.8132992327365658E-2</v>
          </cell>
          <cell r="I555">
            <v>84</v>
          </cell>
          <cell r="J555">
            <v>-2.5069637883008311E-2</v>
          </cell>
          <cell r="K555">
            <v>6.51</v>
          </cell>
          <cell r="L555">
            <v>1.2441679626749691E-2</v>
          </cell>
          <cell r="M555">
            <v>2.588655812982676</v>
          </cell>
          <cell r="N555">
            <v>1.4558175693184761</v>
          </cell>
          <cell r="O555">
            <v>0.56238359770241841</v>
          </cell>
          <cell r="P555">
            <v>2.0766378244746599</v>
          </cell>
          <cell r="Q555">
            <v>3.1687979539641944</v>
          </cell>
          <cell r="R555">
            <v>0.65533929731201934</v>
          </cell>
          <cell r="S555">
            <v>4.9908450704225347</v>
          </cell>
          <cell r="T555">
            <v>1.2861721611721613</v>
          </cell>
          <cell r="U555">
            <v>0.2577062888195949</v>
          </cell>
          <cell r="V555">
            <v>0</v>
          </cell>
        </row>
        <row r="556">
          <cell r="A556" t="str">
            <v>1992:12</v>
          </cell>
          <cell r="B556">
            <v>1992</v>
          </cell>
          <cell r="C556">
            <v>509.5</v>
          </cell>
          <cell r="D556">
            <v>1.238</v>
          </cell>
          <cell r="E556">
            <v>61.25</v>
          </cell>
          <cell r="F556">
            <v>0.36688239232314213</v>
          </cell>
          <cell r="G556">
            <v>77.7</v>
          </cell>
          <cell r="H556">
            <v>4.1554959785522927E-2</v>
          </cell>
          <cell r="I556">
            <v>86.86</v>
          </cell>
          <cell r="J556">
            <v>1.3890510096883357E-2</v>
          </cell>
          <cell r="K556">
            <v>6.57</v>
          </cell>
          <cell r="L556">
            <v>7.3529411764705843E-2</v>
          </cell>
          <cell r="M556">
            <v>2.6586307660196202</v>
          </cell>
          <cell r="N556">
            <v>1.5871987561544441</v>
          </cell>
          <cell r="O556">
            <v>0.59699856649546157</v>
          </cell>
          <cell r="P556">
            <v>2.1473423980222495</v>
          </cell>
          <cell r="Q556">
            <v>3.1662404092071608</v>
          </cell>
          <cell r="R556">
            <v>0.67819941649975735</v>
          </cell>
          <cell r="S556">
            <v>5.1257545271629779</v>
          </cell>
          <cell r="T556">
            <v>1.4022435897435896</v>
          </cell>
          <cell r="U556">
            <v>0.27356822928461788</v>
          </cell>
          <cell r="V556">
            <v>0</v>
          </cell>
        </row>
      </sheetData>
      <sheetData sheetId="3" refreshError="1">
        <row r="290">
          <cell r="D290">
            <v>5.6417489421720868E-2</v>
          </cell>
        </row>
        <row r="291">
          <cell r="D291">
            <v>0.11674347158218112</v>
          </cell>
        </row>
        <row r="292">
          <cell r="D292">
            <v>0.12328767123287654</v>
          </cell>
        </row>
        <row r="293">
          <cell r="D293">
            <v>1.0028653295128809E-2</v>
          </cell>
        </row>
        <row r="294">
          <cell r="D294">
            <v>3.9301310043668103E-2</v>
          </cell>
        </row>
        <row r="295">
          <cell r="D295">
            <v>7.7313054499366318E-2</v>
          </cell>
        </row>
        <row r="296">
          <cell r="D296">
            <v>6.4032697547683926E-2</v>
          </cell>
        </row>
        <row r="297">
          <cell r="D297">
            <v>9.9999999999999867E-2</v>
          </cell>
        </row>
        <row r="298">
          <cell r="D298">
            <v>7.0603337612323402E-2</v>
          </cell>
        </row>
        <row r="299">
          <cell r="D299">
            <v>5.0505050505050608E-2</v>
          </cell>
        </row>
        <row r="300">
          <cell r="D300">
            <v>0.13575268817204278</v>
          </cell>
        </row>
        <row r="301">
          <cell r="D301">
            <v>0.10040160642570295</v>
          </cell>
        </row>
        <row r="302">
          <cell r="D302">
            <v>6.2750333778371026E-2</v>
          </cell>
        </row>
        <row r="303">
          <cell r="D303">
            <v>0.10591471801925723</v>
          </cell>
        </row>
        <row r="304">
          <cell r="D304">
            <v>0.12737127371273727</v>
          </cell>
        </row>
        <row r="305">
          <cell r="D305">
            <v>0.15304964539007093</v>
          </cell>
        </row>
        <row r="306">
          <cell r="D306">
            <v>9.2296918767507119E-2</v>
          </cell>
        </row>
        <row r="307">
          <cell r="D307">
            <v>5.2941176470588047E-2</v>
          </cell>
        </row>
        <row r="308">
          <cell r="D308">
            <v>-2.5608194622278591E-3</v>
          </cell>
        </row>
        <row r="309">
          <cell r="D309">
            <v>5.1058530510585287E-2</v>
          </cell>
        </row>
        <row r="310">
          <cell r="D310">
            <v>-2.3980815347721673E-3</v>
          </cell>
        </row>
        <row r="311">
          <cell r="D311">
            <v>1.3736263736263687E-3</v>
          </cell>
        </row>
        <row r="312">
          <cell r="D312">
            <v>8.2840236686390067E-3</v>
          </cell>
        </row>
        <row r="313">
          <cell r="D313">
            <v>-4.8661800486619056E-3</v>
          </cell>
        </row>
        <row r="314">
          <cell r="D314">
            <v>8.5427135678391997E-2</v>
          </cell>
        </row>
        <row r="315">
          <cell r="D315">
            <v>7.8871890547265178E-3</v>
          </cell>
        </row>
        <row r="316">
          <cell r="D316">
            <v>-9.9326923076923146E-2</v>
          </cell>
        </row>
        <row r="317">
          <cell r="D317">
            <v>6.1508180588019101E-3</v>
          </cell>
        </row>
        <row r="318">
          <cell r="D318">
            <v>5.9083215796897015E-2</v>
          </cell>
        </row>
        <row r="319">
          <cell r="D319">
            <v>-5.8324022346368576E-2</v>
          </cell>
        </row>
        <row r="320">
          <cell r="D320">
            <v>9.5976636713735575E-2</v>
          </cell>
        </row>
        <row r="321">
          <cell r="D321">
            <v>4.4657109004739404E-2</v>
          </cell>
        </row>
        <row r="322">
          <cell r="D322">
            <v>1.8028846153845812E-3</v>
          </cell>
        </row>
        <row r="323">
          <cell r="D323">
            <v>0.11075829903978063</v>
          </cell>
        </row>
        <row r="324">
          <cell r="D324">
            <v>-1.3281924882629026E-2</v>
          </cell>
        </row>
        <row r="325">
          <cell r="D325">
            <v>1.5568459657701705E-2</v>
          </cell>
        </row>
        <row r="326">
          <cell r="D326">
            <v>1.9896759259259378E-2</v>
          </cell>
        </row>
        <row r="327">
          <cell r="D327">
            <v>-2.4361710306509132E-2</v>
          </cell>
        </row>
        <row r="328">
          <cell r="D328">
            <v>7.331589623145085E-2</v>
          </cell>
        </row>
        <row r="329">
          <cell r="D329">
            <v>5.5131189631984379E-2</v>
          </cell>
        </row>
        <row r="330">
          <cell r="D330">
            <v>-2.0435144234902003E-2</v>
          </cell>
        </row>
        <row r="331">
          <cell r="D331">
            <v>1.1959302325581289E-2</v>
          </cell>
        </row>
        <row r="332">
          <cell r="D332">
            <v>4.337009048617313E-2</v>
          </cell>
        </row>
        <row r="333">
          <cell r="D333">
            <v>-5.4913821242961181E-3</v>
          </cell>
        </row>
        <row r="334">
          <cell r="D334">
            <v>7.6007318536292834E-2</v>
          </cell>
        </row>
        <row r="335">
          <cell r="D335">
            <v>8.4933882709423036E-2</v>
          </cell>
        </row>
        <row r="336">
          <cell r="D336">
            <v>3.1065425550010461E-2</v>
          </cell>
        </row>
        <row r="337">
          <cell r="D337">
            <v>9.208303490282721E-2</v>
          </cell>
        </row>
        <row r="338">
          <cell r="D338">
            <v>6.9414138232037681E-2</v>
          </cell>
        </row>
        <row r="339">
          <cell r="D339">
            <v>7.0917910447761301E-2</v>
          </cell>
        </row>
        <row r="340">
          <cell r="D340">
            <v>7.5206887977123049E-2</v>
          </cell>
        </row>
        <row r="341">
          <cell r="D341">
            <v>5.2582423147010227E-2</v>
          </cell>
        </row>
        <row r="342">
          <cell r="D342">
            <v>8.6333086145099713E-2</v>
          </cell>
        </row>
        <row r="343">
          <cell r="D343">
            <v>0.10768311530130936</v>
          </cell>
        </row>
        <row r="344">
          <cell r="D344">
            <v>4.0657225124066221E-2</v>
          </cell>
        </row>
        <row r="345">
          <cell r="D345">
            <v>1.8108593168104647E-2</v>
          </cell>
        </row>
        <row r="346">
          <cell r="D346">
            <v>4.2439550512283208E-3</v>
          </cell>
        </row>
        <row r="347">
          <cell r="D347">
            <v>-7.1029099708212917E-2</v>
          </cell>
        </row>
        <row r="348">
          <cell r="D348">
            <v>-1.7706852791878114E-2</v>
          </cell>
        </row>
        <row r="349">
          <cell r="D349">
            <v>-9.3105994103380052E-2</v>
          </cell>
        </row>
        <row r="350">
          <cell r="D350">
            <v>-0.12381728852700236</v>
          </cell>
        </row>
        <row r="351">
          <cell r="D351">
            <v>-0.12807019802456154</v>
          </cell>
        </row>
        <row r="352">
          <cell r="D352">
            <v>-0.14892836853016955</v>
          </cell>
        </row>
        <row r="353">
          <cell r="D353">
            <v>-0.17655801050232844</v>
          </cell>
        </row>
        <row r="354">
          <cell r="D354">
            <v>-0.11741037992855363</v>
          </cell>
        </row>
        <row r="355">
          <cell r="D355">
            <v>-6.7649779828944046E-2</v>
          </cell>
        </row>
        <row r="356">
          <cell r="D356">
            <v>-0.10138003771045201</v>
          </cell>
        </row>
        <row r="357">
          <cell r="D357">
            <v>-6.6875061748972953E-2</v>
          </cell>
        </row>
        <row r="358">
          <cell r="D358">
            <v>-4.8925324953981164E-3</v>
          </cell>
        </row>
        <row r="359">
          <cell r="D359">
            <v>1.4671423990503252E-2</v>
          </cell>
        </row>
        <row r="360">
          <cell r="D360">
            <v>9.2521161212080427E-2</v>
          </cell>
        </row>
        <row r="361">
          <cell r="D361">
            <v>0.12157026039944197</v>
          </cell>
        </row>
        <row r="362">
          <cell r="D362">
            <v>0.1233807089618626</v>
          </cell>
        </row>
        <row r="363">
          <cell r="D363">
            <v>0.21874165238485088</v>
          </cell>
        </row>
      </sheetData>
      <sheetData sheetId="4" refreshError="1"/>
      <sheetData sheetId="5" refreshError="1">
        <row r="1">
          <cell r="C1" t="str">
            <v>steel service center</v>
          </cell>
          <cell r="G1" t="str">
            <v>(actual days)</v>
          </cell>
          <cell r="L1" t="str">
            <v>steel service center</v>
          </cell>
        </row>
        <row r="2">
          <cell r="D2" t="str">
            <v>(MIL)</v>
          </cell>
          <cell r="G2" t="str">
            <v>AVG</v>
          </cell>
        </row>
        <row r="3">
          <cell r="C3" t="str">
            <v>MONTHS'</v>
          </cell>
          <cell r="D3" t="str">
            <v>TOTAL</v>
          </cell>
          <cell r="F3" t="str">
            <v>SHIP</v>
          </cell>
          <cell r="G3" t="str">
            <v>DAILY</v>
          </cell>
          <cell r="H3" t="str">
            <v>YR/YR</v>
          </cell>
          <cell r="I3" t="str">
            <v>SEQU.</v>
          </cell>
          <cell r="J3" t="str">
            <v>TOTAL</v>
          </cell>
          <cell r="K3" t="str">
            <v>AVG (21)</v>
          </cell>
          <cell r="L3" t="str">
            <v>YR/YR</v>
          </cell>
          <cell r="M3" t="str">
            <v>adj to</v>
          </cell>
          <cell r="O3" t="str">
            <v>Months Supply</v>
          </cell>
        </row>
        <row r="4">
          <cell r="B4" t="str">
            <v>year</v>
          </cell>
          <cell r="C4" t="str">
            <v>SUPPLY</v>
          </cell>
          <cell r="D4" t="str">
            <v>INVEN</v>
          </cell>
          <cell r="F4" t="str">
            <v>DAYS</v>
          </cell>
          <cell r="G4" t="str">
            <v>SHIP</v>
          </cell>
          <cell r="H4" t="str">
            <v>ROC</v>
          </cell>
          <cell r="I4" t="str">
            <v>ROC</v>
          </cell>
          <cell r="J4" t="str">
            <v>VOLUME</v>
          </cell>
          <cell r="K4" t="str">
            <v>SHIPMENTS</v>
          </cell>
          <cell r="L4" t="str">
            <v>ROC</v>
          </cell>
          <cell r="M4" t="str">
            <v>000s</v>
          </cell>
          <cell r="O4" t="str">
            <v>3-mth avg.</v>
          </cell>
        </row>
        <row r="5">
          <cell r="B5">
            <v>1979</v>
          </cell>
          <cell r="C5">
            <v>3.9032258064516134</v>
          </cell>
          <cell r="D5">
            <v>5.5519999999999996</v>
          </cell>
          <cell r="F5">
            <v>22</v>
          </cell>
          <cell r="G5">
            <v>64655.146506386161</v>
          </cell>
          <cell r="J5">
            <v>1422413.2231404956</v>
          </cell>
          <cell r="K5">
            <v>67733.963006690261</v>
          </cell>
          <cell r="M5">
            <v>1422.4132231404956</v>
          </cell>
        </row>
        <row r="6">
          <cell r="B6">
            <v>1979</v>
          </cell>
          <cell r="C6">
            <v>3.47011385199241</v>
          </cell>
          <cell r="D6">
            <v>5.6020000000000003</v>
          </cell>
          <cell r="F6">
            <v>19</v>
          </cell>
          <cell r="G6">
            <v>84966.118645897033</v>
          </cell>
          <cell r="I6">
            <v>0.31414316163531852</v>
          </cell>
          <cell r="J6">
            <v>1614356.2542720437</v>
          </cell>
          <cell r="K6">
            <v>76874.107346287798</v>
          </cell>
          <cell r="M6">
            <v>1614.3562542720438</v>
          </cell>
        </row>
        <row r="7">
          <cell r="B7">
            <v>1979</v>
          </cell>
          <cell r="C7">
            <v>3.0578747628083494</v>
          </cell>
          <cell r="D7">
            <v>5.5579999999999998</v>
          </cell>
          <cell r="F7">
            <v>22</v>
          </cell>
          <cell r="G7">
            <v>82618.283361069582</v>
          </cell>
          <cell r="I7">
            <v>-2.7632606058095255E-2</v>
          </cell>
          <cell r="J7">
            <v>1817602.2339435308</v>
          </cell>
          <cell r="K7">
            <v>86552.487330644319</v>
          </cell>
          <cell r="M7">
            <v>1817.6022339435308</v>
          </cell>
          <cell r="O7">
            <v>3.4770714737507906</v>
          </cell>
        </row>
        <row r="8">
          <cell r="B8">
            <v>1979</v>
          </cell>
          <cell r="C8">
            <v>3.7381404174573056</v>
          </cell>
          <cell r="D8">
            <v>5.6120000000000001</v>
          </cell>
          <cell r="F8">
            <v>20</v>
          </cell>
          <cell r="G8">
            <v>75064.060913705587</v>
          </cell>
          <cell r="I8">
            <v>-9.1435238545801156E-2</v>
          </cell>
          <cell r="J8">
            <v>1501281.2182741119</v>
          </cell>
          <cell r="K8">
            <v>71489.581822576758</v>
          </cell>
          <cell r="M8">
            <v>1501.2812182741118</v>
          </cell>
          <cell r="O8">
            <v>3.422043010752688</v>
          </cell>
        </row>
        <row r="9">
          <cell r="B9">
            <v>1979</v>
          </cell>
          <cell r="C9">
            <v>3.6944971537001905</v>
          </cell>
          <cell r="D9">
            <v>5.7610000000000001</v>
          </cell>
          <cell r="F9">
            <v>22</v>
          </cell>
          <cell r="G9">
            <v>70879.371527291383</v>
          </cell>
          <cell r="I9">
            <v>-5.5748241375123131E-2</v>
          </cell>
          <cell r="J9">
            <v>1559346.1736004103</v>
          </cell>
          <cell r="K9">
            <v>74254.579695257635</v>
          </cell>
          <cell r="M9">
            <v>1559.3461736004103</v>
          </cell>
          <cell r="O9">
            <v>3.4968374446552821</v>
          </cell>
        </row>
        <row r="10">
          <cell r="B10">
            <v>1979</v>
          </cell>
          <cell r="C10">
            <v>3.895161290322581</v>
          </cell>
          <cell r="D10">
            <v>5.8940000000000001</v>
          </cell>
          <cell r="F10">
            <v>21</v>
          </cell>
          <cell r="G10">
            <v>72055.2104899931</v>
          </cell>
          <cell r="I10">
            <v>1.6589297243542411E-2</v>
          </cell>
          <cell r="J10">
            <v>1513159.420289855</v>
          </cell>
          <cell r="K10">
            <v>72055.2104899931</v>
          </cell>
          <cell r="M10">
            <v>1513.159420289855</v>
          </cell>
          <cell r="O10">
            <v>3.7759329538266919</v>
          </cell>
        </row>
        <row r="11">
          <cell r="B11">
            <v>1979</v>
          </cell>
          <cell r="C11">
            <v>4.2936432637571151</v>
          </cell>
          <cell r="D11">
            <v>6.0190000000000001</v>
          </cell>
          <cell r="F11">
            <v>21</v>
          </cell>
          <cell r="G11">
            <v>66754.276033692688</v>
          </cell>
          <cell r="I11">
            <v>-7.3567677066693093E-2</v>
          </cell>
          <cell r="J11">
            <v>1401839.7967075463</v>
          </cell>
          <cell r="K11">
            <v>66754.276033692688</v>
          </cell>
          <cell r="M11">
            <v>1401.8397967075464</v>
          </cell>
          <cell r="O11">
            <v>3.9611005692599619</v>
          </cell>
        </row>
        <row r="12">
          <cell r="B12">
            <v>1979</v>
          </cell>
          <cell r="C12">
            <v>4.4407020872865282</v>
          </cell>
          <cell r="D12">
            <v>6.1980000000000004</v>
          </cell>
          <cell r="F12">
            <v>23</v>
          </cell>
          <cell r="G12">
            <v>60683.706218677857</v>
          </cell>
          <cell r="I12">
            <v>-9.0939040548516314E-2</v>
          </cell>
          <cell r="J12">
            <v>1395725.2430295907</v>
          </cell>
          <cell r="K12">
            <v>66463.106810932892</v>
          </cell>
          <cell r="M12">
            <v>1395.7252430295907</v>
          </cell>
          <cell r="O12">
            <v>4.2098355471220748</v>
          </cell>
        </row>
        <row r="13">
          <cell r="B13">
            <v>1979</v>
          </cell>
          <cell r="C13">
            <v>3.8576850094876662</v>
          </cell>
          <cell r="D13">
            <v>5.9489999999999998</v>
          </cell>
          <cell r="F13">
            <v>19</v>
          </cell>
          <cell r="G13">
            <v>81164.030341470978</v>
          </cell>
          <cell r="I13">
            <v>0.33749296802985107</v>
          </cell>
          <cell r="J13">
            <v>1542116.5764879487</v>
          </cell>
          <cell r="K13">
            <v>73434.122689902317</v>
          </cell>
          <cell r="M13">
            <v>1542.1165764879486</v>
          </cell>
          <cell r="O13">
            <v>4.1973434535104364</v>
          </cell>
        </row>
        <row r="14">
          <cell r="B14">
            <v>1979</v>
          </cell>
          <cell r="C14">
            <v>4.0697343453510442</v>
          </cell>
          <cell r="D14">
            <v>5.8140000000000001</v>
          </cell>
          <cell r="F14">
            <v>23</v>
          </cell>
          <cell r="G14">
            <v>62112.803255674873</v>
          </cell>
          <cell r="I14">
            <v>-0.23472500078722469</v>
          </cell>
          <cell r="J14">
            <v>1428594.4748805221</v>
          </cell>
          <cell r="K14">
            <v>68028.308327643914</v>
          </cell>
          <cell r="M14">
            <v>1428.5944748805221</v>
          </cell>
          <cell r="O14">
            <v>4.1227071473750794</v>
          </cell>
        </row>
        <row r="15">
          <cell r="B15">
            <v>1979</v>
          </cell>
          <cell r="C15">
            <v>3.9658444022770398</v>
          </cell>
          <cell r="D15">
            <v>5.7610000000000001</v>
          </cell>
          <cell r="F15">
            <v>20</v>
          </cell>
          <cell r="G15">
            <v>72632.703349282296</v>
          </cell>
          <cell r="I15">
            <v>0.16936765919748242</v>
          </cell>
          <cell r="J15">
            <v>1452654.0669856458</v>
          </cell>
          <cell r="K15">
            <v>69174.003189792653</v>
          </cell>
          <cell r="M15">
            <v>1452.6540669856458</v>
          </cell>
          <cell r="O15">
            <v>3.9644212523719169</v>
          </cell>
        </row>
        <row r="16">
          <cell r="B16">
            <v>1979</v>
          </cell>
          <cell r="C16">
            <v>3.774193548387097</v>
          </cell>
          <cell r="D16">
            <v>5.4390000000000001</v>
          </cell>
          <cell r="F16">
            <v>18</v>
          </cell>
          <cell r="G16">
            <v>80061.253561253558</v>
          </cell>
          <cell r="I16">
            <v>0.10227555728234727</v>
          </cell>
          <cell r="J16">
            <v>1441102.564102564</v>
          </cell>
          <cell r="K16">
            <v>68623.931623931625</v>
          </cell>
          <cell r="M16">
            <v>1441.102564102564</v>
          </cell>
          <cell r="O16">
            <v>3.9365907653383929</v>
          </cell>
        </row>
        <row r="17">
          <cell r="B17">
            <v>1980</v>
          </cell>
          <cell r="C17">
            <v>4.0180265654648961</v>
          </cell>
          <cell r="D17">
            <v>5.6669999999999998</v>
          </cell>
          <cell r="E17">
            <v>2.07132564841499E-2</v>
          </cell>
          <cell r="F17">
            <v>22</v>
          </cell>
          <cell r="G17">
            <v>64108.811849307713</v>
          </cell>
          <cell r="H17">
            <v>-8.4499794153971575E-3</v>
          </cell>
          <cell r="I17">
            <v>-0.19925295948234056</v>
          </cell>
          <cell r="J17">
            <v>1410393.8606847697</v>
          </cell>
          <cell r="K17">
            <v>67161.612413560462</v>
          </cell>
          <cell r="L17">
            <v>-8.4499794153970464E-3</v>
          </cell>
          <cell r="M17">
            <v>1410.3938606847696</v>
          </cell>
          <cell r="O17">
            <v>3.9193548387096775</v>
          </cell>
        </row>
        <row r="18">
          <cell r="B18">
            <v>1980</v>
          </cell>
          <cell r="C18">
            <v>3.8235294117647074</v>
          </cell>
          <cell r="D18">
            <v>5.7069999999999999</v>
          </cell>
          <cell r="E18">
            <v>1.8743305962156231E-2</v>
          </cell>
          <cell r="F18">
            <v>20</v>
          </cell>
          <cell r="G18">
            <v>74629.999999999971</v>
          </cell>
          <cell r="H18">
            <v>-0.12164988598542026</v>
          </cell>
          <cell r="I18">
            <v>0.1641145397519308</v>
          </cell>
          <cell r="J18">
            <v>1492599.9999999995</v>
          </cell>
          <cell r="K18">
            <v>71076.190476190459</v>
          </cell>
          <cell r="L18">
            <v>-7.5420932616231728E-2</v>
          </cell>
          <cell r="M18">
            <v>1492.5999999999995</v>
          </cell>
          <cell r="O18">
            <v>3.8719165085389</v>
          </cell>
        </row>
        <row r="19">
          <cell r="B19">
            <v>1980</v>
          </cell>
          <cell r="C19">
            <v>4.0047438330170779</v>
          </cell>
          <cell r="D19">
            <v>5.7930000000000001</v>
          </cell>
          <cell r="E19">
            <v>4.2281396185678277E-2</v>
          </cell>
          <cell r="F19">
            <v>21</v>
          </cell>
          <cell r="G19">
            <v>68882.593833553314</v>
          </cell>
          <cell r="H19">
            <v>-0.16625484055976691</v>
          </cell>
          <cell r="I19">
            <v>-7.7012008126043918E-2</v>
          </cell>
          <cell r="J19">
            <v>1446534.4705046196</v>
          </cell>
          <cell r="K19">
            <v>68882.593833553314</v>
          </cell>
          <cell r="L19">
            <v>-0.20415234780705016</v>
          </cell>
          <cell r="M19">
            <v>1446.5344705046195</v>
          </cell>
          <cell r="O19">
            <v>3.9487666034155602</v>
          </cell>
        </row>
        <row r="20">
          <cell r="B20">
            <v>1980</v>
          </cell>
          <cell r="C20">
            <v>4.4530360531309299</v>
          </cell>
          <cell r="D20">
            <v>5.8230000000000004</v>
          </cell>
          <cell r="E20">
            <v>3.7598004276550245E-2</v>
          </cell>
          <cell r="F20">
            <v>21</v>
          </cell>
          <cell r="G20">
            <v>62268.912934301232</v>
          </cell>
          <cell r="H20">
            <v>-0.17045637850733641</v>
          </cell>
          <cell r="I20">
            <v>-9.6013819038714865E-2</v>
          </cell>
          <cell r="J20">
            <v>1307647.1716203259</v>
          </cell>
          <cell r="K20">
            <v>62268.912934301232</v>
          </cell>
          <cell r="L20">
            <v>-0.12897919743270336</v>
          </cell>
          <cell r="M20">
            <v>1307.6471716203259</v>
          </cell>
          <cell r="O20">
            <v>4.0937697659709054</v>
          </cell>
        </row>
        <row r="21">
          <cell r="B21">
            <v>1980</v>
          </cell>
          <cell r="C21">
            <v>4.7518975332068303</v>
          </cell>
          <cell r="D21">
            <v>5.7169999999999996</v>
          </cell>
          <cell r="E21">
            <v>-7.6375629231036912E-3</v>
          </cell>
          <cell r="F21">
            <v>21</v>
          </cell>
          <cell r="G21">
            <v>57290.396801627721</v>
          </cell>
          <cell r="H21">
            <v>-0.1917197406361224</v>
          </cell>
          <cell r="I21">
            <v>-7.9951871617322867E-2</v>
          </cell>
          <cell r="J21">
            <v>1203098.3328341821</v>
          </cell>
          <cell r="K21">
            <v>57290.396801627721</v>
          </cell>
          <cell r="L21">
            <v>-0.22845975242538952</v>
          </cell>
          <cell r="M21">
            <v>1203.098332834182</v>
          </cell>
          <cell r="O21">
            <v>4.4032258064516121</v>
          </cell>
        </row>
        <row r="22">
          <cell r="B22">
            <v>1980</v>
          </cell>
          <cell r="C22">
            <v>4.8017077798861481</v>
          </cell>
          <cell r="D22">
            <v>5.4969999999999999</v>
          </cell>
          <cell r="E22">
            <v>-6.7356633864947391E-2</v>
          </cell>
          <cell r="F22">
            <v>21</v>
          </cell>
          <cell r="G22">
            <v>54514.334641187044</v>
          </cell>
          <cell r="H22">
            <v>-0.24343660547965651</v>
          </cell>
          <cell r="I22">
            <v>-4.8455977186770083E-2</v>
          </cell>
          <cell r="J22">
            <v>1144801.0274649279</v>
          </cell>
          <cell r="K22">
            <v>54514.334641187044</v>
          </cell>
          <cell r="L22">
            <v>-0.24343660547965651</v>
          </cell>
          <cell r="M22">
            <v>1144.801027464928</v>
          </cell>
          <cell r="O22">
            <v>4.6688804554079688</v>
          </cell>
        </row>
        <row r="23">
          <cell r="B23">
            <v>1980</v>
          </cell>
          <cell r="C23">
            <v>5.0616698292220113</v>
          </cell>
          <cell r="D23">
            <v>5.25</v>
          </cell>
          <cell r="E23">
            <v>-0.12776208672536971</v>
          </cell>
          <cell r="F23">
            <v>22</v>
          </cell>
          <cell r="G23">
            <v>47145.778307915141</v>
          </cell>
          <cell r="H23">
            <v>-0.2937414483512728</v>
          </cell>
          <cell r="I23">
            <v>-0.13516731666582171</v>
          </cell>
          <cell r="J23">
            <v>1037207.1227741331</v>
          </cell>
          <cell r="K23">
            <v>49390.815370196811</v>
          </cell>
          <cell r="L23">
            <v>-0.26011008874895247</v>
          </cell>
          <cell r="M23">
            <v>1037.207122774133</v>
          </cell>
          <cell r="O23">
            <v>4.8717583807716629</v>
          </cell>
        </row>
        <row r="24">
          <cell r="B24">
            <v>1980</v>
          </cell>
          <cell r="C24">
            <v>4.403225806451613</v>
          </cell>
          <cell r="D24">
            <v>5.1829999999999998</v>
          </cell>
          <cell r="E24">
            <v>-0.1637625040335593</v>
          </cell>
          <cell r="F24">
            <v>21</v>
          </cell>
          <cell r="G24">
            <v>56051.979766265475</v>
          </cell>
          <cell r="H24">
            <v>-7.6325701593136785E-2</v>
          </cell>
          <cell r="I24">
            <v>0.18890771937590656</v>
          </cell>
          <cell r="J24">
            <v>1177091.575091575</v>
          </cell>
          <cell r="K24">
            <v>56051.979766265475</v>
          </cell>
          <cell r="L24">
            <v>-0.15664520580242924</v>
          </cell>
          <cell r="M24">
            <v>1177.0915750915751</v>
          </cell>
          <cell r="O24">
            <v>4.7555344718532568</v>
          </cell>
        </row>
        <row r="25">
          <cell r="B25">
            <v>1980</v>
          </cell>
          <cell r="C25">
            <v>3.8553130929791277</v>
          </cell>
          <cell r="D25">
            <v>5.04</v>
          </cell>
          <cell r="E25">
            <v>-0.15279878971255667</v>
          </cell>
          <cell r="F25">
            <v>21</v>
          </cell>
          <cell r="G25">
            <v>62251.753414544102</v>
          </cell>
          <cell r="H25">
            <v>-0.23301303357361247</v>
          </cell>
          <cell r="I25">
            <v>0.11060757664816556</v>
          </cell>
          <cell r="J25">
            <v>1307286.8217054261</v>
          </cell>
          <cell r="K25">
            <v>62251.753414544102</v>
          </cell>
          <cell r="L25">
            <v>-0.15227756342346643</v>
          </cell>
          <cell r="M25">
            <v>1307.2868217054261</v>
          </cell>
          <cell r="O25">
            <v>4.4400695762175841</v>
          </cell>
        </row>
        <row r="26">
          <cell r="B26">
            <v>1980</v>
          </cell>
          <cell r="C26">
            <v>3.6442125237191649</v>
          </cell>
          <cell r="D26">
            <v>4.96</v>
          </cell>
          <cell r="E26">
            <v>-0.14688682490540073</v>
          </cell>
          <cell r="F26">
            <v>23</v>
          </cell>
          <cell r="G26">
            <v>59176.618407796886</v>
          </cell>
          <cell r="H26">
            <v>-4.7271813442258837E-2</v>
          </cell>
          <cell r="I26">
            <v>-4.9398367725795866E-2</v>
          </cell>
          <cell r="J26">
            <v>1361062.2233793284</v>
          </cell>
          <cell r="K26">
            <v>64812.486827587069</v>
          </cell>
          <cell r="L26">
            <v>-4.7271813442258837E-2</v>
          </cell>
          <cell r="M26">
            <v>1361.0622233793283</v>
          </cell>
          <cell r="O26">
            <v>3.9675838077166357</v>
          </cell>
        </row>
        <row r="27">
          <cell r="B27">
            <v>1980</v>
          </cell>
          <cell r="C27">
            <v>3.5151802656546489</v>
          </cell>
          <cell r="D27">
            <v>4.827</v>
          </cell>
          <cell r="E27">
            <v>-0.16212463114042708</v>
          </cell>
          <cell r="F27">
            <v>19</v>
          </cell>
          <cell r="G27">
            <v>72273.002343916465</v>
          </cell>
          <cell r="H27">
            <v>-4.9523284798593803E-3</v>
          </cell>
          <cell r="I27">
            <v>0.22131011011595847</v>
          </cell>
          <cell r="J27">
            <v>1373187.0445344129</v>
          </cell>
          <cell r="K27">
            <v>65389.859263543469</v>
          </cell>
          <cell r="L27">
            <v>-5.4704712055866245E-2</v>
          </cell>
          <cell r="M27">
            <v>1373.187044534413</v>
          </cell>
          <cell r="O27">
            <v>3.6715686274509807</v>
          </cell>
        </row>
        <row r="28">
          <cell r="B28">
            <v>1980</v>
          </cell>
          <cell r="C28">
            <v>3.9848197343453506</v>
          </cell>
          <cell r="D28">
            <v>5.3369999999999997</v>
          </cell>
          <cell r="E28">
            <v>-1.8753447324875938E-2</v>
          </cell>
          <cell r="F28">
            <v>20</v>
          </cell>
          <cell r="G28">
            <v>66966.64285714287</v>
          </cell>
          <cell r="H28">
            <v>-0.16355740288393328</v>
          </cell>
          <cell r="I28">
            <v>-7.3421046790375311E-2</v>
          </cell>
          <cell r="J28">
            <v>1339332.8571428573</v>
          </cell>
          <cell r="K28">
            <v>63777.755102040821</v>
          </cell>
          <cell r="L28">
            <v>-7.0619336537703803E-2</v>
          </cell>
          <cell r="M28">
            <v>1339.3328571428572</v>
          </cell>
          <cell r="O28">
            <v>3.7147375079063885</v>
          </cell>
        </row>
        <row r="29">
          <cell r="B29">
            <v>1981</v>
          </cell>
          <cell r="C29">
            <v>3.7656546489563567</v>
          </cell>
          <cell r="D29">
            <v>5.4130000000000003</v>
          </cell>
          <cell r="E29">
            <v>-4.4820892888653541E-2</v>
          </cell>
          <cell r="F29">
            <v>21</v>
          </cell>
          <cell r="G29">
            <v>68450.755258011501</v>
          </cell>
          <cell r="H29">
            <v>6.7727716104142299E-2</v>
          </cell>
          <cell r="I29">
            <v>2.2161965085133906E-2</v>
          </cell>
          <cell r="J29">
            <v>1437465.8604182415</v>
          </cell>
          <cell r="K29">
            <v>68450.755258011501</v>
          </cell>
          <cell r="L29">
            <v>1.9194638099408579E-2</v>
          </cell>
          <cell r="M29">
            <v>1437.4658604182414</v>
          </cell>
          <cell r="O29">
            <v>3.7552182163187857</v>
          </cell>
        </row>
        <row r="30">
          <cell r="B30">
            <v>1981</v>
          </cell>
          <cell r="C30">
            <v>3.6337760910815948</v>
          </cell>
          <cell r="D30">
            <v>5.3730000000000002</v>
          </cell>
          <cell r="E30">
            <v>-5.8524618889083557E-2</v>
          </cell>
          <cell r="F30">
            <v>20</v>
          </cell>
          <cell r="G30">
            <v>73931.357702349851</v>
          </cell>
          <cell r="H30">
            <v>-9.3614136091400013E-3</v>
          </cell>
          <cell r="I30">
            <v>8.0066354617714719E-2</v>
          </cell>
          <cell r="J30">
            <v>1478627.154046997</v>
          </cell>
          <cell r="K30">
            <v>70410.816859380808</v>
          </cell>
          <cell r="L30">
            <v>-9.3614136091402234E-3</v>
          </cell>
          <cell r="M30">
            <v>1478.627154046997</v>
          </cell>
          <cell r="O30">
            <v>3.7947501581277674</v>
          </cell>
        </row>
        <row r="31">
          <cell r="B31">
            <v>1981</v>
          </cell>
          <cell r="C31">
            <v>3.5692599620493364</v>
          </cell>
          <cell r="D31">
            <v>5.3769999999999998</v>
          </cell>
          <cell r="E31">
            <v>-7.181080614534785E-2</v>
          </cell>
          <cell r="F31">
            <v>22</v>
          </cell>
          <cell r="G31">
            <v>68476.124885215788</v>
          </cell>
          <cell r="H31">
            <v>-5.9008949244813147E-3</v>
          </cell>
          <cell r="I31">
            <v>-7.3787807862220167E-2</v>
          </cell>
          <cell r="J31">
            <v>1506474.7474747472</v>
          </cell>
          <cell r="K31">
            <v>71736.892736892725</v>
          </cell>
          <cell r="L31">
            <v>4.1437157698162252E-2</v>
          </cell>
          <cell r="M31">
            <v>1506.4747474747473</v>
          </cell>
          <cell r="O31">
            <v>3.656230234029096</v>
          </cell>
        </row>
        <row r="32">
          <cell r="B32">
            <v>1981</v>
          </cell>
          <cell r="C32">
            <v>3.5365275142314991</v>
          </cell>
          <cell r="D32">
            <v>5.2869999999999999</v>
          </cell>
          <cell r="E32">
            <v>-9.2048772110596033E-2</v>
          </cell>
          <cell r="F32">
            <v>21</v>
          </cell>
          <cell r="G32">
            <v>71189.013445753881</v>
          </cell>
          <cell r="H32">
            <v>0.14325126441285518</v>
          </cell>
          <cell r="I32">
            <v>3.9618021099844913E-2</v>
          </cell>
          <cell r="J32">
            <v>1494969.2823608315</v>
          </cell>
          <cell r="K32">
            <v>71189.013445753881</v>
          </cell>
          <cell r="L32">
            <v>0.14325126441285518</v>
          </cell>
          <cell r="M32">
            <v>1494.9692823608316</v>
          </cell>
          <cell r="O32">
            <v>3.5798545224541436</v>
          </cell>
        </row>
        <row r="33">
          <cell r="B33">
            <v>1981</v>
          </cell>
          <cell r="C33">
            <v>3.7955407969639472</v>
          </cell>
          <cell r="D33">
            <v>5.3470000000000004</v>
          </cell>
          <cell r="E33">
            <v>-6.4719258352282538E-2</v>
          </cell>
          <cell r="F33">
            <v>21</v>
          </cell>
          <cell r="G33">
            <v>67083.733580921427</v>
          </cell>
          <cell r="H33">
            <v>0.1709420308817875</v>
          </cell>
          <cell r="I33">
            <v>-5.7667323455194097E-2</v>
          </cell>
          <cell r="J33">
            <v>1408758.4051993499</v>
          </cell>
          <cell r="K33">
            <v>67083.733580921427</v>
          </cell>
          <cell r="L33">
            <v>0.1709420308817875</v>
          </cell>
          <cell r="M33">
            <v>1408.7584051993499</v>
          </cell>
          <cell r="O33">
            <v>3.6337760910815944</v>
          </cell>
        </row>
        <row r="34">
          <cell r="B34">
            <v>1981</v>
          </cell>
          <cell r="C34">
            <v>3.7675521821631888</v>
          </cell>
          <cell r="D34">
            <v>5.3330000000000002</v>
          </cell>
          <cell r="E34">
            <v>-2.9834455157358497E-2</v>
          </cell>
          <cell r="F34">
            <v>22</v>
          </cell>
          <cell r="G34">
            <v>64341.269659577374</v>
          </cell>
          <cell r="H34">
            <v>0.18026332125432964</v>
          </cell>
          <cell r="I34">
            <v>-4.0881205844571666E-2</v>
          </cell>
          <cell r="J34">
            <v>1415507.9325107022</v>
          </cell>
          <cell r="K34">
            <v>67405.139643366769</v>
          </cell>
          <cell r="L34">
            <v>0.23646633655215465</v>
          </cell>
          <cell r="M34">
            <v>1415.5079325107022</v>
          </cell>
          <cell r="O34">
            <v>3.699873497786212</v>
          </cell>
        </row>
        <row r="35">
          <cell r="B35">
            <v>1981</v>
          </cell>
          <cell r="C35">
            <v>4.0388994307400381</v>
          </cell>
          <cell r="D35">
            <v>5.3529999999999998</v>
          </cell>
          <cell r="E35">
            <v>1.9619047619047647E-2</v>
          </cell>
          <cell r="F35">
            <v>22</v>
          </cell>
          <cell r="G35">
            <v>60243.684199286734</v>
          </cell>
          <cell r="H35">
            <v>0.27781715270087348</v>
          </cell>
          <cell r="I35">
            <v>-6.3685181874254537E-2</v>
          </cell>
          <cell r="J35">
            <v>1325361.0523843081</v>
          </cell>
          <cell r="K35">
            <v>63112.431065919431</v>
          </cell>
          <cell r="L35">
            <v>0.27781715270087348</v>
          </cell>
          <cell r="M35">
            <v>1325.3610523843081</v>
          </cell>
          <cell r="O35">
            <v>3.8673308032890579</v>
          </cell>
        </row>
        <row r="36">
          <cell r="B36">
            <v>1981</v>
          </cell>
          <cell r="C36">
            <v>3.7656546489563572</v>
          </cell>
          <cell r="D36">
            <v>5.2729999999999997</v>
          </cell>
          <cell r="E36">
            <v>1.7364460737024912E-2</v>
          </cell>
          <cell r="F36">
            <v>21</v>
          </cell>
          <cell r="G36">
            <v>66680.368090798918</v>
          </cell>
          <cell r="H36">
            <v>0.18961664456551586</v>
          </cell>
          <cell r="I36">
            <v>0.10684412776316221</v>
          </cell>
          <cell r="J36">
            <v>1400287.7299067774</v>
          </cell>
          <cell r="K36">
            <v>66680.368090798918</v>
          </cell>
          <cell r="L36">
            <v>0.18961664456551586</v>
          </cell>
          <cell r="M36">
            <v>1400.2877299067775</v>
          </cell>
          <cell r="O36">
            <v>3.8573687539531947</v>
          </cell>
        </row>
        <row r="37">
          <cell r="B37">
            <v>1981</v>
          </cell>
          <cell r="C37">
            <v>3.7955407969639476</v>
          </cell>
          <cell r="D37">
            <v>5.2629999999999999</v>
          </cell>
          <cell r="E37">
            <v>4.4246031746031811E-2</v>
          </cell>
          <cell r="F37">
            <v>21</v>
          </cell>
          <cell r="G37">
            <v>66029.865314454728</v>
          </cell>
          <cell r="H37">
            <v>6.0690851143607061E-2</v>
          </cell>
          <cell r="I37">
            <v>-9.7555366739787708E-3</v>
          </cell>
          <cell r="J37">
            <v>1386627.1716035493</v>
          </cell>
          <cell r="K37">
            <v>66029.865314454728</v>
          </cell>
          <cell r="L37">
            <v>6.0690851143607061E-2</v>
          </cell>
          <cell r="M37">
            <v>1386.6271716035492</v>
          </cell>
          <cell r="O37">
            <v>3.8666982922201143</v>
          </cell>
        </row>
        <row r="38">
          <cell r="B38">
            <v>1981</v>
          </cell>
          <cell r="C38">
            <v>3.8614800759013286</v>
          </cell>
          <cell r="D38">
            <v>5.3230000000000004</v>
          </cell>
          <cell r="E38">
            <v>7.3185483870967794E-2</v>
          </cell>
          <cell r="F38">
            <v>22</v>
          </cell>
          <cell r="G38">
            <v>62658.498994862632</v>
          </cell>
          <cell r="H38">
            <v>5.8838789385893486E-2</v>
          </cell>
          <cell r="I38">
            <v>-5.1058203792126555E-2</v>
          </cell>
          <cell r="J38">
            <v>1378486.9778869778</v>
          </cell>
          <cell r="K38">
            <v>65642.237042237044</v>
          </cell>
          <cell r="L38">
            <v>1.2802320282158997E-2</v>
          </cell>
          <cell r="M38">
            <v>1378.4869778869779</v>
          </cell>
          <cell r="O38">
            <v>3.8075585072738778</v>
          </cell>
        </row>
        <row r="39">
          <cell r="B39">
            <v>1981</v>
          </cell>
          <cell r="C39">
            <v>4.0830170777988615</v>
          </cell>
          <cell r="D39">
            <v>5.5330000000000004</v>
          </cell>
          <cell r="E39">
            <v>0.14626061736067952</v>
          </cell>
          <cell r="F39">
            <v>19</v>
          </cell>
          <cell r="G39">
            <v>71322.387530345557</v>
          </cell>
          <cell r="H39">
            <v>-1.3153110881534147E-2</v>
          </cell>
          <cell r="I39">
            <v>0.13827156210992664</v>
          </cell>
          <cell r="J39">
            <v>1355125.3630765656</v>
          </cell>
          <cell r="K39">
            <v>64529.779194122166</v>
          </cell>
          <cell r="L39">
            <v>-1.3153110881534147E-2</v>
          </cell>
          <cell r="M39">
            <v>1355.1253630765655</v>
          </cell>
          <cell r="O39">
            <v>3.9133459835547129</v>
          </cell>
        </row>
        <row r="40">
          <cell r="B40">
            <v>1981</v>
          </cell>
          <cell r="C40">
            <v>4.6299810246679316</v>
          </cell>
          <cell r="D40">
            <v>5.3810000000000002</v>
          </cell>
          <cell r="E40">
            <v>8.2443320217351346E-3</v>
          </cell>
          <cell r="F40">
            <v>20</v>
          </cell>
          <cell r="G40">
            <v>58110.389344262294</v>
          </cell>
          <cell r="H40">
            <v>-0.13224873063703146</v>
          </cell>
          <cell r="I40">
            <v>-0.18524335266345293</v>
          </cell>
          <cell r="J40">
            <v>1162207.7868852459</v>
          </cell>
          <cell r="K40">
            <v>55343.227946916471</v>
          </cell>
          <cell r="L40">
            <v>-0.13224873063703135</v>
          </cell>
          <cell r="M40">
            <v>1162.2077868852459</v>
          </cell>
          <cell r="O40">
            <v>4.1914927261227071</v>
          </cell>
        </row>
        <row r="41">
          <cell r="B41">
            <v>1982</v>
          </cell>
          <cell r="C41">
            <v>4.2409867172675524</v>
          </cell>
          <cell r="D41">
            <v>5.2439999999999998</v>
          </cell>
          <cell r="E41">
            <v>-3.1221134306299692E-2</v>
          </cell>
          <cell r="F41">
            <v>20</v>
          </cell>
          <cell r="G41">
            <v>61825.234899328862</v>
          </cell>
          <cell r="H41">
            <v>-9.6792509209124966E-2</v>
          </cell>
          <cell r="I41">
            <v>6.3927390557629415E-2</v>
          </cell>
          <cell r="J41">
            <v>1236504.6979865772</v>
          </cell>
          <cell r="K41">
            <v>58881.176094598915</v>
          </cell>
          <cell r="L41">
            <v>-0.13980238972297621</v>
          </cell>
          <cell r="M41">
            <v>1236.5046979865772</v>
          </cell>
          <cell r="O41">
            <v>4.3179949399114479</v>
          </cell>
        </row>
        <row r="42">
          <cell r="B42">
            <v>1982</v>
          </cell>
          <cell r="C42">
            <v>4.2125237191650857</v>
          </cell>
          <cell r="D42">
            <v>5.2329999999999997</v>
          </cell>
          <cell r="E42">
            <v>-2.6056206960729633E-2</v>
          </cell>
          <cell r="F42">
            <v>20</v>
          </cell>
          <cell r="G42">
            <v>62112.409909909904</v>
          </cell>
          <cell r="H42">
            <v>-0.15986380014855717</v>
          </cell>
          <cell r="I42">
            <v>4.6449481518129332E-3</v>
          </cell>
          <cell r="J42">
            <v>1242248.1981981981</v>
          </cell>
          <cell r="K42">
            <v>59154.676104676102</v>
          </cell>
          <cell r="L42">
            <v>-0.15986380014855706</v>
          </cell>
          <cell r="M42">
            <v>1242.248198198198</v>
          </cell>
          <cell r="O42">
            <v>4.3611638203668566</v>
          </cell>
        </row>
        <row r="43">
          <cell r="B43">
            <v>1982</v>
          </cell>
          <cell r="C43">
            <v>4.1788425047438329</v>
          </cell>
          <cell r="D43">
            <v>5.1719999999999997</v>
          </cell>
          <cell r="E43">
            <v>-3.8125348707457651E-2</v>
          </cell>
          <cell r="F43">
            <v>23</v>
          </cell>
          <cell r="G43">
            <v>53811.447778211026</v>
          </cell>
          <cell r="H43">
            <v>-0.21415752032678048</v>
          </cell>
          <cell r="I43">
            <v>-0.13364418066758144</v>
          </cell>
          <cell r="J43">
            <v>1237663.2988988536</v>
          </cell>
          <cell r="K43">
            <v>58936.347566612079</v>
          </cell>
          <cell r="L43">
            <v>-0.17843740761436133</v>
          </cell>
          <cell r="M43">
            <v>1237.6632988988536</v>
          </cell>
          <cell r="O43">
            <v>4.2107843137254903</v>
          </cell>
        </row>
        <row r="44">
          <cell r="B44">
            <v>1982</v>
          </cell>
          <cell r="C44">
            <v>4.0744781783681221</v>
          </cell>
          <cell r="D44">
            <v>5.0830000000000002</v>
          </cell>
          <cell r="E44">
            <v>-3.8585209003215382E-2</v>
          </cell>
          <cell r="F44">
            <v>21</v>
          </cell>
          <cell r="G44">
            <v>59405.795896190575</v>
          </cell>
          <cell r="H44">
            <v>-0.16552016918372003</v>
          </cell>
          <cell r="I44">
            <v>0.10396204430397749</v>
          </cell>
          <cell r="J44">
            <v>1247521.713820002</v>
          </cell>
          <cell r="K44">
            <v>59405.795896190575</v>
          </cell>
          <cell r="L44">
            <v>-0.16552016918372003</v>
          </cell>
          <cell r="M44">
            <v>1247.5217138200021</v>
          </cell>
          <cell r="O44">
            <v>4.1552814674256799</v>
          </cell>
        </row>
        <row r="45">
          <cell r="B45">
            <v>1982</v>
          </cell>
          <cell r="C45">
            <v>4.2599620493358632</v>
          </cell>
          <cell r="D45">
            <v>5.0220000000000002</v>
          </cell>
          <cell r="E45">
            <v>-6.078174677389192E-2</v>
          </cell>
          <cell r="F45">
            <v>20</v>
          </cell>
          <cell r="G45">
            <v>58944.187082405355</v>
          </cell>
          <cell r="H45">
            <v>-0.12133413070543464</v>
          </cell>
          <cell r="I45">
            <v>-7.7704339588660076E-3</v>
          </cell>
          <cell r="J45">
            <v>1178883.7416481071</v>
          </cell>
          <cell r="K45">
            <v>56137.321030862244</v>
          </cell>
          <cell r="L45">
            <v>-0.16317536257660437</v>
          </cell>
          <cell r="M45">
            <v>1178.8837416481072</v>
          </cell>
          <cell r="O45">
            <v>4.1710942441492724</v>
          </cell>
        </row>
        <row r="46">
          <cell r="B46">
            <v>1982</v>
          </cell>
          <cell r="C46">
            <v>4.6129032258064511</v>
          </cell>
          <cell r="D46">
            <v>5.0709999999999997</v>
          </cell>
          <cell r="E46">
            <v>-4.9128070504406596E-2</v>
          </cell>
          <cell r="F46">
            <v>22</v>
          </cell>
          <cell r="G46">
            <v>49968.531468531473</v>
          </cell>
          <cell r="H46">
            <v>-0.22338288111332727</v>
          </cell>
          <cell r="I46">
            <v>-0.15227380439271654</v>
          </cell>
          <cell r="J46">
            <v>1099307.6923076925</v>
          </cell>
          <cell r="K46">
            <v>52347.985347985355</v>
          </cell>
          <cell r="L46">
            <v>-0.22338288111332716</v>
          </cell>
          <cell r="M46">
            <v>1099.3076923076924</v>
          </cell>
          <cell r="O46">
            <v>4.315781151170146</v>
          </cell>
        </row>
        <row r="47">
          <cell r="B47">
            <v>1982</v>
          </cell>
          <cell r="C47">
            <v>4.8614800759013281</v>
          </cell>
          <cell r="D47">
            <v>5.032</v>
          </cell>
          <cell r="E47">
            <v>-5.996637399589011E-2</v>
          </cell>
          <cell r="F47">
            <v>21</v>
          </cell>
          <cell r="G47">
            <v>49289.32009962455</v>
          </cell>
          <cell r="H47">
            <v>-0.18183423283717237</v>
          </cell>
          <cell r="I47">
            <v>-1.3592782276074411E-2</v>
          </cell>
          <cell r="J47">
            <v>1035075.7220921156</v>
          </cell>
          <cell r="K47">
            <v>49289.32009962455</v>
          </cell>
          <cell r="L47">
            <v>-0.21902358589002802</v>
          </cell>
          <cell r="M47">
            <v>1035.0757220921155</v>
          </cell>
          <cell r="O47">
            <v>4.5781151170145469</v>
          </cell>
        </row>
        <row r="48">
          <cell r="B48">
            <v>1982</v>
          </cell>
          <cell r="C48">
            <v>4.6650853889943074</v>
          </cell>
          <cell r="D48">
            <v>4.9649999999999999</v>
          </cell>
          <cell r="E48">
            <v>-5.841077185662813E-2</v>
          </cell>
          <cell r="F48">
            <v>22</v>
          </cell>
          <cell r="G48">
            <v>48376.781851461536</v>
          </cell>
          <cell r="H48">
            <v>-0.27449737851496736</v>
          </cell>
          <cell r="I48">
            <v>-1.8513914298646683E-2</v>
          </cell>
          <cell r="J48">
            <v>1064289.2007321538</v>
          </cell>
          <cell r="K48">
            <v>50680.438130102564</v>
          </cell>
          <cell r="L48">
            <v>-0.23994963463472763</v>
          </cell>
          <cell r="M48">
            <v>1064.2892007321539</v>
          </cell>
          <cell r="O48">
            <v>4.713156230234028</v>
          </cell>
        </row>
        <row r="49">
          <cell r="B49">
            <v>1982</v>
          </cell>
          <cell r="C49">
            <v>4.1840607210626191</v>
          </cell>
          <cell r="D49">
            <v>4.7530000000000001</v>
          </cell>
          <cell r="E49">
            <v>-9.6902907087212609E-2</v>
          </cell>
          <cell r="F49">
            <v>21</v>
          </cell>
          <cell r="G49">
            <v>54094.179894179892</v>
          </cell>
          <cell r="H49">
            <v>-0.18076192285768566</v>
          </cell>
          <cell r="I49">
            <v>0.11818475359260838</v>
          </cell>
          <cell r="J49">
            <v>1135977.7777777778</v>
          </cell>
          <cell r="K49">
            <v>54094.179894179892</v>
          </cell>
          <cell r="L49">
            <v>-0.18076192285768566</v>
          </cell>
          <cell r="M49">
            <v>1135.9777777777776</v>
          </cell>
          <cell r="O49">
            <v>4.5702087286527515</v>
          </cell>
        </row>
        <row r="50">
          <cell r="B50">
            <v>1982</v>
          </cell>
          <cell r="C50">
            <v>4.353415559772297</v>
          </cell>
          <cell r="D50">
            <v>4.6840000000000002</v>
          </cell>
          <cell r="E50">
            <v>-0.12004508735675379</v>
          </cell>
          <cell r="F50">
            <v>21</v>
          </cell>
          <cell r="G50">
            <v>51235.085643715902</v>
          </cell>
          <cell r="H50">
            <v>-0.18231227262694782</v>
          </cell>
          <cell r="I50">
            <v>-5.2854008620835113E-2</v>
          </cell>
          <cell r="J50">
            <v>1075936.7985180339</v>
          </cell>
          <cell r="K50">
            <v>51235.085643715902</v>
          </cell>
          <cell r="L50">
            <v>-0.21947989659845013</v>
          </cell>
          <cell r="M50">
            <v>1075.936798518034</v>
          </cell>
          <cell r="O50">
            <v>4.4008538899430745</v>
          </cell>
        </row>
        <row r="51">
          <cell r="B51">
            <v>1982</v>
          </cell>
          <cell r="C51">
            <v>4.3074003795066416</v>
          </cell>
          <cell r="D51">
            <v>4.7169999999999996</v>
          </cell>
          <cell r="E51">
            <v>-0.14747876378095082</v>
          </cell>
          <cell r="F51">
            <v>20</v>
          </cell>
          <cell r="G51">
            <v>54754.603524229067</v>
          </cell>
          <cell r="H51">
            <v>-0.23229429888430742</v>
          </cell>
          <cell r="I51">
            <v>6.8693510243889699E-2</v>
          </cell>
          <cell r="J51">
            <v>1095092.0704845814</v>
          </cell>
          <cell r="K51">
            <v>52147.241451646732</v>
          </cell>
          <cell r="L51">
            <v>-0.19188873566769193</v>
          </cell>
          <cell r="M51">
            <v>1095.0920704845814</v>
          </cell>
          <cell r="O51">
            <v>4.2816255534471859</v>
          </cell>
        </row>
        <row r="52">
          <cell r="B52">
            <v>1982</v>
          </cell>
          <cell r="C52">
            <v>4.1669829222011385</v>
          </cell>
          <cell r="D52">
            <v>4.681</v>
          </cell>
          <cell r="E52">
            <v>-0.13008734435978442</v>
          </cell>
          <cell r="F52">
            <v>18</v>
          </cell>
          <cell r="G52">
            <v>62408.596437968015</v>
          </cell>
          <cell r="H52">
            <v>7.3966241531130184E-2</v>
          </cell>
          <cell r="I52">
            <v>0.13978720365223785</v>
          </cell>
          <cell r="J52">
            <v>1123354.7358834243</v>
          </cell>
          <cell r="K52">
            <v>53493.082661115441</v>
          </cell>
          <cell r="L52">
            <v>-3.3430382621982835E-2</v>
          </cell>
          <cell r="M52">
            <v>1123.3547358834244</v>
          </cell>
          <cell r="O52">
            <v>4.2759329538266924</v>
          </cell>
        </row>
        <row r="53">
          <cell r="B53">
            <v>1983</v>
          </cell>
          <cell r="C53">
            <v>3.9947817836812143</v>
          </cell>
          <cell r="D53">
            <v>4.6509999999999998</v>
          </cell>
          <cell r="E53">
            <v>-0.1130816170861938</v>
          </cell>
          <cell r="F53">
            <v>21</v>
          </cell>
          <cell r="G53">
            <v>55441.373889539194</v>
          </cell>
          <cell r="H53">
            <v>-0.10325655891456975</v>
          </cell>
          <cell r="I53">
            <v>-0.11163882775915335</v>
          </cell>
          <cell r="J53">
            <v>1164268.851680323</v>
          </cell>
          <cell r="K53">
            <v>55441.373889539194</v>
          </cell>
          <cell r="L53">
            <v>-5.8419386860298239E-2</v>
          </cell>
          <cell r="M53">
            <v>1164.268851680323</v>
          </cell>
          <cell r="O53">
            <v>4.1563883617963313</v>
          </cell>
        </row>
        <row r="54">
          <cell r="B54">
            <v>1983</v>
          </cell>
          <cell r="C54">
            <v>3.9943074003795069</v>
          </cell>
          <cell r="D54">
            <v>4.6660000000000004</v>
          </cell>
          <cell r="E54">
            <v>-0.10835085037263503</v>
          </cell>
          <cell r="F54">
            <v>20</v>
          </cell>
          <cell r="G54">
            <v>58408.123515439431</v>
          </cell>
          <cell r="H54">
            <v>-5.9638426521258836E-2</v>
          </cell>
          <cell r="I54">
            <v>5.351147379231902E-2</v>
          </cell>
          <cell r="J54">
            <v>1168162.4703087886</v>
          </cell>
          <cell r="K54">
            <v>55626.784300418505</v>
          </cell>
          <cell r="L54">
            <v>-5.9638426521258947E-2</v>
          </cell>
          <cell r="M54">
            <v>1168.1624703087887</v>
          </cell>
          <cell r="O54">
            <v>4.0520240354206196</v>
          </cell>
        </row>
        <row r="55">
          <cell r="B55">
            <v>1983</v>
          </cell>
          <cell r="C55">
            <v>3.8515180265654649</v>
          </cell>
          <cell r="D55">
            <v>4.8049999999999997</v>
          </cell>
          <cell r="E55">
            <v>-7.0959010054137628E-2</v>
          </cell>
          <cell r="F55">
            <v>23</v>
          </cell>
          <cell r="G55">
            <v>54241.741058279833</v>
          </cell>
          <cell r="H55">
            <v>7.9963148704398357E-3</v>
          </cell>
          <cell r="I55">
            <v>-7.1332242955181924E-2</v>
          </cell>
          <cell r="J55">
            <v>1247560.0443404361</v>
          </cell>
          <cell r="K55">
            <v>59407.621159068389</v>
          </cell>
          <cell r="L55">
            <v>7.9963148704398357E-3</v>
          </cell>
          <cell r="M55">
            <v>1247.5600443404362</v>
          </cell>
          <cell r="O55">
            <v>3.9468690702087286</v>
          </cell>
        </row>
        <row r="56">
          <cell r="B56">
            <v>1983</v>
          </cell>
          <cell r="C56">
            <v>3.586337760910816</v>
          </cell>
          <cell r="D56">
            <v>4.7489999999999997</v>
          </cell>
          <cell r="E56">
            <v>-6.5709226834546608E-2</v>
          </cell>
          <cell r="F56">
            <v>20</v>
          </cell>
          <cell r="G56">
            <v>66209.603174603166</v>
          </cell>
          <cell r="H56">
            <v>0.1145310348219557</v>
          </cell>
          <cell r="I56">
            <v>0.22063934311150724</v>
          </cell>
          <cell r="J56">
            <v>1324192.0634920634</v>
          </cell>
          <cell r="K56">
            <v>63056.764928193494</v>
          </cell>
          <cell r="L56">
            <v>6.1458128401862488E-2</v>
          </cell>
          <cell r="M56">
            <v>1324.1920634920634</v>
          </cell>
          <cell r="O56">
            <v>3.8107210626185957</v>
          </cell>
        </row>
        <row r="57">
          <cell r="B57">
            <v>1983</v>
          </cell>
          <cell r="C57">
            <v>3.8851992409867173</v>
          </cell>
          <cell r="D57">
            <v>5.0709999999999997</v>
          </cell>
          <cell r="E57">
            <v>9.7570688968537933E-3</v>
          </cell>
          <cell r="F57">
            <v>21</v>
          </cell>
          <cell r="G57">
            <v>62152.846095703244</v>
          </cell>
          <cell r="H57">
            <v>5.4435546100790377E-2</v>
          </cell>
          <cell r="I57">
            <v>-6.1271430191202625E-2</v>
          </cell>
          <cell r="J57">
            <v>1305209.7680097681</v>
          </cell>
          <cell r="K57">
            <v>62152.846095703244</v>
          </cell>
          <cell r="L57">
            <v>0.10715732340582984</v>
          </cell>
          <cell r="M57">
            <v>1305.2097680097681</v>
          </cell>
          <cell r="O57">
            <v>3.7743516761543323</v>
          </cell>
        </row>
        <row r="58">
          <cell r="B58">
            <v>1983</v>
          </cell>
          <cell r="C58">
            <v>3.8614800759013286</v>
          </cell>
          <cell r="D58">
            <v>5.1470000000000002</v>
          </cell>
          <cell r="E58">
            <v>1.4987182015381739E-2</v>
          </cell>
          <cell r="F58">
            <v>22</v>
          </cell>
          <cell r="G58">
            <v>60586.75452311815</v>
          </cell>
          <cell r="H58">
            <v>0.21249820121837448</v>
          </cell>
          <cell r="I58">
            <v>-2.5197423303409461E-2</v>
          </cell>
          <cell r="J58">
            <v>1332908.5995085994</v>
          </cell>
          <cell r="K58">
            <v>63471.838071838065</v>
          </cell>
          <cell r="L58">
            <v>0.21249820121837448</v>
          </cell>
          <cell r="M58">
            <v>1332.9085995085993</v>
          </cell>
          <cell r="O58">
            <v>3.7776723592662873</v>
          </cell>
        </row>
        <row r="59">
          <cell r="B59">
            <v>1983</v>
          </cell>
          <cell r="C59">
            <v>3.9848197343453515</v>
          </cell>
          <cell r="D59">
            <v>5.2709999999999999</v>
          </cell>
          <cell r="E59">
            <v>4.7496025437201883E-2</v>
          </cell>
          <cell r="F59">
            <v>20</v>
          </cell>
          <cell r="G59">
            <v>66138.499999999985</v>
          </cell>
          <cell r="H59">
            <v>0.34184240858505532</v>
          </cell>
          <cell r="I59">
            <v>9.1632990091315314E-2</v>
          </cell>
          <cell r="J59">
            <v>1322769.9999999998</v>
          </cell>
          <cell r="K59">
            <v>62989.047619047611</v>
          </cell>
          <cell r="L59">
            <v>0.27794515103338613</v>
          </cell>
          <cell r="M59">
            <v>1322.7699999999998</v>
          </cell>
          <cell r="O59">
            <v>3.9104996837444657</v>
          </cell>
        </row>
        <row r="60">
          <cell r="B60">
            <v>1983</v>
          </cell>
          <cell r="C60">
            <v>3.9278937381404169</v>
          </cell>
          <cell r="D60">
            <v>5.45</v>
          </cell>
          <cell r="E60">
            <v>9.7683786505538883E-2</v>
          </cell>
          <cell r="F60">
            <v>23</v>
          </cell>
          <cell r="G60">
            <v>60326.612056290702</v>
          </cell>
          <cell r="H60">
            <v>0.24701581518011095</v>
          </cell>
          <cell r="I60">
            <v>-8.7874504920874896E-2</v>
          </cell>
          <cell r="J60">
            <v>1387512.0772946861</v>
          </cell>
          <cell r="K60">
            <v>66072.003680699345</v>
          </cell>
          <cell r="L60">
            <v>0.30369835223375241</v>
          </cell>
          <cell r="M60">
            <v>1387.5120772946862</v>
          </cell>
          <cell r="O60">
            <v>3.9247311827956994</v>
          </cell>
        </row>
        <row r="61">
          <cell r="B61">
            <v>1983</v>
          </cell>
          <cell r="C61">
            <v>3.6162239089184061</v>
          </cell>
          <cell r="D61">
            <v>5.3840000000000003</v>
          </cell>
          <cell r="E61">
            <v>0.1327582579423523</v>
          </cell>
          <cell r="F61">
            <v>21</v>
          </cell>
          <cell r="G61">
            <v>70897.421962357024</v>
          </cell>
          <cell r="H61">
            <v>0.31062938935478757</v>
          </cell>
          <cell r="I61">
            <v>0.17522631465202632</v>
          </cell>
          <cell r="J61">
            <v>1488845.8612094976</v>
          </cell>
          <cell r="K61">
            <v>70897.421962357024</v>
          </cell>
          <cell r="L61">
            <v>0.31062938935478757</v>
          </cell>
          <cell r="M61">
            <v>1488.8458612094976</v>
          </cell>
          <cell r="O61">
            <v>3.8429791271347242</v>
          </cell>
        </row>
        <row r="62">
          <cell r="B62">
            <v>1983</v>
          </cell>
          <cell r="C62">
            <v>3.5166034155597723</v>
          </cell>
          <cell r="D62">
            <v>5.4909999999999997</v>
          </cell>
          <cell r="E62">
            <v>0.17228864218616557</v>
          </cell>
          <cell r="F62">
            <v>21</v>
          </cell>
          <cell r="G62">
            <v>74354.756444598621</v>
          </cell>
          <cell r="H62">
            <v>0.45124684599250586</v>
          </cell>
          <cell r="I62">
            <v>4.8765306079497028E-2</v>
          </cell>
          <cell r="J62">
            <v>1561449.8853365711</v>
          </cell>
          <cell r="K62">
            <v>74354.756444598621</v>
          </cell>
          <cell r="L62">
            <v>0.45124684599250586</v>
          </cell>
          <cell r="M62">
            <v>1561.4498853365712</v>
          </cell>
          <cell r="O62">
            <v>3.6869070208728645</v>
          </cell>
        </row>
        <row r="63">
          <cell r="B63">
            <v>1983</v>
          </cell>
          <cell r="C63">
            <v>3.5104364326375719</v>
          </cell>
          <cell r="D63">
            <v>5.5810000000000004</v>
          </cell>
          <cell r="E63">
            <v>0.18316726733093081</v>
          </cell>
          <cell r="F63">
            <v>20</v>
          </cell>
          <cell r="G63">
            <v>79491.540540540518</v>
          </cell>
          <cell r="H63">
            <v>0.45177821450876343</v>
          </cell>
          <cell r="I63">
            <v>6.9084808310404311E-2</v>
          </cell>
          <cell r="J63">
            <v>1589830.8108108104</v>
          </cell>
          <cell r="K63">
            <v>75706.229086229068</v>
          </cell>
          <cell r="L63">
            <v>0.45177821450876343</v>
          </cell>
          <cell r="M63">
            <v>1589.8308108108104</v>
          </cell>
          <cell r="O63">
            <v>3.5477545857052504</v>
          </cell>
        </row>
        <row r="64">
          <cell r="B64">
            <v>1983</v>
          </cell>
          <cell r="C64">
            <v>3.4411764705882359</v>
          </cell>
          <cell r="D64">
            <v>5.6859999999999999</v>
          </cell>
          <cell r="E64">
            <v>0.21469771416364014</v>
          </cell>
          <cell r="F64">
            <v>18</v>
          </cell>
          <cell r="G64">
            <v>91796.771130104447</v>
          </cell>
          <cell r="H64">
            <v>0.47089946528996629</v>
          </cell>
          <cell r="I64">
            <v>0.15479924663541134</v>
          </cell>
          <cell r="J64">
            <v>1652341.88034188</v>
          </cell>
          <cell r="K64">
            <v>78682.946682946669</v>
          </cell>
          <cell r="L64">
            <v>0.47089946528996629</v>
          </cell>
          <cell r="M64">
            <v>1652.3418803418799</v>
          </cell>
          <cell r="O64">
            <v>3.4894054395951932</v>
          </cell>
        </row>
        <row r="65">
          <cell r="B65">
            <v>1984</v>
          </cell>
          <cell r="C65">
            <v>3.5962998102466792</v>
          </cell>
          <cell r="D65">
            <v>5.758</v>
          </cell>
          <cell r="E65">
            <v>0.23801333046656636</v>
          </cell>
          <cell r="F65">
            <v>21</v>
          </cell>
          <cell r="G65">
            <v>76242.38541215194</v>
          </cell>
          <cell r="H65">
            <v>0.37518932276203065</v>
          </cell>
          <cell r="I65">
            <v>-0.16944371274134606</v>
          </cell>
          <cell r="J65">
            <v>1601090.0936551907</v>
          </cell>
          <cell r="K65">
            <v>76242.38541215194</v>
          </cell>
          <cell r="L65">
            <v>0.37518932276203065</v>
          </cell>
          <cell r="M65">
            <v>1601.0900936551907</v>
          </cell>
          <cell r="O65">
            <v>3.5159709044908287</v>
          </cell>
        </row>
        <row r="66">
          <cell r="B66">
            <v>1984</v>
          </cell>
          <cell r="C66">
            <v>3.6461100569259965</v>
          </cell>
          <cell r="D66">
            <v>5.9610000000000003</v>
          </cell>
          <cell r="E66">
            <v>0.27753964852121737</v>
          </cell>
          <cell r="F66">
            <v>21</v>
          </cell>
          <cell r="G66">
            <v>77852.050109661344</v>
          </cell>
          <cell r="H66">
            <v>0.33289764203916206</v>
          </cell>
          <cell r="I66">
            <v>2.1112465052186558E-2</v>
          </cell>
          <cell r="J66">
            <v>1634893.0523028881</v>
          </cell>
          <cell r="K66">
            <v>77852.050109661344</v>
          </cell>
          <cell r="L66">
            <v>0.39954252414112013</v>
          </cell>
          <cell r="M66">
            <v>1634.8930523028882</v>
          </cell>
          <cell r="O66">
            <v>3.5611954459203035</v>
          </cell>
        </row>
        <row r="67">
          <cell r="B67">
            <v>1984</v>
          </cell>
          <cell r="C67">
            <v>3.6423149905123346</v>
          </cell>
          <cell r="D67">
            <v>6.2190000000000003</v>
          </cell>
          <cell r="E67">
            <v>0.29427679500520298</v>
          </cell>
          <cell r="F67">
            <v>22</v>
          </cell>
          <cell r="G67">
            <v>77610.480949110788</v>
          </cell>
          <cell r="H67">
            <v>0.43082577061312444</v>
          </cell>
          <cell r="I67">
            <v>-3.1029261298871624E-3</v>
          </cell>
          <cell r="J67">
            <v>1707430.5808804373</v>
          </cell>
          <cell r="K67">
            <v>81306.218137163683</v>
          </cell>
          <cell r="L67">
            <v>0.36861595449951023</v>
          </cell>
          <cell r="M67">
            <v>1707.4305808804372</v>
          </cell>
          <cell r="O67">
            <v>3.6282416192283367</v>
          </cell>
        </row>
        <row r="68">
          <cell r="B68">
            <v>1984</v>
          </cell>
          <cell r="C68">
            <v>3.8553130929791277</v>
          </cell>
          <cell r="D68">
            <v>6.4260000000000002</v>
          </cell>
          <cell r="E68">
            <v>0.35312697409981064</v>
          </cell>
          <cell r="F68">
            <v>21</v>
          </cell>
          <cell r="G68">
            <v>79370.985603543726</v>
          </cell>
          <cell r="H68">
            <v>0.1987835872423569</v>
          </cell>
          <cell r="I68">
            <v>2.2683851883192219E-2</v>
          </cell>
          <cell r="J68">
            <v>1666790.6976744183</v>
          </cell>
          <cell r="K68">
            <v>79370.985603543726</v>
          </cell>
          <cell r="L68">
            <v>0.25872276660447469</v>
          </cell>
          <cell r="M68">
            <v>1666.7906976744184</v>
          </cell>
          <cell r="O68">
            <v>3.7145793801391527</v>
          </cell>
        </row>
        <row r="69">
          <cell r="B69">
            <v>1984</v>
          </cell>
          <cell r="C69">
            <v>4.0075901328273247</v>
          </cell>
          <cell r="D69">
            <v>6.5730000000000004</v>
          </cell>
          <cell r="E69">
            <v>0.29619404456714671</v>
          </cell>
          <cell r="F69">
            <v>22</v>
          </cell>
          <cell r="G69">
            <v>74551.717458677682</v>
          </cell>
          <cell r="H69">
            <v>0.1994900015340022</v>
          </cell>
          <cell r="I69">
            <v>-6.0718260057121887E-2</v>
          </cell>
          <cell r="J69">
            <v>1640137.7840909089</v>
          </cell>
          <cell r="K69">
            <v>78101.79924242424</v>
          </cell>
          <cell r="L69">
            <v>0.25660857303562135</v>
          </cell>
          <cell r="M69">
            <v>1640.137784090909</v>
          </cell>
          <cell r="O69">
            <v>3.8350727387729293</v>
          </cell>
        </row>
        <row r="70">
          <cell r="B70">
            <v>1984</v>
          </cell>
          <cell r="C70">
            <v>3.9748576850094888</v>
          </cell>
          <cell r="D70">
            <v>6.5549999999999997</v>
          </cell>
          <cell r="E70">
            <v>0.27355741208470952</v>
          </cell>
          <cell r="F70">
            <v>21</v>
          </cell>
          <cell r="G70">
            <v>78529.316488500146</v>
          </cell>
          <cell r="H70">
            <v>0.2961466100405763</v>
          </cell>
          <cell r="I70">
            <v>5.3353553283693955E-2</v>
          </cell>
          <cell r="J70">
            <v>1649115.646258503</v>
          </cell>
          <cell r="K70">
            <v>78529.316488500146</v>
          </cell>
          <cell r="L70">
            <v>0.23723085503873187</v>
          </cell>
          <cell r="M70">
            <v>1649.1156462585029</v>
          </cell>
          <cell r="O70">
            <v>3.9459203036053139</v>
          </cell>
        </row>
        <row r="71">
          <cell r="B71">
            <v>1984</v>
          </cell>
          <cell r="C71">
            <v>4.2338709677419359</v>
          </cell>
          <cell r="D71">
            <v>6.4969999999999999</v>
          </cell>
          <cell r="E71">
            <v>0.2325934357806867</v>
          </cell>
          <cell r="F71">
            <v>21</v>
          </cell>
          <cell r="G71">
            <v>73072.834467120163</v>
          </cell>
          <cell r="H71">
            <v>0.10484565672218427</v>
          </cell>
          <cell r="I71">
            <v>-6.9483375959079274E-2</v>
          </cell>
          <cell r="J71">
            <v>1534529.5238095233</v>
          </cell>
          <cell r="K71">
            <v>73072.834467120163</v>
          </cell>
          <cell r="L71">
            <v>0.16008793955829326</v>
          </cell>
          <cell r="M71">
            <v>1534.5295238095234</v>
          </cell>
          <cell r="O71">
            <v>4.0721062618595836</v>
          </cell>
        </row>
        <row r="72">
          <cell r="B72">
            <v>1984</v>
          </cell>
          <cell r="C72">
            <v>4.2006641366223922</v>
          </cell>
          <cell r="D72">
            <v>6.3970000000000002</v>
          </cell>
          <cell r="E72">
            <v>0.17376146788990821</v>
          </cell>
          <cell r="F72">
            <v>23</v>
          </cell>
          <cell r="G72">
            <v>66211.062283652049</v>
          </cell>
          <cell r="H72">
            <v>9.754319075419926E-2</v>
          </cell>
          <cell r="I72">
            <v>-9.3903188969022944E-2</v>
          </cell>
          <cell r="J72">
            <v>1522854.432523997</v>
          </cell>
          <cell r="K72">
            <v>72516.877739237956</v>
          </cell>
          <cell r="L72">
            <v>9.754319075419926E-2</v>
          </cell>
          <cell r="M72">
            <v>1522.854432523997</v>
          </cell>
          <cell r="O72">
            <v>4.1364642631246058</v>
          </cell>
        </row>
        <row r="73">
          <cell r="B73">
            <v>1984</v>
          </cell>
          <cell r="C73">
            <v>3.7224857685009489</v>
          </cell>
          <cell r="D73">
            <v>6.17</v>
          </cell>
          <cell r="E73">
            <v>0.1459881129271916</v>
          </cell>
          <cell r="F73">
            <v>19</v>
          </cell>
          <cell r="G73">
            <v>87236.557048285293</v>
          </cell>
          <cell r="H73">
            <v>0.23046162517169577</v>
          </cell>
          <cell r="I73">
            <v>0.31755259679355086</v>
          </cell>
          <cell r="J73">
            <v>1657494.5839174206</v>
          </cell>
          <cell r="K73">
            <v>78928.313519877178</v>
          </cell>
          <cell r="L73">
            <v>0.11327480372677234</v>
          </cell>
          <cell r="M73">
            <v>1657.4945839174206</v>
          </cell>
          <cell r="O73">
            <v>4.052340290955093</v>
          </cell>
        </row>
        <row r="74">
          <cell r="B74">
            <v>1984</v>
          </cell>
          <cell r="C74">
            <v>3.9169829222011385</v>
          </cell>
          <cell r="D74">
            <v>6.3040000000000003</v>
          </cell>
          <cell r="E74">
            <v>0.14806046257512295</v>
          </cell>
          <cell r="F74">
            <v>23</v>
          </cell>
          <cell r="G74">
            <v>69973.998346593929</v>
          </cell>
          <cell r="H74">
            <v>-5.8916985374954156E-2</v>
          </cell>
          <cell r="I74">
            <v>-0.19788216414979065</v>
          </cell>
          <cell r="J74">
            <v>1609401.9619716604</v>
          </cell>
          <cell r="K74">
            <v>76638.188665317168</v>
          </cell>
          <cell r="L74">
            <v>3.0709968398859866E-2</v>
          </cell>
          <cell r="M74">
            <v>1609.4019619716603</v>
          </cell>
          <cell r="O74">
            <v>3.9467109424414932</v>
          </cell>
        </row>
        <row r="75">
          <cell r="B75">
            <v>1984</v>
          </cell>
          <cell r="C75">
            <v>3.6053130929791273</v>
          </cell>
          <cell r="D75">
            <v>5.9989999999999997</v>
          </cell>
          <cell r="E75">
            <v>7.4896971868840589E-2</v>
          </cell>
          <cell r="F75">
            <v>20</v>
          </cell>
          <cell r="G75">
            <v>83196.65789473684</v>
          </cell>
          <cell r="H75">
            <v>4.6610209451239948E-2</v>
          </cell>
          <cell r="I75">
            <v>0.18896532798724275</v>
          </cell>
          <cell r="J75">
            <v>1663933.1578947369</v>
          </cell>
          <cell r="K75">
            <v>79234.912280701756</v>
          </cell>
          <cell r="L75">
            <v>4.6610209451239948E-2</v>
          </cell>
          <cell r="M75">
            <v>1663.933157894737</v>
          </cell>
          <cell r="O75">
            <v>3.7482605945604051</v>
          </cell>
        </row>
        <row r="76">
          <cell r="B76">
            <v>1984</v>
          </cell>
          <cell r="C76">
            <v>3.6631878557874766</v>
          </cell>
          <cell r="D76">
            <v>5.9989999999999997</v>
          </cell>
          <cell r="E76">
            <v>5.5047485051002321E-2</v>
          </cell>
          <cell r="F76">
            <v>18</v>
          </cell>
          <cell r="G76">
            <v>90980.258424702857</v>
          </cell>
          <cell r="H76">
            <v>-8.8947867702703354E-3</v>
          </cell>
          <cell r="I76">
            <v>9.3556649112204626E-2</v>
          </cell>
          <cell r="J76">
            <v>1637644.6516446513</v>
          </cell>
          <cell r="K76">
            <v>77983.078649745294</v>
          </cell>
          <cell r="L76">
            <v>-8.8947867702705574E-3</v>
          </cell>
          <cell r="M76">
            <v>1637.6446516446513</v>
          </cell>
          <cell r="O76">
            <v>3.728494623655914</v>
          </cell>
        </row>
        <row r="77">
          <cell r="B77">
            <v>1985</v>
          </cell>
          <cell r="C77">
            <v>3.5588235294117654</v>
          </cell>
          <cell r="D77">
            <v>5.8840000000000003</v>
          </cell>
          <cell r="E77">
            <v>2.1882598124348895E-2</v>
          </cell>
          <cell r="F77">
            <v>22</v>
          </cell>
          <cell r="G77">
            <v>75152.516904583012</v>
          </cell>
          <cell r="H77">
            <v>-1.4294785002820998E-2</v>
          </cell>
          <cell r="I77">
            <v>-0.17396896639087056</v>
          </cell>
          <cell r="J77">
            <v>1653355.3719008262</v>
          </cell>
          <cell r="K77">
            <v>78731.208185753625</v>
          </cell>
          <cell r="L77">
            <v>3.264355856847323E-2</v>
          </cell>
          <cell r="M77">
            <v>1653.3553719008262</v>
          </cell>
          <cell r="O77">
            <v>3.6091081593927896</v>
          </cell>
        </row>
        <row r="78">
          <cell r="B78">
            <v>1985</v>
          </cell>
          <cell r="C78">
            <v>3.4345351043643269</v>
          </cell>
          <cell r="D78">
            <v>5.9009999999999998</v>
          </cell>
          <cell r="E78">
            <v>-1.0065425264217498E-2</v>
          </cell>
          <cell r="F78">
            <v>20</v>
          </cell>
          <cell r="G78">
            <v>85906.823204419881</v>
          </cell>
          <cell r="H78">
            <v>0.1034625688522357</v>
          </cell>
          <cell r="I78">
            <v>0.14309974892113075</v>
          </cell>
          <cell r="J78">
            <v>1718136.4640883976</v>
          </cell>
          <cell r="K78">
            <v>81816.022099447509</v>
          </cell>
          <cell r="L78">
            <v>5.0916732240224416E-2</v>
          </cell>
          <cell r="M78">
            <v>1718.1364640883976</v>
          </cell>
          <cell r="O78">
            <v>3.5521821631878563</v>
          </cell>
        </row>
        <row r="79">
          <cell r="B79">
            <v>1985</v>
          </cell>
          <cell r="C79">
            <v>3.3970588235294121</v>
          </cell>
          <cell r="D79">
            <v>5.8840000000000003</v>
          </cell>
          <cell r="E79">
            <v>-5.3867181218845483E-2</v>
          </cell>
          <cell r="F79">
            <v>21</v>
          </cell>
          <cell r="G79">
            <v>82480.313337456188</v>
          </cell>
          <cell r="H79">
            <v>6.2747097154810083E-2</v>
          </cell>
          <cell r="I79">
            <v>-3.9886352901330469E-2</v>
          </cell>
          <cell r="J79">
            <v>1732086.58008658</v>
          </cell>
          <cell r="K79">
            <v>82480.313337456188</v>
          </cell>
          <cell r="L79">
            <v>1.4440410920500524E-2</v>
          </cell>
          <cell r="M79">
            <v>1732.0865800865799</v>
          </cell>
          <cell r="O79">
            <v>3.4634724857685009</v>
          </cell>
        </row>
        <row r="80">
          <cell r="B80">
            <v>1985</v>
          </cell>
          <cell r="C80">
            <v>3.537950664136623</v>
          </cell>
          <cell r="D80">
            <v>5.9550000000000001</v>
          </cell>
          <cell r="E80">
            <v>-7.3295985060690905E-2</v>
          </cell>
          <cell r="F80">
            <v>22</v>
          </cell>
          <cell r="G80">
            <v>76508.081620712343</v>
          </cell>
          <cell r="H80">
            <v>-3.6069905911607636E-2</v>
          </cell>
          <cell r="I80">
            <v>-7.2407965914354944E-2</v>
          </cell>
          <cell r="J80">
            <v>1683177.7956556715</v>
          </cell>
          <cell r="K80">
            <v>80151.323602651028</v>
          </cell>
          <cell r="L80">
            <v>9.8315271402207305E-3</v>
          </cell>
          <cell r="M80">
            <v>1683.1777956556716</v>
          </cell>
          <cell r="O80">
            <v>3.4565148640101206</v>
          </cell>
        </row>
        <row r="81">
          <cell r="B81">
            <v>1985</v>
          </cell>
          <cell r="C81">
            <v>3.5170777988614805</v>
          </cell>
          <cell r="D81">
            <v>5.976</v>
          </cell>
          <cell r="E81">
            <v>-9.0826106800547701E-2</v>
          </cell>
          <cell r="F81">
            <v>22</v>
          </cell>
          <cell r="G81">
            <v>77233.538514358574</v>
          </cell>
          <cell r="H81">
            <v>3.597262607890106E-2</v>
          </cell>
          <cell r="I81">
            <v>9.4820949405407529E-3</v>
          </cell>
          <cell r="J81">
            <v>1699137.8473158886</v>
          </cell>
          <cell r="K81">
            <v>80911.326062661363</v>
          </cell>
          <cell r="L81">
            <v>3.597262607890106E-2</v>
          </cell>
          <cell r="M81">
            <v>1699.1378473158886</v>
          </cell>
          <cell r="O81">
            <v>3.4840290955091717</v>
          </cell>
        </row>
        <row r="82">
          <cell r="B82">
            <v>1985</v>
          </cell>
          <cell r="C82">
            <v>3.4155597722960156</v>
          </cell>
          <cell r="D82">
            <v>5.9660000000000002</v>
          </cell>
          <cell r="E82">
            <v>-8.9855072463768004E-2</v>
          </cell>
          <cell r="F82">
            <v>20</v>
          </cell>
          <cell r="G82">
            <v>87335.611111111095</v>
          </cell>
          <cell r="H82">
            <v>0.11214021739130442</v>
          </cell>
          <cell r="I82">
            <v>0.13079903874758281</v>
          </cell>
          <cell r="J82">
            <v>1746712.222222222</v>
          </cell>
          <cell r="K82">
            <v>83176.772486772476</v>
          </cell>
          <cell r="L82">
            <v>5.9181159420290008E-2</v>
          </cell>
          <cell r="M82">
            <v>1746.712222222222</v>
          </cell>
          <cell r="O82">
            <v>3.490196078431373</v>
          </cell>
        </row>
        <row r="83">
          <cell r="B83">
            <v>1985</v>
          </cell>
          <cell r="C83">
            <v>3.8197343453510437</v>
          </cell>
          <cell r="D83">
            <v>6.06</v>
          </cell>
          <cell r="E83">
            <v>-6.7261813144528282E-2</v>
          </cell>
          <cell r="F83">
            <v>22</v>
          </cell>
          <cell r="G83">
            <v>72113.534751388695</v>
          </cell>
          <cell r="H83">
            <v>-1.3127993771243629E-2</v>
          </cell>
          <cell r="I83">
            <v>-0.17429403843475022</v>
          </cell>
          <cell r="J83">
            <v>1586497.7645305514</v>
          </cell>
          <cell r="K83">
            <v>75547.512596692919</v>
          </cell>
          <cell r="L83">
            <v>3.3865911287268569E-2</v>
          </cell>
          <cell r="M83">
            <v>1586.4977645305514</v>
          </cell>
          <cell r="O83">
            <v>3.5841239721695133</v>
          </cell>
        </row>
        <row r="84">
          <cell r="B84">
            <v>1985</v>
          </cell>
          <cell r="C84">
            <v>3.5901328273244788</v>
          </cell>
          <cell r="D84">
            <v>5.97</v>
          </cell>
          <cell r="E84">
            <v>-6.6750039080819223E-2</v>
          </cell>
          <cell r="F84">
            <v>22</v>
          </cell>
          <cell r="G84">
            <v>75585.960023063599</v>
          </cell>
          <cell r="H84">
            <v>0.14159110903928629</v>
          </cell>
          <cell r="I84">
            <v>4.8152198940824231E-2</v>
          </cell>
          <cell r="J84">
            <v>1662891.1205073991</v>
          </cell>
          <cell r="K84">
            <v>79185.29145273329</v>
          </cell>
          <cell r="L84">
            <v>9.195671299409991E-2</v>
          </cell>
          <cell r="M84">
            <v>1662.8911205073991</v>
          </cell>
          <cell r="O84">
            <v>3.6084756483238465</v>
          </cell>
        </row>
        <row r="85">
          <cell r="B85">
            <v>1985</v>
          </cell>
          <cell r="C85">
            <v>3.2827324478178364</v>
          </cell>
          <cell r="D85">
            <v>5.7969999999999997</v>
          </cell>
          <cell r="E85">
            <v>-6.0453808752025995E-2</v>
          </cell>
          <cell r="F85">
            <v>20</v>
          </cell>
          <cell r="G85">
            <v>88295.346820809267</v>
          </cell>
          <cell r="H85">
            <v>1.2136996327559491E-2</v>
          </cell>
          <cell r="I85">
            <v>0.16814480882253324</v>
          </cell>
          <cell r="J85">
            <v>1765906.9364161855</v>
          </cell>
          <cell r="K85">
            <v>84090.806496008838</v>
          </cell>
          <cell r="L85">
            <v>6.540736455532592E-2</v>
          </cell>
          <cell r="M85">
            <v>1765.9069364161855</v>
          </cell>
          <cell r="O85">
            <v>3.564199873497786</v>
          </cell>
        </row>
        <row r="86">
          <cell r="B86">
            <v>1985</v>
          </cell>
          <cell r="C86">
            <v>3.3059772296015182</v>
          </cell>
          <cell r="D86">
            <v>5.6529999999999996</v>
          </cell>
          <cell r="E86">
            <v>-0.10326776649746205</v>
          </cell>
          <cell r="F86">
            <v>23</v>
          </cell>
          <cell r="G86">
            <v>74344.918801899083</v>
          </cell>
          <cell r="H86">
            <v>6.2464923522808968E-2</v>
          </cell>
          <cell r="I86">
            <v>-0.15799731833232211</v>
          </cell>
          <cell r="J86">
            <v>1709933.1324436788</v>
          </cell>
          <cell r="K86">
            <v>81425.3872592228</v>
          </cell>
          <cell r="L86">
            <v>6.2464923522808746E-2</v>
          </cell>
          <cell r="M86">
            <v>1709.9331324436787</v>
          </cell>
          <cell r="O86">
            <v>3.3929475015812778</v>
          </cell>
        </row>
        <row r="87">
          <cell r="B87">
            <v>1985</v>
          </cell>
          <cell r="C87">
            <v>3.1546489563567364</v>
          </cell>
          <cell r="D87">
            <v>5.6260000000000003</v>
          </cell>
          <cell r="E87">
            <v>-6.2177029504917325E-2</v>
          </cell>
          <cell r="F87">
            <v>19</v>
          </cell>
          <cell r="G87">
            <v>93863.142065690539</v>
          </cell>
          <cell r="H87">
            <v>0.12820808480611423</v>
          </cell>
          <cell r="I87">
            <v>0.26253607614798935</v>
          </cell>
          <cell r="J87">
            <v>1783399.6992481202</v>
          </cell>
          <cell r="K87">
            <v>84923.79520229144</v>
          </cell>
          <cell r="L87">
            <v>7.1797680565808486E-2</v>
          </cell>
          <cell r="M87">
            <v>1783.3996992481202</v>
          </cell>
          <cell r="O87">
            <v>3.2477862112586968</v>
          </cell>
        </row>
        <row r="88">
          <cell r="B88">
            <v>1985</v>
          </cell>
          <cell r="C88">
            <v>3.4881404174573061</v>
          </cell>
          <cell r="D88">
            <v>5.7889999999999997</v>
          </cell>
          <cell r="E88">
            <v>-3.5005834305717576E-2</v>
          </cell>
          <cell r="F88">
            <v>19</v>
          </cell>
          <cell r="G88">
            <v>87348.60815850315</v>
          </cell>
          <cell r="H88">
            <v>-3.9916904272209064E-2</v>
          </cell>
          <cell r="I88">
            <v>-6.9404600824338081E-2</v>
          </cell>
          <cell r="J88">
            <v>1659623.5550115597</v>
          </cell>
          <cell r="K88">
            <v>79029.693095788563</v>
          </cell>
          <cell r="L88">
            <v>1.3421045490446204E-2</v>
          </cell>
          <cell r="M88">
            <v>1659.6235550115598</v>
          </cell>
          <cell r="O88">
            <v>3.3162555344718534</v>
          </cell>
        </row>
        <row r="89">
          <cell r="B89">
            <v>1986</v>
          </cell>
          <cell r="C89">
            <v>3.402277039848197</v>
          </cell>
          <cell r="D89">
            <v>5.9950000000000001</v>
          </cell>
          <cell r="E89">
            <v>1.8864717878993797E-2</v>
          </cell>
          <cell r="F89">
            <v>22</v>
          </cell>
          <cell r="G89">
            <v>80093.418851087568</v>
          </cell>
          <cell r="H89">
            <v>6.5744996309009096E-2</v>
          </cell>
          <cell r="I89">
            <v>-8.3060159290120339E-2</v>
          </cell>
          <cell r="J89">
            <v>1762055.2147239265</v>
          </cell>
          <cell r="K89">
            <v>83907.391177329831</v>
          </cell>
          <cell r="L89">
            <v>6.5744996309009096E-2</v>
          </cell>
          <cell r="M89">
            <v>1762.0552147239266</v>
          </cell>
          <cell r="O89">
            <v>3.3483554712207462</v>
          </cell>
        </row>
        <row r="90">
          <cell r="B90">
            <v>1986</v>
          </cell>
          <cell r="C90">
            <v>3.4155597722960152</v>
          </cell>
          <cell r="D90">
            <v>6.0049999999999999</v>
          </cell>
          <cell r="E90">
            <v>1.7624131503135132E-2</v>
          </cell>
          <cell r="F90">
            <v>20</v>
          </cell>
          <cell r="G90">
            <v>87906.527777777781</v>
          </cell>
          <cell r="H90">
            <v>2.3277598900374841E-2</v>
          </cell>
          <cell r="I90">
            <v>9.7549949031600303E-2</v>
          </cell>
          <cell r="J90">
            <v>1758130.5555555555</v>
          </cell>
          <cell r="K90">
            <v>83720.502645502638</v>
          </cell>
          <cell r="L90">
            <v>2.3277598900374619E-2</v>
          </cell>
          <cell r="M90">
            <v>1758.1305555555555</v>
          </cell>
          <cell r="O90">
            <v>3.4353257432005062</v>
          </cell>
        </row>
        <row r="91">
          <cell r="B91">
            <v>1986</v>
          </cell>
          <cell r="C91">
            <v>3.4369070208728654</v>
          </cell>
          <cell r="D91">
            <v>5.94</v>
          </cell>
          <cell r="E91">
            <v>9.517335146159045E-3</v>
          </cell>
          <cell r="F91">
            <v>21</v>
          </cell>
          <cell r="G91">
            <v>82299.911268855372</v>
          </cell>
          <cell r="H91">
            <v>-2.187213667129595E-3</v>
          </cell>
          <cell r="I91">
            <v>-6.3779296608046931E-2</v>
          </cell>
          <cell r="J91">
            <v>1728298.1366459627</v>
          </cell>
          <cell r="K91">
            <v>82299.911268855372</v>
          </cell>
          <cell r="L91">
            <v>-2.187213667129595E-3</v>
          </cell>
          <cell r="M91">
            <v>1728.2981366459628</v>
          </cell>
          <cell r="O91">
            <v>3.4182479443390257</v>
          </cell>
        </row>
        <row r="92">
          <cell r="B92">
            <v>1986</v>
          </cell>
          <cell r="C92">
            <v>3.391840607210626</v>
          </cell>
          <cell r="D92">
            <v>5.8890000000000002</v>
          </cell>
          <cell r="E92">
            <v>-1.108312342569262E-2</v>
          </cell>
          <cell r="F92">
            <v>22</v>
          </cell>
          <cell r="G92">
            <v>78919.338842975209</v>
          </cell>
          <cell r="H92">
            <v>3.1516372795969971E-2</v>
          </cell>
          <cell r="I92">
            <v>-4.107625845229157E-2</v>
          </cell>
          <cell r="J92">
            <v>1736225.4545454546</v>
          </cell>
          <cell r="K92">
            <v>82677.402597402601</v>
          </cell>
          <cell r="L92">
            <v>3.1516372795969971E-2</v>
          </cell>
          <cell r="M92">
            <v>1736.2254545454546</v>
          </cell>
          <cell r="O92">
            <v>3.4147691334598353</v>
          </cell>
        </row>
        <row r="93">
          <cell r="B93">
            <v>1986</v>
          </cell>
          <cell r="C93">
            <v>3.4667931688804554</v>
          </cell>
          <cell r="D93">
            <v>5.9989999999999997</v>
          </cell>
          <cell r="E93">
            <v>3.8487282463186556E-3</v>
          </cell>
          <cell r="F93">
            <v>21</v>
          </cell>
          <cell r="G93">
            <v>82400.839262908223</v>
          </cell>
          <cell r="H93">
            <v>6.6904881583135012E-2</v>
          </cell>
          <cell r="I93">
            <v>4.4114667849158185E-2</v>
          </cell>
          <cell r="J93">
            <v>1730417.6245210727</v>
          </cell>
          <cell r="K93">
            <v>82400.839262908223</v>
          </cell>
          <cell r="L93">
            <v>1.8409205147537966E-2</v>
          </cell>
          <cell r="M93">
            <v>1730.4176245210726</v>
          </cell>
          <cell r="O93">
            <v>3.4318469323213154</v>
          </cell>
        </row>
        <row r="94">
          <cell r="B94">
            <v>1986</v>
          </cell>
          <cell r="C94">
            <v>3.5763757115749528</v>
          </cell>
          <cell r="D94">
            <v>6.0190000000000001</v>
          </cell>
          <cell r="E94">
            <v>8.8836741535367469E-3</v>
          </cell>
          <cell r="F94">
            <v>21</v>
          </cell>
          <cell r="G94">
            <v>80142.320252149133</v>
          </cell>
          <cell r="H94">
            <v>-8.2363777701291108E-2</v>
          </cell>
          <cell r="I94">
            <v>-2.74089321293568E-2</v>
          </cell>
          <cell r="J94">
            <v>1682988.7252951318</v>
          </cell>
          <cell r="K94">
            <v>80142.320252149133</v>
          </cell>
          <cell r="L94">
            <v>-3.6481966586355719E-2</v>
          </cell>
          <cell r="M94">
            <v>1682.9887252951319</v>
          </cell>
          <cell r="O94">
            <v>3.4783364958886782</v>
          </cell>
        </row>
        <row r="95">
          <cell r="B95">
            <v>1986</v>
          </cell>
          <cell r="C95">
            <v>3.8301707779886147</v>
          </cell>
          <cell r="D95">
            <v>6.0990000000000002</v>
          </cell>
          <cell r="E95">
            <v>6.4356435643564414E-3</v>
          </cell>
          <cell r="F95">
            <v>22</v>
          </cell>
          <cell r="G95">
            <v>72379.872542617159</v>
          </cell>
          <cell r="H95">
            <v>3.6933121105027222E-3</v>
          </cell>
          <cell r="I95">
            <v>-9.6858285174539982E-2</v>
          </cell>
          <cell r="J95">
            <v>1592357.1959375774</v>
          </cell>
          <cell r="K95">
            <v>75826.533139884632</v>
          </cell>
          <cell r="L95">
            <v>3.6933121105025002E-3</v>
          </cell>
          <cell r="M95">
            <v>1592.3571959375774</v>
          </cell>
          <cell r="O95">
            <v>3.6244465528146743</v>
          </cell>
        </row>
        <row r="96">
          <cell r="B96">
            <v>1986</v>
          </cell>
          <cell r="C96">
            <v>3.6261859582542701</v>
          </cell>
          <cell r="D96">
            <v>6.0460000000000003</v>
          </cell>
          <cell r="E96">
            <v>1.2730318257956563E-2</v>
          </cell>
          <cell r="F96">
            <v>21</v>
          </cell>
          <cell r="G96">
            <v>79396.0280082729</v>
          </cell>
          <cell r="H96">
            <v>5.0407085972669075E-2</v>
          </cell>
          <cell r="I96">
            <v>9.6935172986449158E-2</v>
          </cell>
          <cell r="J96">
            <v>1667316.588173731</v>
          </cell>
          <cell r="K96">
            <v>79396.0280082729</v>
          </cell>
          <cell r="L96">
            <v>2.6613093375478236E-3</v>
          </cell>
          <cell r="M96">
            <v>1667.3165881737309</v>
          </cell>
          <cell r="O96">
            <v>3.6775774826059457</v>
          </cell>
        </row>
        <row r="97">
          <cell r="B97">
            <v>1986</v>
          </cell>
          <cell r="C97">
            <v>3.2775142314990515</v>
          </cell>
          <cell r="D97">
            <v>5.7149999999999999</v>
          </cell>
          <cell r="E97">
            <v>-1.4145247541831996E-2</v>
          </cell>
          <cell r="F97">
            <v>21</v>
          </cell>
          <cell r="G97">
            <v>83033.31058867315</v>
          </cell>
          <cell r="H97">
            <v>-5.9595849856223349E-2</v>
          </cell>
          <cell r="I97">
            <v>4.5811896031137112E-2</v>
          </cell>
          <cell r="J97">
            <v>1743699.522362136</v>
          </cell>
          <cell r="K97">
            <v>83033.31058867315</v>
          </cell>
          <cell r="L97">
            <v>-1.2575642349034633E-2</v>
          </cell>
          <cell r="M97">
            <v>1743.6995223621361</v>
          </cell>
          <cell r="O97">
            <v>3.577956989247312</v>
          </cell>
        </row>
        <row r="98">
          <cell r="B98">
            <v>1986</v>
          </cell>
          <cell r="C98">
            <v>3.196869070208729</v>
          </cell>
          <cell r="D98">
            <v>5.5110000000000001</v>
          </cell>
          <cell r="E98">
            <v>-2.5119405625331548E-2</v>
          </cell>
          <cell r="F98">
            <v>23</v>
          </cell>
          <cell r="G98">
            <v>74951.050665496747</v>
          </cell>
          <cell r="H98">
            <v>8.152969609298788E-3</v>
          </cell>
          <cell r="I98">
            <v>-9.733756086414469E-2</v>
          </cell>
          <cell r="J98">
            <v>1723874.1653064252</v>
          </cell>
          <cell r="K98">
            <v>82089.245966972623</v>
          </cell>
          <cell r="L98">
            <v>8.152969609298788E-3</v>
          </cell>
          <cell r="M98">
            <v>1723.8741653064251</v>
          </cell>
          <cell r="O98">
            <v>3.3668564199873501</v>
          </cell>
        </row>
        <row r="99">
          <cell r="B99">
            <v>1986</v>
          </cell>
          <cell r="C99">
            <v>3.1764705882352948</v>
          </cell>
          <cell r="D99">
            <v>5.4729999999999999</v>
          </cell>
          <cell r="E99">
            <v>-2.7195165303946056E-2</v>
          </cell>
          <cell r="F99">
            <v>18</v>
          </cell>
          <cell r="G99">
            <v>95721.193415637841</v>
          </cell>
          <cell r="H99">
            <v>1.979532443786014E-2</v>
          </cell>
          <cell r="I99">
            <v>0.27711609865000209</v>
          </cell>
          <cell r="J99">
            <v>1722981.4814814811</v>
          </cell>
          <cell r="K99">
            <v>82046.73721340386</v>
          </cell>
          <cell r="L99">
            <v>-3.3878113690448353E-2</v>
          </cell>
          <cell r="M99">
            <v>1722.9814814814811</v>
          </cell>
          <cell r="O99">
            <v>3.2169512966476916</v>
          </cell>
        </row>
        <row r="100">
          <cell r="B100">
            <v>1986</v>
          </cell>
          <cell r="C100">
            <v>3.6242884250474381</v>
          </cell>
          <cell r="D100">
            <v>5.6550000000000002</v>
          </cell>
          <cell r="E100">
            <v>-2.3147348419416014E-2</v>
          </cell>
          <cell r="F100">
            <v>20</v>
          </cell>
          <cell r="G100">
            <v>78015.314136125657</v>
          </cell>
          <cell r="H100">
            <v>-0.10685109035099061</v>
          </cell>
          <cell r="I100">
            <v>-0.18497344890624401</v>
          </cell>
          <cell r="J100">
            <v>1560306.2827225132</v>
          </cell>
          <cell r="K100">
            <v>74300.299177262539</v>
          </cell>
          <cell r="L100">
            <v>-5.984325300104254E-2</v>
          </cell>
          <cell r="M100">
            <v>1560.3062827225133</v>
          </cell>
          <cell r="O100">
            <v>3.3325426944971546</v>
          </cell>
        </row>
        <row r="101">
          <cell r="B101">
            <v>1987</v>
          </cell>
          <cell r="C101">
            <v>3.2874762808349152</v>
          </cell>
          <cell r="D101">
            <v>5.8230000000000004</v>
          </cell>
          <cell r="E101">
            <v>-2.8690575479566216E-2</v>
          </cell>
          <cell r="F101">
            <v>21</v>
          </cell>
          <cell r="G101">
            <v>84346.072974644398</v>
          </cell>
          <cell r="H101">
            <v>5.3096174249516181E-2</v>
          </cell>
          <cell r="I101">
            <v>8.1147642723997215E-2</v>
          </cell>
          <cell r="J101">
            <v>1771267.5324675324</v>
          </cell>
          <cell r="K101">
            <v>84346.072974644398</v>
          </cell>
          <cell r="L101">
            <v>5.2281663290836278E-3</v>
          </cell>
          <cell r="M101">
            <v>1771.2675324675324</v>
          </cell>
          <cell r="O101">
            <v>3.3627450980392162</v>
          </cell>
        </row>
        <row r="102">
          <cell r="B102">
            <v>1987</v>
          </cell>
          <cell r="C102">
            <v>3.2352941176470593</v>
          </cell>
          <cell r="D102">
            <v>5.8940000000000001</v>
          </cell>
          <cell r="E102">
            <v>-1.8484596169858425E-2</v>
          </cell>
          <cell r="F102">
            <v>20</v>
          </cell>
          <cell r="G102">
            <v>91089.090909090897</v>
          </cell>
          <cell r="H102">
            <v>3.6203945392524695E-2</v>
          </cell>
          <cell r="I102">
            <v>7.9944657725482315E-2</v>
          </cell>
          <cell r="J102">
            <v>1821781.8181818179</v>
          </cell>
          <cell r="K102">
            <v>86751.515151515137</v>
          </cell>
          <cell r="L102">
            <v>3.6203945392524695E-2</v>
          </cell>
          <cell r="M102">
            <v>1821.7818181818179</v>
          </cell>
          <cell r="O102">
            <v>3.382352941176471</v>
          </cell>
        </row>
        <row r="103">
          <cell r="B103">
            <v>1987</v>
          </cell>
          <cell r="C103">
            <v>3.0787476280834918</v>
          </cell>
          <cell r="D103">
            <v>5.8410000000000002</v>
          </cell>
          <cell r="E103">
            <v>-1.6666666666666718E-2</v>
          </cell>
          <cell r="F103">
            <v>22</v>
          </cell>
          <cell r="G103">
            <v>86236.363636363632</v>
          </cell>
          <cell r="H103">
            <v>4.7830578512396693E-2</v>
          </cell>
          <cell r="I103">
            <v>-5.3274516457414212E-2</v>
          </cell>
          <cell r="J103">
            <v>1897200</v>
          </cell>
          <cell r="K103">
            <v>90342.857142857145</v>
          </cell>
          <cell r="L103">
            <v>9.7727272727272663E-2</v>
          </cell>
          <cell r="M103">
            <v>1897.2</v>
          </cell>
          <cell r="O103">
            <v>3.2005060088551551</v>
          </cell>
        </row>
        <row r="104">
          <cell r="B104">
            <v>1987</v>
          </cell>
          <cell r="C104">
            <v>3.1518026565464901</v>
          </cell>
          <cell r="D104">
            <v>5.7670000000000003</v>
          </cell>
          <cell r="E104">
            <v>-2.0716590253014089E-2</v>
          </cell>
          <cell r="F104">
            <v>22</v>
          </cell>
          <cell r="G104">
            <v>83170.297192271901</v>
          </cell>
          <cell r="H104">
            <v>5.3864596582021251E-2</v>
          </cell>
          <cell r="I104">
            <v>-3.5554217673423039E-2</v>
          </cell>
          <cell r="J104">
            <v>1829746.5382299819</v>
          </cell>
          <cell r="K104">
            <v>87130.787534761039</v>
          </cell>
          <cell r="L104">
            <v>5.3864596582021251E-2</v>
          </cell>
          <cell r="M104">
            <v>1829.746538229982</v>
          </cell>
          <cell r="O104">
            <v>3.1552814674256804</v>
          </cell>
        </row>
        <row r="105">
          <cell r="B105">
            <v>1987</v>
          </cell>
          <cell r="C105">
            <v>3.1024667931688805</v>
          </cell>
          <cell r="D105">
            <v>5.8170000000000002</v>
          </cell>
          <cell r="E105">
            <v>-3.033838973162184E-2</v>
          </cell>
          <cell r="F105">
            <v>20</v>
          </cell>
          <cell r="G105">
            <v>93747.981651376147</v>
          </cell>
          <cell r="H105">
            <v>0.13770663612131084</v>
          </cell>
          <cell r="I105">
            <v>0.1271810347707536</v>
          </cell>
          <cell r="J105">
            <v>1874959.6330275228</v>
          </cell>
          <cell r="K105">
            <v>89283.792048929652</v>
          </cell>
          <cell r="L105">
            <v>8.3530129639343587E-2</v>
          </cell>
          <cell r="M105">
            <v>1874.9596330275228</v>
          </cell>
          <cell r="O105">
            <v>3.1110056925996208</v>
          </cell>
        </row>
        <row r="106">
          <cell r="B106">
            <v>1987</v>
          </cell>
          <cell r="C106">
            <v>3.1726755218216325</v>
          </cell>
          <cell r="D106">
            <v>5.6829999999999998</v>
          </cell>
          <cell r="E106">
            <v>-5.582322644957638E-2</v>
          </cell>
          <cell r="F106">
            <v>22</v>
          </cell>
          <cell r="G106">
            <v>81419.666159199638</v>
          </cell>
          <cell r="H106">
            <v>1.5938469251097764E-2</v>
          </cell>
          <cell r="I106">
            <v>-0.1315048630915836</v>
          </cell>
          <cell r="J106">
            <v>1791232.655502392</v>
          </cell>
          <cell r="K106">
            <v>85296.793119161521</v>
          </cell>
          <cell r="L106">
            <v>6.4316491596388081E-2</v>
          </cell>
          <cell r="M106">
            <v>1791.2326555023919</v>
          </cell>
          <cell r="O106">
            <v>3.1423149905123342</v>
          </cell>
        </row>
        <row r="107">
          <cell r="B107">
            <v>1987</v>
          </cell>
          <cell r="C107">
            <v>3.339658444022771</v>
          </cell>
          <cell r="D107">
            <v>5.78</v>
          </cell>
          <cell r="E107">
            <v>-5.2303656337104432E-2</v>
          </cell>
          <cell r="F107">
            <v>22</v>
          </cell>
          <cell r="G107">
            <v>78668.904958677667</v>
          </cell>
          <cell r="H107">
            <v>8.6889244138383059E-2</v>
          </cell>
          <cell r="I107">
            <v>-3.3784972725673157E-2</v>
          </cell>
          <cell r="J107">
            <v>1730715.9090909087</v>
          </cell>
          <cell r="K107">
            <v>82415.043290043279</v>
          </cell>
          <cell r="L107">
            <v>8.6889244138383281E-2</v>
          </cell>
          <cell r="M107">
            <v>1730.7159090909088</v>
          </cell>
          <cell r="O107">
            <v>3.204933586337761</v>
          </cell>
        </row>
        <row r="108">
          <cell r="B108">
            <v>1987</v>
          </cell>
          <cell r="C108">
            <v>3.0882352941176476</v>
          </cell>
          <cell r="D108">
            <v>5.6890000000000001</v>
          </cell>
          <cell r="E108">
            <v>-5.9047304002646461E-2</v>
          </cell>
          <cell r="F108">
            <v>21</v>
          </cell>
          <cell r="G108">
            <v>87721.541950113358</v>
          </cell>
          <cell r="H108">
            <v>0.1048605849775377</v>
          </cell>
          <cell r="I108">
            <v>0.11507261981326367</v>
          </cell>
          <cell r="J108">
            <v>1842152.3809523806</v>
          </cell>
          <cell r="K108">
            <v>87721.541950113358</v>
          </cell>
          <cell r="L108">
            <v>0.1048605849775377</v>
          </cell>
          <cell r="M108">
            <v>1842.1523809523806</v>
          </cell>
          <cell r="O108">
            <v>3.2001897533206836</v>
          </cell>
        </row>
        <row r="109">
          <cell r="B109">
            <v>1987</v>
          </cell>
          <cell r="C109">
            <v>3.018500948766603</v>
          </cell>
          <cell r="D109">
            <v>5.7119999999999997</v>
          </cell>
          <cell r="E109">
            <v>-5.2493438320211361E-4</v>
          </cell>
          <cell r="F109">
            <v>21</v>
          </cell>
          <cell r="G109">
            <v>90110.953952538126</v>
          </cell>
          <cell r="H109">
            <v>8.5238602600417934E-2</v>
          </cell>
          <cell r="I109">
            <v>2.7238600112428513E-2</v>
          </cell>
          <cell r="J109">
            <v>1892330.0330033007</v>
          </cell>
          <cell r="K109">
            <v>90110.953952538126</v>
          </cell>
          <cell r="L109">
            <v>8.5238602600417934E-2</v>
          </cell>
          <cell r="M109">
            <v>1892.3300330033007</v>
          </cell>
          <cell r="O109">
            <v>3.1487982289690071</v>
          </cell>
        </row>
        <row r="110">
          <cell r="B110">
            <v>1987</v>
          </cell>
          <cell r="C110">
            <v>2.995256166982923</v>
          </cell>
          <cell r="D110">
            <v>5.7530000000000001</v>
          </cell>
          <cell r="E110">
            <v>4.3912175648702645E-2</v>
          </cell>
          <cell r="F110">
            <v>22</v>
          </cell>
          <cell r="G110">
            <v>87304.719670573308</v>
          </cell>
          <cell r="H110">
            <v>0.16482315985416185</v>
          </cell>
          <cell r="I110">
            <v>-3.1141988391809483E-2</v>
          </cell>
          <cell r="J110">
            <v>1920703.8327526129</v>
          </cell>
          <cell r="K110">
            <v>91462.087273933954</v>
          </cell>
          <cell r="L110">
            <v>0.11417867464311171</v>
          </cell>
          <cell r="M110">
            <v>1920.7038327526129</v>
          </cell>
          <cell r="O110">
            <v>3.0339974699557248</v>
          </cell>
        </row>
        <row r="111">
          <cell r="B111">
            <v>1987</v>
          </cell>
          <cell r="C111">
            <v>3.0825426944971537</v>
          </cell>
          <cell r="D111">
            <v>5.9950000000000001</v>
          </cell>
          <cell r="E111">
            <v>9.5377306778732018E-2</v>
          </cell>
          <cell r="F111">
            <v>19</v>
          </cell>
          <cell r="G111">
            <v>102359.10644570799</v>
          </cell>
          <cell r="H111">
            <v>6.9346325439625378E-2</v>
          </cell>
          <cell r="I111">
            <v>0.17243497066297642</v>
          </cell>
          <cell r="J111">
            <v>1944823.0224684519</v>
          </cell>
          <cell r="K111">
            <v>92610.620117545332</v>
          </cell>
          <cell r="L111">
            <v>0.12875445463071578</v>
          </cell>
          <cell r="M111">
            <v>1944.8230224684519</v>
          </cell>
          <cell r="O111">
            <v>3.0320999367488928</v>
          </cell>
        </row>
        <row r="112">
          <cell r="B112">
            <v>1987</v>
          </cell>
          <cell r="C112">
            <v>3.5199240986717273</v>
          </cell>
          <cell r="D112">
            <v>6.3680000000000003</v>
          </cell>
          <cell r="E112">
            <v>0.12608311229000879</v>
          </cell>
          <cell r="F112">
            <v>20</v>
          </cell>
          <cell r="G112">
            <v>90456.495956873303</v>
          </cell>
          <cell r="H112">
            <v>0.15947102127973944</v>
          </cell>
          <cell r="I112">
            <v>-0.11628286824824829</v>
          </cell>
          <cell r="J112">
            <v>1809129.919137466</v>
          </cell>
          <cell r="K112">
            <v>86149.043768450763</v>
          </cell>
          <cell r="L112">
            <v>0.15947102127973922</v>
          </cell>
          <cell r="M112">
            <v>1809.129919137466</v>
          </cell>
          <cell r="O112">
            <v>3.1992409867172675</v>
          </cell>
        </row>
        <row r="113">
          <cell r="B113">
            <v>1988</v>
          </cell>
          <cell r="C113">
            <v>3.2922201138519926</v>
          </cell>
          <cell r="D113">
            <v>6.3979999999999997</v>
          </cell>
          <cell r="E113">
            <v>9.8746350678344363E-2</v>
          </cell>
          <cell r="F113">
            <v>20</v>
          </cell>
          <cell r="G113">
            <v>97168.472622478381</v>
          </cell>
          <cell r="H113">
            <v>0.15202129981426138</v>
          </cell>
          <cell r="I113">
            <v>7.4201157082241176E-2</v>
          </cell>
          <cell r="J113">
            <v>1943369.4524495676</v>
          </cell>
          <cell r="K113">
            <v>92541.402497598465</v>
          </cell>
          <cell r="L113">
            <v>9.7163142680249059E-2</v>
          </cell>
          <cell r="M113">
            <v>1943.3694524495677</v>
          </cell>
          <cell r="O113">
            <v>3.2982289690069582</v>
          </cell>
        </row>
        <row r="114">
          <cell r="B114">
            <v>1988</v>
          </cell>
          <cell r="C114">
            <v>3.4269449715370017</v>
          </cell>
          <cell r="D114">
            <v>6.6619999999999999</v>
          </cell>
          <cell r="E114">
            <v>0.13030200203596864</v>
          </cell>
          <cell r="F114">
            <v>21</v>
          </cell>
          <cell r="G114">
            <v>92571.692242788587</v>
          </cell>
          <cell r="H114">
            <v>1.6276387423575844E-2</v>
          </cell>
          <cell r="I114">
            <v>-4.7307323616676888E-2</v>
          </cell>
          <cell r="J114">
            <v>1944005.5370985602</v>
          </cell>
          <cell r="K114">
            <v>92571.692242788587</v>
          </cell>
          <cell r="L114">
            <v>6.7090206794754748E-2</v>
          </cell>
          <cell r="M114">
            <v>1944.0055370985604</v>
          </cell>
          <cell r="O114">
            <v>3.41302972802024</v>
          </cell>
        </row>
        <row r="115">
          <cell r="B115">
            <v>1988</v>
          </cell>
          <cell r="C115">
            <v>3.4478178368121442</v>
          </cell>
          <cell r="D115">
            <v>6.8170000000000002</v>
          </cell>
          <cell r="E115">
            <v>0.16709467556925173</v>
          </cell>
          <cell r="F115">
            <v>23</v>
          </cell>
          <cell r="G115">
            <v>85964.896748103652</v>
          </cell>
          <cell r="H115">
            <v>-3.1479398807292558E-3</v>
          </cell>
          <cell r="I115">
            <v>-7.1369501136019364E-2</v>
          </cell>
          <cell r="J115">
            <v>1977192.6252063841</v>
          </cell>
          <cell r="K115">
            <v>94152.029771732574</v>
          </cell>
          <cell r="L115">
            <v>4.2163517397419303E-2</v>
          </cell>
          <cell r="M115">
            <v>1977.192625206384</v>
          </cell>
          <cell r="O115">
            <v>3.3889943074003792</v>
          </cell>
        </row>
        <row r="116">
          <cell r="B116">
            <v>1988</v>
          </cell>
          <cell r="C116">
            <v>3.5962998102466792</v>
          </cell>
          <cell r="D116">
            <v>6.8620000000000001</v>
          </cell>
          <cell r="E116">
            <v>0.18987341772151889</v>
          </cell>
          <cell r="F116">
            <v>21</v>
          </cell>
          <cell r="G116">
            <v>90860.585046576351</v>
          </cell>
          <cell r="H116">
            <v>9.2464354630429568E-2</v>
          </cell>
          <cell r="I116">
            <v>5.6949853762032099E-2</v>
          </cell>
          <cell r="J116">
            <v>1908072.2859781033</v>
          </cell>
          <cell r="K116">
            <v>90860.585046576351</v>
          </cell>
          <cell r="L116">
            <v>4.2806883965410103E-2</v>
          </cell>
          <cell r="M116">
            <v>1908.0722859781033</v>
          </cell>
          <cell r="O116">
            <v>3.4903542061986084</v>
          </cell>
        </row>
        <row r="117">
          <cell r="B117">
            <v>1988</v>
          </cell>
          <cell r="C117">
            <v>3.6660341555977234</v>
          </cell>
          <cell r="D117">
            <v>6.9610000000000003</v>
          </cell>
          <cell r="E117">
            <v>0.19666494756747466</v>
          </cell>
          <cell r="F117">
            <v>21</v>
          </cell>
          <cell r="G117">
            <v>90418.194814157541</v>
          </cell>
          <cell r="H117">
            <v>-3.551849094310322E-2</v>
          </cell>
          <cell r="I117">
            <v>-4.8688904236312558E-3</v>
          </cell>
          <cell r="J117">
            <v>1898782.0910973083</v>
          </cell>
          <cell r="K117">
            <v>90418.194814157541</v>
          </cell>
          <cell r="L117">
            <v>1.2705584509741907E-2</v>
          </cell>
          <cell r="M117">
            <v>1898.7820910973082</v>
          </cell>
          <cell r="O117">
            <v>3.5700506008855157</v>
          </cell>
        </row>
        <row r="118">
          <cell r="B118">
            <v>1988</v>
          </cell>
          <cell r="C118">
            <v>3.8719165085388996</v>
          </cell>
          <cell r="D118">
            <v>7.0620000000000003</v>
          </cell>
          <cell r="E118">
            <v>0.24265352806616236</v>
          </cell>
          <cell r="F118">
            <v>22</v>
          </cell>
          <cell r="G118">
            <v>82904.680225434931</v>
          </cell>
          <cell r="H118">
            <v>1.8239009520521154E-2</v>
          </cell>
          <cell r="I118">
            <v>-8.3097374418562908E-2</v>
          </cell>
          <cell r="J118">
            <v>1823902.9649595686</v>
          </cell>
          <cell r="K118">
            <v>86852.522140931833</v>
          </cell>
          <cell r="L118">
            <v>1.8239009520521154E-2</v>
          </cell>
          <cell r="M118">
            <v>1823.9029649595686</v>
          </cell>
          <cell r="O118">
            <v>3.7114168247944339</v>
          </cell>
        </row>
        <row r="119">
          <cell r="B119">
            <v>1988</v>
          </cell>
          <cell r="C119">
            <v>4.117647058823529</v>
          </cell>
          <cell r="D119">
            <v>7.1310000000000002</v>
          </cell>
          <cell r="E119">
            <v>0.23373702422145337</v>
          </cell>
          <cell r="F119">
            <v>20</v>
          </cell>
          <cell r="G119">
            <v>86590.71428571429</v>
          </cell>
          <cell r="H119">
            <v>0.10069810087222786</v>
          </cell>
          <cell r="I119">
            <v>4.4461109436237711E-2</v>
          </cell>
          <cell r="J119">
            <v>1731814.2857142859</v>
          </cell>
          <cell r="K119">
            <v>82467.346938775518</v>
          </cell>
          <cell r="L119">
            <v>6.3463715657063879E-4</v>
          </cell>
          <cell r="M119">
            <v>1731.8142857142859</v>
          </cell>
          <cell r="O119">
            <v>3.8851992409867173</v>
          </cell>
        </row>
        <row r="120">
          <cell r="B120">
            <v>1988</v>
          </cell>
          <cell r="C120">
            <v>4.0915559772296026</v>
          </cell>
          <cell r="D120">
            <v>7.1550000000000002</v>
          </cell>
          <cell r="E120">
            <v>0.25769027948672885</v>
          </cell>
          <cell r="F120">
            <v>23</v>
          </cell>
          <cell r="G120">
            <v>76031.455576559529</v>
          </cell>
          <cell r="H120">
            <v>-0.13326357601194361</v>
          </cell>
          <cell r="I120">
            <v>-0.12194446940711778</v>
          </cell>
          <cell r="J120">
            <v>1748723.4782608692</v>
          </cell>
          <cell r="K120">
            <v>83272.546583850912</v>
          </cell>
          <cell r="L120">
            <v>-5.0717249917842988E-2</v>
          </cell>
          <cell r="M120">
            <v>1748.7234782608691</v>
          </cell>
          <cell r="O120">
            <v>4.0270398481973437</v>
          </cell>
        </row>
        <row r="121">
          <cell r="B121">
            <v>1988</v>
          </cell>
          <cell r="C121">
            <v>3.6660341555977234</v>
          </cell>
          <cell r="D121">
            <v>6.9039999999999999</v>
          </cell>
          <cell r="E121">
            <v>0.20868347338935589</v>
          </cell>
          <cell r="F121">
            <v>21</v>
          </cell>
          <cell r="G121">
            <v>89677.807354825985</v>
          </cell>
          <cell r="H121">
            <v>-4.8068140299599715E-3</v>
          </cell>
          <cell r="I121">
            <v>0.17948297418198611</v>
          </cell>
          <cell r="J121">
            <v>1883233.9544513456</v>
          </cell>
          <cell r="K121">
            <v>89677.807354825985</v>
          </cell>
          <cell r="L121">
            <v>-4.8068140299599715E-3</v>
          </cell>
          <cell r="M121">
            <v>1883.2339544513457</v>
          </cell>
          <cell r="O121">
            <v>3.9584123972169518</v>
          </cell>
        </row>
        <row r="122">
          <cell r="B122">
            <v>1988</v>
          </cell>
          <cell r="C122">
            <v>3.7258064516129039</v>
          </cell>
          <cell r="D122">
            <v>6.7039999999999997</v>
          </cell>
          <cell r="E122">
            <v>0.16530505823048847</v>
          </cell>
          <cell r="F122">
            <v>21</v>
          </cell>
          <cell r="G122">
            <v>85682.951968666239</v>
          </cell>
          <cell r="H122">
            <v>-1.8575945355835066E-2</v>
          </cell>
          <cell r="I122">
            <v>-4.4546755813881567E-2</v>
          </cell>
          <cell r="J122">
            <v>1799341.9913419911</v>
          </cell>
          <cell r="K122">
            <v>85682.951968666239</v>
          </cell>
          <cell r="L122">
            <v>-6.3186129657842649E-2</v>
          </cell>
          <cell r="M122">
            <v>1799.3419913419912</v>
          </cell>
          <cell r="O122">
            <v>3.8277988614800766</v>
          </cell>
        </row>
        <row r="123">
          <cell r="B123">
            <v>1988</v>
          </cell>
          <cell r="C123">
            <v>3.5450084961726236</v>
          </cell>
          <cell r="D123">
            <v>6.6159629999999998</v>
          </cell>
          <cell r="E123">
            <v>0.10358015012510413</v>
          </cell>
          <cell r="F123">
            <v>20</v>
          </cell>
          <cell r="G123">
            <v>88533</v>
          </cell>
          <cell r="H123">
            <v>-0.13507451291636141</v>
          </cell>
          <cell r="I123">
            <v>3.3262719897605875E-2</v>
          </cell>
          <cell r="J123">
            <v>1770660</v>
          </cell>
          <cell r="K123">
            <v>84317.142857142855</v>
          </cell>
          <cell r="L123">
            <v>-8.9552118859327789E-2</v>
          </cell>
          <cell r="M123">
            <v>1770.66</v>
          </cell>
          <cell r="O123">
            <v>3.6456163677944171</v>
          </cell>
        </row>
        <row r="124">
          <cell r="B124">
            <v>1988</v>
          </cell>
          <cell r="C124">
            <v>3.7029238889828968</v>
          </cell>
          <cell r="D124">
            <v>6.5359999999999996</v>
          </cell>
          <cell r="E124">
            <v>2.6381909547738669E-2</v>
          </cell>
          <cell r="F124">
            <v>19</v>
          </cell>
          <cell r="G124">
            <v>83733</v>
          </cell>
          <cell r="H124">
            <v>-7.4328503284925462E-2</v>
          </cell>
          <cell r="I124">
            <v>-5.4217071600420219E-2</v>
          </cell>
          <cell r="J124">
            <v>1590927</v>
          </cell>
          <cell r="K124">
            <v>75758.428571428565</v>
          </cell>
          <cell r="L124">
            <v>-0.1206120781206792</v>
          </cell>
          <cell r="M124">
            <v>1590.9269999999999</v>
          </cell>
          <cell r="O124">
            <v>3.6579129455894748</v>
          </cell>
        </row>
        <row r="125">
          <cell r="B125">
            <v>1989</v>
          </cell>
          <cell r="C125">
            <v>3.3748289466059505</v>
          </cell>
          <cell r="D125">
            <v>6.5926729999999996</v>
          </cell>
          <cell r="E125">
            <v>3.0427164738980883E-2</v>
          </cell>
          <cell r="F125">
            <v>21</v>
          </cell>
          <cell r="G125">
            <v>92670</v>
          </cell>
          <cell r="H125">
            <v>-4.6295598778792857E-2</v>
          </cell>
          <cell r="I125">
            <v>0.10673211278707329</v>
          </cell>
          <cell r="J125">
            <v>1946070</v>
          </cell>
          <cell r="K125">
            <v>92670</v>
          </cell>
          <cell r="L125">
            <v>1.3896212822674947E-3</v>
          </cell>
          <cell r="M125">
            <v>1946.07</v>
          </cell>
          <cell r="O125">
            <v>3.54092044392049</v>
          </cell>
        </row>
        <row r="126">
          <cell r="B126">
            <v>1989</v>
          </cell>
          <cell r="C126">
            <v>3.4365773420123875</v>
          </cell>
          <cell r="D126">
            <v>6.7323500000000003</v>
          </cell>
          <cell r="E126">
            <v>1.0559891924347031E-2</v>
          </cell>
          <cell r="F126">
            <v>20</v>
          </cell>
          <cell r="G126">
            <v>92933</v>
          </cell>
          <cell r="H126">
            <v>3.9030047788670696E-3</v>
          </cell>
          <cell r="I126">
            <v>2.838027409086008E-3</v>
          </cell>
          <cell r="J126">
            <v>1858660</v>
          </cell>
          <cell r="K126">
            <v>88507.619047619053</v>
          </cell>
          <cell r="L126">
            <v>-4.3901900210602807E-2</v>
          </cell>
          <cell r="M126">
            <v>1858.66</v>
          </cell>
          <cell r="O126">
            <v>3.5047767258670781</v>
          </cell>
        </row>
        <row r="127">
          <cell r="B127">
            <v>1989</v>
          </cell>
          <cell r="C127">
            <v>3.676383224827982</v>
          </cell>
          <cell r="D127">
            <v>6.8172030000000001</v>
          </cell>
          <cell r="E127">
            <v>2.9778494939014521E-5</v>
          </cell>
          <cell r="F127">
            <v>23</v>
          </cell>
          <cell r="G127">
            <v>87966</v>
          </cell>
          <cell r="H127">
            <v>2.3278144075017382E-2</v>
          </cell>
          <cell r="I127">
            <v>-5.3447107055620724E-2</v>
          </cell>
          <cell r="J127">
            <v>2023218</v>
          </cell>
          <cell r="K127">
            <v>96343.71428571429</v>
          </cell>
          <cell r="L127">
            <v>2.3278144075017382E-2</v>
          </cell>
          <cell r="M127">
            <v>2023.2180000000001</v>
          </cell>
          <cell r="O127">
            <v>3.49592983781544</v>
          </cell>
        </row>
        <row r="128">
          <cell r="B128">
            <v>1989</v>
          </cell>
          <cell r="C128">
            <v>3.4884193186569328</v>
          </cell>
          <cell r="D128">
            <v>6.9417869999999997</v>
          </cell>
          <cell r="E128">
            <v>1.1627368114252246E-2</v>
          </cell>
          <cell r="F128">
            <v>20</v>
          </cell>
          <cell r="G128">
            <v>94400</v>
          </cell>
          <cell r="H128">
            <v>3.895434914500373E-2</v>
          </cell>
          <cell r="I128">
            <v>7.3141895732442119E-2</v>
          </cell>
          <cell r="J128">
            <v>1888000</v>
          </cell>
          <cell r="K128">
            <v>89904.761904761908</v>
          </cell>
          <cell r="L128">
            <v>-1.051966748094868E-2</v>
          </cell>
          <cell r="M128">
            <v>1888</v>
          </cell>
          <cell r="O128">
            <v>3.5337932951657671</v>
          </cell>
        </row>
        <row r="129">
          <cell r="B129">
            <v>1989</v>
          </cell>
          <cell r="C129">
            <v>3.6302626507900149</v>
          </cell>
          <cell r="D129">
            <v>6.9587329999999996</v>
          </cell>
          <cell r="E129">
            <v>-3.2567159890828368E-4</v>
          </cell>
          <cell r="F129">
            <v>22</v>
          </cell>
          <cell r="G129">
            <v>90933</v>
          </cell>
          <cell r="H129">
            <v>5.6936016794029154E-3</v>
          </cell>
          <cell r="I129">
            <v>-3.6726694915254265E-2</v>
          </cell>
          <cell r="J129">
            <v>2000526</v>
          </cell>
          <cell r="K129">
            <v>95263.142857142855</v>
          </cell>
          <cell r="L129">
            <v>5.3583773187945827E-2</v>
          </cell>
          <cell r="M129">
            <v>2000.5260000000001</v>
          </cell>
          <cell r="O129">
            <v>3.59835506475831</v>
          </cell>
        </row>
        <row r="130">
          <cell r="B130">
            <v>1989</v>
          </cell>
          <cell r="C130">
            <v>3.7884250474383308</v>
          </cell>
          <cell r="D130">
            <v>7.0521130000000003</v>
          </cell>
          <cell r="E130">
            <v>-1.4000283205890529E-3</v>
          </cell>
          <cell r="F130">
            <v>22</v>
          </cell>
          <cell r="G130">
            <v>84613.153723561671</v>
          </cell>
          <cell r="H130">
            <v>2.0607684553888284E-2</v>
          </cell>
          <cell r="I130">
            <v>-6.9500030532791524E-2</v>
          </cell>
          <cell r="J130">
            <v>1861489.3819183568</v>
          </cell>
          <cell r="K130">
            <v>88642.351519921751</v>
          </cell>
          <cell r="L130">
            <v>2.0607684553888284E-2</v>
          </cell>
          <cell r="M130">
            <v>1861.4893819183567</v>
          </cell>
          <cell r="O130">
            <v>3.6357023389617598</v>
          </cell>
        </row>
        <row r="131">
          <cell r="B131">
            <v>1989</v>
          </cell>
          <cell r="C131">
            <v>3.9810486661457758</v>
          </cell>
          <cell r="D131">
            <v>7.1332430000000002</v>
          </cell>
          <cell r="E131">
            <v>3.1454213995241176E-4</v>
          </cell>
          <cell r="F131">
            <v>19</v>
          </cell>
          <cell r="G131">
            <v>85000</v>
          </cell>
          <cell r="H131">
            <v>-1.8370495021736155E-2</v>
          </cell>
          <cell r="I131">
            <v>4.5719401702268847E-3</v>
          </cell>
          <cell r="J131">
            <v>1615000</v>
          </cell>
          <cell r="K131">
            <v>76904.761904761908</v>
          </cell>
          <cell r="L131">
            <v>-6.7451970270649309E-2</v>
          </cell>
          <cell r="M131">
            <v>1615</v>
          </cell>
          <cell r="O131">
            <v>3.7999121214580405</v>
          </cell>
        </row>
        <row r="132">
          <cell r="B132">
            <v>1989</v>
          </cell>
          <cell r="C132">
            <v>3.8624288425047442</v>
          </cell>
          <cell r="D132">
            <v>7.0234829999999997</v>
          </cell>
          <cell r="E132">
            <v>-1.8381132075471762E-2</v>
          </cell>
          <cell r="F132">
            <v>23</v>
          </cell>
          <cell r="G132">
            <v>79061.346768767413</v>
          </cell>
          <cell r="H132">
            <v>3.9850495682763221E-2</v>
          </cell>
          <cell r="I132">
            <v>-6.9866508602736355E-2</v>
          </cell>
          <cell r="J132">
            <v>1818410.9756816505</v>
          </cell>
          <cell r="K132">
            <v>86590.998841983353</v>
          </cell>
          <cell r="L132">
            <v>3.9850495682763221E-2</v>
          </cell>
          <cell r="M132">
            <v>1818.4109756816504</v>
          </cell>
          <cell r="O132">
            <v>3.8773008520296171</v>
          </cell>
        </row>
        <row r="133">
          <cell r="B133">
            <v>1989</v>
          </cell>
          <cell r="C133">
            <v>3.5923528171546928</v>
          </cell>
          <cell r="D133">
            <v>6.9517199999999999</v>
          </cell>
          <cell r="E133">
            <v>6.9119351100810356E-3</v>
          </cell>
          <cell r="F133">
            <v>20</v>
          </cell>
          <cell r="G133">
            <v>91800</v>
          </cell>
          <cell r="H133">
            <v>2.3664635741786011E-2</v>
          </cell>
          <cell r="I133">
            <v>0.16112365589331068</v>
          </cell>
          <cell r="J133">
            <v>1836000</v>
          </cell>
          <cell r="K133">
            <v>87428.571428571435</v>
          </cell>
          <cell r="L133">
            <v>-2.5081299293537085E-2</v>
          </cell>
          <cell r="M133">
            <v>1836</v>
          </cell>
          <cell r="O133">
            <v>3.8119434419350711</v>
          </cell>
        </row>
        <row r="134">
          <cell r="B134">
            <v>1989</v>
          </cell>
          <cell r="C134">
            <v>3.4684011001628527</v>
          </cell>
          <cell r="D134">
            <v>6.6703999999999999</v>
          </cell>
          <cell r="E134">
            <v>-5.0119331742243256E-3</v>
          </cell>
          <cell r="F134">
            <v>22</v>
          </cell>
          <cell r="G134">
            <v>91233</v>
          </cell>
          <cell r="H134">
            <v>6.4774239260143363E-2</v>
          </cell>
          <cell r="I134">
            <v>-6.1764705882353388E-3</v>
          </cell>
          <cell r="J134">
            <v>2007126</v>
          </cell>
          <cell r="K134">
            <v>95577.428571428565</v>
          </cell>
          <cell r="L134">
            <v>0.11547777446300733</v>
          </cell>
          <cell r="M134">
            <v>2007.126</v>
          </cell>
          <cell r="O134">
            <v>3.6410609199407631</v>
          </cell>
        </row>
        <row r="135">
          <cell r="B135">
            <v>1989</v>
          </cell>
          <cell r="C135">
            <v>3.5076089824949426</v>
          </cell>
          <cell r="D135">
            <v>6.6989999999999998</v>
          </cell>
          <cell r="E135">
            <v>1.2551007313674534E-2</v>
          </cell>
          <cell r="F135">
            <v>20</v>
          </cell>
          <cell r="G135">
            <v>90600</v>
          </cell>
          <cell r="H135">
            <v>2.3347226457930859E-2</v>
          </cell>
          <cell r="I135">
            <v>-6.9382789122357513E-3</v>
          </cell>
          <cell r="J135">
            <v>1812000</v>
          </cell>
          <cell r="K135">
            <v>86285.71428571429</v>
          </cell>
          <cell r="L135">
            <v>2.3347226457931081E-2</v>
          </cell>
          <cell r="M135">
            <v>1812</v>
          </cell>
          <cell r="O135">
            <v>3.5227876332708292</v>
          </cell>
        </row>
        <row r="136">
          <cell r="B136">
            <v>1989</v>
          </cell>
          <cell r="C136">
            <v>3.8915319175980319</v>
          </cell>
          <cell r="D136">
            <v>6.8579999999999997</v>
          </cell>
          <cell r="E136">
            <v>4.9265605875153051E-2</v>
          </cell>
          <cell r="F136">
            <v>20</v>
          </cell>
          <cell r="G136">
            <v>83600</v>
          </cell>
          <cell r="H136">
            <v>-1.5883821193555248E-3</v>
          </cell>
          <cell r="I136">
            <v>-7.7262693156732842E-2</v>
          </cell>
          <cell r="J136">
            <v>1672000</v>
          </cell>
          <cell r="K136">
            <v>79619.047619047618</v>
          </cell>
          <cell r="L136">
            <v>5.0959597769099529E-2</v>
          </cell>
          <cell r="M136">
            <v>1672</v>
          </cell>
          <cell r="O136">
            <v>3.622514000085276</v>
          </cell>
        </row>
        <row r="137">
          <cell r="B137">
            <v>1990</v>
          </cell>
          <cell r="C137">
            <v>3.3679407156444072</v>
          </cell>
          <cell r="D137">
            <v>6.3920000000000003</v>
          </cell>
          <cell r="E137">
            <v>-3.0438791670692522E-2</v>
          </cell>
          <cell r="F137">
            <v>22</v>
          </cell>
          <cell r="G137">
            <v>90033</v>
          </cell>
          <cell r="H137">
            <v>-2.8455810942052406E-2</v>
          </cell>
          <cell r="I137">
            <v>7.6949760765550268E-2</v>
          </cell>
          <cell r="J137">
            <v>1980726</v>
          </cell>
          <cell r="K137">
            <v>94320.28571428571</v>
          </cell>
          <cell r="L137">
            <v>1.7808198060706992E-2</v>
          </cell>
          <cell r="M137">
            <v>1980.7260000000001</v>
          </cell>
          <cell r="O137">
            <v>3.5890272052457939</v>
          </cell>
        </row>
        <row r="138">
          <cell r="B138">
            <v>1990</v>
          </cell>
          <cell r="C138">
            <v>3.3815853860145824</v>
          </cell>
          <cell r="D138">
            <v>6.7410969999999999</v>
          </cell>
          <cell r="E138">
            <v>1.2992491477714641E-3</v>
          </cell>
          <cell r="F138">
            <v>20</v>
          </cell>
          <cell r="G138">
            <v>94567</v>
          </cell>
          <cell r="H138">
            <v>1.758255947833387E-2</v>
          </cell>
          <cell r="I138">
            <v>5.035931269645566E-2</v>
          </cell>
          <cell r="J138">
            <v>1891340</v>
          </cell>
          <cell r="K138">
            <v>90063.809523809527</v>
          </cell>
          <cell r="L138">
            <v>1.758255947833387E-2</v>
          </cell>
          <cell r="M138">
            <v>1891.34</v>
          </cell>
          <cell r="O138">
            <v>3.5470193397523402</v>
          </cell>
        </row>
        <row r="139">
          <cell r="B139">
            <v>1990</v>
          </cell>
          <cell r="C139">
            <v>3.1997920483543809</v>
          </cell>
          <cell r="D139">
            <v>6.2595099999999997</v>
          </cell>
          <cell r="E139">
            <v>-8.1806717505698567E-2</v>
          </cell>
          <cell r="F139">
            <v>22</v>
          </cell>
          <cell r="G139">
            <v>92800</v>
          </cell>
          <cell r="H139">
            <v>5.4953050042061635E-2</v>
          </cell>
          <cell r="I139">
            <v>-1.868516501528017E-2</v>
          </cell>
          <cell r="J139">
            <v>2041600</v>
          </cell>
          <cell r="K139">
            <v>97219.047619047618</v>
          </cell>
          <cell r="L139">
            <v>9.0855261271893806E-3</v>
          </cell>
          <cell r="M139">
            <v>2041.6</v>
          </cell>
          <cell r="O139">
            <v>3.3164393833377903</v>
          </cell>
        </row>
        <row r="140">
          <cell r="B140">
            <v>1990</v>
          </cell>
          <cell r="C140">
            <v>3.2570724711474557</v>
          </cell>
          <cell r="D140">
            <v>6.3051700000000004</v>
          </cell>
          <cell r="E140">
            <v>-9.1707942061604486E-2</v>
          </cell>
          <cell r="F140">
            <v>21</v>
          </cell>
          <cell r="G140">
            <v>91833</v>
          </cell>
          <cell r="H140">
            <v>-2.719279661016949E-2</v>
          </cell>
          <cell r="I140">
            <v>-1.0420258620689626E-2</v>
          </cell>
          <cell r="J140">
            <v>1928493</v>
          </cell>
          <cell r="K140">
            <v>91833</v>
          </cell>
          <cell r="L140">
            <v>2.1447563559322091E-2</v>
          </cell>
          <cell r="M140">
            <v>1928.4929999999999</v>
          </cell>
          <cell r="O140">
            <v>3.2794833018388068</v>
          </cell>
        </row>
        <row r="141">
          <cell r="B141">
            <v>1990</v>
          </cell>
          <cell r="C141">
            <v>3.185044581550438</v>
          </cell>
          <cell r="D141">
            <v>6.2060199999999996</v>
          </cell>
          <cell r="E141">
            <v>-0.10816811048792929</v>
          </cell>
          <cell r="F141">
            <v>22</v>
          </cell>
          <cell r="G141">
            <v>92433</v>
          </cell>
          <cell r="H141">
            <v>1.6495661640988368E-2</v>
          </cell>
          <cell r="I141">
            <v>6.5335990330273042E-3</v>
          </cell>
          <cell r="J141">
            <v>2033526</v>
          </cell>
          <cell r="K141">
            <v>96834.571428571435</v>
          </cell>
          <cell r="L141">
            <v>1.649566164098859E-2</v>
          </cell>
          <cell r="M141">
            <v>2033.5260000000001</v>
          </cell>
          <cell r="O141">
            <v>3.2139697003507579</v>
          </cell>
        </row>
        <row r="142">
          <cell r="B142">
            <v>1990</v>
          </cell>
          <cell r="C142">
            <v>3.1442498385291944</v>
          </cell>
          <cell r="D142">
            <v>6.1950000000000003</v>
          </cell>
          <cell r="E142">
            <v>-0.12153988457076625</v>
          </cell>
          <cell r="F142">
            <v>21</v>
          </cell>
          <cell r="G142">
            <v>93466</v>
          </cell>
          <cell r="H142">
            <v>0.10462730541118148</v>
          </cell>
          <cell r="I142">
            <v>1.1175662371663897E-2</v>
          </cell>
          <cell r="J142">
            <v>1962786</v>
          </cell>
          <cell r="K142">
            <v>93466</v>
          </cell>
          <cell r="L142">
            <v>5.4416973347036768E-2</v>
          </cell>
          <cell r="M142">
            <v>1962.7860000000001</v>
          </cell>
          <cell r="O142">
            <v>3.1954556304090294</v>
          </cell>
        </row>
        <row r="143">
          <cell r="B143">
            <v>1990</v>
          </cell>
          <cell r="C143">
            <v>3.3952014643144888</v>
          </cell>
          <cell r="D143">
            <v>6.1694069999999996</v>
          </cell>
          <cell r="E143">
            <v>-0.1351189073469109</v>
          </cell>
          <cell r="F143">
            <v>21</v>
          </cell>
          <cell r="G143">
            <v>86200</v>
          </cell>
          <cell r="H143">
            <v>1.4117647058823568E-2</v>
          </cell>
          <cell r="I143">
            <v>-7.7739498855198708E-2</v>
          </cell>
          <cell r="J143">
            <v>1810200</v>
          </cell>
          <cell r="K143">
            <v>86200</v>
          </cell>
          <cell r="L143">
            <v>0.12086687306501553</v>
          </cell>
          <cell r="M143">
            <v>1810.2</v>
          </cell>
          <cell r="O143">
            <v>3.241498628131374</v>
          </cell>
        </row>
        <row r="144">
          <cell r="B144">
            <v>1990</v>
          </cell>
          <cell r="C144">
            <v>3.3218123488628124</v>
          </cell>
          <cell r="D144">
            <v>6.0803770000000004</v>
          </cell>
          <cell r="E144">
            <v>-0.13427896102261505</v>
          </cell>
          <cell r="F144">
            <v>23</v>
          </cell>
          <cell r="G144">
            <v>86833</v>
          </cell>
          <cell r="H144">
            <v>9.8299024097863175E-2</v>
          </cell>
          <cell r="I144">
            <v>7.3433874709976088E-3</v>
          </cell>
          <cell r="J144">
            <v>1997159</v>
          </cell>
          <cell r="K144">
            <v>95102.809523809527</v>
          </cell>
          <cell r="L144">
            <v>9.8299024097863175E-2</v>
          </cell>
          <cell r="M144">
            <v>1997.1590000000001</v>
          </cell>
          <cell r="O144">
            <v>3.2870878839021653</v>
          </cell>
        </row>
        <row r="145">
          <cell r="B145">
            <v>1990</v>
          </cell>
          <cell r="C145">
            <v>3.2365133971559059</v>
          </cell>
          <cell r="D145">
            <v>6.4519000000000002</v>
          </cell>
          <cell r="E145">
            <v>-7.1898753114337133E-2</v>
          </cell>
          <cell r="F145">
            <v>19</v>
          </cell>
          <cell r="G145">
            <v>94567</v>
          </cell>
          <cell r="H145">
            <v>3.0141612200435652E-2</v>
          </cell>
          <cell r="I145">
            <v>8.9067520412746237E-2</v>
          </cell>
          <cell r="J145">
            <v>1796773</v>
          </cell>
          <cell r="K145">
            <v>85560.619047619053</v>
          </cell>
          <cell r="L145">
            <v>-2.1365468409586086E-2</v>
          </cell>
          <cell r="M145">
            <v>1796.7729999999999</v>
          </cell>
          <cell r="O145">
            <v>3.3178424034444021</v>
          </cell>
        </row>
        <row r="146">
          <cell r="B146">
            <v>1990</v>
          </cell>
          <cell r="C146">
            <v>3.4373974550409421</v>
          </cell>
          <cell r="D146">
            <v>6.3861470000000002</v>
          </cell>
          <cell r="E146">
            <v>-4.2614086111777305E-2</v>
          </cell>
          <cell r="F146">
            <v>23</v>
          </cell>
          <cell r="G146">
            <v>88133</v>
          </cell>
          <cell r="H146">
            <v>-3.3978933061501904E-2</v>
          </cell>
          <cell r="I146">
            <v>-6.8036418623832806E-2</v>
          </cell>
          <cell r="J146">
            <v>2027059</v>
          </cell>
          <cell r="K146">
            <v>96526.619047619053</v>
          </cell>
          <cell r="L146">
            <v>9.9311154357026865E-3</v>
          </cell>
          <cell r="M146">
            <v>2027.059</v>
          </cell>
          <cell r="O146">
            <v>3.3319077336865539</v>
          </cell>
        </row>
        <row r="147">
          <cell r="B147">
            <v>1990</v>
          </cell>
          <cell r="C147">
            <v>3.3587907782281516</v>
          </cell>
          <cell r="D147">
            <v>6.4950000000000001</v>
          </cell>
          <cell r="E147">
            <v>-3.0452306314375233E-2</v>
          </cell>
          <cell r="F147">
            <v>20</v>
          </cell>
          <cell r="G147">
            <v>91733</v>
          </cell>
          <cell r="H147">
            <v>1.2505518763797019E-2</v>
          </cell>
          <cell r="I147">
            <v>4.0847355701042698E-2</v>
          </cell>
          <cell r="J147">
            <v>1834660</v>
          </cell>
          <cell r="K147">
            <v>87364.761904761908</v>
          </cell>
          <cell r="L147">
            <v>1.2505518763796797E-2</v>
          </cell>
          <cell r="M147">
            <v>1834.66</v>
          </cell>
          <cell r="O147">
            <v>3.3442338768083331</v>
          </cell>
        </row>
        <row r="148">
          <cell r="B148">
            <v>1990</v>
          </cell>
          <cell r="C148">
            <v>3.5504202671302925</v>
          </cell>
          <cell r="D148">
            <v>6.6559999999999997</v>
          </cell>
          <cell r="E148">
            <v>-2.9454651501895635E-2</v>
          </cell>
          <cell r="F148">
            <v>18</v>
          </cell>
          <cell r="G148">
            <v>88933</v>
          </cell>
          <cell r="H148">
            <v>6.3791866028708233E-2</v>
          </cell>
          <cell r="I148">
            <v>-3.052336672735001E-2</v>
          </cell>
          <cell r="J148">
            <v>1600794</v>
          </cell>
          <cell r="K148">
            <v>76228.28571428571</v>
          </cell>
          <cell r="L148">
            <v>-4.2587320574162701E-2</v>
          </cell>
          <cell r="M148">
            <v>1600.7940000000001</v>
          </cell>
          <cell r="O148">
            <v>3.4488695001331284</v>
          </cell>
        </row>
        <row r="149">
          <cell r="B149">
            <v>1991</v>
          </cell>
          <cell r="C149">
            <v>3.6452858979179612</v>
          </cell>
          <cell r="D149">
            <v>6.6699400000000004</v>
          </cell>
          <cell r="E149">
            <v>4.3482478097621957E-2</v>
          </cell>
          <cell r="F149">
            <v>22</v>
          </cell>
          <cell r="G149">
            <v>86800</v>
          </cell>
          <cell r="H149">
            <v>-3.5909055568513759E-2</v>
          </cell>
          <cell r="I149">
            <v>-2.3984347767420422E-2</v>
          </cell>
          <cell r="J149">
            <v>1909600</v>
          </cell>
          <cell r="K149">
            <v>90933.333333333328</v>
          </cell>
          <cell r="L149">
            <v>-3.5909055568513759E-2</v>
          </cell>
          <cell r="M149">
            <v>1909.6</v>
          </cell>
          <cell r="O149">
            <v>3.5181656477588015</v>
          </cell>
        </row>
        <row r="150">
          <cell r="B150">
            <v>1991</v>
          </cell>
          <cell r="C150">
            <v>4.1299702403729581</v>
          </cell>
          <cell r="D150">
            <v>6.9009669999999996</v>
          </cell>
          <cell r="E150">
            <v>2.3715724606840682E-2</v>
          </cell>
          <cell r="F150">
            <v>20</v>
          </cell>
          <cell r="G150">
            <v>79267</v>
          </cell>
          <cell r="H150">
            <v>-0.16179005361278243</v>
          </cell>
          <cell r="I150">
            <v>-8.6785714285714244E-2</v>
          </cell>
          <cell r="J150">
            <v>1585340</v>
          </cell>
          <cell r="K150">
            <v>75492.380952380947</v>
          </cell>
          <cell r="L150">
            <v>-0.16179005361278254</v>
          </cell>
          <cell r="M150">
            <v>1585.34</v>
          </cell>
          <cell r="O150">
            <v>3.7752254684737374</v>
          </cell>
        </row>
        <row r="151">
          <cell r="B151">
            <v>1991</v>
          </cell>
          <cell r="C151">
            <v>3.8460380016357245</v>
          </cell>
          <cell r="D151">
            <v>6.64</v>
          </cell>
          <cell r="E151">
            <v>6.0785908162140467E-2</v>
          </cell>
          <cell r="F151">
            <v>21</v>
          </cell>
          <cell r="G151">
            <v>81900</v>
          </cell>
          <cell r="H151">
            <v>-0.11745689655172409</v>
          </cell>
          <cell r="I151">
            <v>3.321684938246694E-2</v>
          </cell>
          <cell r="J151">
            <v>1719900</v>
          </cell>
          <cell r="K151">
            <v>81900</v>
          </cell>
          <cell r="L151">
            <v>-0.15757249216300939</v>
          </cell>
          <cell r="M151">
            <v>1719.9</v>
          </cell>
          <cell r="O151">
            <v>3.8737647133088813</v>
          </cell>
        </row>
        <row r="152">
          <cell r="B152">
            <v>1991</v>
          </cell>
          <cell r="C152">
            <v>3.6523518222940745</v>
          </cell>
          <cell r="D152">
            <v>6.3979999999999997</v>
          </cell>
          <cell r="E152">
            <v>1.4722838559467766E-2</v>
          </cell>
          <cell r="F152">
            <v>22</v>
          </cell>
          <cell r="G152">
            <v>83100</v>
          </cell>
          <cell r="H152">
            <v>-9.5096533925712934E-2</v>
          </cell>
          <cell r="I152">
            <v>1.46520146520146E-2</v>
          </cell>
          <cell r="J152">
            <v>1828200</v>
          </cell>
          <cell r="K152">
            <v>87057.142857142855</v>
          </cell>
          <cell r="L152">
            <v>-5.200589268408029E-2</v>
          </cell>
          <cell r="M152">
            <v>1828.2</v>
          </cell>
          <cell r="O152">
            <v>3.8761200214342524</v>
          </cell>
        </row>
        <row r="153">
          <cell r="B153">
            <v>1991</v>
          </cell>
          <cell r="C153">
            <v>3.6322195258760885</v>
          </cell>
          <cell r="D153">
            <v>6.2138999999999998</v>
          </cell>
          <cell r="E153">
            <v>1.2697348703356592E-3</v>
          </cell>
          <cell r="F153">
            <v>22</v>
          </cell>
          <cell r="G153">
            <v>81156.173999999999</v>
          </cell>
          <cell r="H153">
            <v>-0.122</v>
          </cell>
          <cell r="I153">
            <v>-2.3391407942238263E-2</v>
          </cell>
          <cell r="J153">
            <v>1785435.828</v>
          </cell>
          <cell r="K153">
            <v>85020.753714285718</v>
          </cell>
          <cell r="L153">
            <v>-0.122</v>
          </cell>
          <cell r="M153">
            <v>1785.4358279999999</v>
          </cell>
          <cell r="O153">
            <v>3.7102031166019622</v>
          </cell>
        </row>
        <row r="154">
          <cell r="B154">
            <v>1991</v>
          </cell>
          <cell r="C154">
            <v>3.4746971768201815</v>
          </cell>
          <cell r="D154">
            <v>6.1210000000000004</v>
          </cell>
          <cell r="E154">
            <v>-1.1945117029862784E-2</v>
          </cell>
          <cell r="F154">
            <v>20</v>
          </cell>
          <cell r="G154">
            <v>83567</v>
          </cell>
          <cell r="H154">
            <v>-0.10591017054329921</v>
          </cell>
          <cell r="I154">
            <v>2.9706008565657527E-2</v>
          </cell>
          <cell r="J154">
            <v>1671340</v>
          </cell>
          <cell r="K154">
            <v>79587.619047619053</v>
          </cell>
          <cell r="L154">
            <v>-0.14848587670790392</v>
          </cell>
          <cell r="M154">
            <v>1671.34</v>
          </cell>
          <cell r="O154">
            <v>3.5864228416634476</v>
          </cell>
        </row>
        <row r="155">
          <cell r="B155">
            <v>1991</v>
          </cell>
          <cell r="C155">
            <v>3.5699763776478339</v>
          </cell>
          <cell r="D155">
            <v>5.9</v>
          </cell>
          <cell r="E155">
            <v>-4.3668216410426397E-2</v>
          </cell>
          <cell r="F155">
            <v>22</v>
          </cell>
          <cell r="G155">
            <v>78400</v>
          </cell>
          <cell r="H155">
            <v>-9.0487238979118367E-2</v>
          </cell>
          <cell r="I155">
            <v>-6.1830626922110388E-2</v>
          </cell>
          <cell r="J155">
            <v>1724800</v>
          </cell>
          <cell r="K155">
            <v>82133.333333333328</v>
          </cell>
          <cell r="L155">
            <v>-4.7177107501933491E-2</v>
          </cell>
          <cell r="M155">
            <v>1724.8</v>
          </cell>
          <cell r="N155">
            <v>-4.7177107501933491E-2</v>
          </cell>
          <cell r="O155">
            <v>3.5589643601147016</v>
          </cell>
        </row>
        <row r="156">
          <cell r="B156">
            <v>1991</v>
          </cell>
          <cell r="C156">
            <v>3.2936498912934598</v>
          </cell>
          <cell r="D156">
            <v>5.73</v>
          </cell>
          <cell r="E156">
            <v>-5.7624222971700556E-2</v>
          </cell>
          <cell r="F156">
            <v>22</v>
          </cell>
          <cell r="G156">
            <v>82529</v>
          </cell>
          <cell r="H156">
            <v>-4.9566409084103924E-2</v>
          </cell>
          <cell r="I156">
            <v>5.2665816326530557E-2</v>
          </cell>
          <cell r="J156">
            <v>1815638</v>
          </cell>
          <cell r="K156">
            <v>86458.952380952382</v>
          </cell>
          <cell r="L156">
            <v>-9.0889608689142976E-2</v>
          </cell>
          <cell r="M156">
            <v>1815.6379999999999</v>
          </cell>
          <cell r="N156">
            <v>-9.0889608689142976E-2</v>
          </cell>
          <cell r="O156">
            <v>3.4461078152538249</v>
          </cell>
        </row>
        <row r="157">
          <cell r="B157">
            <v>1991</v>
          </cell>
          <cell r="C157">
            <v>3.1152241611465561</v>
          </cell>
          <cell r="D157">
            <v>5.34</v>
          </cell>
          <cell r="E157">
            <v>-0.17233683101102004</v>
          </cell>
          <cell r="F157">
            <v>20</v>
          </cell>
          <cell r="G157">
            <v>81317</v>
          </cell>
          <cell r="H157">
            <v>-0.14011230133133123</v>
          </cell>
          <cell r="I157">
            <v>-1.4685746828387636E-2</v>
          </cell>
          <cell r="J157">
            <v>1626340</v>
          </cell>
          <cell r="K157">
            <v>77444.761904761908</v>
          </cell>
          <cell r="L157">
            <v>-9.4855054032980224E-2</v>
          </cell>
          <cell r="M157">
            <v>1626.34</v>
          </cell>
          <cell r="N157">
            <v>-9.4855054032980224E-2</v>
          </cell>
          <cell r="O157">
            <v>3.3262834766959499</v>
          </cell>
        </row>
        <row r="158">
          <cell r="B158">
            <v>1991</v>
          </cell>
          <cell r="C158">
            <v>3.1154983155467635</v>
          </cell>
          <cell r="D158">
            <v>5.5560799999999997</v>
          </cell>
          <cell r="E158">
            <v>-0.12997931303491772</v>
          </cell>
          <cell r="F158">
            <v>23</v>
          </cell>
          <cell r="G158">
            <v>84600</v>
          </cell>
          <cell r="H158">
            <v>-4.0087141025495598E-2</v>
          </cell>
          <cell r="I158">
            <v>4.0372861763222856E-2</v>
          </cell>
          <cell r="J158">
            <v>1945800</v>
          </cell>
          <cell r="K158">
            <v>92657.142857142855</v>
          </cell>
          <cell r="L158">
            <v>-4.0087141025495598E-2</v>
          </cell>
          <cell r="M158">
            <v>1945.8</v>
          </cell>
          <cell r="N158">
            <v>-4.0087141025495598E-2</v>
          </cell>
          <cell r="O158">
            <v>3.174790789328926</v>
          </cell>
        </row>
        <row r="159">
          <cell r="B159">
            <v>1991</v>
          </cell>
          <cell r="C159">
            <v>3.1591535818981247</v>
          </cell>
          <cell r="D159">
            <v>5.6340000000000003</v>
          </cell>
          <cell r="E159">
            <v>-0.13256351039260961</v>
          </cell>
          <cell r="F159">
            <v>19</v>
          </cell>
          <cell r="G159">
            <v>84601</v>
          </cell>
          <cell r="H159">
            <v>-7.7747375535521579E-2</v>
          </cell>
          <cell r="I159">
            <v>1.182033096935875E-5</v>
          </cell>
          <cell r="J159">
            <v>1607419</v>
          </cell>
          <cell r="K159">
            <v>76543.761904761908</v>
          </cell>
          <cell r="L159">
            <v>-0.12386000675874553</v>
          </cell>
          <cell r="M159">
            <v>1607.4190000000001</v>
          </cell>
          <cell r="N159">
            <v>-0.12386000675874553</v>
          </cell>
          <cell r="O159">
            <v>3.1299586861971478</v>
          </cell>
        </row>
        <row r="160">
          <cell r="B160">
            <v>1991</v>
          </cell>
          <cell r="C160">
            <v>3.5394007301286612</v>
          </cell>
          <cell r="D160">
            <v>5.9081869999999999</v>
          </cell>
          <cell r="E160">
            <v>-0.11235171274038458</v>
          </cell>
          <cell r="F160">
            <v>19</v>
          </cell>
          <cell r="G160">
            <v>79187</v>
          </cell>
          <cell r="H160">
            <v>-0.10958811689698988</v>
          </cell>
          <cell r="I160">
            <v>-6.3994515431259669E-2</v>
          </cell>
          <cell r="J160">
            <v>1504553</v>
          </cell>
          <cell r="K160">
            <v>71645.380952380947</v>
          </cell>
          <cell r="L160">
            <v>-6.0120790057933804E-2</v>
          </cell>
          <cell r="M160">
            <v>1504.5530000000001</v>
          </cell>
          <cell r="N160">
            <v>-6.0120790057933804E-2</v>
          </cell>
          <cell r="O160">
            <v>3.2713508758578498</v>
          </cell>
        </row>
        <row r="161">
          <cell r="B161">
            <v>1992</v>
          </cell>
          <cell r="C161">
            <v>3.4018627532510268</v>
          </cell>
          <cell r="D161">
            <v>5.9249999999999998</v>
          </cell>
          <cell r="E161">
            <v>-0.11168616209441173</v>
          </cell>
          <cell r="F161">
            <v>22</v>
          </cell>
          <cell r="G161">
            <v>82623</v>
          </cell>
          <cell r="H161">
            <v>-4.8122119815668163E-2</v>
          </cell>
          <cell r="I161">
            <v>4.3390960637478271E-2</v>
          </cell>
          <cell r="J161">
            <v>1817706</v>
          </cell>
          <cell r="K161">
            <v>86557.428571428565</v>
          </cell>
          <cell r="L161">
            <v>-4.8122119815668274E-2</v>
          </cell>
          <cell r="M161">
            <v>1817.7059999999999</v>
          </cell>
          <cell r="N161">
            <v>-4.8122119815668163E-2</v>
          </cell>
          <cell r="O161">
            <v>3.3668056884259379</v>
          </cell>
        </row>
        <row r="162">
          <cell r="B162">
            <v>1992</v>
          </cell>
          <cell r="C162">
            <v>3.3598130844248484</v>
          </cell>
          <cell r="D162">
            <v>6.0250000000000004</v>
          </cell>
          <cell r="E162">
            <v>-0.12693394998121266</v>
          </cell>
          <cell r="F162">
            <v>20</v>
          </cell>
          <cell r="G162">
            <v>85069</v>
          </cell>
          <cell r="H162">
            <v>7.3195655190684716E-2</v>
          </cell>
          <cell r="I162">
            <v>2.9604347457729663E-2</v>
          </cell>
          <cell r="J162">
            <v>1701380</v>
          </cell>
          <cell r="K162">
            <v>81018.095238095237</v>
          </cell>
          <cell r="L162">
            <v>7.3195655190684716E-2</v>
          </cell>
          <cell r="M162">
            <v>1701.38</v>
          </cell>
          <cell r="N162">
            <v>7.3195655190684716E-2</v>
          </cell>
          <cell r="O162">
            <v>3.4336921892681787</v>
          </cell>
        </row>
        <row r="163">
          <cell r="B163">
            <v>1992</v>
          </cell>
          <cell r="C163">
            <v>3.3222729785613612</v>
          </cell>
          <cell r="D163">
            <v>6.06</v>
          </cell>
          <cell r="E163">
            <v>-8.7349397590361422E-2</v>
          </cell>
          <cell r="F163">
            <v>22</v>
          </cell>
          <cell r="G163">
            <v>86530</v>
          </cell>
          <cell r="H163">
            <v>5.6532356532356554E-2</v>
          </cell>
          <cell r="I163">
            <v>1.7174293808555507E-2</v>
          </cell>
          <cell r="J163">
            <v>1903660</v>
          </cell>
          <cell r="K163">
            <v>90650.476190476184</v>
          </cell>
          <cell r="L163">
            <v>0.10684342112913536</v>
          </cell>
          <cell r="M163">
            <v>1903.66</v>
          </cell>
          <cell r="N163">
            <v>0.10684342112913536</v>
          </cell>
          <cell r="O163">
            <v>3.3613162720790792</v>
          </cell>
        </row>
        <row r="164">
          <cell r="B164">
            <v>1992</v>
          </cell>
          <cell r="C164">
            <v>3.3393294910560773</v>
          </cell>
          <cell r="D164">
            <v>5.8472</v>
          </cell>
          <cell r="E164">
            <v>-8.6089402938418269E-2</v>
          </cell>
          <cell r="F164">
            <v>22</v>
          </cell>
          <cell r="G164">
            <v>83065</v>
          </cell>
          <cell r="H164">
            <v>-4.2117930204577103E-4</v>
          </cell>
          <cell r="I164">
            <v>-4.0043915405061803E-2</v>
          </cell>
          <cell r="J164">
            <v>1827430</v>
          </cell>
          <cell r="K164">
            <v>87020.476190476184</v>
          </cell>
          <cell r="L164">
            <v>-4.2117930204577103E-4</v>
          </cell>
          <cell r="M164">
            <v>1827.43</v>
          </cell>
          <cell r="N164">
            <v>-4.2117930204577103E-4</v>
          </cell>
          <cell r="O164">
            <v>3.340471851347429</v>
          </cell>
        </row>
        <row r="165">
          <cell r="B165">
            <v>1992</v>
          </cell>
          <cell r="C165">
            <v>3.22499910044285</v>
          </cell>
          <cell r="D165">
            <v>5.8759730000000001</v>
          </cell>
          <cell r="E165">
            <v>-5.4382432932618796E-2</v>
          </cell>
          <cell r="F165">
            <v>20</v>
          </cell>
          <cell r="G165">
            <v>86433</v>
          </cell>
          <cell r="H165">
            <v>6.5020635398608029E-2</v>
          </cell>
          <cell r="I165">
            <v>4.0546559922951975E-2</v>
          </cell>
          <cell r="J165">
            <v>1728660</v>
          </cell>
          <cell r="K165">
            <v>82317.142857142855</v>
          </cell>
          <cell r="L165">
            <v>-3.1799422364901742E-2</v>
          </cell>
          <cell r="M165">
            <v>1728.66</v>
          </cell>
          <cell r="N165">
            <v>-3.1799422364901742E-2</v>
          </cell>
          <cell r="O165">
            <v>3.2955338566867631</v>
          </cell>
        </row>
        <row r="166">
          <cell r="B166">
            <v>1992</v>
          </cell>
          <cell r="C166">
            <v>3.1974634575181757</v>
          </cell>
          <cell r="D166">
            <v>5.829847</v>
          </cell>
          <cell r="E166">
            <v>-4.7566247345205093E-2</v>
          </cell>
          <cell r="F166">
            <v>22</v>
          </cell>
          <cell r="G166">
            <v>86493</v>
          </cell>
          <cell r="H166">
            <v>3.5013821245228449E-2</v>
          </cell>
          <cell r="I166">
            <v>6.9417930651494153E-4</v>
          </cell>
          <cell r="J166">
            <v>1902846</v>
          </cell>
          <cell r="K166">
            <v>90611.71428571429</v>
          </cell>
          <cell r="L166">
            <v>0.13851520336975121</v>
          </cell>
          <cell r="M166">
            <v>1902.846</v>
          </cell>
          <cell r="N166">
            <v>0.13851520336975121</v>
          </cell>
          <cell r="O166">
            <v>3.2539306830057009</v>
          </cell>
        </row>
        <row r="167">
          <cell r="B167">
            <v>1992</v>
          </cell>
          <cell r="C167">
            <v>3.2889082622710695</v>
          </cell>
          <cell r="D167">
            <v>5.992</v>
          </cell>
          <cell r="E167">
            <v>1.5593220338983027E-2</v>
          </cell>
          <cell r="F167">
            <v>22</v>
          </cell>
          <cell r="G167">
            <v>86427</v>
          </cell>
          <cell r="H167">
            <v>0.10238520408163265</v>
          </cell>
          <cell r="I167">
            <v>-7.6306753147659112E-4</v>
          </cell>
          <cell r="J167">
            <v>1901394</v>
          </cell>
          <cell r="K167">
            <v>90542.571428571435</v>
          </cell>
          <cell r="L167">
            <v>0.10238520408163287</v>
          </cell>
          <cell r="M167">
            <v>1901.394</v>
          </cell>
          <cell r="N167">
            <v>0.10238520408163265</v>
          </cell>
        </row>
        <row r="168">
          <cell r="B168">
            <v>1992</v>
          </cell>
          <cell r="C168">
            <v>3.2476456922097925</v>
          </cell>
          <cell r="D168">
            <v>5.8650000000000002</v>
          </cell>
          <cell r="E168">
            <v>2.3560209424083656E-2</v>
          </cell>
          <cell r="F168">
            <v>21</v>
          </cell>
          <cell r="G168">
            <v>85670</v>
          </cell>
          <cell r="H168">
            <v>3.8059348834954987E-2</v>
          </cell>
          <cell r="I168">
            <v>-8.7588369375311004E-3</v>
          </cell>
          <cell r="J168">
            <v>1799070</v>
          </cell>
          <cell r="K168">
            <v>85670</v>
          </cell>
          <cell r="L168">
            <v>-9.1251670211793812E-3</v>
          </cell>
          <cell r="M168">
            <v>1799.07</v>
          </cell>
          <cell r="N168">
            <v>-9.1251670211793812E-3</v>
          </cell>
        </row>
        <row r="169">
          <cell r="B169">
            <v>1992</v>
          </cell>
          <cell r="C169">
            <v>3.2392775041021808</v>
          </cell>
          <cell r="D169">
            <v>5.8490000000000002</v>
          </cell>
          <cell r="E169">
            <v>9.5318352059925227E-2</v>
          </cell>
          <cell r="F169">
            <v>21</v>
          </cell>
          <cell r="G169">
            <v>85657</v>
          </cell>
          <cell r="H169">
            <v>5.3371373759484531E-2</v>
          </cell>
          <cell r="I169">
            <v>-1.5174506828530276E-4</v>
          </cell>
          <cell r="J169">
            <v>1798797</v>
          </cell>
          <cell r="K169">
            <v>85657</v>
          </cell>
          <cell r="L169">
            <v>0.10603994244745873</v>
          </cell>
          <cell r="M169">
            <v>1798.797</v>
          </cell>
          <cell r="N169">
            <v>0.10603994244745873</v>
          </cell>
        </row>
        <row r="170">
          <cell r="B170">
            <v>1992</v>
          </cell>
          <cell r="C170">
            <v>3.1859040938998535</v>
          </cell>
          <cell r="D170">
            <v>5.84</v>
          </cell>
          <cell r="E170">
            <v>5.1100776086737465E-2</v>
          </cell>
          <cell r="F170">
            <v>22</v>
          </cell>
          <cell r="G170">
            <v>86958</v>
          </cell>
          <cell r="H170">
            <v>2.7872340425531883E-2</v>
          </cell>
          <cell r="I170">
            <v>1.5188484303676253E-2</v>
          </cell>
          <cell r="J170">
            <v>1913076</v>
          </cell>
          <cell r="K170">
            <v>91098.857142857145</v>
          </cell>
          <cell r="L170">
            <v>-1.681776133209989E-2</v>
          </cell>
          <cell r="M170">
            <v>1913.076</v>
          </cell>
          <cell r="N170">
            <v>-1.681776133209989E-2</v>
          </cell>
        </row>
        <row r="171">
          <cell r="B171">
            <v>1992</v>
          </cell>
          <cell r="C171">
            <v>3.2028111198590055</v>
          </cell>
          <cell r="D171">
            <v>5.8186</v>
          </cell>
          <cell r="E171">
            <v>3.2765353212637516E-2</v>
          </cell>
          <cell r="F171">
            <v>19</v>
          </cell>
          <cell r="G171">
            <v>86182</v>
          </cell>
          <cell r="H171">
            <v>1.8687722367347837E-2</v>
          </cell>
          <cell r="I171">
            <v>-8.9238482945790398E-3</v>
          </cell>
          <cell r="J171">
            <v>1637458</v>
          </cell>
          <cell r="K171">
            <v>77974.190476190473</v>
          </cell>
          <cell r="L171">
            <v>1.8687722367347837E-2</v>
          </cell>
          <cell r="M171">
            <v>1637.4580000000001</v>
          </cell>
          <cell r="N171">
            <v>1.8687722367347837E-2</v>
          </cell>
        </row>
        <row r="172">
          <cell r="B172">
            <v>1992</v>
          </cell>
          <cell r="C172">
            <v>3.4332452637742761</v>
          </cell>
          <cell r="D172">
            <v>5.8579999999999997</v>
          </cell>
          <cell r="E172">
            <v>-8.4944840100694696E-3</v>
          </cell>
          <cell r="F172">
            <v>20</v>
          </cell>
          <cell r="G172">
            <v>80942</v>
          </cell>
          <cell r="H172">
            <v>2.2162728730726E-2</v>
          </cell>
          <cell r="I172">
            <v>-6.0801559490380797E-2</v>
          </cell>
          <cell r="J172">
            <v>1618840</v>
          </cell>
          <cell r="K172">
            <v>77087.619047619053</v>
          </cell>
          <cell r="L172">
            <v>7.5960767084974901E-2</v>
          </cell>
          <cell r="M172">
            <v>1618.84</v>
          </cell>
          <cell r="N172">
            <v>7.5960767084974679E-2</v>
          </cell>
        </row>
        <row r="173">
          <cell r="B173">
            <v>1993</v>
          </cell>
          <cell r="C173">
            <v>2.9758287904357834</v>
          </cell>
          <cell r="D173">
            <v>5.92</v>
          </cell>
          <cell r="E173">
            <v>-8.4388185654005188E-4</v>
          </cell>
          <cell r="F173">
            <v>20</v>
          </cell>
          <cell r="G173">
            <v>94372</v>
          </cell>
          <cell r="H173">
            <v>0.14220011376977348</v>
          </cell>
          <cell r="I173">
            <v>0.16592127696375192</v>
          </cell>
          <cell r="J173">
            <v>1887440</v>
          </cell>
          <cell r="K173">
            <v>89878.095238095237</v>
          </cell>
          <cell r="L173">
            <v>3.8363739790703288E-2</v>
          </cell>
          <cell r="M173">
            <v>1887.44</v>
          </cell>
          <cell r="N173">
            <v>3.8363739790703288E-2</v>
          </cell>
        </row>
        <row r="174">
          <cell r="B174">
            <v>1993</v>
          </cell>
          <cell r="C174">
            <v>3.036213717246079</v>
          </cell>
          <cell r="D174">
            <v>5.899</v>
          </cell>
          <cell r="E174">
            <v>-2.0912863070539522E-2</v>
          </cell>
          <cell r="F174">
            <v>20</v>
          </cell>
          <cell r="G174">
            <v>92167</v>
          </cell>
          <cell r="H174">
            <v>8.3438150207478579E-2</v>
          </cell>
          <cell r="I174">
            <v>-2.3364981138473295E-2</v>
          </cell>
          <cell r="J174">
            <v>1843340</v>
          </cell>
          <cell r="K174">
            <v>87778.095238095237</v>
          </cell>
          <cell r="L174">
            <v>8.3438150207478579E-2</v>
          </cell>
          <cell r="M174">
            <v>1843.34</v>
          </cell>
          <cell r="N174">
            <v>8.3438150207478579E-2</v>
          </cell>
        </row>
        <row r="175">
          <cell r="B175">
            <v>1993</v>
          </cell>
          <cell r="C175">
            <v>2.9918721685896834</v>
          </cell>
          <cell r="D175">
            <v>5.7809999999999997</v>
          </cell>
          <cell r="E175">
            <v>-4.603960396039608E-2</v>
          </cell>
          <cell r="F175">
            <v>23</v>
          </cell>
          <cell r="G175">
            <v>91662</v>
          </cell>
          <cell r="H175">
            <v>5.9308910204553422E-2</v>
          </cell>
          <cell r="I175">
            <v>-5.4791845237449621E-3</v>
          </cell>
          <cell r="J175">
            <v>2108226</v>
          </cell>
          <cell r="K175">
            <v>100391.71428571429</v>
          </cell>
          <cell r="L175">
            <v>0.10745931521385144</v>
          </cell>
          <cell r="M175">
            <v>2108.2260000000001</v>
          </cell>
          <cell r="N175">
            <v>0.10745931521385121</v>
          </cell>
        </row>
        <row r="176">
          <cell r="B176">
            <v>1993</v>
          </cell>
          <cell r="C176">
            <v>3.0027839303426527</v>
          </cell>
          <cell r="D176">
            <v>5.84</v>
          </cell>
          <cell r="E176">
            <v>-1.2313585989875975E-3</v>
          </cell>
          <cell r="F176">
            <v>22</v>
          </cell>
          <cell r="G176">
            <v>92261</v>
          </cell>
          <cell r="H176">
            <v>0.11070848130981759</v>
          </cell>
          <cell r="I176">
            <v>6.5348781392506883E-3</v>
          </cell>
          <cell r="J176">
            <v>2029742</v>
          </cell>
          <cell r="K176">
            <v>96654.380952380947</v>
          </cell>
          <cell r="L176">
            <v>0.11070848130981759</v>
          </cell>
          <cell r="M176">
            <v>2029.742</v>
          </cell>
          <cell r="N176">
            <v>0.11070848130981759</v>
          </cell>
        </row>
        <row r="177">
          <cell r="B177">
            <v>1993</v>
          </cell>
          <cell r="C177">
            <v>2.995342663827385</v>
          </cell>
          <cell r="D177">
            <v>6.0380000000000003</v>
          </cell>
          <cell r="E177">
            <v>2.7574497023727051E-2</v>
          </cell>
          <cell r="F177">
            <v>20</v>
          </cell>
          <cell r="G177">
            <v>95626</v>
          </cell>
          <cell r="H177">
            <v>0.10635983941318705</v>
          </cell>
          <cell r="I177">
            <v>3.6472615731457436E-2</v>
          </cell>
          <cell r="J177">
            <v>1912520</v>
          </cell>
          <cell r="K177">
            <v>91072.380952380947</v>
          </cell>
          <cell r="L177">
            <v>0.10635983941318705</v>
          </cell>
          <cell r="M177">
            <v>1912.52</v>
          </cell>
          <cell r="N177">
            <v>0.10635983941318705</v>
          </cell>
        </row>
        <row r="178">
          <cell r="B178">
            <v>1993</v>
          </cell>
          <cell r="C178">
            <v>3.0722795202242836</v>
          </cell>
          <cell r="D178">
            <v>6.2119999999999997</v>
          </cell>
          <cell r="E178">
            <v>6.5551119952204528E-2</v>
          </cell>
          <cell r="F178">
            <v>22</v>
          </cell>
          <cell r="G178">
            <v>95918</v>
          </cell>
          <cell r="H178">
            <v>0.10896835582070219</v>
          </cell>
          <cell r="I178">
            <v>3.0535628385586211E-3</v>
          </cell>
          <cell r="J178">
            <v>2110196</v>
          </cell>
          <cell r="K178">
            <v>100485.52380952382</v>
          </cell>
          <cell r="L178">
            <v>0.10896835582070219</v>
          </cell>
          <cell r="M178">
            <v>2110.1959999999999</v>
          </cell>
          <cell r="N178">
            <v>0.10896835582070219</v>
          </cell>
        </row>
        <row r="179">
          <cell r="B179">
            <v>1993</v>
          </cell>
          <cell r="C179">
            <v>3.2129793329637919</v>
          </cell>
          <cell r="D179">
            <v>6.2190000000000003</v>
          </cell>
          <cell r="E179">
            <v>3.7883845126835736E-2</v>
          </cell>
          <cell r="F179">
            <v>21</v>
          </cell>
          <cell r="G179">
            <v>91821</v>
          </cell>
          <cell r="H179">
            <v>6.2411052101773778E-2</v>
          </cell>
          <cell r="I179">
            <v>-4.2713567839195998E-2</v>
          </cell>
          <cell r="J179">
            <v>1928241</v>
          </cell>
          <cell r="K179">
            <v>91821</v>
          </cell>
          <cell r="L179">
            <v>1.4119640642602072E-2</v>
          </cell>
          <cell r="M179">
            <v>1928.241</v>
          </cell>
          <cell r="N179">
            <v>1.4119640642602294E-2</v>
          </cell>
        </row>
        <row r="180">
          <cell r="B180">
            <v>1993</v>
          </cell>
          <cell r="C180">
            <v>3.1742525904850445</v>
          </cell>
          <cell r="D180">
            <v>6.35</v>
          </cell>
          <cell r="E180">
            <v>8.2693947144074853E-2</v>
          </cell>
          <cell r="F180">
            <v>22</v>
          </cell>
          <cell r="G180">
            <v>94899</v>
          </cell>
          <cell r="H180">
            <v>0.10772732578498889</v>
          </cell>
          <cell r="I180">
            <v>3.3521743392034509E-2</v>
          </cell>
          <cell r="J180">
            <v>2087778</v>
          </cell>
          <cell r="K180">
            <v>99418</v>
          </cell>
          <cell r="L180">
            <v>0.16047624606046451</v>
          </cell>
          <cell r="M180">
            <v>2087.7779999999998</v>
          </cell>
          <cell r="N180">
            <v>0.16047624606046451</v>
          </cell>
        </row>
        <row r="181">
          <cell r="B181">
            <v>1993</v>
          </cell>
          <cell r="C181">
            <v>2.9633323368986164</v>
          </cell>
          <cell r="D181">
            <v>6.1643730000000003</v>
          </cell>
          <cell r="E181">
            <v>5.3919131475465898E-2</v>
          </cell>
          <cell r="F181">
            <v>21</v>
          </cell>
          <cell r="G181">
            <v>98682</v>
          </cell>
          <cell r="H181">
            <v>0.15205996007331568</v>
          </cell>
          <cell r="I181">
            <v>3.9863433755887856E-2</v>
          </cell>
          <cell r="J181">
            <v>2072322</v>
          </cell>
          <cell r="K181">
            <v>98682</v>
          </cell>
          <cell r="L181">
            <v>0.15205996007331568</v>
          </cell>
          <cell r="M181">
            <v>2072.3220000000001</v>
          </cell>
          <cell r="N181">
            <v>0.15205996007331568</v>
          </cell>
        </row>
        <row r="182">
          <cell r="B182">
            <v>1993</v>
          </cell>
          <cell r="C182">
            <v>2.9886284641536354</v>
          </cell>
          <cell r="D182">
            <v>6.1245099999999999</v>
          </cell>
          <cell r="E182">
            <v>4.8717465753424616E-2</v>
          </cell>
          <cell r="F182">
            <v>21</v>
          </cell>
          <cell r="G182">
            <v>97214</v>
          </cell>
          <cell r="H182">
            <v>0.11794199498608515</v>
          </cell>
          <cell r="I182">
            <v>-1.4876066557224177E-2</v>
          </cell>
          <cell r="J182">
            <v>2041494</v>
          </cell>
          <cell r="K182">
            <v>97214</v>
          </cell>
          <cell r="L182">
            <v>6.7126449759445039E-2</v>
          </cell>
          <cell r="M182">
            <v>2041.4939999999999</v>
          </cell>
          <cell r="N182">
            <v>6.7126449759445039E-2</v>
          </cell>
        </row>
        <row r="183">
          <cell r="B183">
            <v>1993</v>
          </cell>
          <cell r="C183">
            <v>2.9500810832502218</v>
          </cell>
          <cell r="D183">
            <v>6.0929029999999997</v>
          </cell>
          <cell r="E183">
            <v>4.7142439762142052E-2</v>
          </cell>
          <cell r="F183">
            <v>20</v>
          </cell>
          <cell r="G183">
            <v>97976</v>
          </cell>
          <cell r="H183">
            <v>0.13684992225754788</v>
          </cell>
          <cell r="I183">
            <v>7.838377188470691E-3</v>
          </cell>
          <cell r="J183">
            <v>1959520</v>
          </cell>
          <cell r="K183">
            <v>93310.476190476184</v>
          </cell>
          <cell r="L183">
            <v>0.19668412869215568</v>
          </cell>
          <cell r="M183">
            <v>1959.52</v>
          </cell>
          <cell r="N183">
            <v>0.19668412869215568</v>
          </cell>
        </row>
        <row r="184">
          <cell r="B184">
            <v>1993</v>
          </cell>
          <cell r="C184">
            <v>3.0871814769882509</v>
          </cell>
          <cell r="D184">
            <v>6.2454499999999999</v>
          </cell>
          <cell r="E184">
            <v>6.6140320928644636E-2</v>
          </cell>
          <cell r="F184">
            <v>19</v>
          </cell>
          <cell r="G184">
            <v>95969</v>
          </cell>
          <cell r="H184">
            <v>0.18565145412764705</v>
          </cell>
          <cell r="I184">
            <v>-2.0484608475545008E-2</v>
          </cell>
          <cell r="J184">
            <v>1823411</v>
          </cell>
          <cell r="K184">
            <v>86829.095238095237</v>
          </cell>
          <cell r="L184">
            <v>0.12636888142126446</v>
          </cell>
          <cell r="M184">
            <v>1823.4110000000001</v>
          </cell>
          <cell r="N184">
            <v>0.12636888142126468</v>
          </cell>
        </row>
        <row r="185">
          <cell r="B185">
            <v>1994</v>
          </cell>
          <cell r="C185">
            <v>3</v>
          </cell>
          <cell r="D185">
            <v>6.28</v>
          </cell>
          <cell r="E185">
            <v>6.0810810810810967E-2</v>
          </cell>
          <cell r="F185">
            <v>21</v>
          </cell>
          <cell r="G185">
            <v>98731</v>
          </cell>
          <cell r="H185">
            <v>4.6189547747213178E-2</v>
          </cell>
          <cell r="I185">
            <v>2.8780126915983306E-2</v>
          </cell>
          <cell r="J185">
            <v>2073351</v>
          </cell>
          <cell r="K185">
            <v>98731</v>
          </cell>
          <cell r="L185">
            <v>9.849902513457387E-2</v>
          </cell>
          <cell r="M185">
            <v>2073.3510000000001</v>
          </cell>
          <cell r="N185">
            <v>9.849902513457387E-2</v>
          </cell>
        </row>
        <row r="186">
          <cell r="B186">
            <v>1994</v>
          </cell>
          <cell r="C186">
            <v>3</v>
          </cell>
          <cell r="D186">
            <v>6.359</v>
          </cell>
          <cell r="E186">
            <v>7.7979318528564212E-2</v>
          </cell>
          <cell r="F186">
            <v>20</v>
          </cell>
          <cell r="G186">
            <v>100927</v>
          </cell>
          <cell r="H186">
            <v>9.5044864213872593E-2</v>
          </cell>
          <cell r="I186">
            <v>2.2242254205872447E-2</v>
          </cell>
          <cell r="J186">
            <v>2018540</v>
          </cell>
          <cell r="K186">
            <v>96120.952380952382</v>
          </cell>
          <cell r="L186">
            <v>9.5044864213872593E-2</v>
          </cell>
          <cell r="M186">
            <v>2018.54</v>
          </cell>
          <cell r="N186">
            <v>9.5044864213872593E-2</v>
          </cell>
        </row>
        <row r="187">
          <cell r="B187">
            <v>1994</v>
          </cell>
          <cell r="C187">
            <v>3</v>
          </cell>
          <cell r="D187">
            <v>6.49</v>
          </cell>
          <cell r="E187">
            <v>0.1226431413250304</v>
          </cell>
          <cell r="F187">
            <v>23</v>
          </cell>
          <cell r="G187">
            <v>103222</v>
          </cell>
          <cell r="H187">
            <v>0.12611551133512244</v>
          </cell>
          <cell r="I187">
            <v>2.273920754604819E-2</v>
          </cell>
          <cell r="J187">
            <v>2374106</v>
          </cell>
          <cell r="K187">
            <v>113052.66666666667</v>
          </cell>
          <cell r="L187">
            <v>0.12611551133512244</v>
          </cell>
          <cell r="M187">
            <v>2374.1060000000002</v>
          </cell>
          <cell r="N187">
            <v>0.12611551133512244</v>
          </cell>
        </row>
        <row r="188">
          <cell r="B188">
            <v>1994</v>
          </cell>
          <cell r="C188">
            <v>3.1</v>
          </cell>
          <cell r="D188">
            <v>6.55</v>
          </cell>
          <cell r="E188">
            <v>0.12157534246575352</v>
          </cell>
          <cell r="F188">
            <v>21</v>
          </cell>
          <cell r="G188">
            <v>101139</v>
          </cell>
          <cell r="H188">
            <v>9.6227008161628325E-2</v>
          </cell>
          <cell r="I188">
            <v>-2.0179806630369446E-2</v>
          </cell>
          <cell r="J188">
            <v>2123919</v>
          </cell>
          <cell r="K188">
            <v>101139</v>
          </cell>
          <cell r="L188">
            <v>4.6398507790645471E-2</v>
          </cell>
          <cell r="M188">
            <v>2123.9189999999999</v>
          </cell>
          <cell r="N188">
            <v>4.6398507790645249E-2</v>
          </cell>
        </row>
        <row r="189">
          <cell r="B189">
            <v>1994</v>
          </cell>
          <cell r="C189">
            <v>3.1</v>
          </cell>
          <cell r="D189">
            <v>6.62</v>
          </cell>
          <cell r="E189">
            <v>9.6389532957932955E-2</v>
          </cell>
          <cell r="F189">
            <v>22</v>
          </cell>
          <cell r="G189">
            <v>101878</v>
          </cell>
          <cell r="H189">
            <v>6.5379708447493412E-2</v>
          </cell>
          <cell r="I189">
            <v>7.3067758233718028E-3</v>
          </cell>
          <cell r="J189">
            <v>2241316</v>
          </cell>
          <cell r="K189">
            <v>106729.33333333333</v>
          </cell>
          <cell r="L189">
            <v>0.17191767929224278</v>
          </cell>
          <cell r="M189">
            <v>2241.3159999999998</v>
          </cell>
          <cell r="N189">
            <v>0.17191767929224278</v>
          </cell>
        </row>
        <row r="190">
          <cell r="B190">
            <v>1994</v>
          </cell>
          <cell r="C190">
            <v>2.9</v>
          </cell>
          <cell r="D190">
            <v>6.66</v>
          </cell>
          <cell r="E190">
            <v>7.2118480360592541E-2</v>
          </cell>
          <cell r="F190">
            <v>22</v>
          </cell>
          <cell r="G190">
            <v>111597</v>
          </cell>
          <cell r="H190">
            <v>0.16346254092036938</v>
          </cell>
          <cell r="I190">
            <v>9.5398417715306438E-2</v>
          </cell>
          <cell r="J190">
            <v>2455134</v>
          </cell>
          <cell r="K190">
            <v>116911.14285714286</v>
          </cell>
          <cell r="L190">
            <v>0.16346254092036938</v>
          </cell>
          <cell r="M190">
            <v>2455.134</v>
          </cell>
          <cell r="N190">
            <v>0.16346254092036938</v>
          </cell>
        </row>
      </sheetData>
      <sheetData sheetId="6" refreshError="1"/>
      <sheetData sheetId="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Crushing"/>
      <sheetName val="Reclaim"/>
      <sheetName val="Grinding"/>
      <sheetName val="Scats"/>
      <sheetName val="LF Thickener"/>
      <sheetName val="CIL"/>
      <sheetName val="Elution"/>
      <sheetName val="Reagents"/>
      <sheetName val="Services"/>
      <sheetName val="Tailings"/>
      <sheetName val="Inst"/>
      <sheetName val="Piping"/>
      <sheetName val="Electrics"/>
      <sheetName val="Other"/>
      <sheetName val="Inputs"/>
      <sheetName val="Combined"/>
      <sheetName val="Summary of qty "/>
      <sheetName val="Summary of qty  (2)"/>
      <sheetName val="COSTING"/>
      <sheetName val="BM"/>
      <sheetName val="FREIGHT"/>
      <sheetName val="EQUIPMENT"/>
      <sheetName val="STAFF"/>
      <sheetName val="TABLE 1"/>
      <sheetName val="MISC."/>
      <sheetName val="Module2"/>
      <sheetName val="batching cost"/>
      <sheetName val="BD"/>
      <sheetName val="Sheet2"/>
      <sheetName val="Sheet3"/>
      <sheetName val="Sheet4"/>
      <sheetName val="Sheet5"/>
      <sheetName val="Sheet6"/>
      <sheetName val="Sheet7"/>
      <sheetName val="Sheet8"/>
      <sheetName val="Sheet9"/>
      <sheetName val="Sheet10"/>
      <sheetName val="Pumps"/>
      <sheetName val="EF _ AC"/>
      <sheetName val="BF.2.2.1"/>
      <sheetName val="BF.2.2.2"/>
      <sheetName val="BF.2.2.3"/>
      <sheetName val="Brk"/>
      <sheetName val="ccs - erec"/>
      <sheetName val="Costcenter - erec"/>
      <sheetName val="ccs - fab"/>
      <sheetName val="Costcenter - fab "/>
      <sheetName val="eqpt-rate"/>
      <sheetName val="notes"/>
      <sheetName val="cover"/>
      <sheetName val="man.dur"/>
      <sheetName val="anchors &amp; support"/>
      <sheetName val="fdn &amp; steelwork"/>
      <sheetName val="canals, trenches, etc."/>
      <sheetName val="Sheet1"/>
      <sheetName val="ANX3A20"/>
      <sheetName val="Curves"/>
      <sheetName val="Tables"/>
      <sheetName val="note"/>
      <sheetName val="Heads"/>
      <sheetName val="Dbase"/>
      <sheetName val="Page 2"/>
      <sheetName val="CAT_5"/>
      <sheetName val="XZLC003_PART1"/>
      <sheetName val="A1 Thru A11- LUMP SUM CONS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Q(AG_Piping_Small_Size)"/>
      <sheetName val="BQ List_UG_RTRP"/>
      <sheetName val="BQ List_UG_Metal"/>
      <sheetName val="PipWT"/>
      <sheetName val="cov"/>
      <sheetName val="BM"/>
      <sheetName val="Remaining(BQ)"/>
      <sheetName val="Piping Design Data"/>
      <sheetName val="RFP003A"/>
      <sheetName val="NAP"/>
      <sheetName val="Lookups"/>
      <sheetName val="Pipe ID"/>
      <sheetName val="04114"/>
      <sheetName val="pl"/>
      <sheetName val="bs"/>
      <sheetName val="IN"/>
      <sheetName val="eq_data"/>
      <sheetName val="laroux"/>
      <sheetName val="attach(2)"/>
      <sheetName val="PRICE-COMP"/>
      <sheetName val="DEBIT BALANCE"/>
      <sheetName val="Sheet1"/>
      <sheetName val="9008"/>
      <sheetName val="Inventory - SC"/>
      <sheetName val="Table"/>
      <sheetName val="MR"/>
      <sheetName val="공정계획(내부계획25%,내부w.f)"/>
      <sheetName val="EQT-ESTN"/>
      <sheetName val="INSTRUMENT"/>
      <sheetName val="Piping"/>
      <sheetName val="Insts"/>
      <sheetName val="Sheet2"/>
      <sheetName val="Sheet3"/>
      <sheetName val="ตั๋วเงินรับ"/>
      <sheetName val="Equiplst"/>
      <sheetName val="Raw Data"/>
      <sheetName val="Status"/>
    </sheetNames>
    <sheetDataSet>
      <sheetData sheetId="0" refreshError="1"/>
      <sheetData sheetId="1" refreshError="1"/>
      <sheetData sheetId="2" refreshError="1"/>
      <sheetData sheetId="3" refreshError="1">
        <row r="2">
          <cell r="A2" t="str">
            <v>PipeSize</v>
          </cell>
          <cell r="B2" t="str">
            <v>ODia</v>
          </cell>
          <cell r="C2" t="str">
            <v>STD</v>
          </cell>
          <cell r="D2" t="str">
            <v>XS</v>
          </cell>
          <cell r="E2" t="str">
            <v>XXS</v>
          </cell>
          <cell r="F2" t="str">
            <v>Sch 5S</v>
          </cell>
          <cell r="G2" t="str">
            <v>Sch 10</v>
          </cell>
          <cell r="H2" t="str">
            <v>Sch 10S</v>
          </cell>
          <cell r="I2" t="str">
            <v>Sch 20</v>
          </cell>
          <cell r="J2" t="str">
            <v>Sch 30</v>
          </cell>
          <cell r="K2" t="str">
            <v>Sch 40</v>
          </cell>
          <cell r="L2" t="str">
            <v>Sch 40S</v>
          </cell>
          <cell r="M2" t="str">
            <v>Sch 60</v>
          </cell>
          <cell r="N2" t="str">
            <v>Sch 80</v>
          </cell>
          <cell r="O2" t="str">
            <v>Sch 80S</v>
          </cell>
          <cell r="P2" t="str">
            <v>Sch 100</v>
          </cell>
          <cell r="Q2" t="str">
            <v>Sch 120</v>
          </cell>
          <cell r="R2" t="str">
            <v>Sch 140</v>
          </cell>
          <cell r="S2" t="str">
            <v>Sch 160</v>
          </cell>
        </row>
        <row r="3">
          <cell r="A3">
            <v>0.125</v>
          </cell>
          <cell r="B3">
            <v>10.3</v>
          </cell>
          <cell r="C3">
            <v>0.37</v>
          </cell>
          <cell r="D3">
            <v>0.47</v>
          </cell>
          <cell r="E3" t="e">
            <v>#N/A</v>
          </cell>
          <cell r="F3" t="e">
            <v>#N/A</v>
          </cell>
          <cell r="G3" t="e">
            <v>#N/A</v>
          </cell>
          <cell r="H3">
            <v>0.28000000000000003</v>
          </cell>
          <cell r="I3" t="e">
            <v>#N/A</v>
          </cell>
          <cell r="J3" t="e">
            <v>#N/A</v>
          </cell>
          <cell r="K3">
            <v>0.37</v>
          </cell>
          <cell r="L3">
            <v>0.36</v>
          </cell>
          <cell r="M3" t="e">
            <v>#N/A</v>
          </cell>
          <cell r="N3">
            <v>0.47</v>
          </cell>
          <cell r="O3">
            <v>0.46</v>
          </cell>
          <cell r="P3" t="e">
            <v>#N/A</v>
          </cell>
          <cell r="Q3" t="e">
            <v>#N/A</v>
          </cell>
          <cell r="R3" t="e">
            <v>#N/A</v>
          </cell>
          <cell r="S3" t="e">
            <v>#N/A</v>
          </cell>
        </row>
        <row r="4">
          <cell r="A4">
            <v>0.25</v>
          </cell>
          <cell r="B4">
            <v>13.7</v>
          </cell>
          <cell r="C4">
            <v>0.63</v>
          </cell>
          <cell r="D4">
            <v>0.8</v>
          </cell>
          <cell r="E4" t="e">
            <v>#N/A</v>
          </cell>
          <cell r="F4" t="e">
            <v>#N/A</v>
          </cell>
          <cell r="G4" t="e">
            <v>#N/A</v>
          </cell>
          <cell r="H4">
            <v>0.49</v>
          </cell>
          <cell r="I4" t="e">
            <v>#N/A</v>
          </cell>
          <cell r="J4" t="e">
            <v>#N/A</v>
          </cell>
          <cell r="K4">
            <v>0.63</v>
          </cell>
          <cell r="L4">
            <v>0.63</v>
          </cell>
          <cell r="M4" t="e">
            <v>#N/A</v>
          </cell>
          <cell r="N4">
            <v>0.8</v>
          </cell>
          <cell r="O4">
            <v>0.8</v>
          </cell>
          <cell r="P4" t="e">
            <v>#N/A</v>
          </cell>
          <cell r="Q4" t="e">
            <v>#N/A</v>
          </cell>
          <cell r="R4" t="e">
            <v>#N/A</v>
          </cell>
          <cell r="S4" t="e">
            <v>#N/A</v>
          </cell>
        </row>
        <row r="5">
          <cell r="A5">
            <v>0.375</v>
          </cell>
          <cell r="B5">
            <v>17.100000000000001</v>
          </cell>
          <cell r="C5">
            <v>0.84</v>
          </cell>
          <cell r="D5">
            <v>1.1000000000000001</v>
          </cell>
          <cell r="E5" t="e">
            <v>#N/A</v>
          </cell>
          <cell r="F5" t="e">
            <v>#N/A</v>
          </cell>
          <cell r="G5" t="e">
            <v>#N/A</v>
          </cell>
          <cell r="H5">
            <v>0.63</v>
          </cell>
          <cell r="I5" t="e">
            <v>#N/A</v>
          </cell>
          <cell r="J5" t="e">
            <v>#N/A</v>
          </cell>
          <cell r="K5">
            <v>0.84</v>
          </cell>
          <cell r="L5">
            <v>0.85</v>
          </cell>
          <cell r="M5" t="e">
            <v>#N/A</v>
          </cell>
          <cell r="N5">
            <v>1.1000000000000001</v>
          </cell>
          <cell r="O5">
            <v>1.1000000000000001</v>
          </cell>
          <cell r="P5" t="e">
            <v>#N/A</v>
          </cell>
          <cell r="Q5" t="e">
            <v>#N/A</v>
          </cell>
          <cell r="R5" t="e">
            <v>#N/A</v>
          </cell>
          <cell r="S5" t="e">
            <v>#N/A</v>
          </cell>
        </row>
        <row r="6">
          <cell r="A6">
            <v>0.5</v>
          </cell>
          <cell r="B6">
            <v>21.3</v>
          </cell>
          <cell r="C6">
            <v>1.27</v>
          </cell>
          <cell r="D6">
            <v>1.62</v>
          </cell>
          <cell r="E6">
            <v>2.5499999999999998</v>
          </cell>
          <cell r="F6">
            <v>0.8</v>
          </cell>
          <cell r="G6" t="e">
            <v>#N/A</v>
          </cell>
          <cell r="H6">
            <v>1</v>
          </cell>
          <cell r="I6" t="e">
            <v>#N/A</v>
          </cell>
          <cell r="J6" t="e">
            <v>#N/A</v>
          </cell>
          <cell r="K6">
            <v>1.27</v>
          </cell>
          <cell r="L6">
            <v>1.27</v>
          </cell>
          <cell r="M6" t="e">
            <v>#N/A</v>
          </cell>
          <cell r="N6">
            <v>1.62</v>
          </cell>
          <cell r="O6">
            <v>1.62</v>
          </cell>
          <cell r="P6" t="e">
            <v>#N/A</v>
          </cell>
          <cell r="Q6" t="e">
            <v>#N/A</v>
          </cell>
          <cell r="R6" t="e">
            <v>#N/A</v>
          </cell>
          <cell r="S6">
            <v>1.95</v>
          </cell>
        </row>
        <row r="7">
          <cell r="A7">
            <v>0.75</v>
          </cell>
          <cell r="B7">
            <v>26.7</v>
          </cell>
          <cell r="C7">
            <v>1.69</v>
          </cell>
          <cell r="D7">
            <v>2.2000000000000002</v>
          </cell>
          <cell r="E7">
            <v>3.64</v>
          </cell>
          <cell r="F7">
            <v>1.03</v>
          </cell>
          <cell r="G7" t="e">
            <v>#N/A</v>
          </cell>
          <cell r="H7">
            <v>1.28</v>
          </cell>
          <cell r="I7" t="e">
            <v>#N/A</v>
          </cell>
          <cell r="J7" t="e">
            <v>#N/A</v>
          </cell>
          <cell r="K7">
            <v>1.69</v>
          </cell>
          <cell r="L7">
            <v>1.68</v>
          </cell>
          <cell r="M7" t="e">
            <v>#N/A</v>
          </cell>
          <cell r="N7">
            <v>2.2000000000000002</v>
          </cell>
          <cell r="O7">
            <v>2.19</v>
          </cell>
          <cell r="P7" t="e">
            <v>#N/A</v>
          </cell>
          <cell r="Q7" t="e">
            <v>#N/A</v>
          </cell>
          <cell r="R7" t="e">
            <v>#N/A</v>
          </cell>
          <cell r="S7">
            <v>2.9</v>
          </cell>
        </row>
        <row r="8">
          <cell r="A8">
            <v>1</v>
          </cell>
          <cell r="B8">
            <v>33.4</v>
          </cell>
          <cell r="C8">
            <v>2.5</v>
          </cell>
          <cell r="D8">
            <v>3.24</v>
          </cell>
          <cell r="E8">
            <v>5.45</v>
          </cell>
          <cell r="F8">
            <v>1.3</v>
          </cell>
          <cell r="G8" t="e">
            <v>#N/A</v>
          </cell>
          <cell r="H8">
            <v>2.09</v>
          </cell>
          <cell r="I8" t="e">
            <v>#N/A</v>
          </cell>
          <cell r="J8" t="e">
            <v>#N/A</v>
          </cell>
          <cell r="K8">
            <v>2.5</v>
          </cell>
          <cell r="L8">
            <v>2.5</v>
          </cell>
          <cell r="M8" t="e">
            <v>#N/A</v>
          </cell>
          <cell r="N8">
            <v>3.24</v>
          </cell>
          <cell r="O8">
            <v>3.23</v>
          </cell>
          <cell r="P8" t="e">
            <v>#N/A</v>
          </cell>
          <cell r="Q8" t="e">
            <v>#N/A</v>
          </cell>
          <cell r="R8" t="e">
            <v>#N/A</v>
          </cell>
          <cell r="S8">
            <v>4.24</v>
          </cell>
        </row>
        <row r="9">
          <cell r="A9">
            <v>1.25</v>
          </cell>
          <cell r="B9">
            <v>42.2</v>
          </cell>
          <cell r="C9">
            <v>3.39</v>
          </cell>
          <cell r="D9">
            <v>4.47</v>
          </cell>
          <cell r="E9">
            <v>7.77</v>
          </cell>
          <cell r="F9">
            <v>1.65</v>
          </cell>
          <cell r="G9" t="e">
            <v>#N/A</v>
          </cell>
          <cell r="H9">
            <v>2.7</v>
          </cell>
          <cell r="I9" t="e">
            <v>#N/A</v>
          </cell>
          <cell r="J9" t="e">
            <v>#N/A</v>
          </cell>
          <cell r="K9">
            <v>3.39</v>
          </cell>
          <cell r="L9">
            <v>3.38</v>
          </cell>
          <cell r="M9" t="e">
            <v>#N/A</v>
          </cell>
          <cell r="N9">
            <v>4.47</v>
          </cell>
          <cell r="O9">
            <v>4.47</v>
          </cell>
          <cell r="P9" t="e">
            <v>#N/A</v>
          </cell>
          <cell r="Q9" t="e">
            <v>#N/A</v>
          </cell>
          <cell r="R9" t="e">
            <v>#N/A</v>
          </cell>
          <cell r="S9">
            <v>5.61</v>
          </cell>
        </row>
        <row r="10">
          <cell r="A10">
            <v>1.5</v>
          </cell>
          <cell r="B10">
            <v>48.3</v>
          </cell>
          <cell r="C10">
            <v>4.05</v>
          </cell>
          <cell r="D10">
            <v>5.41</v>
          </cell>
          <cell r="E10">
            <v>9.56</v>
          </cell>
          <cell r="F10">
            <v>1.91</v>
          </cell>
          <cell r="G10" t="e">
            <v>#N/A</v>
          </cell>
          <cell r="H10">
            <v>3.11</v>
          </cell>
          <cell r="I10" t="e">
            <v>#N/A</v>
          </cell>
          <cell r="J10" t="e">
            <v>#N/A</v>
          </cell>
          <cell r="K10">
            <v>4.05</v>
          </cell>
          <cell r="L10">
            <v>4.05</v>
          </cell>
          <cell r="M10" t="e">
            <v>#N/A</v>
          </cell>
          <cell r="N10">
            <v>5.41</v>
          </cell>
          <cell r="O10">
            <v>5.41</v>
          </cell>
          <cell r="P10" t="e">
            <v>#N/A</v>
          </cell>
          <cell r="Q10" t="e">
            <v>#N/A</v>
          </cell>
          <cell r="R10" t="e">
            <v>#N/A</v>
          </cell>
          <cell r="S10">
            <v>7.25</v>
          </cell>
        </row>
        <row r="11">
          <cell r="A11">
            <v>2</v>
          </cell>
          <cell r="B11">
            <v>60.3</v>
          </cell>
          <cell r="C11">
            <v>5.44</v>
          </cell>
          <cell r="D11">
            <v>7.48</v>
          </cell>
          <cell r="E11">
            <v>13.44</v>
          </cell>
          <cell r="F11">
            <v>2.4</v>
          </cell>
          <cell r="G11" t="e">
            <v>#N/A</v>
          </cell>
          <cell r="H11">
            <v>3.93</v>
          </cell>
          <cell r="I11" t="e">
            <v>#N/A</v>
          </cell>
          <cell r="J11" t="e">
            <v>#N/A</v>
          </cell>
          <cell r="K11">
            <v>5.44</v>
          </cell>
          <cell r="L11">
            <v>5.44</v>
          </cell>
          <cell r="M11" t="e">
            <v>#N/A</v>
          </cell>
          <cell r="N11">
            <v>7.48</v>
          </cell>
          <cell r="O11">
            <v>7.48</v>
          </cell>
          <cell r="P11" t="e">
            <v>#N/A</v>
          </cell>
          <cell r="Q11" t="e">
            <v>#N/A</v>
          </cell>
          <cell r="R11" t="e">
            <v>#N/A</v>
          </cell>
          <cell r="S11">
            <v>11.11</v>
          </cell>
        </row>
        <row r="12">
          <cell r="A12">
            <v>2.5</v>
          </cell>
          <cell r="B12">
            <v>73</v>
          </cell>
          <cell r="C12">
            <v>8.6300000000000008</v>
          </cell>
          <cell r="D12">
            <v>11.41</v>
          </cell>
          <cell r="E12">
            <v>20.39</v>
          </cell>
          <cell r="F12">
            <v>3.69</v>
          </cell>
          <cell r="G12" t="e">
            <v>#N/A</v>
          </cell>
          <cell r="H12">
            <v>5.26</v>
          </cell>
          <cell r="I12" t="e">
            <v>#N/A</v>
          </cell>
          <cell r="J12" t="e">
            <v>#N/A</v>
          </cell>
          <cell r="K12">
            <v>8.6300000000000008</v>
          </cell>
          <cell r="L12">
            <v>8.6199999999999992</v>
          </cell>
          <cell r="M12" t="e">
            <v>#N/A</v>
          </cell>
          <cell r="N12">
            <v>11.41</v>
          </cell>
          <cell r="O12">
            <v>11.41</v>
          </cell>
          <cell r="P12" t="e">
            <v>#N/A</v>
          </cell>
          <cell r="Q12" t="e">
            <v>#N/A</v>
          </cell>
          <cell r="R12" t="e">
            <v>#N/A</v>
          </cell>
          <cell r="S12">
            <v>14.92</v>
          </cell>
        </row>
        <row r="13">
          <cell r="A13">
            <v>3</v>
          </cell>
          <cell r="B13">
            <v>88.9</v>
          </cell>
          <cell r="C13">
            <v>11.29</v>
          </cell>
          <cell r="D13">
            <v>15.27</v>
          </cell>
          <cell r="E13">
            <v>27.68</v>
          </cell>
          <cell r="F13">
            <v>4.51</v>
          </cell>
          <cell r="G13" t="e">
            <v>#N/A</v>
          </cell>
          <cell r="H13">
            <v>6.45</v>
          </cell>
          <cell r="I13" t="e">
            <v>#N/A</v>
          </cell>
          <cell r="J13" t="e">
            <v>#N/A</v>
          </cell>
          <cell r="K13">
            <v>11.29</v>
          </cell>
          <cell r="L13">
            <v>11.29</v>
          </cell>
          <cell r="M13" t="e">
            <v>#N/A</v>
          </cell>
          <cell r="N13">
            <v>15.27</v>
          </cell>
          <cell r="O13">
            <v>15.27</v>
          </cell>
          <cell r="P13" t="e">
            <v>#N/A</v>
          </cell>
          <cell r="Q13" t="e">
            <v>#N/A</v>
          </cell>
          <cell r="R13" t="e">
            <v>#N/A</v>
          </cell>
          <cell r="S13">
            <v>21.35</v>
          </cell>
        </row>
        <row r="14">
          <cell r="A14">
            <v>3.5</v>
          </cell>
          <cell r="B14">
            <v>101.6</v>
          </cell>
          <cell r="C14">
            <v>13.57</v>
          </cell>
          <cell r="D14">
            <v>18.63</v>
          </cell>
          <cell r="E14" t="e">
            <v>#N/A</v>
          </cell>
          <cell r="F14">
            <v>5.18</v>
          </cell>
          <cell r="G14" t="e">
            <v>#N/A</v>
          </cell>
          <cell r="H14">
            <v>7.4</v>
          </cell>
          <cell r="I14" t="e">
            <v>#N/A</v>
          </cell>
          <cell r="J14" t="e">
            <v>#N/A</v>
          </cell>
          <cell r="K14">
            <v>13.57</v>
          </cell>
          <cell r="L14">
            <v>13.57</v>
          </cell>
          <cell r="M14" t="e">
            <v>#N/A</v>
          </cell>
          <cell r="N14">
            <v>18.63</v>
          </cell>
          <cell r="O14">
            <v>18.63</v>
          </cell>
          <cell r="P14" t="e">
            <v>#N/A</v>
          </cell>
          <cell r="Q14" t="e">
            <v>#N/A</v>
          </cell>
          <cell r="R14" t="e">
            <v>#N/A</v>
          </cell>
          <cell r="S14" t="e">
            <v>#N/A</v>
          </cell>
        </row>
        <row r="15">
          <cell r="A15">
            <v>4</v>
          </cell>
          <cell r="B15">
            <v>114.3</v>
          </cell>
          <cell r="C15">
            <v>16.07</v>
          </cell>
          <cell r="D15">
            <v>22.32</v>
          </cell>
          <cell r="E15">
            <v>41.03</v>
          </cell>
          <cell r="F15">
            <v>5.84</v>
          </cell>
          <cell r="G15" t="e">
            <v>#N/A</v>
          </cell>
          <cell r="H15">
            <v>8.36</v>
          </cell>
          <cell r="I15" t="e">
            <v>#N/A</v>
          </cell>
          <cell r="J15" t="e">
            <v>#N/A</v>
          </cell>
          <cell r="K15">
            <v>16.07</v>
          </cell>
          <cell r="L15">
            <v>16.07</v>
          </cell>
          <cell r="M15" t="e">
            <v>#N/A</v>
          </cell>
          <cell r="N15">
            <v>22.32</v>
          </cell>
          <cell r="O15">
            <v>22.31</v>
          </cell>
          <cell r="P15" t="e">
            <v>#N/A</v>
          </cell>
          <cell r="Q15">
            <v>28.32</v>
          </cell>
          <cell r="R15" t="e">
            <v>#N/A</v>
          </cell>
          <cell r="S15">
            <v>33.54</v>
          </cell>
        </row>
        <row r="16">
          <cell r="A16">
            <v>5</v>
          </cell>
          <cell r="B16">
            <v>141.30000000000001</v>
          </cell>
          <cell r="C16">
            <v>21.77</v>
          </cell>
          <cell r="D16">
            <v>30.97</v>
          </cell>
          <cell r="E16">
            <v>57.43</v>
          </cell>
          <cell r="F16">
            <v>9.4700000000000006</v>
          </cell>
          <cell r="G16" t="e">
            <v>#N/A</v>
          </cell>
          <cell r="H16">
            <v>11.57</v>
          </cell>
          <cell r="I16" t="e">
            <v>#N/A</v>
          </cell>
          <cell r="J16" t="e">
            <v>#N/A</v>
          </cell>
          <cell r="K16">
            <v>21.77</v>
          </cell>
          <cell r="L16">
            <v>21.78</v>
          </cell>
          <cell r="M16" t="e">
            <v>#N/A</v>
          </cell>
          <cell r="N16">
            <v>30.97</v>
          </cell>
          <cell r="O16">
            <v>30.95</v>
          </cell>
          <cell r="P16" t="e">
            <v>#N/A</v>
          </cell>
          <cell r="Q16">
            <v>40.28</v>
          </cell>
          <cell r="R16" t="e">
            <v>#N/A</v>
          </cell>
          <cell r="S16">
            <v>49.11</v>
          </cell>
        </row>
        <row r="17">
          <cell r="A17">
            <v>6</v>
          </cell>
          <cell r="B17">
            <v>168.3</v>
          </cell>
          <cell r="C17">
            <v>28.26</v>
          </cell>
          <cell r="D17">
            <v>42.56</v>
          </cell>
          <cell r="E17">
            <v>79.22</v>
          </cell>
          <cell r="F17">
            <v>11.32</v>
          </cell>
          <cell r="G17" t="e">
            <v>#N/A</v>
          </cell>
          <cell r="H17">
            <v>13.84</v>
          </cell>
          <cell r="I17" t="e">
            <v>#N/A</v>
          </cell>
          <cell r="J17" t="e">
            <v>#N/A</v>
          </cell>
          <cell r="K17">
            <v>28.26</v>
          </cell>
          <cell r="L17">
            <v>28.26</v>
          </cell>
          <cell r="M17" t="e">
            <v>#N/A</v>
          </cell>
          <cell r="N17">
            <v>42.56</v>
          </cell>
          <cell r="O17">
            <v>42.56</v>
          </cell>
          <cell r="P17" t="e">
            <v>#N/A</v>
          </cell>
          <cell r="Q17">
            <v>54.2</v>
          </cell>
          <cell r="R17" t="e">
            <v>#N/A</v>
          </cell>
          <cell r="S17">
            <v>67.56</v>
          </cell>
        </row>
        <row r="18">
          <cell r="A18">
            <v>8</v>
          </cell>
          <cell r="B18">
            <v>219.1</v>
          </cell>
          <cell r="C18">
            <v>42.55</v>
          </cell>
          <cell r="D18">
            <v>64.64</v>
          </cell>
          <cell r="E18">
            <v>107.92</v>
          </cell>
          <cell r="F18">
            <v>14.79</v>
          </cell>
          <cell r="G18" t="e">
            <v>#N/A</v>
          </cell>
          <cell r="H18">
            <v>19.96</v>
          </cell>
          <cell r="I18">
            <v>33.31</v>
          </cell>
          <cell r="J18">
            <v>36.81</v>
          </cell>
          <cell r="K18">
            <v>42.55</v>
          </cell>
          <cell r="L18">
            <v>42.53</v>
          </cell>
          <cell r="M18">
            <v>53.08</v>
          </cell>
          <cell r="N18">
            <v>64.64</v>
          </cell>
          <cell r="O18">
            <v>64.63</v>
          </cell>
          <cell r="P18">
            <v>75.92</v>
          </cell>
          <cell r="Q18">
            <v>90.44</v>
          </cell>
          <cell r="R18">
            <v>100.92</v>
          </cell>
          <cell r="S18">
            <v>111.27</v>
          </cell>
        </row>
        <row r="19">
          <cell r="A19">
            <v>10</v>
          </cell>
          <cell r="B19">
            <v>273</v>
          </cell>
          <cell r="C19">
            <v>60.31</v>
          </cell>
          <cell r="D19">
            <v>81.55</v>
          </cell>
          <cell r="E19">
            <v>155.15</v>
          </cell>
          <cell r="F19">
            <v>22.63</v>
          </cell>
          <cell r="G19" t="e">
            <v>#N/A</v>
          </cell>
          <cell r="H19">
            <v>27.78</v>
          </cell>
          <cell r="I19">
            <v>41.77</v>
          </cell>
          <cell r="J19">
            <v>51.03</v>
          </cell>
          <cell r="K19">
            <v>60.31</v>
          </cell>
          <cell r="L19">
            <v>60.29</v>
          </cell>
          <cell r="M19">
            <v>81.55</v>
          </cell>
          <cell r="N19">
            <v>96.01</v>
          </cell>
          <cell r="O19">
            <v>81.540000000000006</v>
          </cell>
          <cell r="P19">
            <v>114.75</v>
          </cell>
          <cell r="Q19">
            <v>133.06</v>
          </cell>
          <cell r="R19">
            <v>155.15</v>
          </cell>
          <cell r="S19">
            <v>172.33</v>
          </cell>
        </row>
        <row r="20">
          <cell r="A20">
            <v>12</v>
          </cell>
          <cell r="B20">
            <v>323.8</v>
          </cell>
          <cell r="C20">
            <v>73.88</v>
          </cell>
          <cell r="D20">
            <v>97.46</v>
          </cell>
          <cell r="E20">
            <v>186.97</v>
          </cell>
          <cell r="F20">
            <v>31.25</v>
          </cell>
          <cell r="G20" t="e">
            <v>#N/A</v>
          </cell>
          <cell r="H20">
            <v>36</v>
          </cell>
          <cell r="I20">
            <v>49.73</v>
          </cell>
          <cell r="J20">
            <v>65.2</v>
          </cell>
          <cell r="K20">
            <v>79.73</v>
          </cell>
          <cell r="L20">
            <v>73.819999999999993</v>
          </cell>
          <cell r="M20">
            <v>108.96</v>
          </cell>
          <cell r="N20">
            <v>132.08000000000001</v>
          </cell>
          <cell r="O20">
            <v>97.44</v>
          </cell>
          <cell r="P20">
            <v>159.91</v>
          </cell>
          <cell r="Q20">
            <v>186.97</v>
          </cell>
          <cell r="R20">
            <v>208.14</v>
          </cell>
          <cell r="S20">
            <v>238.76</v>
          </cell>
        </row>
        <row r="21">
          <cell r="A21">
            <v>14</v>
          </cell>
          <cell r="B21">
            <v>355.6</v>
          </cell>
          <cell r="C21">
            <v>81.33</v>
          </cell>
          <cell r="D21">
            <v>107.39</v>
          </cell>
          <cell r="E21" t="e">
            <v>#N/A</v>
          </cell>
          <cell r="F21">
            <v>34.36</v>
          </cell>
          <cell r="G21">
            <v>54.69</v>
          </cell>
          <cell r="H21">
            <v>41.3</v>
          </cell>
          <cell r="I21">
            <v>67.900000000000006</v>
          </cell>
          <cell r="J21">
            <v>81.33</v>
          </cell>
          <cell r="K21">
            <v>94.55</v>
          </cell>
          <cell r="L21" t="e">
            <v>#N/A</v>
          </cell>
          <cell r="M21">
            <v>126.71</v>
          </cell>
          <cell r="N21">
            <v>158.1</v>
          </cell>
          <cell r="O21" t="e">
            <v>#N/A</v>
          </cell>
          <cell r="P21">
            <v>194.96</v>
          </cell>
          <cell r="Q21">
            <v>224.65</v>
          </cell>
          <cell r="R21">
            <v>253.56</v>
          </cell>
          <cell r="S21">
            <v>281.7</v>
          </cell>
        </row>
        <row r="22">
          <cell r="A22">
            <v>16</v>
          </cell>
          <cell r="B22">
            <v>406.4</v>
          </cell>
          <cell r="C22">
            <v>93.27</v>
          </cell>
          <cell r="D22">
            <v>123.3</v>
          </cell>
          <cell r="E22" t="e">
            <v>#N/A</v>
          </cell>
          <cell r="F22">
            <v>41.56</v>
          </cell>
          <cell r="G22">
            <v>62.64</v>
          </cell>
          <cell r="H22">
            <v>47.29</v>
          </cell>
          <cell r="I22">
            <v>77.83</v>
          </cell>
          <cell r="J22">
            <v>93.27</v>
          </cell>
          <cell r="K22">
            <v>123.3</v>
          </cell>
          <cell r="L22" t="e">
            <v>#N/A</v>
          </cell>
          <cell r="M22">
            <v>160.12</v>
          </cell>
          <cell r="N22">
            <v>203.53</v>
          </cell>
          <cell r="O22" t="e">
            <v>#N/A</v>
          </cell>
          <cell r="P22">
            <v>245.56</v>
          </cell>
          <cell r="Q22">
            <v>286.64</v>
          </cell>
          <cell r="R22">
            <v>333.19</v>
          </cell>
          <cell r="S22">
            <v>365.35</v>
          </cell>
        </row>
        <row r="23">
          <cell r="A23">
            <v>18</v>
          </cell>
          <cell r="B23">
            <v>457</v>
          </cell>
          <cell r="C23">
            <v>105.16</v>
          </cell>
          <cell r="D23">
            <v>139.15</v>
          </cell>
          <cell r="E23" t="e">
            <v>#N/A</v>
          </cell>
          <cell r="F23">
            <v>46.81</v>
          </cell>
          <cell r="G23">
            <v>70.569999999999993</v>
          </cell>
          <cell r="H23">
            <v>53.26</v>
          </cell>
          <cell r="I23">
            <v>87.71</v>
          </cell>
          <cell r="J23">
            <v>122.38</v>
          </cell>
          <cell r="K23">
            <v>155.80000000000001</v>
          </cell>
          <cell r="L23" t="e">
            <v>#N/A</v>
          </cell>
          <cell r="M23">
            <v>205.74</v>
          </cell>
          <cell r="N23">
            <v>254.55</v>
          </cell>
          <cell r="O23" t="e">
            <v>#N/A</v>
          </cell>
          <cell r="P23">
            <v>309.62</v>
          </cell>
          <cell r="Q23">
            <v>363.56</v>
          </cell>
          <cell r="R23">
            <v>408.26</v>
          </cell>
          <cell r="S23">
            <v>459.37</v>
          </cell>
        </row>
        <row r="24">
          <cell r="A24">
            <v>20</v>
          </cell>
          <cell r="B24">
            <v>508</v>
          </cell>
          <cell r="C24">
            <v>117.15</v>
          </cell>
          <cell r="D24">
            <v>155.12</v>
          </cell>
          <cell r="E24" t="e">
            <v>#N/A</v>
          </cell>
          <cell r="F24">
            <v>59.26</v>
          </cell>
          <cell r="G24">
            <v>78.55</v>
          </cell>
          <cell r="H24">
            <v>68.61</v>
          </cell>
          <cell r="I24">
            <v>117.15</v>
          </cell>
          <cell r="J24">
            <v>155.12</v>
          </cell>
          <cell r="K24">
            <v>183.42</v>
          </cell>
          <cell r="L24" t="e">
            <v>#N/A</v>
          </cell>
          <cell r="M24">
            <v>247.83</v>
          </cell>
          <cell r="N24">
            <v>311.17</v>
          </cell>
          <cell r="O24" t="e">
            <v>#N/A</v>
          </cell>
          <cell r="P24">
            <v>381.53</v>
          </cell>
          <cell r="Q24">
            <v>441.49</v>
          </cell>
          <cell r="R24">
            <v>508.11</v>
          </cell>
          <cell r="S24">
            <v>564.80999999999995</v>
          </cell>
        </row>
        <row r="25">
          <cell r="A25">
            <v>22</v>
          </cell>
          <cell r="B25">
            <v>559</v>
          </cell>
          <cell r="C25">
            <v>129.13</v>
          </cell>
          <cell r="D25">
            <v>171.09</v>
          </cell>
          <cell r="E25" t="e">
            <v>#N/A</v>
          </cell>
          <cell r="F25">
            <v>65.239999999999995</v>
          </cell>
          <cell r="G25">
            <v>86.54</v>
          </cell>
          <cell r="H25">
            <v>75.53</v>
          </cell>
          <cell r="I25">
            <v>129.13</v>
          </cell>
          <cell r="J25">
            <v>171.09</v>
          </cell>
          <cell r="K25" t="e">
            <v>#N/A</v>
          </cell>
          <cell r="L25" t="e">
            <v>#N/A</v>
          </cell>
          <cell r="M25">
            <v>294.25</v>
          </cell>
          <cell r="N25">
            <v>373.83</v>
          </cell>
          <cell r="O25" t="e">
            <v>#N/A</v>
          </cell>
          <cell r="P25">
            <v>451.42</v>
          </cell>
          <cell r="Q25">
            <v>527.02</v>
          </cell>
          <cell r="R25">
            <v>600.63</v>
          </cell>
          <cell r="S25">
            <v>672.26</v>
          </cell>
        </row>
        <row r="26">
          <cell r="A26">
            <v>24</v>
          </cell>
          <cell r="B26">
            <v>610</v>
          </cell>
          <cell r="C26">
            <v>141.12</v>
          </cell>
          <cell r="D26">
            <v>187.06</v>
          </cell>
          <cell r="E26" t="e">
            <v>#N/A</v>
          </cell>
          <cell r="F26">
            <v>82.47</v>
          </cell>
          <cell r="G26">
            <v>94.53</v>
          </cell>
          <cell r="H26">
            <v>94.45</v>
          </cell>
          <cell r="I26">
            <v>141.12</v>
          </cell>
          <cell r="J26">
            <v>209.64</v>
          </cell>
          <cell r="K26">
            <v>255.41</v>
          </cell>
          <cell r="L26" t="e">
            <v>#N/A</v>
          </cell>
          <cell r="M26">
            <v>355.26</v>
          </cell>
          <cell r="N26">
            <v>442.08</v>
          </cell>
          <cell r="O26" t="e">
            <v>#N/A</v>
          </cell>
          <cell r="P26">
            <v>547.71</v>
          </cell>
          <cell r="Q26">
            <v>640.03</v>
          </cell>
          <cell r="R26">
            <v>720.15</v>
          </cell>
          <cell r="S26">
            <v>808.22</v>
          </cell>
        </row>
        <row r="27">
          <cell r="A27">
            <v>26</v>
          </cell>
          <cell r="B27">
            <v>660</v>
          </cell>
          <cell r="C27">
            <v>152.87</v>
          </cell>
          <cell r="D27">
            <v>202.72</v>
          </cell>
          <cell r="E27" t="e">
            <v>#N/A</v>
          </cell>
          <cell r="F27" t="e">
            <v>#N/A</v>
          </cell>
          <cell r="G27">
            <v>127.36</v>
          </cell>
          <cell r="H27" t="e">
            <v>#N/A</v>
          </cell>
          <cell r="I27">
            <v>202.72</v>
          </cell>
          <cell r="J27" t="e">
            <v>#N/A</v>
          </cell>
          <cell r="K27" t="e">
            <v>#N/A</v>
          </cell>
          <cell r="L27" t="e">
            <v>#N/A</v>
          </cell>
          <cell r="M27" t="e">
            <v>#N/A</v>
          </cell>
          <cell r="N27" t="e">
            <v>#N/A</v>
          </cell>
          <cell r="O27" t="e">
            <v>#N/A</v>
          </cell>
          <cell r="P27" t="e">
            <v>#N/A</v>
          </cell>
          <cell r="Q27" t="e">
            <v>#N/A</v>
          </cell>
          <cell r="R27" t="e">
            <v>#N/A</v>
          </cell>
          <cell r="S27" t="e">
            <v>#N/A</v>
          </cell>
        </row>
        <row r="28">
          <cell r="A28">
            <v>28</v>
          </cell>
          <cell r="B28">
            <v>711</v>
          </cell>
          <cell r="C28">
            <v>164.85</v>
          </cell>
          <cell r="D28">
            <v>218.69</v>
          </cell>
          <cell r="E28" t="e">
            <v>#N/A</v>
          </cell>
          <cell r="F28" t="e">
            <v>#N/A</v>
          </cell>
          <cell r="G28">
            <v>137.32</v>
          </cell>
          <cell r="H28" t="e">
            <v>#N/A</v>
          </cell>
          <cell r="I28">
            <v>218.69</v>
          </cell>
          <cell r="J28">
            <v>271.20999999999998</v>
          </cell>
          <cell r="K28" t="e">
            <v>#N/A</v>
          </cell>
          <cell r="L28" t="e">
            <v>#N/A</v>
          </cell>
          <cell r="M28" t="e">
            <v>#N/A</v>
          </cell>
          <cell r="N28" t="e">
            <v>#N/A</v>
          </cell>
          <cell r="O28" t="e">
            <v>#N/A</v>
          </cell>
          <cell r="P28" t="e">
            <v>#N/A</v>
          </cell>
          <cell r="Q28" t="e">
            <v>#N/A</v>
          </cell>
          <cell r="R28" t="e">
            <v>#N/A</v>
          </cell>
          <cell r="S28" t="e">
            <v>#N/A</v>
          </cell>
        </row>
        <row r="29">
          <cell r="A29">
            <v>30</v>
          </cell>
          <cell r="B29">
            <v>762</v>
          </cell>
          <cell r="C29">
            <v>176.84</v>
          </cell>
          <cell r="D29">
            <v>234.67</v>
          </cell>
          <cell r="E29" t="e">
            <v>#N/A</v>
          </cell>
          <cell r="F29">
            <v>118.31</v>
          </cell>
          <cell r="G29">
            <v>147.28</v>
          </cell>
          <cell r="H29">
            <v>147.36000000000001</v>
          </cell>
          <cell r="I29">
            <v>234.67</v>
          </cell>
          <cell r="J29">
            <v>292.18</v>
          </cell>
          <cell r="K29" t="e">
            <v>#N/A</v>
          </cell>
          <cell r="L29" t="e">
            <v>#N/A</v>
          </cell>
          <cell r="M29" t="e">
            <v>#N/A</v>
          </cell>
          <cell r="N29" t="e">
            <v>#N/A</v>
          </cell>
          <cell r="O29" t="e">
            <v>#N/A</v>
          </cell>
          <cell r="P29" t="e">
            <v>#N/A</v>
          </cell>
          <cell r="Q29" t="e">
            <v>#N/A</v>
          </cell>
          <cell r="R29" t="e">
            <v>#N/A</v>
          </cell>
          <cell r="S29" t="e">
            <v>#N/A</v>
          </cell>
        </row>
        <row r="30">
          <cell r="A30">
            <v>32</v>
          </cell>
          <cell r="B30">
            <v>813</v>
          </cell>
          <cell r="C30">
            <v>188.82</v>
          </cell>
          <cell r="D30">
            <v>250.64</v>
          </cell>
          <cell r="E30" t="e">
            <v>#N/A</v>
          </cell>
          <cell r="F30" t="e">
            <v>#N/A</v>
          </cell>
          <cell r="G30">
            <v>157.24</v>
          </cell>
          <cell r="H30" t="e">
            <v>#N/A</v>
          </cell>
          <cell r="I30">
            <v>250.64</v>
          </cell>
          <cell r="J30">
            <v>312.14999999999998</v>
          </cell>
          <cell r="K30">
            <v>342.91</v>
          </cell>
          <cell r="L30" t="e">
            <v>#N/A</v>
          </cell>
          <cell r="M30" t="e">
            <v>#N/A</v>
          </cell>
          <cell r="N30" t="e">
            <v>#N/A</v>
          </cell>
          <cell r="O30" t="e">
            <v>#N/A</v>
          </cell>
          <cell r="P30" t="e">
            <v>#N/A</v>
          </cell>
          <cell r="Q30" t="e">
            <v>#N/A</v>
          </cell>
          <cell r="R30" t="e">
            <v>#N/A</v>
          </cell>
          <cell r="S30" t="e">
            <v>#N/A</v>
          </cell>
        </row>
        <row r="31">
          <cell r="A31">
            <v>34</v>
          </cell>
          <cell r="B31">
            <v>864</v>
          </cell>
          <cell r="C31">
            <v>200.31</v>
          </cell>
          <cell r="D31">
            <v>266.61</v>
          </cell>
          <cell r="E31" t="e">
            <v>#N/A</v>
          </cell>
          <cell r="F31" t="e">
            <v>#N/A</v>
          </cell>
          <cell r="G31">
            <v>167.2</v>
          </cell>
          <cell r="H31" t="e">
            <v>#N/A</v>
          </cell>
          <cell r="I31">
            <v>266.61</v>
          </cell>
          <cell r="J31">
            <v>332.12</v>
          </cell>
          <cell r="K31">
            <v>364.9</v>
          </cell>
          <cell r="L31" t="e">
            <v>#N/A</v>
          </cell>
          <cell r="M31" t="e">
            <v>#N/A</v>
          </cell>
          <cell r="N31" t="e">
            <v>#N/A</v>
          </cell>
          <cell r="O31" t="e">
            <v>#N/A</v>
          </cell>
          <cell r="P31" t="e">
            <v>#N/A</v>
          </cell>
          <cell r="Q31" t="e">
            <v>#N/A</v>
          </cell>
          <cell r="R31" t="e">
            <v>#N/A</v>
          </cell>
          <cell r="S31" t="e">
            <v>#N/A</v>
          </cell>
        </row>
        <row r="32">
          <cell r="A32">
            <v>36</v>
          </cell>
          <cell r="B32">
            <v>914</v>
          </cell>
          <cell r="C32">
            <v>212.56</v>
          </cell>
          <cell r="D32">
            <v>282.27</v>
          </cell>
          <cell r="E32" t="e">
            <v>#N/A</v>
          </cell>
          <cell r="F32" t="e">
            <v>#N/A</v>
          </cell>
          <cell r="G32">
            <v>176.96</v>
          </cell>
          <cell r="H32" t="e">
            <v>#N/A</v>
          </cell>
          <cell r="I32">
            <v>282.27</v>
          </cell>
          <cell r="J32">
            <v>351.7</v>
          </cell>
          <cell r="K32">
            <v>420.42</v>
          </cell>
          <cell r="L32" t="e">
            <v>#N/A</v>
          </cell>
          <cell r="M32" t="e">
            <v>#N/A</v>
          </cell>
          <cell r="N32" t="e">
            <v>#N/A</v>
          </cell>
          <cell r="O32" t="e">
            <v>#N/A</v>
          </cell>
          <cell r="P32" t="e">
            <v>#N/A</v>
          </cell>
          <cell r="Q32" t="e">
            <v>#N/A</v>
          </cell>
          <cell r="R32" t="e">
            <v>#N/A</v>
          </cell>
          <cell r="S32" t="e">
            <v>#N/A</v>
          </cell>
        </row>
        <row r="33">
          <cell r="A33">
            <v>38</v>
          </cell>
          <cell r="B33">
            <v>965</v>
          </cell>
          <cell r="C33">
            <v>224.54</v>
          </cell>
          <cell r="D33">
            <v>298.24</v>
          </cell>
          <cell r="E33" t="e">
            <v>#N/A</v>
          </cell>
          <cell r="F33" t="e">
            <v>#N/A</v>
          </cell>
          <cell r="G33" t="e">
            <v>#N/A</v>
          </cell>
          <cell r="H33" t="e">
            <v>#N/A</v>
          </cell>
          <cell r="I33" t="e">
            <v>#N/A</v>
          </cell>
          <cell r="J33" t="e">
            <v>#N/A</v>
          </cell>
          <cell r="K33" t="e">
            <v>#N/A</v>
          </cell>
          <cell r="L33" t="e">
            <v>#N/A</v>
          </cell>
          <cell r="M33" t="e">
            <v>#N/A</v>
          </cell>
          <cell r="N33" t="e">
            <v>#N/A</v>
          </cell>
          <cell r="O33" t="e">
            <v>#N/A</v>
          </cell>
          <cell r="P33" t="e">
            <v>#N/A</v>
          </cell>
          <cell r="Q33" t="e">
            <v>#N/A</v>
          </cell>
          <cell r="R33" t="e">
            <v>#N/A</v>
          </cell>
          <cell r="S33" t="e">
            <v>#N/A</v>
          </cell>
        </row>
        <row r="34">
          <cell r="A34">
            <v>40</v>
          </cell>
          <cell r="B34">
            <v>1016</v>
          </cell>
          <cell r="C34">
            <v>236.53</v>
          </cell>
          <cell r="D34">
            <v>314.22000000000003</v>
          </cell>
          <cell r="E34" t="e">
            <v>#N/A</v>
          </cell>
          <cell r="F34" t="e">
            <v>#N/A</v>
          </cell>
          <cell r="G34" t="e">
            <v>#N/A</v>
          </cell>
          <cell r="H34" t="e">
            <v>#N/A</v>
          </cell>
          <cell r="I34" t="e">
            <v>#N/A</v>
          </cell>
          <cell r="J34" t="e">
            <v>#N/A</v>
          </cell>
          <cell r="K34" t="e">
            <v>#N/A</v>
          </cell>
          <cell r="L34" t="e">
            <v>#N/A</v>
          </cell>
          <cell r="M34" t="e">
            <v>#N/A</v>
          </cell>
          <cell r="N34" t="e">
            <v>#N/A</v>
          </cell>
          <cell r="O34" t="e">
            <v>#N/A</v>
          </cell>
          <cell r="P34" t="e">
            <v>#N/A</v>
          </cell>
          <cell r="Q34" t="e">
            <v>#N/A</v>
          </cell>
          <cell r="R34" t="e">
            <v>#N/A</v>
          </cell>
          <cell r="S34" t="e">
            <v>#N/A</v>
          </cell>
        </row>
        <row r="35">
          <cell r="A35">
            <v>42</v>
          </cell>
          <cell r="B35">
            <v>1067</v>
          </cell>
          <cell r="C35">
            <v>248.52</v>
          </cell>
          <cell r="D35">
            <v>330.19</v>
          </cell>
          <cell r="E35" t="e">
            <v>#N/A</v>
          </cell>
          <cell r="F35" t="e">
            <v>#N/A</v>
          </cell>
          <cell r="G35" t="e">
            <v>#N/A</v>
          </cell>
          <cell r="H35" t="e">
            <v>#N/A</v>
          </cell>
          <cell r="I35" t="e">
            <v>#N/A</v>
          </cell>
          <cell r="J35" t="e">
            <v>#N/A</v>
          </cell>
          <cell r="K35" t="e">
            <v>#N/A</v>
          </cell>
          <cell r="L35" t="e">
            <v>#N/A</v>
          </cell>
          <cell r="M35" t="e">
            <v>#N/A</v>
          </cell>
          <cell r="N35" t="e">
            <v>#N/A</v>
          </cell>
          <cell r="O35" t="e">
            <v>#N/A</v>
          </cell>
          <cell r="P35" t="e">
            <v>#N/A</v>
          </cell>
          <cell r="Q35" t="e">
            <v>#N/A</v>
          </cell>
          <cell r="R35" t="e">
            <v>#N/A</v>
          </cell>
          <cell r="S35" t="e">
            <v>#N/A</v>
          </cell>
        </row>
        <row r="36">
          <cell r="A36">
            <v>44</v>
          </cell>
          <cell r="B36">
            <v>1118</v>
          </cell>
          <cell r="C36">
            <v>260.5</v>
          </cell>
          <cell r="D36">
            <v>346.16</v>
          </cell>
          <cell r="E36" t="e">
            <v>#N/A</v>
          </cell>
          <cell r="F36" t="e">
            <v>#N/A</v>
          </cell>
          <cell r="G36" t="e">
            <v>#N/A</v>
          </cell>
          <cell r="H36" t="e">
            <v>#N/A</v>
          </cell>
          <cell r="I36" t="e">
            <v>#N/A</v>
          </cell>
          <cell r="J36" t="e">
            <v>#N/A</v>
          </cell>
          <cell r="K36" t="e">
            <v>#N/A</v>
          </cell>
          <cell r="L36" t="e">
            <v>#N/A</v>
          </cell>
          <cell r="M36" t="e">
            <v>#N/A</v>
          </cell>
          <cell r="N36" t="e">
            <v>#N/A</v>
          </cell>
          <cell r="O36" t="e">
            <v>#N/A</v>
          </cell>
          <cell r="P36" t="e">
            <v>#N/A</v>
          </cell>
          <cell r="Q36" t="e">
            <v>#N/A</v>
          </cell>
          <cell r="R36" t="e">
            <v>#N/A</v>
          </cell>
          <cell r="S36" t="e">
            <v>#N/A</v>
          </cell>
        </row>
        <row r="37">
          <cell r="A37">
            <v>46</v>
          </cell>
          <cell r="B37">
            <v>1168</v>
          </cell>
          <cell r="C37">
            <v>272.25</v>
          </cell>
          <cell r="D37">
            <v>351.82</v>
          </cell>
          <cell r="E37" t="e">
            <v>#N/A</v>
          </cell>
          <cell r="F37" t="e">
            <v>#N/A</v>
          </cell>
          <cell r="G37" t="e">
            <v>#N/A</v>
          </cell>
          <cell r="H37" t="e">
            <v>#N/A</v>
          </cell>
          <cell r="I37" t="e">
            <v>#N/A</v>
          </cell>
          <cell r="J37" t="e">
            <v>#N/A</v>
          </cell>
          <cell r="K37" t="e">
            <v>#N/A</v>
          </cell>
          <cell r="L37" t="e">
            <v>#N/A</v>
          </cell>
          <cell r="M37" t="e">
            <v>#N/A</v>
          </cell>
          <cell r="N37" t="e">
            <v>#N/A</v>
          </cell>
          <cell r="O37" t="e">
            <v>#N/A</v>
          </cell>
          <cell r="P37" t="e">
            <v>#N/A</v>
          </cell>
          <cell r="Q37" t="e">
            <v>#N/A</v>
          </cell>
          <cell r="R37" t="e">
            <v>#N/A</v>
          </cell>
          <cell r="S37" t="e">
            <v>#N/A</v>
          </cell>
        </row>
        <row r="38">
          <cell r="A38">
            <v>48</v>
          </cell>
          <cell r="B38">
            <v>1219</v>
          </cell>
          <cell r="C38">
            <v>284.24</v>
          </cell>
          <cell r="D38">
            <v>377.79</v>
          </cell>
          <cell r="E38" t="e">
            <v>#N/A</v>
          </cell>
          <cell r="F38" t="e">
            <v>#N/A</v>
          </cell>
          <cell r="G38" t="e">
            <v>#N/A</v>
          </cell>
          <cell r="H38" t="e">
            <v>#N/A</v>
          </cell>
          <cell r="I38" t="e">
            <v>#N/A</v>
          </cell>
          <cell r="J38" t="e">
            <v>#N/A</v>
          </cell>
          <cell r="K38" t="e">
            <v>#N/A</v>
          </cell>
          <cell r="L38" t="e">
            <v>#N/A</v>
          </cell>
          <cell r="M38" t="e">
            <v>#N/A</v>
          </cell>
          <cell r="N38" t="e">
            <v>#N/A</v>
          </cell>
          <cell r="O38" t="e">
            <v>#N/A</v>
          </cell>
          <cell r="P38" t="e">
            <v>#N/A</v>
          </cell>
          <cell r="Q38" t="e">
            <v>#N/A</v>
          </cell>
          <cell r="R38" t="e">
            <v>#N/A</v>
          </cell>
          <cell r="S38" t="e">
            <v>#N/A</v>
          </cell>
        </row>
        <row r="39">
          <cell r="A39">
            <v>50</v>
          </cell>
          <cell r="B39">
            <v>1270</v>
          </cell>
          <cell r="C39" t="e">
            <v>#N/A</v>
          </cell>
          <cell r="D39" t="e">
            <v>#N/A</v>
          </cell>
          <cell r="E39" t="e">
            <v>#N/A</v>
          </cell>
          <cell r="F39" t="e">
            <v>#N/A</v>
          </cell>
          <cell r="G39" t="e">
            <v>#N/A</v>
          </cell>
          <cell r="H39" t="e">
            <v>#N/A</v>
          </cell>
          <cell r="I39" t="e">
            <v>#N/A</v>
          </cell>
          <cell r="J39" t="e">
            <v>#N/A</v>
          </cell>
          <cell r="K39" t="e">
            <v>#N/A</v>
          </cell>
          <cell r="L39" t="e">
            <v>#N/A</v>
          </cell>
          <cell r="M39" t="e">
            <v>#N/A</v>
          </cell>
          <cell r="N39" t="e">
            <v>#N/A</v>
          </cell>
          <cell r="O39" t="e">
            <v>#N/A</v>
          </cell>
          <cell r="P39" t="e">
            <v>#N/A</v>
          </cell>
          <cell r="Q39" t="e">
            <v>#N/A</v>
          </cell>
          <cell r="R39" t="e">
            <v>#N/A</v>
          </cell>
          <cell r="S39" t="e">
            <v>#N/A</v>
          </cell>
        </row>
        <row r="40">
          <cell r="A40">
            <v>52</v>
          </cell>
          <cell r="B40">
            <v>1321</v>
          </cell>
          <cell r="C40" t="e">
            <v>#N/A</v>
          </cell>
          <cell r="D40" t="e">
            <v>#N/A</v>
          </cell>
          <cell r="E40" t="e">
            <v>#N/A</v>
          </cell>
          <cell r="F40" t="e">
            <v>#N/A</v>
          </cell>
          <cell r="G40" t="e">
            <v>#N/A</v>
          </cell>
          <cell r="H40" t="e">
            <v>#N/A</v>
          </cell>
          <cell r="I40" t="e">
            <v>#N/A</v>
          </cell>
          <cell r="J40" t="e">
            <v>#N/A</v>
          </cell>
          <cell r="K40" t="e">
            <v>#N/A</v>
          </cell>
          <cell r="L40" t="e">
            <v>#N/A</v>
          </cell>
          <cell r="M40" t="e">
            <v>#N/A</v>
          </cell>
          <cell r="N40" t="e">
            <v>#N/A</v>
          </cell>
          <cell r="O40" t="e">
            <v>#N/A</v>
          </cell>
          <cell r="P40" t="e">
            <v>#N/A</v>
          </cell>
          <cell r="Q40" t="e">
            <v>#N/A</v>
          </cell>
          <cell r="R40" t="e">
            <v>#N/A</v>
          </cell>
          <cell r="S40" t="e">
            <v>#N/A</v>
          </cell>
        </row>
        <row r="41">
          <cell r="A41">
            <v>54</v>
          </cell>
          <cell r="B41">
            <v>1372</v>
          </cell>
          <cell r="C41" t="e">
            <v>#N/A</v>
          </cell>
          <cell r="D41" t="e">
            <v>#N/A</v>
          </cell>
          <cell r="E41" t="e">
            <v>#N/A</v>
          </cell>
          <cell r="F41" t="e">
            <v>#N/A</v>
          </cell>
          <cell r="G41" t="e">
            <v>#N/A</v>
          </cell>
          <cell r="H41" t="e">
            <v>#N/A</v>
          </cell>
          <cell r="I41" t="e">
            <v>#N/A</v>
          </cell>
          <cell r="J41" t="e">
            <v>#N/A</v>
          </cell>
          <cell r="K41" t="e">
            <v>#N/A</v>
          </cell>
          <cell r="L41" t="e">
            <v>#N/A</v>
          </cell>
          <cell r="M41" t="e">
            <v>#N/A</v>
          </cell>
          <cell r="N41" t="e">
            <v>#N/A</v>
          </cell>
          <cell r="O41" t="e">
            <v>#N/A</v>
          </cell>
          <cell r="P41" t="e">
            <v>#N/A</v>
          </cell>
          <cell r="Q41" t="e">
            <v>#N/A</v>
          </cell>
          <cell r="R41" t="e">
            <v>#N/A</v>
          </cell>
          <cell r="S41" t="e">
            <v>#N/A</v>
          </cell>
        </row>
        <row r="42">
          <cell r="A42">
            <v>56</v>
          </cell>
          <cell r="B42">
            <v>1422</v>
          </cell>
          <cell r="C42" t="e">
            <v>#N/A</v>
          </cell>
          <cell r="D42" t="e">
            <v>#N/A</v>
          </cell>
          <cell r="E42" t="e">
            <v>#N/A</v>
          </cell>
          <cell r="F42" t="e">
            <v>#N/A</v>
          </cell>
          <cell r="G42" t="e">
            <v>#N/A</v>
          </cell>
          <cell r="H42" t="e">
            <v>#N/A</v>
          </cell>
          <cell r="I42" t="e">
            <v>#N/A</v>
          </cell>
          <cell r="J42" t="e">
            <v>#N/A</v>
          </cell>
          <cell r="K42" t="e">
            <v>#N/A</v>
          </cell>
          <cell r="L42" t="e">
            <v>#N/A</v>
          </cell>
          <cell r="M42" t="e">
            <v>#N/A</v>
          </cell>
          <cell r="N42" t="e">
            <v>#N/A</v>
          </cell>
          <cell r="O42" t="e">
            <v>#N/A</v>
          </cell>
          <cell r="P42" t="e">
            <v>#N/A</v>
          </cell>
          <cell r="Q42" t="e">
            <v>#N/A</v>
          </cell>
          <cell r="R42" t="e">
            <v>#N/A</v>
          </cell>
          <cell r="S42" t="e">
            <v>#N/A</v>
          </cell>
        </row>
        <row r="43">
          <cell r="A43">
            <v>58</v>
          </cell>
          <cell r="B43">
            <v>1473</v>
          </cell>
          <cell r="C43" t="e">
            <v>#N/A</v>
          </cell>
          <cell r="D43" t="e">
            <v>#N/A</v>
          </cell>
          <cell r="E43" t="e">
            <v>#N/A</v>
          </cell>
          <cell r="F43" t="e">
            <v>#N/A</v>
          </cell>
          <cell r="G43" t="e">
            <v>#N/A</v>
          </cell>
          <cell r="H43" t="e">
            <v>#N/A</v>
          </cell>
          <cell r="I43" t="e">
            <v>#N/A</v>
          </cell>
          <cell r="J43" t="e">
            <v>#N/A</v>
          </cell>
          <cell r="K43" t="e">
            <v>#N/A</v>
          </cell>
          <cell r="L43" t="e">
            <v>#N/A</v>
          </cell>
          <cell r="M43" t="e">
            <v>#N/A</v>
          </cell>
          <cell r="N43" t="e">
            <v>#N/A</v>
          </cell>
          <cell r="O43" t="e">
            <v>#N/A</v>
          </cell>
          <cell r="P43" t="e">
            <v>#N/A</v>
          </cell>
          <cell r="Q43" t="e">
            <v>#N/A</v>
          </cell>
          <cell r="R43" t="e">
            <v>#N/A</v>
          </cell>
          <cell r="S43" t="e">
            <v>#N/A</v>
          </cell>
        </row>
        <row r="44">
          <cell r="A44">
            <v>60</v>
          </cell>
          <cell r="B44">
            <v>1524</v>
          </cell>
          <cell r="C44" t="e">
            <v>#N/A</v>
          </cell>
          <cell r="D44" t="e">
            <v>#N/A</v>
          </cell>
          <cell r="E44" t="e">
            <v>#N/A</v>
          </cell>
          <cell r="F44" t="e">
            <v>#N/A</v>
          </cell>
          <cell r="G44" t="e">
            <v>#N/A</v>
          </cell>
          <cell r="H44" t="e">
            <v>#N/A</v>
          </cell>
          <cell r="I44" t="e">
            <v>#N/A</v>
          </cell>
          <cell r="J44" t="e">
            <v>#N/A</v>
          </cell>
          <cell r="K44" t="e">
            <v>#N/A</v>
          </cell>
          <cell r="L44" t="e">
            <v>#N/A</v>
          </cell>
          <cell r="M44" t="e">
            <v>#N/A</v>
          </cell>
          <cell r="N44" t="e">
            <v>#N/A</v>
          </cell>
          <cell r="O44" t="e">
            <v>#N/A</v>
          </cell>
          <cell r="P44" t="e">
            <v>#N/A</v>
          </cell>
          <cell r="Q44" t="e">
            <v>#N/A</v>
          </cell>
          <cell r="R44" t="e">
            <v>#N/A</v>
          </cell>
          <cell r="S44" t="e">
            <v>#N/A</v>
          </cell>
        </row>
        <row r="45">
          <cell r="A45">
            <v>62</v>
          </cell>
          <cell r="B45">
            <v>1575</v>
          </cell>
          <cell r="C45" t="e">
            <v>#N/A</v>
          </cell>
          <cell r="D45" t="e">
            <v>#N/A</v>
          </cell>
          <cell r="E45" t="e">
            <v>#N/A</v>
          </cell>
          <cell r="F45" t="e">
            <v>#N/A</v>
          </cell>
          <cell r="G45" t="e">
            <v>#N/A</v>
          </cell>
          <cell r="H45" t="e">
            <v>#N/A</v>
          </cell>
          <cell r="I45" t="e">
            <v>#N/A</v>
          </cell>
          <cell r="J45" t="e">
            <v>#N/A</v>
          </cell>
          <cell r="K45" t="e">
            <v>#N/A</v>
          </cell>
          <cell r="L45" t="e">
            <v>#N/A</v>
          </cell>
          <cell r="M45" t="e">
            <v>#N/A</v>
          </cell>
          <cell r="N45" t="e">
            <v>#N/A</v>
          </cell>
          <cell r="O45" t="e">
            <v>#N/A</v>
          </cell>
          <cell r="P45" t="e">
            <v>#N/A</v>
          </cell>
          <cell r="Q45" t="e">
            <v>#N/A</v>
          </cell>
          <cell r="R45" t="e">
            <v>#N/A</v>
          </cell>
          <cell r="S45" t="e">
            <v>#N/A</v>
          </cell>
        </row>
        <row r="46">
          <cell r="A46">
            <v>64</v>
          </cell>
          <cell r="B46">
            <v>1626</v>
          </cell>
          <cell r="C46" t="e">
            <v>#N/A</v>
          </cell>
          <cell r="D46" t="e">
            <v>#N/A</v>
          </cell>
          <cell r="E46" t="e">
            <v>#N/A</v>
          </cell>
          <cell r="F46" t="e">
            <v>#N/A</v>
          </cell>
          <cell r="G46" t="e">
            <v>#N/A</v>
          </cell>
          <cell r="H46" t="e">
            <v>#N/A</v>
          </cell>
          <cell r="I46" t="e">
            <v>#N/A</v>
          </cell>
          <cell r="J46" t="e">
            <v>#N/A</v>
          </cell>
          <cell r="K46" t="e">
            <v>#N/A</v>
          </cell>
          <cell r="L46" t="e">
            <v>#N/A</v>
          </cell>
          <cell r="M46" t="e">
            <v>#N/A</v>
          </cell>
          <cell r="N46" t="e">
            <v>#N/A</v>
          </cell>
          <cell r="O46" t="e">
            <v>#N/A</v>
          </cell>
          <cell r="P46" t="e">
            <v>#N/A</v>
          </cell>
          <cell r="Q46" t="e">
            <v>#N/A</v>
          </cell>
          <cell r="R46" t="e">
            <v>#N/A</v>
          </cell>
          <cell r="S46" t="e">
            <v>#N/A</v>
          </cell>
        </row>
        <row r="47">
          <cell r="A47">
            <v>66</v>
          </cell>
          <cell r="B47">
            <v>1676</v>
          </cell>
          <cell r="C47" t="e">
            <v>#N/A</v>
          </cell>
          <cell r="D47" t="e">
            <v>#N/A</v>
          </cell>
          <cell r="E47" t="e">
            <v>#N/A</v>
          </cell>
          <cell r="F47" t="e">
            <v>#N/A</v>
          </cell>
          <cell r="G47" t="e">
            <v>#N/A</v>
          </cell>
          <cell r="H47" t="e">
            <v>#N/A</v>
          </cell>
          <cell r="I47" t="e">
            <v>#N/A</v>
          </cell>
          <cell r="J47" t="e">
            <v>#N/A</v>
          </cell>
          <cell r="K47" t="e">
            <v>#N/A</v>
          </cell>
          <cell r="L47" t="e">
            <v>#N/A</v>
          </cell>
          <cell r="M47" t="e">
            <v>#N/A</v>
          </cell>
          <cell r="N47" t="e">
            <v>#N/A</v>
          </cell>
          <cell r="O47" t="e">
            <v>#N/A</v>
          </cell>
          <cell r="P47" t="e">
            <v>#N/A</v>
          </cell>
          <cell r="Q47" t="e">
            <v>#N/A</v>
          </cell>
          <cell r="R47" t="e">
            <v>#N/A</v>
          </cell>
          <cell r="S47" t="e">
            <v>#N/A</v>
          </cell>
        </row>
        <row r="48">
          <cell r="A48">
            <v>68</v>
          </cell>
          <cell r="B48">
            <v>1727</v>
          </cell>
          <cell r="C48" t="e">
            <v>#N/A</v>
          </cell>
          <cell r="D48" t="e">
            <v>#N/A</v>
          </cell>
          <cell r="E48" t="e">
            <v>#N/A</v>
          </cell>
          <cell r="F48" t="e">
            <v>#N/A</v>
          </cell>
          <cell r="G48" t="e">
            <v>#N/A</v>
          </cell>
          <cell r="H48" t="e">
            <v>#N/A</v>
          </cell>
          <cell r="I48" t="e">
            <v>#N/A</v>
          </cell>
          <cell r="J48" t="e">
            <v>#N/A</v>
          </cell>
          <cell r="K48" t="e">
            <v>#N/A</v>
          </cell>
          <cell r="L48" t="e">
            <v>#N/A</v>
          </cell>
          <cell r="M48" t="e">
            <v>#N/A</v>
          </cell>
          <cell r="N48" t="e">
            <v>#N/A</v>
          </cell>
          <cell r="O48" t="e">
            <v>#N/A</v>
          </cell>
          <cell r="P48" t="e">
            <v>#N/A</v>
          </cell>
          <cell r="Q48" t="e">
            <v>#N/A</v>
          </cell>
          <cell r="R48" t="e">
            <v>#N/A</v>
          </cell>
          <cell r="S48" t="e">
            <v>#N/A</v>
          </cell>
        </row>
        <row r="49">
          <cell r="A49">
            <v>70</v>
          </cell>
          <cell r="B49">
            <v>1778</v>
          </cell>
          <cell r="C49" t="e">
            <v>#N/A</v>
          </cell>
          <cell r="D49" t="e">
            <v>#N/A</v>
          </cell>
          <cell r="E49" t="e">
            <v>#N/A</v>
          </cell>
          <cell r="F49" t="e">
            <v>#N/A</v>
          </cell>
          <cell r="G49" t="e">
            <v>#N/A</v>
          </cell>
          <cell r="H49" t="e">
            <v>#N/A</v>
          </cell>
          <cell r="I49" t="e">
            <v>#N/A</v>
          </cell>
          <cell r="J49" t="e">
            <v>#N/A</v>
          </cell>
          <cell r="K49" t="e">
            <v>#N/A</v>
          </cell>
          <cell r="L49" t="e">
            <v>#N/A</v>
          </cell>
          <cell r="M49" t="e">
            <v>#N/A</v>
          </cell>
          <cell r="N49" t="e">
            <v>#N/A</v>
          </cell>
          <cell r="O49" t="e">
            <v>#N/A</v>
          </cell>
          <cell r="P49" t="e">
            <v>#N/A</v>
          </cell>
          <cell r="Q49" t="e">
            <v>#N/A</v>
          </cell>
          <cell r="R49" t="e">
            <v>#N/A</v>
          </cell>
          <cell r="S49" t="e">
            <v>#N/A</v>
          </cell>
        </row>
        <row r="50">
          <cell r="A50">
            <v>72</v>
          </cell>
          <cell r="B50">
            <v>1829</v>
          </cell>
          <cell r="C50" t="e">
            <v>#N/A</v>
          </cell>
          <cell r="D50" t="e">
            <v>#N/A</v>
          </cell>
          <cell r="E50" t="e">
            <v>#N/A</v>
          </cell>
          <cell r="F50" t="e">
            <v>#N/A</v>
          </cell>
          <cell r="G50" t="e">
            <v>#N/A</v>
          </cell>
          <cell r="H50" t="e">
            <v>#N/A</v>
          </cell>
          <cell r="I50" t="e">
            <v>#N/A</v>
          </cell>
          <cell r="J50" t="e">
            <v>#N/A</v>
          </cell>
          <cell r="K50" t="e">
            <v>#N/A</v>
          </cell>
          <cell r="L50" t="e">
            <v>#N/A</v>
          </cell>
          <cell r="M50" t="e">
            <v>#N/A</v>
          </cell>
          <cell r="N50" t="e">
            <v>#N/A</v>
          </cell>
          <cell r="O50" t="e">
            <v>#N/A</v>
          </cell>
          <cell r="P50" t="e">
            <v>#N/A</v>
          </cell>
          <cell r="Q50" t="e">
            <v>#N/A</v>
          </cell>
          <cell r="R50" t="e">
            <v>#N/A</v>
          </cell>
          <cell r="S50" t="e">
            <v>#N/A</v>
          </cell>
        </row>
        <row r="51">
          <cell r="A51">
            <v>74</v>
          </cell>
          <cell r="B51">
            <v>1880</v>
          </cell>
          <cell r="C51" t="e">
            <v>#N/A</v>
          </cell>
          <cell r="D51" t="e">
            <v>#N/A</v>
          </cell>
          <cell r="E51" t="e">
            <v>#N/A</v>
          </cell>
          <cell r="F51" t="e">
            <v>#N/A</v>
          </cell>
          <cell r="G51" t="e">
            <v>#N/A</v>
          </cell>
          <cell r="H51" t="e">
            <v>#N/A</v>
          </cell>
          <cell r="I51" t="e">
            <v>#N/A</v>
          </cell>
          <cell r="J51" t="e">
            <v>#N/A</v>
          </cell>
          <cell r="K51" t="e">
            <v>#N/A</v>
          </cell>
          <cell r="L51" t="e">
            <v>#N/A</v>
          </cell>
          <cell r="M51" t="e">
            <v>#N/A</v>
          </cell>
          <cell r="N51" t="e">
            <v>#N/A</v>
          </cell>
          <cell r="O51" t="e">
            <v>#N/A</v>
          </cell>
          <cell r="P51" t="e">
            <v>#N/A</v>
          </cell>
          <cell r="Q51" t="e">
            <v>#N/A</v>
          </cell>
          <cell r="R51" t="e">
            <v>#N/A</v>
          </cell>
          <cell r="S51" t="e">
            <v>#N/A</v>
          </cell>
        </row>
        <row r="52">
          <cell r="A52">
            <v>76</v>
          </cell>
          <cell r="B52">
            <v>1930</v>
          </cell>
          <cell r="C52" t="e">
            <v>#N/A</v>
          </cell>
          <cell r="D52" t="e">
            <v>#N/A</v>
          </cell>
          <cell r="E52" t="e">
            <v>#N/A</v>
          </cell>
          <cell r="F52" t="e">
            <v>#N/A</v>
          </cell>
          <cell r="G52" t="e">
            <v>#N/A</v>
          </cell>
          <cell r="H52" t="e">
            <v>#N/A</v>
          </cell>
          <cell r="I52" t="e">
            <v>#N/A</v>
          </cell>
          <cell r="J52" t="e">
            <v>#N/A</v>
          </cell>
          <cell r="K52" t="e">
            <v>#N/A</v>
          </cell>
          <cell r="L52" t="e">
            <v>#N/A</v>
          </cell>
          <cell r="M52" t="e">
            <v>#N/A</v>
          </cell>
          <cell r="N52" t="e">
            <v>#N/A</v>
          </cell>
          <cell r="O52" t="e">
            <v>#N/A</v>
          </cell>
          <cell r="P52" t="e">
            <v>#N/A</v>
          </cell>
          <cell r="Q52" t="e">
            <v>#N/A</v>
          </cell>
          <cell r="R52" t="e">
            <v>#N/A</v>
          </cell>
          <cell r="S52" t="e">
            <v>#N/A</v>
          </cell>
        </row>
        <row r="53">
          <cell r="A53">
            <v>78</v>
          </cell>
          <cell r="B53">
            <v>1981</v>
          </cell>
          <cell r="C53" t="e">
            <v>#N/A</v>
          </cell>
          <cell r="D53" t="e">
            <v>#N/A</v>
          </cell>
          <cell r="E53" t="e">
            <v>#N/A</v>
          </cell>
          <cell r="F53" t="e">
            <v>#N/A</v>
          </cell>
          <cell r="G53" t="e">
            <v>#N/A</v>
          </cell>
          <cell r="H53" t="e">
            <v>#N/A</v>
          </cell>
          <cell r="I53" t="e">
            <v>#N/A</v>
          </cell>
          <cell r="J53" t="e">
            <v>#N/A</v>
          </cell>
          <cell r="K53" t="e">
            <v>#N/A</v>
          </cell>
          <cell r="L53" t="e">
            <v>#N/A</v>
          </cell>
          <cell r="M53" t="e">
            <v>#N/A</v>
          </cell>
          <cell r="N53" t="e">
            <v>#N/A</v>
          </cell>
          <cell r="O53" t="e">
            <v>#N/A</v>
          </cell>
          <cell r="P53" t="e">
            <v>#N/A</v>
          </cell>
          <cell r="Q53" t="e">
            <v>#N/A</v>
          </cell>
          <cell r="R53" t="e">
            <v>#N/A</v>
          </cell>
          <cell r="S53" t="e">
            <v>#N/A</v>
          </cell>
        </row>
        <row r="54">
          <cell r="A54">
            <v>80</v>
          </cell>
          <cell r="B54">
            <v>2032</v>
          </cell>
          <cell r="C54" t="e">
            <v>#N/A</v>
          </cell>
          <cell r="D54" t="e">
            <v>#N/A</v>
          </cell>
          <cell r="E54" t="e">
            <v>#N/A</v>
          </cell>
          <cell r="F54" t="e">
            <v>#N/A</v>
          </cell>
          <cell r="G54" t="e">
            <v>#N/A</v>
          </cell>
          <cell r="H54" t="e">
            <v>#N/A</v>
          </cell>
          <cell r="I54" t="e">
            <v>#N/A</v>
          </cell>
          <cell r="J54" t="e">
            <v>#N/A</v>
          </cell>
          <cell r="K54" t="e">
            <v>#N/A</v>
          </cell>
          <cell r="L54" t="e">
            <v>#N/A</v>
          </cell>
          <cell r="M54" t="e">
            <v>#N/A</v>
          </cell>
          <cell r="N54" t="e">
            <v>#N/A</v>
          </cell>
          <cell r="O54" t="e">
            <v>#N/A</v>
          </cell>
          <cell r="P54" t="e">
            <v>#N/A</v>
          </cell>
          <cell r="Q54" t="e">
            <v>#N/A</v>
          </cell>
          <cell r="R54" t="e">
            <v>#N/A</v>
          </cell>
          <cell r="S54" t="e">
            <v>#N/A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Quantity"/>
      <sheetName val="KP_List"/>
      <sheetName val="PU_ITALY "/>
      <sheetName val="Module1"/>
      <sheetName val="Module2"/>
      <sheetName val="RFP003A"/>
      <sheetName val="working - 1 pg"/>
      <sheetName val="lookup"/>
      <sheetName val="Sheet1"/>
      <sheetName val="POWER"/>
      <sheetName val="A1 Thru A11- LUMP SUM CONSTR"/>
      <sheetName val="Rectangular Beam"/>
      <sheetName val="F1771-II"/>
      <sheetName val="F1771-III"/>
      <sheetName val="최민영집계25"/>
      <sheetName val="PU_ITALY_1"/>
      <sheetName val="working_-_1_pg1"/>
      <sheetName val="A1_Thru_A11-_LUMP_SUM_CONSTR1"/>
      <sheetName val="PU_ITALY_"/>
      <sheetName val="working_-_1_pg"/>
      <sheetName val="A1_Thru_A11-_LUMP_SUM_CONSTR"/>
      <sheetName val="Note BS"/>
      <sheetName val="Entity"/>
      <sheetName val="PipWT"/>
      <sheetName val="T.B"/>
      <sheetName val="ANX3A65"/>
      <sheetName val="WWR"/>
      <sheetName val="mhrcurve"/>
      <sheetName val="ALL.MHS"/>
      <sheetName val="2007 EPCI 3rd Eng."/>
      <sheetName val="PO"/>
      <sheetName val="MixBed"/>
      <sheetName val="Break Down"/>
      <sheetName val="Factor"/>
      <sheetName val="6810CWRDO_0"/>
      <sheetName val="BOQ-Bill1-8"/>
      <sheetName val="Profile"/>
      <sheetName val="vessel weight"/>
      <sheetName val="Proj Cost Rpt"/>
      <sheetName val="Valn Rpt"/>
      <sheetName val="Prospect"/>
      <sheetName val="Payroll"/>
      <sheetName val="Proj Det's"/>
      <sheetName val="General Info"/>
      <sheetName val="Summary Sheets"/>
      <sheetName val="h-013211-2"/>
    </sheetNames>
    <sheetDataSet>
      <sheetData sheetId="0">
        <row r="7">
          <cell r="C7" t="str">
            <v>CIVIL Q.TY FOR RDO  24/09/2001</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actual"/>
      <sheetName val="CF actual"/>
      <sheetName val="BS actual"/>
      <sheetName val="Channelwise actual"/>
      <sheetName val="P&amp;L budget"/>
      <sheetName val="CF budget"/>
      <sheetName val="BS budget"/>
      <sheetName val="Channelwise budget"/>
      <sheetName val="Channel Rollout"/>
      <sheetName val="Exportrm"/>
      <sheetName val="EXPORT"/>
      <sheetName val="D0708"/>
      <sheetName val="Domestic sales"/>
      <sheetName val="Domesticr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sheet"/>
      <sheetName val="BALSHED"/>
      <sheetName val="BALDETL"/>
      <sheetName val="FIXASS (f)"/>
    </sheetNames>
    <sheetDataSet>
      <sheetData sheetId="0"/>
      <sheetData sheetId="1"/>
      <sheetData sheetId="2"/>
      <sheetData sheetId="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_5"/>
      <sheetName val="Summary Sheets"/>
      <sheetName val="A1 Thru A11- LUMP SUM CONSTR"/>
      <sheetName val="C-850R0.XLS"/>
      <sheetName val="Journal Template"/>
      <sheetName val="PipWT"/>
      <sheetName val="Nominals"/>
      <sheetName val="Client Aje"/>
      <sheetName val="Factor"/>
      <sheetName val="EQT-ESTN"/>
      <sheetName val="2007 EPCI 3rd Eng."/>
      <sheetName val="Sheet2"/>
      <sheetName val="ITB COST"/>
      <sheetName val="TB"/>
      <sheetName val="Quantity"/>
      <sheetName val="KP_List"/>
      <sheetName val="Job Data"/>
      <sheetName val="Status"/>
      <sheetName val="Mechanical Equip."/>
      <sheetName val="Package Items"/>
      <sheetName val="Piping"/>
      <sheetName val="Civil - Strl"/>
      <sheetName val="Sheet1"/>
      <sheetName val="Profile"/>
      <sheetName val="XZLC004_PART2"/>
      <sheetName val="XZLC003_PART1"/>
      <sheetName val="KKN"/>
      <sheetName val="LABOUR E.O.S.PROV."/>
      <sheetName val="BM"/>
      <sheetName val="RFP003A"/>
      <sheetName val="Summary"/>
      <sheetName val="ANX3A65"/>
      <sheetName val="vessel weight"/>
      <sheetName val="Working"/>
      <sheetName val="Information"/>
      <sheetName val="U09"/>
      <sheetName val="U10"/>
      <sheetName val="U11"/>
      <sheetName val="U13"/>
      <sheetName val="U40"/>
      <sheetName val="U42"/>
      <sheetName val="U43"/>
      <sheetName val="U45"/>
      <sheetName val="U47"/>
      <sheetName val="U48"/>
      <sheetName val="U60"/>
      <sheetName val="5.) Time Delays"/>
      <sheetName val="Rate"/>
      <sheetName val="DB"/>
      <sheetName val="VALVE LIST"/>
      <sheetName val="Flanged Beams"/>
      <sheetName val="Rectangular Beam"/>
      <sheetName val="EQUIPMENT -2"/>
      <sheetName val="Raw Data"/>
      <sheetName val="attach(2)"/>
      <sheetName val="Trial Balance"/>
      <sheetName val="Chall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B COST"/>
      <sheetName val="Summary Sheets"/>
      <sheetName val="Journal Template"/>
      <sheetName val="inter"/>
      <sheetName val="LABOUR E.O.S.PROV."/>
      <sheetName val="A1 Thru A11- LUMP SUM CONSTR"/>
      <sheetName val="PipWT"/>
      <sheetName val="갑지"/>
      <sheetName val="CAT_5"/>
      <sheetName val="Master_Data"/>
      <sheetName val="COA-17"/>
      <sheetName val="단가"/>
      <sheetName val="General Data"/>
      <sheetName val="CIVIL"/>
      <sheetName val="SILICATE"/>
      <sheetName val="견적"/>
      <sheetName val="일위대가"/>
      <sheetName val="NGL4 COST BREAKDOWN TMP REV5"/>
      <sheetName val="S N"/>
      <sheetName val="1 Max Base - Cost_rep_base"/>
      <sheetName val="Sheet6"/>
      <sheetName val="Codes,..."/>
      <sheetName val="INNER TANK"/>
      <sheetName val="IPE"/>
      <sheetName val="Code 02"/>
      <sheetName val="Code 03"/>
      <sheetName val="Code 04"/>
      <sheetName val="Code 05"/>
      <sheetName val="Code 06"/>
      <sheetName val="Code 07"/>
      <sheetName val="Code 09"/>
      <sheetName val="vltstk"/>
      <sheetName val="BSINDEX"/>
      <sheetName val="BS3"/>
      <sheetName val="BS2"/>
      <sheetName val="BS2.1"/>
      <sheetName val="BS3.5"/>
      <sheetName val="BS2.4"/>
      <sheetName val="BS 4"/>
      <sheetName val="BM"/>
      <sheetName val="SOURCE"/>
      <sheetName val="DB"/>
      <sheetName val="IN"/>
      <sheetName val="OUT"/>
      <sheetName val="ALLOWANCE TABLE (Proposal)"/>
      <sheetName val="Allowance Table (Execution)"/>
      <sheetName val="Line Index (HVAC)"/>
      <sheetName val="Line Index (소방)"/>
      <sheetName val="AG"/>
      <sheetName val="valid table"/>
      <sheetName val="97"/>
      <sheetName val="Raw Data"/>
      <sheetName val="Insts"/>
      <sheetName val="Project-A"/>
      <sheetName val="COVER"/>
      <sheetName val="Internet"/>
      <sheetName val="Macro4"/>
      <sheetName val="Macro1"/>
      <sheetName val="Macro2"/>
      <sheetName val="BG"/>
    </sheetNames>
    <sheetDataSet>
      <sheetData sheetId="0" refreshError="1">
        <row r="2">
          <cell r="L2" t="str">
            <v>CYCLE &amp; LVL 1 DKADU PLANT</v>
          </cell>
          <cell r="W2" t="str">
            <v>LEVEL 2 DKADU PLANT PG.1</v>
          </cell>
          <cell r="X2" t="str">
            <v>WBS CODE</v>
          </cell>
          <cell r="Y2" t="str">
            <v>DESCRIPTION</v>
          </cell>
          <cell r="Z2" t="str">
            <v>QUANTITY</v>
          </cell>
          <cell r="AA2" t="str">
            <v>UNITS</v>
          </cell>
          <cell r="AB2" t="str">
            <v>TOTAL MANHOURS</v>
          </cell>
          <cell r="AC2" t="str">
            <v>TOTAL LABOR COST</v>
          </cell>
          <cell r="AD2" t="str">
            <v>TOTAL MAT'L COST</v>
          </cell>
          <cell r="AE2" t="str">
            <v>TOTAL S/C COST</v>
          </cell>
          <cell r="AF2" t="str">
            <v>TOTAL COST</v>
          </cell>
        </row>
        <row r="4">
          <cell r="X4" t="str">
            <v>1AAAA</v>
          </cell>
          <cell r="Y4" t="str">
            <v>DKADU PLANT  - DIR. ENG.  PROCESS</v>
          </cell>
          <cell r="AF4">
            <v>0</v>
          </cell>
        </row>
        <row r="5">
          <cell r="X5" t="str">
            <v>1AAAB</v>
          </cell>
          <cell r="Y5" t="str">
            <v>DKADU PLANT  - DIR. ENG.  PERMITS</v>
          </cell>
          <cell r="AF5">
            <v>0</v>
          </cell>
        </row>
        <row r="6">
          <cell r="X6" t="str">
            <v>1AAAC</v>
          </cell>
          <cell r="Y6" t="str">
            <v>DKADU PLANT  - DIR. ENG.  CIVIL/STRUCTURAL</v>
          </cell>
          <cell r="AF6">
            <v>0</v>
          </cell>
        </row>
        <row r="7">
          <cell r="X7" t="str">
            <v>1AAAD</v>
          </cell>
          <cell r="Y7" t="str">
            <v>DKADU PLANT  - DIR. ENG.  MECHANICAL</v>
          </cell>
          <cell r="Z7">
            <v>58</v>
          </cell>
          <cell r="AA7" t="str">
            <v>EA</v>
          </cell>
          <cell r="AB7">
            <v>6250</v>
          </cell>
          <cell r="AC7">
            <v>153125</v>
          </cell>
          <cell r="AF7">
            <v>153125</v>
          </cell>
        </row>
        <row r="8">
          <cell r="X8" t="str">
            <v>1AAAE</v>
          </cell>
          <cell r="Y8" t="str">
            <v>DKADU PLANT  - DIR. ENG.  PIPING</v>
          </cell>
          <cell r="AF8">
            <v>0</v>
          </cell>
        </row>
        <row r="9">
          <cell r="X9" t="str">
            <v>1AAAF</v>
          </cell>
          <cell r="Y9" t="str">
            <v>DKADU PLANT  - DIR. ENG.  ELECTRICAL</v>
          </cell>
          <cell r="AF9">
            <v>0</v>
          </cell>
        </row>
        <row r="10">
          <cell r="X10" t="str">
            <v>1AAAG</v>
          </cell>
          <cell r="Y10" t="str">
            <v>DKADU PLANT  - DIR. ENG.  INSTRUMENTATION</v>
          </cell>
          <cell r="AF10">
            <v>0</v>
          </cell>
        </row>
        <row r="11">
          <cell r="X11" t="str">
            <v>1AAAH</v>
          </cell>
          <cell r="Y11" t="str">
            <v>DKADU PLANT  - DIR. ENG.  ARCHITECTURAL</v>
          </cell>
          <cell r="AF11">
            <v>0</v>
          </cell>
        </row>
        <row r="12">
          <cell r="X12" t="str">
            <v>1AAA-</v>
          </cell>
          <cell r="Y12" t="str">
            <v>SUBTOTAL - DKADU  - DIRECT ENGINEERING</v>
          </cell>
          <cell r="Z12">
            <v>58</v>
          </cell>
          <cell r="AA12" t="str">
            <v>N/A</v>
          </cell>
          <cell r="AB12">
            <v>6250</v>
          </cell>
          <cell r="AC12">
            <v>153125</v>
          </cell>
          <cell r="AD12">
            <v>0</v>
          </cell>
          <cell r="AE12">
            <v>0</v>
          </cell>
          <cell r="AF12">
            <v>153125</v>
          </cell>
        </row>
        <row r="14">
          <cell r="X14" t="str">
            <v>1AAIA</v>
          </cell>
          <cell r="Y14" t="str">
            <v>DKADU PLANT  - PROCUREMENT PRESSURE VESSELS</v>
          </cell>
          <cell r="AF14">
            <v>0</v>
          </cell>
        </row>
        <row r="15">
          <cell r="X15" t="str">
            <v>1AAIB</v>
          </cell>
          <cell r="Y15" t="str">
            <v>DKADU PLANT  - PROCUREMENT   COLUMNS</v>
          </cell>
          <cell r="AF15">
            <v>0</v>
          </cell>
        </row>
        <row r="16">
          <cell r="X16" t="str">
            <v>1AAIE</v>
          </cell>
          <cell r="Y16" t="str">
            <v>DKADU PLANT  - PROCUREMENT   PUMPS &amp; MOTORS</v>
          </cell>
          <cell r="AF16">
            <v>0</v>
          </cell>
        </row>
        <row r="17">
          <cell r="X17" t="str">
            <v>1AAIF</v>
          </cell>
          <cell r="Y17" t="str">
            <v>DKADU PLANT  - PROCUREMENT   HEAT EXCHANGERS - S &amp; T</v>
          </cell>
          <cell r="AF17">
            <v>0</v>
          </cell>
        </row>
        <row r="18">
          <cell r="X18" t="str">
            <v>1AAIG</v>
          </cell>
          <cell r="Y18" t="str">
            <v>DKADU PLANT  - PROCUREMENT   HEAT EXCHANGERS - FINNED ALUMINUM</v>
          </cell>
          <cell r="AF18">
            <v>0</v>
          </cell>
        </row>
        <row r="19">
          <cell r="X19" t="str">
            <v>1AAIH</v>
          </cell>
          <cell r="Y19" t="str">
            <v>DKADU PLANT  - PROCUREMENT   AIR COOLERS</v>
          </cell>
          <cell r="AF19">
            <v>0</v>
          </cell>
        </row>
        <row r="20">
          <cell r="X20" t="str">
            <v>1AAII</v>
          </cell>
          <cell r="Y20" t="str">
            <v>DKADU PLANT  - PROCUREMENT   COMPRESSORS &amp; DRIVERS</v>
          </cell>
          <cell r="AF20">
            <v>0</v>
          </cell>
        </row>
        <row r="21">
          <cell r="X21" t="str">
            <v>1AAIJ</v>
          </cell>
          <cell r="Y21" t="str">
            <v>DKADU PLANT  - PROCUREMENT   EMERGENCY DIESEL GENERATOR</v>
          </cell>
          <cell r="AF21">
            <v>0</v>
          </cell>
        </row>
        <row r="22">
          <cell r="X22" t="str">
            <v>1AAIQ</v>
          </cell>
          <cell r="Y22" t="str">
            <v>DKADU PLANT  - PROCUREMENT   PACKAGED EQUIPMENT</v>
          </cell>
          <cell r="AF22">
            <v>0</v>
          </cell>
        </row>
        <row r="23">
          <cell r="X23" t="str">
            <v>1AAIR</v>
          </cell>
          <cell r="Y23" t="str">
            <v>DKADU PLANT  - PROCUREMENT   ELECTRICAL EQUIPMENT</v>
          </cell>
          <cell r="AF23">
            <v>0</v>
          </cell>
        </row>
        <row r="24">
          <cell r="X24" t="str">
            <v>1AAIS</v>
          </cell>
          <cell r="Y24" t="str">
            <v>DKADU PLANT  - PROCUREMENT INSTRUMENTATION EQUIPMENT</v>
          </cell>
          <cell r="AF24">
            <v>0</v>
          </cell>
        </row>
        <row r="25">
          <cell r="X25" t="str">
            <v>1AAIT</v>
          </cell>
          <cell r="Y25" t="str">
            <v>DKADU PLANT  - PROCUREMENT   BULKS</v>
          </cell>
          <cell r="AF25">
            <v>0</v>
          </cell>
        </row>
        <row r="26">
          <cell r="X26" t="str">
            <v>1AAIX</v>
          </cell>
          <cell r="Y26" t="str">
            <v>DKADU PLANT  - PROCUREMENT   OTHER</v>
          </cell>
          <cell r="AF26">
            <v>0</v>
          </cell>
        </row>
        <row r="27">
          <cell r="X27" t="str">
            <v>1AAI-</v>
          </cell>
          <cell r="Y27" t="str">
            <v>SUBTOTAL - DKADU PLANT  - PROCUREMENT</v>
          </cell>
          <cell r="Z27">
            <v>0</v>
          </cell>
          <cell r="AA27" t="str">
            <v>N/A</v>
          </cell>
          <cell r="AB27">
            <v>0</v>
          </cell>
          <cell r="AC27">
            <v>0</v>
          </cell>
          <cell r="AD27">
            <v>0</v>
          </cell>
          <cell r="AE27">
            <v>0</v>
          </cell>
          <cell r="AF27">
            <v>0</v>
          </cell>
        </row>
        <row r="29">
          <cell r="X29" t="str">
            <v>1AAJA</v>
          </cell>
          <cell r="Y29" t="str">
            <v>DKADU PLANT  - INDIRECT ENG'G CONTRACTS</v>
          </cell>
          <cell r="AF29">
            <v>0</v>
          </cell>
        </row>
        <row r="30">
          <cell r="X30" t="str">
            <v>1AAJB</v>
          </cell>
          <cell r="Y30" t="str">
            <v>DKADU PLANT  - INDIRECT ENG'G PROJECT MANAGEMENT</v>
          </cell>
          <cell r="AF30">
            <v>0</v>
          </cell>
        </row>
        <row r="31">
          <cell r="X31" t="str">
            <v>1AAJC</v>
          </cell>
          <cell r="Y31" t="str">
            <v>DKADU PLANT  - INDIRECT ENG'G ENGINEERING/NON-TECH</v>
          </cell>
          <cell r="AF31">
            <v>0</v>
          </cell>
        </row>
        <row r="32">
          <cell r="X32" t="str">
            <v>1AAJX</v>
          </cell>
          <cell r="Y32" t="str">
            <v>DKADU PLANT  - INDIRECT ENG'G OTHER</v>
          </cell>
          <cell r="AF32">
            <v>0</v>
          </cell>
        </row>
        <row r="33">
          <cell r="X33" t="str">
            <v>1AAJ-</v>
          </cell>
          <cell r="Y33" t="str">
            <v>SUBTOTAL - DKADU PLANT  - INDIRECT ENGINEERING</v>
          </cell>
          <cell r="Z33">
            <v>0</v>
          </cell>
          <cell r="AA33" t="str">
            <v>N/A</v>
          </cell>
          <cell r="AB33">
            <v>0</v>
          </cell>
          <cell r="AC33">
            <v>0</v>
          </cell>
          <cell r="AD33">
            <v>0</v>
          </cell>
          <cell r="AE33">
            <v>0</v>
          </cell>
          <cell r="AF33">
            <v>0</v>
          </cell>
        </row>
        <row r="46">
          <cell r="W46" t="str">
            <v>LEVEL 2 DKADU PLANT PG.2</v>
          </cell>
          <cell r="X46" t="str">
            <v>WBS CODE</v>
          </cell>
          <cell r="Y46" t="str">
            <v>DESCRIPTION</v>
          </cell>
          <cell r="Z46" t="str">
            <v>QUANTITY</v>
          </cell>
          <cell r="AA46" t="str">
            <v>UNITS</v>
          </cell>
          <cell r="AB46" t="str">
            <v>TOTAL MANHOURS</v>
          </cell>
          <cell r="AC46" t="str">
            <v>TOTAL LABOR COST</v>
          </cell>
          <cell r="AD46" t="str">
            <v>TOTAL MAT'L COST</v>
          </cell>
          <cell r="AE46" t="str">
            <v>TOTAL S/C COST</v>
          </cell>
          <cell r="AF46" t="str">
            <v>TOTAL COST</v>
          </cell>
        </row>
        <row r="48">
          <cell r="X48" t="str">
            <v>1ABAA</v>
          </cell>
          <cell r="Y48" t="str">
            <v>DKADU PLANT  - FAB/DELIVERY MAJOR EQUIP PRESSURE VESSELS</v>
          </cell>
          <cell r="Z48">
            <v>17</v>
          </cell>
          <cell r="AA48">
            <v>0</v>
          </cell>
          <cell r="AB48">
            <v>0</v>
          </cell>
          <cell r="AC48">
            <v>0</v>
          </cell>
          <cell r="AD48">
            <v>2878400</v>
          </cell>
          <cell r="AE48">
            <v>0</v>
          </cell>
          <cell r="AF48">
            <v>2878400</v>
          </cell>
        </row>
        <row r="49">
          <cell r="X49" t="str">
            <v>1ABAB</v>
          </cell>
          <cell r="Y49" t="str">
            <v>DKADU PLANT  - FAB/DELIVERY MAJOR EQUIP COLUMNS</v>
          </cell>
          <cell r="Z49">
            <v>3</v>
          </cell>
          <cell r="AA49">
            <v>0</v>
          </cell>
          <cell r="AB49">
            <v>0</v>
          </cell>
          <cell r="AC49">
            <v>0</v>
          </cell>
          <cell r="AD49">
            <v>3937000</v>
          </cell>
          <cell r="AE49">
            <v>0</v>
          </cell>
          <cell r="AF49">
            <v>3937000</v>
          </cell>
        </row>
        <row r="50">
          <cell r="X50" t="str">
            <v>1ABAE</v>
          </cell>
          <cell r="Y50" t="str">
            <v>DKADU PLANT  - FAB/DELIVERY MAJOR EQUIP PUMPS &amp; MOTORS</v>
          </cell>
          <cell r="Z50">
            <v>9</v>
          </cell>
          <cell r="AA50">
            <v>0</v>
          </cell>
          <cell r="AB50">
            <v>0</v>
          </cell>
          <cell r="AC50">
            <v>0</v>
          </cell>
          <cell r="AD50">
            <v>1160000</v>
          </cell>
          <cell r="AE50">
            <v>0</v>
          </cell>
          <cell r="AF50">
            <v>1160000</v>
          </cell>
        </row>
        <row r="51">
          <cell r="X51" t="str">
            <v>1ABAF</v>
          </cell>
          <cell r="Y51" t="str">
            <v>DKADU PLANT  - FAB/DELIVERY MAJOR EQUIP HEAT EXCHANGERS S&amp;T</v>
          </cell>
          <cell r="Z51">
            <v>12</v>
          </cell>
          <cell r="AA51">
            <v>0</v>
          </cell>
          <cell r="AB51">
            <v>0</v>
          </cell>
          <cell r="AC51">
            <v>0</v>
          </cell>
          <cell r="AD51">
            <v>5750000</v>
          </cell>
          <cell r="AE51">
            <v>0</v>
          </cell>
          <cell r="AF51">
            <v>5750000</v>
          </cell>
        </row>
        <row r="52">
          <cell r="X52" t="str">
            <v>1ABAG</v>
          </cell>
          <cell r="Y52" t="str">
            <v>DKADU PLANT  - FAB/DELIVERY MAJOR EQUIP HEAT EXCHANGERS FINNED ALUMINUM</v>
          </cell>
          <cell r="Z52">
            <v>0</v>
          </cell>
          <cell r="AA52">
            <v>0</v>
          </cell>
          <cell r="AB52">
            <v>0</v>
          </cell>
          <cell r="AC52">
            <v>0</v>
          </cell>
          <cell r="AD52">
            <v>0</v>
          </cell>
          <cell r="AE52">
            <v>0</v>
          </cell>
          <cell r="AF52">
            <v>0</v>
          </cell>
        </row>
        <row r="53">
          <cell r="X53" t="str">
            <v>1ABAH</v>
          </cell>
          <cell r="Y53" t="str">
            <v>DKADU PLANT  - FAB/DELIVERY MAJOR EQUIP AIR COOLERS</v>
          </cell>
          <cell r="Z53">
            <v>6</v>
          </cell>
          <cell r="AA53">
            <v>0</v>
          </cell>
          <cell r="AB53">
            <v>0</v>
          </cell>
          <cell r="AC53">
            <v>0</v>
          </cell>
          <cell r="AD53">
            <v>4396000</v>
          </cell>
          <cell r="AE53">
            <v>0</v>
          </cell>
          <cell r="AF53">
            <v>4396000</v>
          </cell>
        </row>
        <row r="54">
          <cell r="X54" t="str">
            <v>1ABAI</v>
          </cell>
          <cell r="Y54" t="str">
            <v>DKADU PLANT  - FAB/DELIVERY MAJOR EQUIP COMPRESSORS &amp; DRIVERS</v>
          </cell>
          <cell r="Z54">
            <v>7</v>
          </cell>
          <cell r="AA54">
            <v>0</v>
          </cell>
          <cell r="AB54">
            <v>0</v>
          </cell>
          <cell r="AC54">
            <v>0</v>
          </cell>
          <cell r="AD54">
            <v>40205000</v>
          </cell>
          <cell r="AE54">
            <v>0</v>
          </cell>
          <cell r="AF54">
            <v>40205000</v>
          </cell>
        </row>
        <row r="55">
          <cell r="X55" t="str">
            <v>1ABAJ</v>
          </cell>
          <cell r="Y55" t="str">
            <v>DKADU PLANT  - FAB/DELIVERY MAJOR EQUIP EMEGENCY DIESEL GENERATOR</v>
          </cell>
          <cell r="AF55">
            <v>0</v>
          </cell>
        </row>
        <row r="56">
          <cell r="X56" t="str">
            <v>1ABAQ</v>
          </cell>
          <cell r="Y56" t="str">
            <v>DKADU PLANT  - FAB/DELIVERY MAJOR EQUIP PACKAGED EQUIPMENT</v>
          </cell>
          <cell r="Z56">
            <v>4</v>
          </cell>
          <cell r="AA56">
            <v>0</v>
          </cell>
          <cell r="AB56">
            <v>0</v>
          </cell>
          <cell r="AC56">
            <v>0</v>
          </cell>
          <cell r="AD56">
            <v>535400</v>
          </cell>
          <cell r="AE56">
            <v>0</v>
          </cell>
          <cell r="AF56">
            <v>535400</v>
          </cell>
        </row>
        <row r="57">
          <cell r="X57" t="str">
            <v>1ABAR</v>
          </cell>
          <cell r="Y57" t="str">
            <v>DKADU PLANT  - FAB/DELIVERY MAJOR EQUIP ELECTRICAL EQUIPMENT</v>
          </cell>
          <cell r="Z57">
            <v>0</v>
          </cell>
          <cell r="AA57">
            <v>0</v>
          </cell>
          <cell r="AB57">
            <v>0</v>
          </cell>
          <cell r="AC57">
            <v>0</v>
          </cell>
          <cell r="AD57">
            <v>0</v>
          </cell>
          <cell r="AE57">
            <v>0</v>
          </cell>
          <cell r="AF57">
            <v>0</v>
          </cell>
        </row>
        <row r="58">
          <cell r="X58" t="str">
            <v>1ABAS</v>
          </cell>
          <cell r="Y58" t="str">
            <v>DKADU PLANT  - FAB/DELIVERY MAJOR EQUIP INSTRUMENTATION EQUIPMENT</v>
          </cell>
          <cell r="Z58">
            <v>0</v>
          </cell>
          <cell r="AA58">
            <v>0</v>
          </cell>
          <cell r="AB58">
            <v>0</v>
          </cell>
          <cell r="AC58">
            <v>0</v>
          </cell>
          <cell r="AD58">
            <v>0</v>
          </cell>
          <cell r="AE58">
            <v>0</v>
          </cell>
          <cell r="AF58">
            <v>0</v>
          </cell>
        </row>
        <row r="59">
          <cell r="X59" t="str">
            <v>1ABAX</v>
          </cell>
          <cell r="Y59" t="str">
            <v>DKADU PLANT  - FAB/DELIVERY MAJOR EQUIP OTHER</v>
          </cell>
          <cell r="Z59">
            <v>0</v>
          </cell>
          <cell r="AA59">
            <v>0</v>
          </cell>
          <cell r="AB59">
            <v>0</v>
          </cell>
          <cell r="AC59">
            <v>0</v>
          </cell>
          <cell r="AD59">
            <v>0</v>
          </cell>
          <cell r="AE59">
            <v>0</v>
          </cell>
          <cell r="AF59">
            <v>0</v>
          </cell>
        </row>
        <row r="60">
          <cell r="X60" t="str">
            <v>1ABA-</v>
          </cell>
          <cell r="Y60" t="str">
            <v>SUBTOTAL - DKADU PLANT  - FAB/DELIVERY MAJOR EQUIP.</v>
          </cell>
          <cell r="Z60">
            <v>58</v>
          </cell>
          <cell r="AA60" t="str">
            <v>N/A</v>
          </cell>
          <cell r="AB60">
            <v>0</v>
          </cell>
          <cell r="AC60">
            <v>0</v>
          </cell>
          <cell r="AD60">
            <v>58861800</v>
          </cell>
          <cell r="AE60">
            <v>0</v>
          </cell>
          <cell r="AF60">
            <v>58861800</v>
          </cell>
        </row>
        <row r="62">
          <cell r="X62" t="str">
            <v>1ABBA</v>
          </cell>
          <cell r="Y62" t="str">
            <v>DKADU PLANT  - FAB/DELIVERY BULKS - IMBEDS</v>
          </cell>
          <cell r="AF62">
            <v>0</v>
          </cell>
        </row>
        <row r="63">
          <cell r="X63" t="str">
            <v>1ABBB</v>
          </cell>
          <cell r="Y63" t="str">
            <v>DKADU PLANT  - FAB/DELIVERY BULKS - STRUCTURAL</v>
          </cell>
          <cell r="AF63">
            <v>0</v>
          </cell>
        </row>
        <row r="64">
          <cell r="X64" t="str">
            <v>1ABBC</v>
          </cell>
          <cell r="Y64" t="str">
            <v>DKADU PLANT  - FAB/DELIVERY BULKS - PIPING</v>
          </cell>
          <cell r="Z64">
            <v>0</v>
          </cell>
          <cell r="AA64">
            <v>0</v>
          </cell>
          <cell r="AB64">
            <v>0</v>
          </cell>
          <cell r="AC64">
            <v>0</v>
          </cell>
          <cell r="AD64">
            <v>0</v>
          </cell>
          <cell r="AE64">
            <v>0</v>
          </cell>
          <cell r="AF64">
            <v>0</v>
          </cell>
        </row>
        <row r="65">
          <cell r="X65" t="str">
            <v>1ABBD</v>
          </cell>
          <cell r="Y65" t="str">
            <v>DKADU PLANT  - FAB/DELIVERY BULKS - ELECTRICAL</v>
          </cell>
          <cell r="Z65">
            <v>0</v>
          </cell>
          <cell r="AA65">
            <v>0</v>
          </cell>
          <cell r="AB65">
            <v>0</v>
          </cell>
          <cell r="AC65">
            <v>0</v>
          </cell>
          <cell r="AD65">
            <v>0</v>
          </cell>
          <cell r="AE65">
            <v>0</v>
          </cell>
          <cell r="AF65">
            <v>0</v>
          </cell>
        </row>
        <row r="66">
          <cell r="X66" t="str">
            <v>1ABBE</v>
          </cell>
          <cell r="Y66" t="str">
            <v>DKADU PLANT  - FAB/DELIVERY BULKS - INSTRUMENTATION</v>
          </cell>
          <cell r="Z66">
            <v>0</v>
          </cell>
          <cell r="AA66">
            <v>0</v>
          </cell>
          <cell r="AB66">
            <v>0</v>
          </cell>
          <cell r="AC66">
            <v>0</v>
          </cell>
          <cell r="AD66">
            <v>0</v>
          </cell>
          <cell r="AE66">
            <v>0</v>
          </cell>
          <cell r="AF66">
            <v>0</v>
          </cell>
        </row>
        <row r="67">
          <cell r="X67" t="str">
            <v>1ABB-</v>
          </cell>
          <cell r="Y67" t="str">
            <v>SUBTOTAL - DKADU PLANT  - FAB/DELIVERY BULKS</v>
          </cell>
          <cell r="Z67">
            <v>0</v>
          </cell>
          <cell r="AA67" t="str">
            <v>N/A</v>
          </cell>
          <cell r="AB67">
            <v>0</v>
          </cell>
          <cell r="AC67">
            <v>0</v>
          </cell>
          <cell r="AD67">
            <v>0</v>
          </cell>
          <cell r="AE67">
            <v>0</v>
          </cell>
          <cell r="AF67">
            <v>0</v>
          </cell>
        </row>
        <row r="69">
          <cell r="X69" t="str">
            <v>1ABCA</v>
          </cell>
          <cell r="Y69" t="str">
            <v>DKADU PLANT  - FAB/DELIVERY ENG. SPECIALTIES - BUILDINGS</v>
          </cell>
          <cell r="AF69">
            <v>0</v>
          </cell>
        </row>
        <row r="70">
          <cell r="X70" t="str">
            <v>1ABCB</v>
          </cell>
          <cell r="Y70" t="str">
            <v>DKADU PLANT  - FAB/DELIVERY ENG. SPECIALTIES - GENERAL</v>
          </cell>
          <cell r="AF70">
            <v>0</v>
          </cell>
        </row>
        <row r="71">
          <cell r="X71" t="str">
            <v>1ABC-</v>
          </cell>
          <cell r="Y71" t="str">
            <v>SUBTOTAL - DKADU PLANT  - FAB/DELIVERY ENGINEERING SPECIALTIES</v>
          </cell>
          <cell r="Z71">
            <v>0</v>
          </cell>
          <cell r="AA71" t="str">
            <v>N/A</v>
          </cell>
          <cell r="AB71">
            <v>0</v>
          </cell>
          <cell r="AC71">
            <v>0</v>
          </cell>
          <cell r="AD71">
            <v>0</v>
          </cell>
          <cell r="AE71">
            <v>0</v>
          </cell>
          <cell r="AF71">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dha"/>
      <sheetName val="Dividend"/>
      <sheetName val="Q4_22_SEBI"/>
      <sheetName val="Ratio"/>
      <sheetName val="BS"/>
      <sheetName val="H2_1718_SEBI_Debt"/>
      <sheetName val="Q4_1617_SEBI_Result_old"/>
      <sheetName val="SEBI_H1_1617_Debt"/>
      <sheetName val="PL"/>
      <sheetName val="SOCEB"/>
      <sheetName val="CFS"/>
      <sheetName val="CASHFLOW IN DF FORMAT"/>
      <sheetName val="CFS_Old-Del"/>
      <sheetName val="CFS rev"/>
      <sheetName val="CFS_Old"/>
      <sheetName val="Ind as TB"/>
      <sheetName val="CFS_COMP"/>
      <sheetName val="Cash Flow Working"/>
      <sheetName val="4_Tang"/>
      <sheetName val="FixedAssets"/>
      <sheetName val="Cash Flow DF"/>
      <sheetName val="Tangible"/>
      <sheetName val="CF St - Direct"/>
      <sheetName val="CF St - Indirect"/>
      <sheetName val="SOCE a."/>
      <sheetName val="Other Intangible"/>
      <sheetName val="5_ Intang"/>
      <sheetName val="6_Invest"/>
      <sheetName val="  10"/>
      <sheetName val="6_Invest_Fin_Rev"/>
      <sheetName val="6_Invest_Fin"/>
      <sheetName val="6_Invest_2"/>
      <sheetName val="7_Loan"/>
      <sheetName val="8_Oth_Fin_Ast"/>
      <sheetName val="30."/>
      <sheetName val="9_Itax"/>
      <sheetName val="10_Oth_Ast"/>
      <sheetName val="11_Invent"/>
      <sheetName val="12_Tra_Rec"/>
      <sheetName val="13_Bank"/>
      <sheetName val="13."/>
      <sheetName val="5"/>
      <sheetName val="19.1"/>
      <sheetName val="22."/>
      <sheetName val="23.1"/>
      <sheetName val="14_Held_Sale"/>
      <sheetName val="14B_Oth_Equ_Old"/>
      <sheetName val="14A_Equ_Cap"/>
      <sheetName val="14B_Oth_Equ"/>
      <sheetName val="15_Bor"/>
      <sheetName val="15 Borr Note"/>
      <sheetName val="15_Bor_Note"/>
      <sheetName val="28."/>
      <sheetName val="16_Oth_Fin_Lib"/>
      <sheetName val="13_o "/>
      <sheetName val="14_o "/>
      <sheetName val="17_Oth_Lib"/>
      <sheetName val="18_Prov"/>
      <sheetName val="19_Tra_Pay"/>
      <sheetName val="34. "/>
      <sheetName val="19.2"/>
      <sheetName val="20_Rev_Ope"/>
      <sheetName val="21_Oth_Incm"/>
      <sheetName val="22_Emp_Bef"/>
      <sheetName val="23_Fin_Cst"/>
      <sheetName val="24_Depr"/>
      <sheetName val="25_Oth_Exp"/>
      <sheetName val="26_Exceptional"/>
      <sheetName val="27_Tax_Exp"/>
      <sheetName val="Seg_P&amp;L"/>
      <sheetName val="Allocation"/>
      <sheetName val="Yearwise Income tax asset"/>
      <sheetName val="Grouping"/>
      <sheetName val="Grouping_Adjustment"/>
      <sheetName val="Depreciation Others"/>
      <sheetName val="TB"/>
      <sheetName val="Check"/>
      <sheetName val="Trial Balance"/>
      <sheetName val="Tax Provision wrk"/>
      <sheetName val="SAP Trial Balance"/>
      <sheetName val="I_GAAP_Entries"/>
      <sheetName val="JSWSL Entries"/>
      <sheetName val="I_GAAP_Adju_Summary"/>
      <sheetName val="Profit_Reser_Reco"/>
      <sheetName val="Delete"/>
      <sheetName val="Reco_Sumary_ P&amp;L"/>
      <sheetName val="Reco_Sumary_ BS"/>
      <sheetName val="Reco_Wrks"/>
      <sheetName val="Assets given on operating lease"/>
      <sheetName val="Investment Property"/>
      <sheetName val="Goodwill"/>
      <sheetName val="6 Invt Prop"/>
      <sheetName val="7     "/>
      <sheetName val="8     "/>
      <sheetName val="Invtpo"/>
      <sheetName val="Financial Instr Disclosures"/>
      <sheetName val="113 Disclosures"/>
      <sheetName val="Ind AS 28, 112 Joint Arrangemen"/>
      <sheetName val="Ind AS 28, 112 Assoc."/>
      <sheetName val="Ind AS 112 Subs"/>
      <sheetName val="Ind AS 112 Loss of Control"/>
      <sheetName val="Ind AS 17"/>
      <sheetName val="Ind AS 33"/>
      <sheetName val="Ind AS 105 Discont Ops"/>
      <sheetName val="Ind AS 105 Held for Sale"/>
      <sheetName val="IndAS 108 Segment"/>
      <sheetName val="Ind AS 19 Emp Benefits"/>
      <sheetName val="Ind AS 103 Busi Combination"/>
      <sheetName val="Deferred Revenue"/>
      <sheetName val="IND_AS_Grouping"/>
      <sheetName val="101 Disclosure"/>
    </sheetNames>
    <sheetDataSet>
      <sheetData sheetId="0"/>
      <sheetData sheetId="1"/>
      <sheetData sheetId="2"/>
      <sheetData sheetId="3"/>
      <sheetData sheetId="4"/>
      <sheetData sheetId="5"/>
      <sheetData sheetId="6"/>
      <sheetData sheetId="7"/>
      <sheetData sheetId="8">
        <row r="16">
          <cell r="I16">
            <v>382689392.67860264</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37">
          <cell r="Q37">
            <v>6545433164.0799999</v>
          </cell>
        </row>
      </sheetData>
      <sheetData sheetId="73"/>
      <sheetData sheetId="74"/>
      <sheetData sheetId="75">
        <row r="1">
          <cell r="A1" t="str">
            <v>A/c No</v>
          </cell>
          <cell r="B1" t="str">
            <v>A/c Description</v>
          </cell>
          <cell r="C1" t="str">
            <v>Corporate</v>
          </cell>
          <cell r="D1" t="str">
            <v>Vijayangar - SBU1</v>
          </cell>
          <cell r="E1" t="str">
            <v>Vijayangar - SBU2</v>
          </cell>
          <cell r="F1" t="str">
            <v>NANDYAL</v>
          </cell>
          <cell r="G1" t="str">
            <v>SALBONI</v>
          </cell>
          <cell r="H1" t="str">
            <v>Ratnagiri</v>
          </cell>
          <cell r="I1" t="str">
            <v>Grand Total</v>
          </cell>
          <cell r="J1" t="str">
            <v>JSWE- CORPORATE</v>
          </cell>
          <cell r="K1" t="str">
            <v>SBU1-260MW</v>
          </cell>
          <cell r="L1" t="str">
            <v>O &amp; M - CPP1&amp;2</v>
          </cell>
          <cell r="M1" t="str">
            <v>JSWEL - JSWECE</v>
          </cell>
          <cell r="N1" t="str">
            <v>Vijayanagar-SBU1</v>
          </cell>
          <cell r="O1" t="str">
            <v>JSWEL - 1690MW</v>
          </cell>
          <cell r="P1" t="str">
            <v>SBU2-600MW</v>
          </cell>
          <cell r="Q1" t="str">
            <v>O &amp; M - CPP3&amp;4</v>
          </cell>
          <cell r="R1" t="str">
            <v>Vijayanagar-SBU2</v>
          </cell>
          <cell r="S1" t="str">
            <v>Ratnagiri-SBU3</v>
          </cell>
        </row>
        <row r="3">
          <cell r="A3">
            <v>1101010000</v>
          </cell>
          <cell r="B3" t="str">
            <v>FULLY PAID UP EQUITY SHARE CAPITAL</v>
          </cell>
          <cell r="C3">
            <v>-39768610</v>
          </cell>
          <cell r="D3">
            <v>-16400547950</v>
          </cell>
          <cell r="E3">
            <v>0</v>
          </cell>
          <cell r="F3">
            <v>0</v>
          </cell>
          <cell r="G3">
            <v>0</v>
          </cell>
          <cell r="H3">
            <v>0</v>
          </cell>
          <cell r="I3">
            <v>-16440316560</v>
          </cell>
          <cell r="J3">
            <v>-39768610</v>
          </cell>
          <cell r="K3">
            <v>-16400547950</v>
          </cell>
          <cell r="L3">
            <v>0</v>
          </cell>
          <cell r="M3">
            <v>0</v>
          </cell>
          <cell r="N3">
            <v>-16400547950</v>
          </cell>
          <cell r="O3">
            <v>0</v>
          </cell>
          <cell r="P3">
            <v>0</v>
          </cell>
          <cell r="Q3">
            <v>0</v>
          </cell>
          <cell r="R3">
            <v>0</v>
          </cell>
          <cell r="S3">
            <v>0</v>
          </cell>
        </row>
        <row r="4">
          <cell r="A4">
            <v>1102030000</v>
          </cell>
          <cell r="B4" t="str">
            <v>SECURITY PREMIUM</v>
          </cell>
          <cell r="C4">
            <v>-168175678.25999999</v>
          </cell>
          <cell r="D4">
            <v>-24215639038</v>
          </cell>
          <cell r="E4">
            <v>0</v>
          </cell>
          <cell r="F4">
            <v>0</v>
          </cell>
          <cell r="G4">
            <v>0</v>
          </cell>
          <cell r="H4">
            <v>407558498.1368348</v>
          </cell>
          <cell r="I4">
            <v>-23976256218.123165</v>
          </cell>
          <cell r="J4">
            <v>-168175678.25999999</v>
          </cell>
          <cell r="K4">
            <v>-24215639038</v>
          </cell>
          <cell r="L4">
            <v>0</v>
          </cell>
          <cell r="M4">
            <v>0</v>
          </cell>
          <cell r="N4">
            <v>-24215639038</v>
          </cell>
          <cell r="O4">
            <v>0</v>
          </cell>
          <cell r="P4">
            <v>0</v>
          </cell>
          <cell r="Q4">
            <v>0</v>
          </cell>
          <cell r="R4">
            <v>0</v>
          </cell>
          <cell r="S4">
            <v>407558498.1368348</v>
          </cell>
        </row>
        <row r="5">
          <cell r="A5">
            <v>1102050000</v>
          </cell>
          <cell r="B5" t="str">
            <v>OUTSTANDING ESOP</v>
          </cell>
          <cell r="C5">
            <v>-277659472.99669409</v>
          </cell>
          <cell r="D5">
            <v>0</v>
          </cell>
          <cell r="E5">
            <v>0</v>
          </cell>
          <cell r="F5">
            <v>0</v>
          </cell>
          <cell r="G5">
            <v>0</v>
          </cell>
          <cell r="H5">
            <v>0</v>
          </cell>
          <cell r="I5">
            <v>-277659472.99669409</v>
          </cell>
          <cell r="J5">
            <v>-277659472.99669409</v>
          </cell>
          <cell r="K5">
            <v>0</v>
          </cell>
          <cell r="L5">
            <v>0</v>
          </cell>
          <cell r="M5">
            <v>0</v>
          </cell>
          <cell r="N5">
            <v>0</v>
          </cell>
          <cell r="O5">
            <v>0</v>
          </cell>
          <cell r="P5">
            <v>0</v>
          </cell>
          <cell r="Q5">
            <v>0</v>
          </cell>
          <cell r="R5">
            <v>0</v>
          </cell>
          <cell r="S5">
            <v>0</v>
          </cell>
        </row>
        <row r="6">
          <cell r="A6">
            <v>1102070000</v>
          </cell>
          <cell r="B6" t="str">
            <v>GENERAL RESERVE</v>
          </cell>
          <cell r="C6">
            <v>0</v>
          </cell>
          <cell r="D6">
            <v>-2139276414</v>
          </cell>
          <cell r="E6">
            <v>0</v>
          </cell>
          <cell r="F6">
            <v>0</v>
          </cell>
          <cell r="G6">
            <v>0</v>
          </cell>
          <cell r="H6">
            <v>0</v>
          </cell>
          <cell r="I6">
            <v>-2139276414</v>
          </cell>
          <cell r="J6">
            <v>0</v>
          </cell>
          <cell r="K6">
            <v>-2139276414</v>
          </cell>
          <cell r="L6">
            <v>0</v>
          </cell>
          <cell r="M6">
            <v>0</v>
          </cell>
          <cell r="N6">
            <v>-2139276414</v>
          </cell>
          <cell r="O6">
            <v>0</v>
          </cell>
          <cell r="P6">
            <v>0</v>
          </cell>
          <cell r="Q6">
            <v>0</v>
          </cell>
          <cell r="R6">
            <v>0</v>
          </cell>
          <cell r="S6">
            <v>0</v>
          </cell>
        </row>
        <row r="7">
          <cell r="A7">
            <v>1102090000</v>
          </cell>
          <cell r="B7" t="str">
            <v>RETAINED EARNINGS ACCOUNT - CURRENT YEAR</v>
          </cell>
          <cell r="C7">
            <v>7181349835.2123976</v>
          </cell>
          <cell r="D7">
            <v>-9067740174.0988064</v>
          </cell>
          <cell r="E7">
            <v>-36017062481.529999</v>
          </cell>
          <cell r="F7">
            <v>-214188918.99999997</v>
          </cell>
          <cell r="G7">
            <v>-20736031.240000002</v>
          </cell>
          <cell r="H7">
            <v>-3462396027.332819</v>
          </cell>
          <cell r="I7">
            <v>-41365848847.749222</v>
          </cell>
          <cell r="J7">
            <v>7181349835.2123976</v>
          </cell>
          <cell r="K7">
            <v>-7146784395.4388056</v>
          </cell>
          <cell r="L7">
            <v>-1987745495.8299999</v>
          </cell>
          <cell r="M7">
            <v>66789717.170000002</v>
          </cell>
          <cell r="N7">
            <v>-9067740174.0988064</v>
          </cell>
          <cell r="O7">
            <v>4795241945.7699995</v>
          </cell>
          <cell r="P7">
            <v>-33557003000.75</v>
          </cell>
          <cell r="Q7">
            <v>-7255301426.5499992</v>
          </cell>
          <cell r="R7">
            <v>-36017062481.529999</v>
          </cell>
          <cell r="S7">
            <v>-3462396027.332819</v>
          </cell>
        </row>
        <row r="8">
          <cell r="A8">
            <v>1102090040</v>
          </cell>
          <cell r="B8" t="str">
            <v>TRANSFER TO DEBENTURE REDEMPTION RESERVE</v>
          </cell>
          <cell r="C8">
            <v>0</v>
          </cell>
          <cell r="D8">
            <v>-500000000</v>
          </cell>
          <cell r="E8">
            <v>0</v>
          </cell>
          <cell r="F8">
            <v>0</v>
          </cell>
          <cell r="G8">
            <v>0</v>
          </cell>
          <cell r="H8">
            <v>0</v>
          </cell>
          <cell r="I8">
            <v>-500000000</v>
          </cell>
          <cell r="J8">
            <v>0</v>
          </cell>
          <cell r="K8">
            <v>-500000000</v>
          </cell>
          <cell r="L8">
            <v>0</v>
          </cell>
          <cell r="M8">
            <v>0</v>
          </cell>
          <cell r="N8">
            <v>-500000000</v>
          </cell>
          <cell r="O8">
            <v>0</v>
          </cell>
          <cell r="P8">
            <v>0</v>
          </cell>
          <cell r="Q8">
            <v>0</v>
          </cell>
          <cell r="R8">
            <v>0</v>
          </cell>
          <cell r="S8">
            <v>0</v>
          </cell>
        </row>
        <row r="9">
          <cell r="A9">
            <v>1102110000</v>
          </cell>
          <cell r="B9" t="str">
            <v>FOREIGN CURRENCY MONETARY ITEM TRANSLATION DI</v>
          </cell>
          <cell r="C9">
            <v>0</v>
          </cell>
          <cell r="D9">
            <v>-1.3112137913703918</v>
          </cell>
          <cell r="E9">
            <v>227.53</v>
          </cell>
          <cell r="F9">
            <v>0</v>
          </cell>
          <cell r="G9">
            <v>0</v>
          </cell>
          <cell r="H9">
            <v>30687.72</v>
          </cell>
          <cell r="I9">
            <v>30913.93878620863</v>
          </cell>
          <cell r="J9">
            <v>0</v>
          </cell>
          <cell r="K9">
            <v>-1.3112137913703918</v>
          </cell>
          <cell r="L9">
            <v>0</v>
          </cell>
          <cell r="M9">
            <v>0</v>
          </cell>
          <cell r="N9">
            <v>-1.3112137913703918</v>
          </cell>
          <cell r="O9">
            <v>227.53</v>
          </cell>
          <cell r="P9">
            <v>0</v>
          </cell>
          <cell r="Q9">
            <v>0</v>
          </cell>
          <cell r="R9">
            <v>227.53</v>
          </cell>
          <cell r="S9">
            <v>30687.72</v>
          </cell>
        </row>
        <row r="10">
          <cell r="A10">
            <v>1301010130</v>
          </cell>
          <cell r="B10" t="str">
            <v>LONG TERM NON-CONVERTIBLE DEBENTURES</v>
          </cell>
          <cell r="C10">
            <v>-2000000000</v>
          </cell>
          <cell r="D10">
            <v>0</v>
          </cell>
          <cell r="E10">
            <v>0</v>
          </cell>
          <cell r="F10">
            <v>0</v>
          </cell>
          <cell r="G10">
            <v>0</v>
          </cell>
          <cell r="H10">
            <v>-1750000000</v>
          </cell>
          <cell r="I10">
            <v>-3750000000</v>
          </cell>
          <cell r="J10">
            <v>-2000000000</v>
          </cell>
          <cell r="K10">
            <v>0</v>
          </cell>
          <cell r="L10">
            <v>0</v>
          </cell>
          <cell r="M10">
            <v>0</v>
          </cell>
          <cell r="N10">
            <v>0</v>
          </cell>
          <cell r="O10">
            <v>0</v>
          </cell>
          <cell r="P10">
            <v>0</v>
          </cell>
          <cell r="Q10">
            <v>0</v>
          </cell>
          <cell r="R10">
            <v>0</v>
          </cell>
          <cell r="S10">
            <v>-1750000000</v>
          </cell>
        </row>
        <row r="11">
          <cell r="A11">
            <v>1301020210</v>
          </cell>
          <cell r="B11" t="str">
            <v>RUPEE TERM LOANS FROM BANKS</v>
          </cell>
          <cell r="C11">
            <v>0</v>
          </cell>
          <cell r="D11">
            <v>-5.2015310619026423E-2</v>
          </cell>
          <cell r="E11">
            <v>0</v>
          </cell>
          <cell r="F11">
            <v>0</v>
          </cell>
          <cell r="G11">
            <v>0</v>
          </cell>
          <cell r="H11">
            <v>-5429942937.7536068</v>
          </cell>
          <cell r="I11">
            <v>-5429942937.8056221</v>
          </cell>
          <cell r="J11">
            <v>0</v>
          </cell>
          <cell r="K11">
            <v>-5.2015310619026423E-2</v>
          </cell>
          <cell r="L11">
            <v>0</v>
          </cell>
          <cell r="M11">
            <v>0</v>
          </cell>
          <cell r="N11">
            <v>-5.2015310619026423E-2</v>
          </cell>
          <cell r="O11">
            <v>0</v>
          </cell>
          <cell r="P11">
            <v>0</v>
          </cell>
          <cell r="Q11">
            <v>0</v>
          </cell>
          <cell r="R11">
            <v>0</v>
          </cell>
          <cell r="S11">
            <v>-5429942937.7536068</v>
          </cell>
        </row>
        <row r="12">
          <cell r="A12">
            <v>1301040000</v>
          </cell>
          <cell r="B12" t="str">
            <v>TERM LOANS FROM FINANCIAL INSTITUTION</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row r="13">
          <cell r="A13">
            <v>1301500100</v>
          </cell>
          <cell r="B13" t="str">
            <v>TREASURY CLR A/C</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row>
        <row r="14">
          <cell r="A14">
            <v>1303010000</v>
          </cell>
          <cell r="B14" t="str">
            <v>DEFERRED TAX LIABILITY</v>
          </cell>
          <cell r="C14">
            <v>-9290348871</v>
          </cell>
          <cell r="D14">
            <v>0</v>
          </cell>
          <cell r="E14">
            <v>-34019929</v>
          </cell>
          <cell r="F14">
            <v>0</v>
          </cell>
          <cell r="G14">
            <v>0</v>
          </cell>
          <cell r="H14">
            <v>0</v>
          </cell>
          <cell r="I14">
            <v>-9324368800</v>
          </cell>
          <cell r="J14">
            <v>-9290348871</v>
          </cell>
          <cell r="K14">
            <v>0</v>
          </cell>
          <cell r="L14">
            <v>0</v>
          </cell>
          <cell r="M14">
            <v>0</v>
          </cell>
          <cell r="N14">
            <v>0</v>
          </cell>
          <cell r="O14">
            <v>-34019929</v>
          </cell>
          <cell r="P14">
            <v>0</v>
          </cell>
          <cell r="Q14">
            <v>0</v>
          </cell>
          <cell r="R14">
            <v>-34019929</v>
          </cell>
          <cell r="S14">
            <v>0</v>
          </cell>
        </row>
        <row r="15">
          <cell r="A15">
            <v>1304010020</v>
          </cell>
          <cell r="B15" t="str">
            <v>FOR CON DEF PRE-LIAB</v>
          </cell>
          <cell r="C15">
            <v>0</v>
          </cell>
          <cell r="D15">
            <v>0</v>
          </cell>
          <cell r="E15">
            <v>0</v>
          </cell>
          <cell r="F15">
            <v>0</v>
          </cell>
          <cell r="G15">
            <v>0</v>
          </cell>
          <cell r="H15">
            <v>0</v>
          </cell>
          <cell r="I15">
            <v>0</v>
          </cell>
          <cell r="J15">
            <v>0</v>
          </cell>
          <cell r="K15">
            <v>0</v>
          </cell>
          <cell r="L15">
            <v>0</v>
          </cell>
          <cell r="M15">
            <v>0</v>
          </cell>
          <cell r="N15">
            <v>0</v>
          </cell>
          <cell r="O15">
            <v>792264290.53999996</v>
          </cell>
          <cell r="P15">
            <v>-792264290.53999996</v>
          </cell>
          <cell r="Q15">
            <v>0</v>
          </cell>
          <cell r="R15">
            <v>0</v>
          </cell>
          <cell r="S15">
            <v>0</v>
          </cell>
        </row>
        <row r="16">
          <cell r="A16">
            <v>1305010000</v>
          </cell>
          <cell r="B16" t="str">
            <v>PROVISION FOR GRATUITY</v>
          </cell>
          <cell r="C16">
            <v>-142503687</v>
          </cell>
          <cell r="D16">
            <v>0</v>
          </cell>
          <cell r="E16">
            <v>0</v>
          </cell>
          <cell r="F16">
            <v>0</v>
          </cell>
          <cell r="G16">
            <v>0</v>
          </cell>
          <cell r="H16">
            <v>0</v>
          </cell>
          <cell r="I16">
            <v>-142503687</v>
          </cell>
          <cell r="J16">
            <v>-142503687</v>
          </cell>
          <cell r="K16">
            <v>0</v>
          </cell>
          <cell r="L16">
            <v>0</v>
          </cell>
          <cell r="M16">
            <v>0</v>
          </cell>
          <cell r="N16">
            <v>0</v>
          </cell>
          <cell r="O16">
            <v>0</v>
          </cell>
          <cell r="P16">
            <v>0</v>
          </cell>
          <cell r="Q16">
            <v>0</v>
          </cell>
          <cell r="R16">
            <v>0</v>
          </cell>
          <cell r="S16">
            <v>0</v>
          </cell>
        </row>
        <row r="17">
          <cell r="A17">
            <v>1305010010</v>
          </cell>
          <cell r="B17" t="str">
            <v>NC PROVISION FOR LEAVE ENCASHMENT</v>
          </cell>
          <cell r="C17">
            <v>-128556308</v>
          </cell>
          <cell r="D17">
            <v>7150027</v>
          </cell>
          <cell r="E17">
            <v>9589020</v>
          </cell>
          <cell r="F17">
            <v>591439</v>
          </cell>
          <cell r="G17">
            <v>172196</v>
          </cell>
          <cell r="H17">
            <v>6588792</v>
          </cell>
          <cell r="I17">
            <v>-105228469</v>
          </cell>
          <cell r="J17">
            <v>-128556308</v>
          </cell>
          <cell r="K17">
            <v>4409921</v>
          </cell>
          <cell r="L17">
            <v>2527663</v>
          </cell>
          <cell r="M17">
            <v>212443</v>
          </cell>
          <cell r="N17">
            <v>7150027</v>
          </cell>
          <cell r="O17">
            <v>4790605</v>
          </cell>
          <cell r="P17">
            <v>4296030</v>
          </cell>
          <cell r="Q17">
            <v>502385</v>
          </cell>
          <cell r="R17">
            <v>9589020</v>
          </cell>
          <cell r="S17">
            <v>6588792</v>
          </cell>
        </row>
        <row r="18">
          <cell r="A18">
            <v>1305010020</v>
          </cell>
          <cell r="B18" t="str">
            <v>PROVISION FOR ESOP</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19">
          <cell r="A19">
            <v>1402020510</v>
          </cell>
          <cell r="B19" t="str">
            <v>PNB - CASH CREDIT - SBU2-0041008700011011</v>
          </cell>
          <cell r="C19">
            <v>-237061052.13</v>
          </cell>
          <cell r="D19">
            <v>-3108478</v>
          </cell>
          <cell r="E19">
            <v>240568209.10000002</v>
          </cell>
          <cell r="F19">
            <v>0</v>
          </cell>
          <cell r="G19">
            <v>0</v>
          </cell>
          <cell r="H19">
            <v>0</v>
          </cell>
          <cell r="I19">
            <v>398678.97000002861</v>
          </cell>
          <cell r="J19">
            <v>-237061052.13</v>
          </cell>
          <cell r="K19">
            <v>-3108478</v>
          </cell>
          <cell r="L19">
            <v>0</v>
          </cell>
          <cell r="M19">
            <v>0</v>
          </cell>
          <cell r="N19">
            <v>-3108478</v>
          </cell>
          <cell r="O19">
            <v>-416063860.10000002</v>
          </cell>
          <cell r="P19">
            <v>656632069.20000005</v>
          </cell>
          <cell r="Q19">
            <v>0</v>
          </cell>
          <cell r="R19">
            <v>240568209.10000002</v>
          </cell>
          <cell r="S19">
            <v>0</v>
          </cell>
        </row>
        <row r="20">
          <cell r="A20">
            <v>1402020511</v>
          </cell>
          <cell r="B20" t="str">
            <v>PNB- CASH CREDIT- SBU2-0041008700011011- INCO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row>
        <row r="21">
          <cell r="A21">
            <v>1402020512</v>
          </cell>
          <cell r="B21" t="str">
            <v>PNB- CASH CREDIT- SBU2-0041008700011011- OUTG</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row>
        <row r="22">
          <cell r="A22">
            <v>1402020513</v>
          </cell>
          <cell r="B22" t="str">
            <v>PNB- CASH CREDIT- SBU2-0041008700011011- TRAN</v>
          </cell>
          <cell r="C22">
            <v>0</v>
          </cell>
          <cell r="D22">
            <v>0</v>
          </cell>
          <cell r="E22">
            <v>0.01</v>
          </cell>
          <cell r="F22">
            <v>0</v>
          </cell>
          <cell r="G22">
            <v>0</v>
          </cell>
          <cell r="H22">
            <v>0</v>
          </cell>
          <cell r="I22">
            <v>0.01</v>
          </cell>
          <cell r="J22">
            <v>0</v>
          </cell>
          <cell r="K22">
            <v>0</v>
          </cell>
          <cell r="L22">
            <v>0</v>
          </cell>
          <cell r="M22">
            <v>0</v>
          </cell>
          <cell r="N22">
            <v>0</v>
          </cell>
          <cell r="O22">
            <v>0.01</v>
          </cell>
          <cell r="P22">
            <v>0</v>
          </cell>
          <cell r="Q22">
            <v>0</v>
          </cell>
          <cell r="R22">
            <v>0.01</v>
          </cell>
          <cell r="S22">
            <v>0</v>
          </cell>
        </row>
        <row r="23">
          <cell r="A23">
            <v>1402020520</v>
          </cell>
          <cell r="B23" t="str">
            <v>CASH CREDIT - SBU1-PNB-B'LORE - 0041008700010</v>
          </cell>
          <cell r="C23">
            <v>-1304585.94</v>
          </cell>
          <cell r="D23">
            <v>-340031616.00999999</v>
          </cell>
          <cell r="E23">
            <v>344967484.49000001</v>
          </cell>
          <cell r="F23">
            <v>0</v>
          </cell>
          <cell r="G23">
            <v>0</v>
          </cell>
          <cell r="H23">
            <v>0</v>
          </cell>
          <cell r="I23">
            <v>3631282.5400000215</v>
          </cell>
          <cell r="J23">
            <v>-1304585.94</v>
          </cell>
          <cell r="K23">
            <v>-340031616.00999999</v>
          </cell>
          <cell r="L23">
            <v>0</v>
          </cell>
          <cell r="M23">
            <v>0</v>
          </cell>
          <cell r="N23">
            <v>-340031616.00999999</v>
          </cell>
          <cell r="O23">
            <v>-23186363.98</v>
          </cell>
          <cell r="P23">
            <v>368153848.47000003</v>
          </cell>
          <cell r="Q23">
            <v>0</v>
          </cell>
          <cell r="R23">
            <v>344967484.49000001</v>
          </cell>
          <cell r="S23">
            <v>0</v>
          </cell>
        </row>
        <row r="24">
          <cell r="A24">
            <v>1402020521</v>
          </cell>
          <cell r="B24" t="str">
            <v>CC- SBU1-PNB-B'LORE- 0041008700010818- INCOMI</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row>
        <row r="25">
          <cell r="A25">
            <v>1402020522</v>
          </cell>
          <cell r="B25" t="str">
            <v>CC- SBU1-PNB-B'LORE- 0041008700010818- OUTGOI</v>
          </cell>
          <cell r="C25">
            <v>0</v>
          </cell>
          <cell r="D25">
            <v>0</v>
          </cell>
          <cell r="E25">
            <v>460939.28</v>
          </cell>
          <cell r="F25">
            <v>0</v>
          </cell>
          <cell r="G25">
            <v>0</v>
          </cell>
          <cell r="H25">
            <v>0</v>
          </cell>
          <cell r="I25">
            <v>460939.28</v>
          </cell>
          <cell r="J25">
            <v>0</v>
          </cell>
          <cell r="K25">
            <v>0</v>
          </cell>
          <cell r="L25">
            <v>0</v>
          </cell>
          <cell r="M25">
            <v>0</v>
          </cell>
          <cell r="N25">
            <v>0</v>
          </cell>
          <cell r="O25">
            <v>460939.28</v>
          </cell>
          <cell r="P25">
            <v>0</v>
          </cell>
          <cell r="Q25">
            <v>0</v>
          </cell>
          <cell r="R25">
            <v>460939.28</v>
          </cell>
          <cell r="S25">
            <v>0</v>
          </cell>
        </row>
        <row r="26">
          <cell r="A26">
            <v>1402020523</v>
          </cell>
          <cell r="B26" t="str">
            <v>CC- SBU1-PNB-B'LORE- 0041008700010818- TRANSF</v>
          </cell>
          <cell r="C26">
            <v>-27000</v>
          </cell>
          <cell r="D26">
            <v>0</v>
          </cell>
          <cell r="E26">
            <v>27000</v>
          </cell>
          <cell r="F26">
            <v>0</v>
          </cell>
          <cell r="G26">
            <v>0</v>
          </cell>
          <cell r="H26">
            <v>0</v>
          </cell>
          <cell r="I26">
            <v>0</v>
          </cell>
          <cell r="J26">
            <v>-27000</v>
          </cell>
          <cell r="K26">
            <v>0</v>
          </cell>
          <cell r="L26">
            <v>0</v>
          </cell>
          <cell r="M26">
            <v>0</v>
          </cell>
          <cell r="N26">
            <v>0</v>
          </cell>
          <cell r="O26">
            <v>27000</v>
          </cell>
          <cell r="P26">
            <v>0</v>
          </cell>
          <cell r="Q26">
            <v>0</v>
          </cell>
          <cell r="R26">
            <v>27000</v>
          </cell>
          <cell r="S26">
            <v>0</v>
          </cell>
        </row>
        <row r="27">
          <cell r="A27">
            <v>1402020530</v>
          </cell>
          <cell r="B27" t="str">
            <v>CANARA BANK- CASH CREDIT- B'LORE-- 2636261000</v>
          </cell>
          <cell r="C27">
            <v>-8736781.0500000007</v>
          </cell>
          <cell r="D27">
            <v>1094910702</v>
          </cell>
          <cell r="E27">
            <v>-1084805200.6199999</v>
          </cell>
          <cell r="F27">
            <v>0</v>
          </cell>
          <cell r="G27">
            <v>0</v>
          </cell>
          <cell r="H27">
            <v>0</v>
          </cell>
          <cell r="I27">
            <v>1368720.3300001621</v>
          </cell>
          <cell r="J27">
            <v>-8736781.0500000007</v>
          </cell>
          <cell r="K27">
            <v>1094910702</v>
          </cell>
          <cell r="L27">
            <v>0</v>
          </cell>
          <cell r="M27">
            <v>0</v>
          </cell>
          <cell r="N27">
            <v>1094910702</v>
          </cell>
          <cell r="O27">
            <v>447689425.85000002</v>
          </cell>
          <cell r="P27">
            <v>-1532494626.47</v>
          </cell>
          <cell r="Q27">
            <v>0</v>
          </cell>
          <cell r="R27">
            <v>-1084805200.6199999</v>
          </cell>
          <cell r="S27">
            <v>0</v>
          </cell>
        </row>
        <row r="28">
          <cell r="A28">
            <v>1402020531</v>
          </cell>
          <cell r="B28" t="str">
            <v>CANARA BANK- CC- B'LORE-- 2636261000146- INCO</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row>
        <row r="29">
          <cell r="A29">
            <v>1402020532</v>
          </cell>
          <cell r="B29" t="str">
            <v>CANARA BANK- CC- B'LORE-- 2636261000146- OUTG</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row>
        <row r="30">
          <cell r="A30">
            <v>1402020533</v>
          </cell>
          <cell r="B30" t="str">
            <v>CANARA BANK- CC- B'LORE-- 2636261000146- TRAN</v>
          </cell>
          <cell r="C30">
            <v>0</v>
          </cell>
          <cell r="D30">
            <v>0</v>
          </cell>
          <cell r="E30">
            <v>0</v>
          </cell>
          <cell r="F30">
            <v>0</v>
          </cell>
          <cell r="G30">
            <v>0</v>
          </cell>
          <cell r="H30">
            <v>0</v>
          </cell>
          <cell r="I30">
            <v>0</v>
          </cell>
          <cell r="J30">
            <v>0</v>
          </cell>
          <cell r="K30">
            <v>0</v>
          </cell>
          <cell r="L30">
            <v>0</v>
          </cell>
          <cell r="M30">
            <v>0</v>
          </cell>
          <cell r="N30">
            <v>0</v>
          </cell>
          <cell r="O30">
            <v>-258320000</v>
          </cell>
          <cell r="P30">
            <v>258320000</v>
          </cell>
          <cell r="Q30">
            <v>0</v>
          </cell>
          <cell r="R30">
            <v>0</v>
          </cell>
          <cell r="S30">
            <v>0</v>
          </cell>
        </row>
        <row r="31">
          <cell r="A31">
            <v>1402020600</v>
          </cell>
          <cell r="B31" t="str">
            <v>IDBI BANK LTD- WORKING CAPITAL</v>
          </cell>
          <cell r="C31">
            <v>12270319385.51</v>
          </cell>
          <cell r="D31">
            <v>-242960375</v>
          </cell>
          <cell r="E31">
            <v>-12027359010.51</v>
          </cell>
          <cell r="F31">
            <v>0</v>
          </cell>
          <cell r="G31">
            <v>0</v>
          </cell>
          <cell r="H31">
            <v>0</v>
          </cell>
          <cell r="I31">
            <v>0</v>
          </cell>
          <cell r="J31">
            <v>12270319385.51</v>
          </cell>
          <cell r="K31">
            <v>-242960375</v>
          </cell>
          <cell r="L31">
            <v>0</v>
          </cell>
          <cell r="M31">
            <v>0</v>
          </cell>
          <cell r="N31">
            <v>-242960375</v>
          </cell>
          <cell r="O31">
            <v>-12490659010.51</v>
          </cell>
          <cell r="P31">
            <v>463300000</v>
          </cell>
          <cell r="Q31">
            <v>0</v>
          </cell>
          <cell r="R31">
            <v>-12027359010.51</v>
          </cell>
          <cell r="S31">
            <v>0</v>
          </cell>
        </row>
        <row r="32">
          <cell r="A32">
            <v>1402020601</v>
          </cell>
          <cell r="B32" t="str">
            <v>IDBI BANK LTD- WORKING CAPITAL - INCOMING</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row>
        <row r="33">
          <cell r="A33">
            <v>1402020602</v>
          </cell>
          <cell r="B33" t="str">
            <v>IDBI BANK LTD- WORKING CAPITAL - OUTGOING</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row>
        <row r="34">
          <cell r="A34">
            <v>1402020603</v>
          </cell>
          <cell r="B34" t="str">
            <v>IDBI BANK LTD- WORKING CAPITAL - TRANSFER</v>
          </cell>
          <cell r="C34">
            <v>-4000000</v>
          </cell>
          <cell r="D34">
            <v>-854700000</v>
          </cell>
          <cell r="E34">
            <v>858700000</v>
          </cell>
          <cell r="F34">
            <v>0</v>
          </cell>
          <cell r="G34">
            <v>0</v>
          </cell>
          <cell r="H34">
            <v>0</v>
          </cell>
          <cell r="I34">
            <v>0</v>
          </cell>
          <cell r="J34">
            <v>-4000000</v>
          </cell>
          <cell r="K34">
            <v>-854700000</v>
          </cell>
          <cell r="L34">
            <v>0</v>
          </cell>
          <cell r="M34">
            <v>0</v>
          </cell>
          <cell r="N34">
            <v>-854700000</v>
          </cell>
          <cell r="O34">
            <v>965400000</v>
          </cell>
          <cell r="P34">
            <v>-106700000</v>
          </cell>
          <cell r="Q34">
            <v>0</v>
          </cell>
          <cell r="R34">
            <v>858700000</v>
          </cell>
          <cell r="S34">
            <v>0</v>
          </cell>
        </row>
        <row r="35">
          <cell r="A35">
            <v>1402020660</v>
          </cell>
          <cell r="B35" t="str">
            <v>ICICI BANK LTD. - CC ACCOUNT - 039351000099</v>
          </cell>
          <cell r="C35">
            <v>-282725757.02999997</v>
          </cell>
          <cell r="D35">
            <v>-66500000</v>
          </cell>
          <cell r="E35">
            <v>11214118.560000001</v>
          </cell>
          <cell r="F35">
            <v>0</v>
          </cell>
          <cell r="G35">
            <v>0</v>
          </cell>
          <cell r="H35">
            <v>338011638.47000027</v>
          </cell>
          <cell r="I35">
            <v>0</v>
          </cell>
          <cell r="J35">
            <v>-282725757.02999997</v>
          </cell>
          <cell r="K35">
            <v>-66500000</v>
          </cell>
          <cell r="L35">
            <v>0</v>
          </cell>
          <cell r="M35">
            <v>0</v>
          </cell>
          <cell r="N35">
            <v>-66500000</v>
          </cell>
          <cell r="O35">
            <v>11816012</v>
          </cell>
          <cell r="P35">
            <v>-601893.43999999994</v>
          </cell>
          <cell r="Q35">
            <v>0</v>
          </cell>
          <cell r="R35">
            <v>11214118.560000001</v>
          </cell>
          <cell r="S35">
            <v>338011638.47000027</v>
          </cell>
        </row>
        <row r="36">
          <cell r="A36">
            <v>1402020661</v>
          </cell>
          <cell r="B36" t="str">
            <v>ICICI BANK- CC ACCOUNT- 039351000099- INCOMIN</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row>
        <row r="37">
          <cell r="A37">
            <v>1402020662</v>
          </cell>
          <cell r="B37" t="str">
            <v>ICICI BANK- CC ACCOUNT- 039351000099- OUTGOIN</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row>
        <row r="38">
          <cell r="A38">
            <v>1402020663</v>
          </cell>
          <cell r="B38" t="str">
            <v>ICICI BANK- CC ACCOUNT- 039351000099- TRANSFE</v>
          </cell>
          <cell r="C38">
            <v>12158957</v>
          </cell>
          <cell r="D38">
            <v>0</v>
          </cell>
          <cell r="E38">
            <v>-12158957</v>
          </cell>
          <cell r="F38">
            <v>0</v>
          </cell>
          <cell r="G38">
            <v>0</v>
          </cell>
          <cell r="H38">
            <v>0</v>
          </cell>
          <cell r="I38">
            <v>0</v>
          </cell>
          <cell r="J38">
            <v>12158957</v>
          </cell>
          <cell r="K38">
            <v>0</v>
          </cell>
          <cell r="L38">
            <v>0</v>
          </cell>
          <cell r="M38">
            <v>0</v>
          </cell>
          <cell r="N38">
            <v>0</v>
          </cell>
          <cell r="O38">
            <v>-12158957</v>
          </cell>
          <cell r="P38">
            <v>0</v>
          </cell>
          <cell r="Q38">
            <v>0</v>
          </cell>
          <cell r="R38">
            <v>-12158957</v>
          </cell>
          <cell r="S38">
            <v>0</v>
          </cell>
        </row>
        <row r="39">
          <cell r="A39">
            <v>1402020670</v>
          </cell>
          <cell r="B39" t="str">
            <v>VIJAYA BANK - CC ACCOUNT - 139806211000071</v>
          </cell>
          <cell r="C39">
            <v>0</v>
          </cell>
          <cell r="D39">
            <v>259000000</v>
          </cell>
          <cell r="E39">
            <v>-264811599.44999999</v>
          </cell>
          <cell r="F39">
            <v>0</v>
          </cell>
          <cell r="G39">
            <v>0</v>
          </cell>
          <cell r="H39">
            <v>6646117.0800000001</v>
          </cell>
          <cell r="I39">
            <v>834517.630000012</v>
          </cell>
          <cell r="J39">
            <v>0</v>
          </cell>
          <cell r="K39">
            <v>259000000</v>
          </cell>
          <cell r="L39">
            <v>0</v>
          </cell>
          <cell r="M39">
            <v>0</v>
          </cell>
          <cell r="N39">
            <v>259000000</v>
          </cell>
          <cell r="O39">
            <v>0</v>
          </cell>
          <cell r="P39">
            <v>-264811599.44999999</v>
          </cell>
          <cell r="Q39">
            <v>0</v>
          </cell>
          <cell r="R39">
            <v>-264811599.44999999</v>
          </cell>
          <cell r="S39">
            <v>6646117.0800000001</v>
          </cell>
        </row>
        <row r="40">
          <cell r="A40">
            <v>1402020671</v>
          </cell>
          <cell r="B40" t="str">
            <v>VIJAYA BANK- CC ACCOUNT- 139806211000071- INC</v>
          </cell>
          <cell r="C40">
            <v>0</v>
          </cell>
          <cell r="D40">
            <v>0</v>
          </cell>
          <cell r="E40">
            <v>0</v>
          </cell>
          <cell r="F40">
            <v>0</v>
          </cell>
          <cell r="G40">
            <v>0</v>
          </cell>
          <cell r="H40">
            <v>-154302.5</v>
          </cell>
          <cell r="I40">
            <v>-154302.5</v>
          </cell>
          <cell r="J40">
            <v>0</v>
          </cell>
          <cell r="K40">
            <v>0</v>
          </cell>
          <cell r="L40">
            <v>0</v>
          </cell>
          <cell r="M40">
            <v>0</v>
          </cell>
          <cell r="N40">
            <v>0</v>
          </cell>
          <cell r="O40">
            <v>0</v>
          </cell>
          <cell r="P40">
            <v>0</v>
          </cell>
          <cell r="Q40">
            <v>0</v>
          </cell>
          <cell r="R40">
            <v>0</v>
          </cell>
          <cell r="S40">
            <v>-154302.5</v>
          </cell>
        </row>
        <row r="41">
          <cell r="A41">
            <v>1402020672</v>
          </cell>
          <cell r="B41" t="str">
            <v>VIJAYA BANK- CC ACCOUNT- 139806211000071- OUT</v>
          </cell>
          <cell r="C41">
            <v>0</v>
          </cell>
          <cell r="D41">
            <v>0</v>
          </cell>
          <cell r="E41">
            <v>0</v>
          </cell>
          <cell r="F41">
            <v>0</v>
          </cell>
          <cell r="G41">
            <v>0</v>
          </cell>
          <cell r="H41">
            <v>61700</v>
          </cell>
          <cell r="I41">
            <v>61700</v>
          </cell>
          <cell r="J41">
            <v>0</v>
          </cell>
          <cell r="K41">
            <v>0</v>
          </cell>
          <cell r="L41">
            <v>0</v>
          </cell>
          <cell r="M41">
            <v>0</v>
          </cell>
          <cell r="N41">
            <v>0</v>
          </cell>
          <cell r="O41">
            <v>0</v>
          </cell>
          <cell r="P41">
            <v>0</v>
          </cell>
          <cell r="Q41">
            <v>0</v>
          </cell>
          <cell r="R41">
            <v>0</v>
          </cell>
          <cell r="S41">
            <v>61700</v>
          </cell>
        </row>
        <row r="42">
          <cell r="A42">
            <v>1402020673</v>
          </cell>
          <cell r="B42" t="str">
            <v>VIJAYA BANK- CC ACCOUNT- 139806211000071- TRANSFER</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row>
        <row r="43">
          <cell r="A43">
            <v>1402050010</v>
          </cell>
          <cell r="B43" t="str">
            <v>SECURED BUYERS CREDIT</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row>
        <row r="44">
          <cell r="A44">
            <v>1402550010</v>
          </cell>
          <cell r="B44" t="str">
            <v>UNSECURED BUYERS CREDIT</v>
          </cell>
          <cell r="C44">
            <v>0</v>
          </cell>
          <cell r="D44">
            <v>0</v>
          </cell>
          <cell r="E44">
            <v>-2195073250.7800002</v>
          </cell>
          <cell r="F44">
            <v>0</v>
          </cell>
          <cell r="G44">
            <v>0</v>
          </cell>
          <cell r="H44">
            <v>-846779.16</v>
          </cell>
          <cell r="I44">
            <v>-2195920029.9400001</v>
          </cell>
          <cell r="J44">
            <v>0</v>
          </cell>
          <cell r="K44">
            <v>0</v>
          </cell>
          <cell r="L44">
            <v>0</v>
          </cell>
          <cell r="M44">
            <v>0</v>
          </cell>
          <cell r="N44">
            <v>0</v>
          </cell>
          <cell r="O44">
            <v>0</v>
          </cell>
          <cell r="P44">
            <v>-2195073250.7800002</v>
          </cell>
          <cell r="Q44">
            <v>0</v>
          </cell>
          <cell r="R44">
            <v>-2195073250.7800002</v>
          </cell>
          <cell r="S44">
            <v>-846779.16</v>
          </cell>
        </row>
        <row r="45">
          <cell r="A45">
            <v>1402570000</v>
          </cell>
          <cell r="B45" t="str">
            <v>LOAN REPAYABLE ON DEMAND FROM OTHERS-UNSECUR</v>
          </cell>
          <cell r="C45">
            <v>650000000</v>
          </cell>
          <cell r="D45">
            <v>-650000000</v>
          </cell>
          <cell r="E45">
            <v>0</v>
          </cell>
          <cell r="F45">
            <v>0</v>
          </cell>
          <cell r="G45">
            <v>0</v>
          </cell>
          <cell r="H45">
            <v>0</v>
          </cell>
          <cell r="I45">
            <v>0</v>
          </cell>
          <cell r="J45">
            <v>650000000</v>
          </cell>
          <cell r="K45">
            <v>-650000000</v>
          </cell>
          <cell r="L45">
            <v>0</v>
          </cell>
          <cell r="M45">
            <v>0</v>
          </cell>
          <cell r="N45">
            <v>-650000000</v>
          </cell>
          <cell r="O45">
            <v>0</v>
          </cell>
          <cell r="P45">
            <v>0</v>
          </cell>
          <cell r="Q45">
            <v>0</v>
          </cell>
          <cell r="R45">
            <v>0</v>
          </cell>
          <cell r="S45">
            <v>0</v>
          </cell>
        </row>
        <row r="46">
          <cell r="A46">
            <v>1403020000</v>
          </cell>
          <cell r="B46" t="str">
            <v>TRADE PAYABLES - IMPORTED BULK RAW MATERIAL V</v>
          </cell>
          <cell r="C46">
            <v>0</v>
          </cell>
          <cell r="D46">
            <v>0</v>
          </cell>
          <cell r="E46">
            <v>32127856.890000001</v>
          </cell>
          <cell r="F46">
            <v>0</v>
          </cell>
          <cell r="G46">
            <v>0</v>
          </cell>
          <cell r="H46">
            <v>0</v>
          </cell>
          <cell r="I46">
            <v>32127856.890000001</v>
          </cell>
          <cell r="J46">
            <v>0</v>
          </cell>
          <cell r="K46">
            <v>0</v>
          </cell>
          <cell r="L46">
            <v>0</v>
          </cell>
          <cell r="M46">
            <v>0</v>
          </cell>
          <cell r="N46">
            <v>0</v>
          </cell>
          <cell r="O46">
            <v>25870311.420000002</v>
          </cell>
          <cell r="P46">
            <v>6257545.4699999997</v>
          </cell>
          <cell r="Q46">
            <v>0</v>
          </cell>
          <cell r="R46">
            <v>32127856.890000001</v>
          </cell>
          <cell r="S46">
            <v>0</v>
          </cell>
        </row>
        <row r="47">
          <cell r="A47">
            <v>1403020010</v>
          </cell>
          <cell r="B47" t="str">
            <v>TRADE PAYABLES - LOCAL BULK RAW MATERIAL</v>
          </cell>
          <cell r="C47">
            <v>86577929.469999999</v>
          </cell>
          <cell r="D47">
            <v>0</v>
          </cell>
          <cell r="E47">
            <v>14572623.33</v>
          </cell>
          <cell r="F47">
            <v>0</v>
          </cell>
          <cell r="G47">
            <v>0</v>
          </cell>
          <cell r="H47">
            <v>-2683084.13</v>
          </cell>
          <cell r="I47">
            <v>98467468.670000002</v>
          </cell>
          <cell r="J47">
            <v>86577929.469999999</v>
          </cell>
          <cell r="K47">
            <v>0</v>
          </cell>
          <cell r="L47">
            <v>0</v>
          </cell>
          <cell r="M47">
            <v>0</v>
          </cell>
          <cell r="N47">
            <v>0</v>
          </cell>
          <cell r="O47">
            <v>-5054095.0999999996</v>
          </cell>
          <cell r="P47">
            <v>19626718.43</v>
          </cell>
          <cell r="Q47">
            <v>0</v>
          </cell>
          <cell r="R47">
            <v>14572623.33</v>
          </cell>
          <cell r="S47">
            <v>-2683084.13</v>
          </cell>
        </row>
        <row r="48">
          <cell r="A48">
            <v>1403020030</v>
          </cell>
          <cell r="B48" t="str">
            <v>TRADE PAY - LOCAL STORES &amp; SPARES AND CONSUMA</v>
          </cell>
          <cell r="C48">
            <v>16384694.59</v>
          </cell>
          <cell r="D48">
            <v>-7879965.1900000004</v>
          </cell>
          <cell r="E48">
            <v>-140389381.34999999</v>
          </cell>
          <cell r="F48">
            <v>-3054992.71</v>
          </cell>
          <cell r="G48">
            <v>353</v>
          </cell>
          <cell r="H48">
            <v>-89036106.959999993</v>
          </cell>
          <cell r="I48">
            <v>-220920758.90999997</v>
          </cell>
          <cell r="J48">
            <v>16384694.59</v>
          </cell>
          <cell r="K48">
            <v>-7686220.6900000004</v>
          </cell>
          <cell r="L48">
            <v>-193744.5</v>
          </cell>
          <cell r="M48">
            <v>0</v>
          </cell>
          <cell r="N48">
            <v>-7879965.1900000004</v>
          </cell>
          <cell r="O48">
            <v>-25098592.690000001</v>
          </cell>
          <cell r="P48">
            <v>-82974454.810000002</v>
          </cell>
          <cell r="Q48">
            <v>-32316333.850000001</v>
          </cell>
          <cell r="R48">
            <v>-140389381.34999999</v>
          </cell>
          <cell r="S48">
            <v>-89036106.959999993</v>
          </cell>
        </row>
        <row r="49">
          <cell r="A49">
            <v>1403020100</v>
          </cell>
          <cell r="B49" t="str">
            <v>TRADE PAYABLES - TRANSPORT –INWARD</v>
          </cell>
          <cell r="C49">
            <v>0</v>
          </cell>
          <cell r="D49">
            <v>0</v>
          </cell>
          <cell r="E49">
            <v>-1543812.51</v>
          </cell>
          <cell r="F49">
            <v>-25987</v>
          </cell>
          <cell r="G49">
            <v>0</v>
          </cell>
          <cell r="H49">
            <v>-568787.24</v>
          </cell>
          <cell r="I49">
            <v>-2112599.75</v>
          </cell>
          <cell r="J49">
            <v>0</v>
          </cell>
          <cell r="K49">
            <v>0</v>
          </cell>
          <cell r="L49">
            <v>0</v>
          </cell>
          <cell r="M49">
            <v>0</v>
          </cell>
          <cell r="N49">
            <v>0</v>
          </cell>
          <cell r="O49">
            <v>-1094334.25</v>
          </cell>
          <cell r="P49">
            <v>-449478.26</v>
          </cell>
          <cell r="Q49">
            <v>0</v>
          </cell>
          <cell r="R49">
            <v>-1543812.51</v>
          </cell>
          <cell r="S49">
            <v>-568787.24</v>
          </cell>
        </row>
        <row r="50">
          <cell r="A50">
            <v>1403020130</v>
          </cell>
          <cell r="B50" t="str">
            <v>TRADE PAYABLES - PROFESSIONAL SERVICES</v>
          </cell>
          <cell r="C50">
            <v>-107567703.45</v>
          </cell>
          <cell r="D50">
            <v>-147934</v>
          </cell>
          <cell r="E50">
            <v>-241508.63</v>
          </cell>
          <cell r="F50">
            <v>0</v>
          </cell>
          <cell r="G50">
            <v>0</v>
          </cell>
          <cell r="H50">
            <v>-2869950.9</v>
          </cell>
          <cell r="I50">
            <v>-110827096.98</v>
          </cell>
          <cell r="J50">
            <v>-107567703.45</v>
          </cell>
          <cell r="K50">
            <v>-147934</v>
          </cell>
          <cell r="L50">
            <v>0</v>
          </cell>
          <cell r="M50">
            <v>0</v>
          </cell>
          <cell r="N50">
            <v>-147934</v>
          </cell>
          <cell r="O50">
            <v>-256.63</v>
          </cell>
          <cell r="P50">
            <v>-241252</v>
          </cell>
          <cell r="Q50">
            <v>0</v>
          </cell>
          <cell r="R50">
            <v>-241508.63</v>
          </cell>
          <cell r="S50">
            <v>-2869950.9</v>
          </cell>
        </row>
        <row r="51">
          <cell r="A51">
            <v>1403020140</v>
          </cell>
          <cell r="B51" t="str">
            <v>TRADE PAYABLES - CONTRACTORS</v>
          </cell>
          <cell r="C51">
            <v>-118772288.64999999</v>
          </cell>
          <cell r="D51">
            <v>-2132526.13</v>
          </cell>
          <cell r="E51">
            <v>-9845335.5099999998</v>
          </cell>
          <cell r="F51">
            <v>-2147336.9900000002</v>
          </cell>
          <cell r="G51">
            <v>-3381</v>
          </cell>
          <cell r="H51">
            <v>-22442049.669999998</v>
          </cell>
          <cell r="I51">
            <v>-153192199.95999998</v>
          </cell>
          <cell r="J51">
            <v>-118772288.64999999</v>
          </cell>
          <cell r="K51">
            <v>-1875939.83</v>
          </cell>
          <cell r="L51">
            <v>-256662.3</v>
          </cell>
          <cell r="M51">
            <v>76</v>
          </cell>
          <cell r="N51">
            <v>-2132526.13</v>
          </cell>
          <cell r="O51">
            <v>-2264393.14</v>
          </cell>
          <cell r="P51">
            <v>-4373366.47</v>
          </cell>
          <cell r="Q51">
            <v>-3207575.9</v>
          </cell>
          <cell r="R51">
            <v>-9845335.5099999998</v>
          </cell>
          <cell r="S51">
            <v>-22442049.669999998</v>
          </cell>
        </row>
        <row r="52">
          <cell r="A52">
            <v>1403020170</v>
          </cell>
          <cell r="B52" t="str">
            <v>TRADE PAYABLES - ADMINISTRATION SERVICES</v>
          </cell>
          <cell r="C52">
            <v>-3082562.42</v>
          </cell>
          <cell r="D52">
            <v>-10991430.439999999</v>
          </cell>
          <cell r="E52">
            <v>-7858364.6099999994</v>
          </cell>
          <cell r="F52">
            <v>-8967036.3499999996</v>
          </cell>
          <cell r="G52">
            <v>-2009765</v>
          </cell>
          <cell r="H52">
            <v>-193482100.94</v>
          </cell>
          <cell r="I52">
            <v>-215414458.41</v>
          </cell>
          <cell r="J52">
            <v>-3082562.42</v>
          </cell>
          <cell r="K52">
            <v>-10907566.42</v>
          </cell>
          <cell r="L52">
            <v>-83864.02</v>
          </cell>
          <cell r="M52">
            <v>0</v>
          </cell>
          <cell r="N52">
            <v>-10991430.439999999</v>
          </cell>
          <cell r="O52">
            <v>-6686111.2599999998</v>
          </cell>
          <cell r="P52">
            <v>-608297.35</v>
          </cell>
          <cell r="Q52">
            <v>-563956</v>
          </cell>
          <cell r="R52">
            <v>-7858364.6099999994</v>
          </cell>
          <cell r="S52">
            <v>-193482100.94</v>
          </cell>
        </row>
        <row r="53">
          <cell r="A53">
            <v>1403020180</v>
          </cell>
          <cell r="B53" t="str">
            <v>TRADE PAYABLES - EMPLOYEE VENDOR</v>
          </cell>
          <cell r="C53">
            <v>-149400.37</v>
          </cell>
          <cell r="D53">
            <v>0</v>
          </cell>
          <cell r="E53">
            <v>-18074</v>
          </cell>
          <cell r="F53">
            <v>0</v>
          </cell>
          <cell r="G53">
            <v>-10325</v>
          </cell>
          <cell r="H53">
            <v>-98358</v>
          </cell>
          <cell r="I53">
            <v>-265832.37</v>
          </cell>
          <cell r="J53">
            <v>-149400.37</v>
          </cell>
          <cell r="K53">
            <v>0</v>
          </cell>
          <cell r="L53">
            <v>0</v>
          </cell>
          <cell r="M53">
            <v>0</v>
          </cell>
          <cell r="N53">
            <v>0</v>
          </cell>
          <cell r="O53">
            <v>-18074</v>
          </cell>
          <cell r="P53">
            <v>0</v>
          </cell>
          <cell r="Q53">
            <v>0</v>
          </cell>
          <cell r="R53">
            <v>-18074</v>
          </cell>
          <cell r="S53">
            <v>-98358</v>
          </cell>
        </row>
        <row r="54">
          <cell r="A54">
            <v>1403020200</v>
          </cell>
          <cell r="B54" t="str">
            <v>TRADE PAYABLES - STATUTORY PAYMENTS</v>
          </cell>
          <cell r="C54">
            <v>0</v>
          </cell>
          <cell r="D54">
            <v>0</v>
          </cell>
          <cell r="E54">
            <v>-41418.76</v>
          </cell>
          <cell r="F54">
            <v>0</v>
          </cell>
          <cell r="G54">
            <v>0</v>
          </cell>
          <cell r="H54">
            <v>491.03</v>
          </cell>
          <cell r="I54">
            <v>-40927.730000000003</v>
          </cell>
          <cell r="J54">
            <v>0</v>
          </cell>
          <cell r="K54">
            <v>0</v>
          </cell>
          <cell r="L54">
            <v>0</v>
          </cell>
          <cell r="M54">
            <v>0</v>
          </cell>
          <cell r="N54">
            <v>0</v>
          </cell>
          <cell r="O54">
            <v>-41418.76</v>
          </cell>
          <cell r="P54">
            <v>0</v>
          </cell>
          <cell r="Q54">
            <v>0</v>
          </cell>
          <cell r="R54">
            <v>-41418.76</v>
          </cell>
          <cell r="S54">
            <v>491.03</v>
          </cell>
        </row>
        <row r="55">
          <cell r="A55">
            <v>1403021020</v>
          </cell>
          <cell r="B55" t="str">
            <v>GR/IR- INDIGENOUS SPARES &amp; TOOLS</v>
          </cell>
          <cell r="C55">
            <v>-2621249.2400000002</v>
          </cell>
          <cell r="D55">
            <v>-184707.9</v>
          </cell>
          <cell r="E55">
            <v>-13727196.539999999</v>
          </cell>
          <cell r="F55">
            <v>-1698308.4100000001</v>
          </cell>
          <cell r="G55">
            <v>0</v>
          </cell>
          <cell r="H55">
            <v>-21468436.129999999</v>
          </cell>
          <cell r="I55">
            <v>-38001589.810000002</v>
          </cell>
          <cell r="J55">
            <v>-2621249.2400000002</v>
          </cell>
          <cell r="K55">
            <v>-184707.9</v>
          </cell>
          <cell r="L55">
            <v>0</v>
          </cell>
          <cell r="M55">
            <v>0</v>
          </cell>
          <cell r="N55">
            <v>-184707.9</v>
          </cell>
          <cell r="O55">
            <v>-8743283.4299999997</v>
          </cell>
          <cell r="P55">
            <v>-4877359.1100000003</v>
          </cell>
          <cell r="Q55">
            <v>-106554</v>
          </cell>
          <cell r="R55">
            <v>-13727196.539999999</v>
          </cell>
          <cell r="S55">
            <v>-21468436.129999999</v>
          </cell>
        </row>
        <row r="56">
          <cell r="A56">
            <v>1403021030</v>
          </cell>
          <cell r="B56" t="str">
            <v>GR/IR- IMPORTED SPARES &amp; TOOLS</v>
          </cell>
          <cell r="C56">
            <v>0</v>
          </cell>
          <cell r="D56">
            <v>0</v>
          </cell>
          <cell r="E56">
            <v>-9086.56</v>
          </cell>
          <cell r="F56">
            <v>0</v>
          </cell>
          <cell r="G56">
            <v>0</v>
          </cell>
          <cell r="H56">
            <v>0</v>
          </cell>
          <cell r="I56">
            <v>-9086.56</v>
          </cell>
          <cell r="J56">
            <v>0</v>
          </cell>
          <cell r="K56">
            <v>0</v>
          </cell>
          <cell r="L56">
            <v>0</v>
          </cell>
          <cell r="M56">
            <v>0</v>
          </cell>
          <cell r="N56">
            <v>0</v>
          </cell>
          <cell r="O56">
            <v>-9086.56</v>
          </cell>
          <cell r="P56">
            <v>0</v>
          </cell>
          <cell r="Q56">
            <v>0</v>
          </cell>
          <cell r="R56">
            <v>-9086.56</v>
          </cell>
          <cell r="S56">
            <v>0</v>
          </cell>
        </row>
        <row r="57">
          <cell r="A57">
            <v>1403021080</v>
          </cell>
          <cell r="B57" t="str">
            <v>GR/IR - SERVICES</v>
          </cell>
          <cell r="C57">
            <v>-2504748.5499999998</v>
          </cell>
          <cell r="D57">
            <v>-534602.46</v>
          </cell>
          <cell r="E57">
            <v>-914239.87</v>
          </cell>
          <cell r="F57">
            <v>-468000.35</v>
          </cell>
          <cell r="G57">
            <v>0</v>
          </cell>
          <cell r="H57">
            <v>-9669872.8599999994</v>
          </cell>
          <cell r="I57">
            <v>-13623463.739999998</v>
          </cell>
          <cell r="J57">
            <v>-2504748.5499999998</v>
          </cell>
          <cell r="K57">
            <v>-500602.46</v>
          </cell>
          <cell r="L57">
            <v>-28000</v>
          </cell>
          <cell r="M57">
            <v>-6000</v>
          </cell>
          <cell r="N57">
            <v>-534602.46</v>
          </cell>
          <cell r="O57">
            <v>-58450</v>
          </cell>
          <cell r="P57">
            <v>-715861.61</v>
          </cell>
          <cell r="Q57">
            <v>-139928.26</v>
          </cell>
          <cell r="R57">
            <v>-914239.87</v>
          </cell>
          <cell r="S57">
            <v>-9669872.8599999994</v>
          </cell>
        </row>
        <row r="58">
          <cell r="A58">
            <v>1403021120</v>
          </cell>
          <cell r="B58" t="str">
            <v>CONSIGNMENT LIABILITY ACCOUNT</v>
          </cell>
          <cell r="C58">
            <v>0</v>
          </cell>
          <cell r="D58">
            <v>0</v>
          </cell>
          <cell r="E58">
            <v>-120528451.98999999</v>
          </cell>
          <cell r="F58">
            <v>0</v>
          </cell>
          <cell r="G58">
            <v>0</v>
          </cell>
          <cell r="H58">
            <v>0</v>
          </cell>
          <cell r="I58">
            <v>-120528451.98999999</v>
          </cell>
          <cell r="J58">
            <v>0</v>
          </cell>
          <cell r="K58">
            <v>0</v>
          </cell>
          <cell r="L58">
            <v>0</v>
          </cell>
          <cell r="M58">
            <v>0</v>
          </cell>
          <cell r="N58">
            <v>0</v>
          </cell>
          <cell r="O58">
            <v>-120528451.98999999</v>
          </cell>
          <cell r="P58">
            <v>0</v>
          </cell>
          <cell r="Q58">
            <v>0</v>
          </cell>
          <cell r="R58">
            <v>-120528451.98999999</v>
          </cell>
          <cell r="S58">
            <v>0</v>
          </cell>
        </row>
        <row r="59">
          <cell r="A59">
            <v>1403021200</v>
          </cell>
          <cell r="B59" t="str">
            <v>GR/IR Balance Transfer for Stores</v>
          </cell>
          <cell r="C59">
            <v>-232754.47</v>
          </cell>
          <cell r="D59">
            <v>-146640</v>
          </cell>
          <cell r="E59">
            <v>-387147769.36000001</v>
          </cell>
          <cell r="F59">
            <v>-41279.839999999997</v>
          </cell>
          <cell r="G59">
            <v>0</v>
          </cell>
          <cell r="H59">
            <v>-81427284.5</v>
          </cell>
          <cell r="I59">
            <v>-468954448.33000004</v>
          </cell>
          <cell r="J59">
            <v>-232754.47</v>
          </cell>
          <cell r="K59">
            <v>-146640</v>
          </cell>
          <cell r="L59">
            <v>0</v>
          </cell>
          <cell r="M59">
            <v>0</v>
          </cell>
          <cell r="N59">
            <v>-146640</v>
          </cell>
          <cell r="O59">
            <v>-220082250.09999999</v>
          </cell>
          <cell r="P59">
            <v>-166473103.38</v>
          </cell>
          <cell r="Q59">
            <v>-592415.88</v>
          </cell>
          <cell r="R59">
            <v>-387147769.36000001</v>
          </cell>
          <cell r="S59">
            <v>-81427284.5</v>
          </cell>
        </row>
        <row r="60">
          <cell r="A60">
            <v>1403021460</v>
          </cell>
          <cell r="B60" t="str">
            <v>GR/IR - IMP FUEL</v>
          </cell>
          <cell r="C60">
            <v>0</v>
          </cell>
          <cell r="D60">
            <v>0</v>
          </cell>
          <cell r="E60">
            <v>-218072221.5</v>
          </cell>
          <cell r="F60">
            <v>0</v>
          </cell>
          <cell r="G60">
            <v>0</v>
          </cell>
          <cell r="H60">
            <v>-202373414.44999999</v>
          </cell>
          <cell r="I60">
            <v>-420445635.94999999</v>
          </cell>
          <cell r="J60">
            <v>0</v>
          </cell>
          <cell r="K60">
            <v>0</v>
          </cell>
          <cell r="L60">
            <v>0</v>
          </cell>
          <cell r="M60">
            <v>0</v>
          </cell>
          <cell r="N60">
            <v>0</v>
          </cell>
          <cell r="O60">
            <v>-218072221.5</v>
          </cell>
          <cell r="P60">
            <v>0</v>
          </cell>
          <cell r="Q60">
            <v>0</v>
          </cell>
          <cell r="R60">
            <v>-218072221.5</v>
          </cell>
          <cell r="S60">
            <v>-202373414.44999999</v>
          </cell>
        </row>
        <row r="61">
          <cell r="A61">
            <v>1403021470</v>
          </cell>
          <cell r="B61" t="str">
            <v>GR/IR - IND FUEL</v>
          </cell>
          <cell r="C61">
            <v>0</v>
          </cell>
          <cell r="D61">
            <v>0</v>
          </cell>
          <cell r="E61">
            <v>-144325690.19</v>
          </cell>
          <cell r="F61">
            <v>-223.12</v>
          </cell>
          <cell r="G61">
            <v>0</v>
          </cell>
          <cell r="H61">
            <v>-3638640</v>
          </cell>
          <cell r="I61">
            <v>-147964330.19</v>
          </cell>
          <cell r="J61">
            <v>0</v>
          </cell>
          <cell r="K61">
            <v>0</v>
          </cell>
          <cell r="L61">
            <v>0</v>
          </cell>
          <cell r="M61">
            <v>0</v>
          </cell>
          <cell r="N61">
            <v>0</v>
          </cell>
          <cell r="O61">
            <v>-144325690.19</v>
          </cell>
          <cell r="P61">
            <v>0</v>
          </cell>
          <cell r="Q61">
            <v>0</v>
          </cell>
          <cell r="R61">
            <v>-144325690.19</v>
          </cell>
          <cell r="S61">
            <v>-3638640</v>
          </cell>
        </row>
        <row r="62">
          <cell r="A62">
            <v>1403022010</v>
          </cell>
          <cell r="B62" t="str">
            <v>OUTSTANDING LIABILITIES - 2014-15</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row>
        <row r="63">
          <cell r="A63">
            <v>1404020000</v>
          </cell>
          <cell r="B63" t="str">
            <v>CM ADVANCE RECEIVED FROM CUSTOMER</v>
          </cell>
          <cell r="C63">
            <v>0</v>
          </cell>
          <cell r="D63">
            <v>-10427</v>
          </cell>
          <cell r="E63">
            <v>-1453426.24</v>
          </cell>
          <cell r="F63">
            <v>0</v>
          </cell>
          <cell r="G63">
            <v>0</v>
          </cell>
          <cell r="H63">
            <v>-353514093.63</v>
          </cell>
          <cell r="I63">
            <v>-354977946.87</v>
          </cell>
          <cell r="J63">
            <v>0</v>
          </cell>
          <cell r="K63">
            <v>-10427</v>
          </cell>
          <cell r="L63">
            <v>0</v>
          </cell>
          <cell r="M63">
            <v>0</v>
          </cell>
          <cell r="N63">
            <v>-10427</v>
          </cell>
          <cell r="O63">
            <v>-1385293</v>
          </cell>
          <cell r="P63">
            <v>-68133.240000000005</v>
          </cell>
          <cell r="Q63">
            <v>0</v>
          </cell>
          <cell r="R63">
            <v>-1453426.24</v>
          </cell>
          <cell r="S63">
            <v>-353514093.63</v>
          </cell>
        </row>
        <row r="64">
          <cell r="A64">
            <v>1404030000</v>
          </cell>
          <cell r="B64" t="str">
            <v>CENVAT BASIC EXCISE DUTY PAYABLE 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row>
        <row r="65">
          <cell r="A65">
            <v>1404030001</v>
          </cell>
          <cell r="B65" t="str">
            <v>CENVAT ADDITIONAL EXCISE DUTY PAYABLE A/C</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row>
        <row r="66">
          <cell r="A66">
            <v>1404030002</v>
          </cell>
          <cell r="B66" t="str">
            <v>CENVAT EDUCATION CESS PAYABLE A/C</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row>
        <row r="67">
          <cell r="A67">
            <v>1404030003</v>
          </cell>
          <cell r="B67" t="str">
            <v>CENVAT HIGHER EDUCATION CESS PAYABLE A/C</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v>1404030010</v>
          </cell>
          <cell r="B68" t="str">
            <v>SERVICE TAX PAYABLE</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v>1404030013</v>
          </cell>
          <cell r="B69" t="str">
            <v>CHA SERVICE TAX PAYABLE</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row>
        <row r="70">
          <cell r="A70">
            <v>1404030030</v>
          </cell>
          <cell r="B70" t="str">
            <v>ELECTRICITY TAX PAYABLE</v>
          </cell>
          <cell r="C70">
            <v>0</v>
          </cell>
          <cell r="D70">
            <v>0</v>
          </cell>
          <cell r="E70">
            <v>-78591967</v>
          </cell>
          <cell r="F70">
            <v>0</v>
          </cell>
          <cell r="G70">
            <v>0</v>
          </cell>
          <cell r="H70">
            <v>0</v>
          </cell>
          <cell r="I70">
            <v>-78591967</v>
          </cell>
          <cell r="J70">
            <v>0</v>
          </cell>
          <cell r="K70">
            <v>0</v>
          </cell>
          <cell r="L70">
            <v>0</v>
          </cell>
          <cell r="M70">
            <v>0</v>
          </cell>
          <cell r="N70">
            <v>0</v>
          </cell>
          <cell r="O70">
            <v>-78591967</v>
          </cell>
          <cell r="P70">
            <v>0</v>
          </cell>
          <cell r="Q70">
            <v>0</v>
          </cell>
          <cell r="R70">
            <v>-78591967</v>
          </cell>
          <cell r="S70">
            <v>0</v>
          </cell>
        </row>
        <row r="71">
          <cell r="A71">
            <v>1404040004</v>
          </cell>
          <cell r="B71" t="str">
            <v>VAT PAYABLE- MAHARASHTRA</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1404040019</v>
          </cell>
          <cell r="B72" t="str">
            <v>VAT PAYABLE- KARNATAKA</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73">
          <cell r="A73">
            <v>1404040100</v>
          </cell>
          <cell r="B73" t="str">
            <v>WCT PAYABLE</v>
          </cell>
          <cell r="C73">
            <v>0</v>
          </cell>
          <cell r="D73">
            <v>0</v>
          </cell>
          <cell r="E73">
            <v>0</v>
          </cell>
          <cell r="F73">
            <v>-787.26</v>
          </cell>
          <cell r="G73">
            <v>0</v>
          </cell>
          <cell r="H73">
            <v>0</v>
          </cell>
          <cell r="I73">
            <v>0</v>
          </cell>
          <cell r="J73">
            <v>0</v>
          </cell>
          <cell r="K73">
            <v>0</v>
          </cell>
          <cell r="L73">
            <v>0</v>
          </cell>
          <cell r="M73">
            <v>0</v>
          </cell>
          <cell r="N73">
            <v>0</v>
          </cell>
          <cell r="O73">
            <v>0</v>
          </cell>
          <cell r="P73">
            <v>0</v>
          </cell>
          <cell r="Q73">
            <v>0</v>
          </cell>
          <cell r="R73">
            <v>0</v>
          </cell>
          <cell r="S73">
            <v>0</v>
          </cell>
        </row>
        <row r="74">
          <cell r="A74">
            <v>1404040300</v>
          </cell>
          <cell r="B74" t="str">
            <v>TAX DED. AT FROM SALARY - 192</v>
          </cell>
          <cell r="C74">
            <v>-208102017</v>
          </cell>
          <cell r="D74">
            <v>-23919010</v>
          </cell>
          <cell r="E74">
            <v>267377828</v>
          </cell>
          <cell r="F74">
            <v>-5594204</v>
          </cell>
          <cell r="G74">
            <v>-4294479</v>
          </cell>
          <cell r="H74">
            <v>-41195018</v>
          </cell>
          <cell r="I74">
            <v>-5838217</v>
          </cell>
          <cell r="J74">
            <v>-208102017</v>
          </cell>
          <cell r="K74">
            <v>-17293586</v>
          </cell>
          <cell r="L74">
            <v>-6457135</v>
          </cell>
          <cell r="M74">
            <v>-168289</v>
          </cell>
          <cell r="N74">
            <v>-23919010</v>
          </cell>
          <cell r="O74">
            <v>295626334</v>
          </cell>
          <cell r="P74">
            <v>-26445927</v>
          </cell>
          <cell r="Q74">
            <v>-1802579</v>
          </cell>
          <cell r="R74">
            <v>267377828</v>
          </cell>
          <cell r="S74">
            <v>-41195018</v>
          </cell>
        </row>
        <row r="75">
          <cell r="A75">
            <v>1404040301</v>
          </cell>
          <cell r="B75" t="str">
            <v>TAX DED. AT SOURCE CONTRACTOR - 194 C</v>
          </cell>
          <cell r="C75">
            <v>-12520848.220000001</v>
          </cell>
          <cell r="D75">
            <v>-568264.73</v>
          </cell>
          <cell r="E75">
            <v>7777066.2300000014</v>
          </cell>
          <cell r="F75">
            <v>-440621.93</v>
          </cell>
          <cell r="G75">
            <v>-341029.29000000004</v>
          </cell>
          <cell r="H75">
            <v>-3407605.43</v>
          </cell>
          <cell r="I75">
            <v>-8719652.1500000004</v>
          </cell>
          <cell r="J75">
            <v>-12520848.220000001</v>
          </cell>
          <cell r="K75">
            <v>-371731.73</v>
          </cell>
          <cell r="L75">
            <v>-181564</v>
          </cell>
          <cell r="M75">
            <v>-14969</v>
          </cell>
          <cell r="N75">
            <v>-568264.73</v>
          </cell>
          <cell r="O75">
            <v>14501604.550000001</v>
          </cell>
          <cell r="P75">
            <v>-5763674.9299999997</v>
          </cell>
          <cell r="Q75">
            <v>-960863.39</v>
          </cell>
          <cell r="R75">
            <v>7777066.2300000014</v>
          </cell>
          <cell r="S75">
            <v>-3407605.43</v>
          </cell>
        </row>
        <row r="76">
          <cell r="A76">
            <v>1404040303</v>
          </cell>
          <cell r="B76" t="str">
            <v>TAX DED.AT SOURCE INT. OTHER THAN INT ON SEC.</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row>
        <row r="77">
          <cell r="A77">
            <v>1404040304</v>
          </cell>
          <cell r="B77" t="str">
            <v>TAX DED. AT SOURCE RENT - 194 I</v>
          </cell>
          <cell r="C77">
            <v>-1733032</v>
          </cell>
          <cell r="D77">
            <v>-10207</v>
          </cell>
          <cell r="E77">
            <v>1753152.94</v>
          </cell>
          <cell r="F77">
            <v>-30591</v>
          </cell>
          <cell r="G77">
            <v>-14959</v>
          </cell>
          <cell r="H77">
            <v>-32965.490000000005</v>
          </cell>
          <cell r="I77">
            <v>-23051.550000000061</v>
          </cell>
          <cell r="J77">
            <v>-1733032</v>
          </cell>
          <cell r="K77">
            <v>-10207</v>
          </cell>
          <cell r="L77">
            <v>0</v>
          </cell>
          <cell r="M77">
            <v>0</v>
          </cell>
          <cell r="N77">
            <v>-10207</v>
          </cell>
          <cell r="O77">
            <v>2051832.94</v>
          </cell>
          <cell r="P77">
            <v>-246715.45</v>
          </cell>
          <cell r="Q77">
            <v>-51964.55</v>
          </cell>
          <cell r="R77">
            <v>1753152.94</v>
          </cell>
          <cell r="S77">
            <v>-32965.490000000005</v>
          </cell>
        </row>
        <row r="78">
          <cell r="A78">
            <v>1404040305</v>
          </cell>
          <cell r="B78" t="str">
            <v>TAX DED. AT SOURCE PROFESSION - 194 J</v>
          </cell>
          <cell r="C78">
            <v>-23823532.940000001</v>
          </cell>
          <cell r="D78">
            <v>-208750</v>
          </cell>
          <cell r="E78">
            <v>20584852.02</v>
          </cell>
          <cell r="F78">
            <v>-6187</v>
          </cell>
          <cell r="G78">
            <v>-3303</v>
          </cell>
          <cell r="H78">
            <v>-257651.20000000001</v>
          </cell>
          <cell r="I78">
            <v>-3705082.120000002</v>
          </cell>
          <cell r="J78">
            <v>-23823532.940000001</v>
          </cell>
          <cell r="K78">
            <v>-195298</v>
          </cell>
          <cell r="L78">
            <v>-13452</v>
          </cell>
          <cell r="M78">
            <v>0</v>
          </cell>
          <cell r="N78">
            <v>-208750</v>
          </cell>
          <cell r="O78">
            <v>21278476.02</v>
          </cell>
          <cell r="P78">
            <v>-451222.99999999994</v>
          </cell>
          <cell r="Q78">
            <v>-242401</v>
          </cell>
          <cell r="R78">
            <v>20584852.02</v>
          </cell>
          <cell r="S78">
            <v>-257651.20000000001</v>
          </cell>
        </row>
        <row r="79">
          <cell r="A79">
            <v>1404040306</v>
          </cell>
          <cell r="B79" t="str">
            <v>TAX DED. AT SOURCE COMMISSION &amp; BROKERAGE - 1</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row>
        <row r="80">
          <cell r="A80">
            <v>1404040307</v>
          </cell>
          <cell r="B80" t="str">
            <v>TCS PAYABLE ON SCRAP</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row>
        <row r="81">
          <cell r="A81">
            <v>1404040308</v>
          </cell>
          <cell r="B81" t="str">
            <v>TAX DED. ON PAYMENT TO NRI AND FOREIGN COMP -</v>
          </cell>
          <cell r="C81">
            <v>-218618.56</v>
          </cell>
          <cell r="D81">
            <v>0</v>
          </cell>
          <cell r="E81">
            <v>182795</v>
          </cell>
          <cell r="F81">
            <v>0</v>
          </cell>
          <cell r="G81">
            <v>0</v>
          </cell>
          <cell r="H81">
            <v>0</v>
          </cell>
          <cell r="I81">
            <v>-35823.56</v>
          </cell>
          <cell r="J81">
            <v>-218618.56</v>
          </cell>
          <cell r="K81">
            <v>0</v>
          </cell>
          <cell r="L81">
            <v>0</v>
          </cell>
          <cell r="M81">
            <v>0</v>
          </cell>
          <cell r="N81">
            <v>0</v>
          </cell>
          <cell r="O81">
            <v>182795</v>
          </cell>
          <cell r="P81">
            <v>0</v>
          </cell>
          <cell r="Q81">
            <v>0</v>
          </cell>
          <cell r="R81">
            <v>182795</v>
          </cell>
          <cell r="S81">
            <v>0</v>
          </cell>
        </row>
        <row r="82">
          <cell r="A82">
            <v>1404040309</v>
          </cell>
          <cell r="B82" t="str">
            <v>TCS CLEARING</v>
          </cell>
          <cell r="C82">
            <v>0</v>
          </cell>
          <cell r="D82">
            <v>0</v>
          </cell>
          <cell r="E82">
            <v>-33193.839999999997</v>
          </cell>
          <cell r="F82">
            <v>-88621</v>
          </cell>
          <cell r="G82">
            <v>-4069</v>
          </cell>
          <cell r="H82">
            <v>-51147.55</v>
          </cell>
          <cell r="I82">
            <v>-84341.39</v>
          </cell>
          <cell r="J82">
            <v>0</v>
          </cell>
          <cell r="K82">
            <v>0</v>
          </cell>
          <cell r="L82">
            <v>0</v>
          </cell>
          <cell r="M82">
            <v>0</v>
          </cell>
          <cell r="N82">
            <v>0</v>
          </cell>
          <cell r="O82">
            <v>0</v>
          </cell>
          <cell r="P82">
            <v>-42.84</v>
          </cell>
          <cell r="Q82">
            <v>-33151</v>
          </cell>
          <cell r="R82">
            <v>-33193.839999999997</v>
          </cell>
          <cell r="S82">
            <v>-51147.55</v>
          </cell>
        </row>
        <row r="83">
          <cell r="A83">
            <v>1404040311</v>
          </cell>
          <cell r="B83" t="str">
            <v>TDS PAYABLE ON VAT</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row>
        <row r="84">
          <cell r="A84">
            <v>1404040400</v>
          </cell>
          <cell r="B84" t="str">
            <v>ENTRY TAX PAYABLE</v>
          </cell>
          <cell r="C84">
            <v>0</v>
          </cell>
          <cell r="D84">
            <v>188669</v>
          </cell>
          <cell r="E84">
            <v>-188670</v>
          </cell>
          <cell r="F84">
            <v>0</v>
          </cell>
          <cell r="G84">
            <v>0</v>
          </cell>
          <cell r="H84">
            <v>0</v>
          </cell>
          <cell r="I84">
            <v>-1</v>
          </cell>
          <cell r="J84">
            <v>0</v>
          </cell>
          <cell r="K84">
            <v>188669</v>
          </cell>
          <cell r="L84">
            <v>0</v>
          </cell>
          <cell r="M84">
            <v>0</v>
          </cell>
          <cell r="N84">
            <v>188669</v>
          </cell>
          <cell r="O84">
            <v>1844254</v>
          </cell>
          <cell r="P84">
            <v>-232428</v>
          </cell>
          <cell r="Q84">
            <v>-1800496</v>
          </cell>
          <cell r="R84">
            <v>-188670</v>
          </cell>
          <cell r="S84">
            <v>0</v>
          </cell>
        </row>
        <row r="85">
          <cell r="A85">
            <v>1404040610</v>
          </cell>
          <cell r="B85" t="str">
            <v>PROVIDENT FUND PAYABLE</v>
          </cell>
          <cell r="C85">
            <v>-15545210.5</v>
          </cell>
          <cell r="D85">
            <v>0</v>
          </cell>
          <cell r="E85">
            <v>12058990</v>
          </cell>
          <cell r="F85">
            <v>0</v>
          </cell>
          <cell r="G85">
            <v>0</v>
          </cell>
          <cell r="H85">
            <v>-1000000</v>
          </cell>
          <cell r="I85">
            <v>-4486220.5</v>
          </cell>
          <cell r="J85">
            <v>-15545210.5</v>
          </cell>
          <cell r="K85">
            <v>0</v>
          </cell>
          <cell r="L85">
            <v>0</v>
          </cell>
          <cell r="M85">
            <v>0</v>
          </cell>
          <cell r="N85">
            <v>0</v>
          </cell>
          <cell r="O85">
            <v>12058990</v>
          </cell>
          <cell r="P85">
            <v>0</v>
          </cell>
          <cell r="Q85">
            <v>0</v>
          </cell>
          <cell r="R85">
            <v>12058990</v>
          </cell>
          <cell r="S85">
            <v>-1000000</v>
          </cell>
        </row>
        <row r="86">
          <cell r="A86">
            <v>1404040611</v>
          </cell>
          <cell r="B86" t="str">
            <v>EMPLOYEE PROVIDENT FUND PAYABLE</v>
          </cell>
          <cell r="C86">
            <v>-8960295.25</v>
          </cell>
          <cell r="D86">
            <v>-1621516</v>
          </cell>
          <cell r="E86">
            <v>9692907</v>
          </cell>
          <cell r="F86">
            <v>-243333</v>
          </cell>
          <cell r="G86">
            <v>-189349</v>
          </cell>
          <cell r="H86">
            <v>-2169691</v>
          </cell>
          <cell r="I86">
            <v>-3058595.25</v>
          </cell>
          <cell r="J86">
            <v>-8960295.25</v>
          </cell>
          <cell r="K86">
            <v>-1037962</v>
          </cell>
          <cell r="L86">
            <v>-425961</v>
          </cell>
          <cell r="M86">
            <v>-157593</v>
          </cell>
          <cell r="N86">
            <v>-1621516</v>
          </cell>
          <cell r="O86">
            <v>11230249</v>
          </cell>
          <cell r="P86">
            <v>-1378751</v>
          </cell>
          <cell r="Q86">
            <v>-158591</v>
          </cell>
          <cell r="R86">
            <v>9692907</v>
          </cell>
          <cell r="S86">
            <v>-2169691</v>
          </cell>
        </row>
        <row r="87">
          <cell r="A87">
            <v>1404040612</v>
          </cell>
          <cell r="B87" t="str">
            <v>EMPLOYEE VOLUNTARY PROVIDENT FUND PAYABLE</v>
          </cell>
          <cell r="C87">
            <v>-2988770.25</v>
          </cell>
          <cell r="D87">
            <v>-380647</v>
          </cell>
          <cell r="E87">
            <v>3255713</v>
          </cell>
          <cell r="F87">
            <v>-94174</v>
          </cell>
          <cell r="G87">
            <v>-75490</v>
          </cell>
          <cell r="H87">
            <v>-664242</v>
          </cell>
          <cell r="I87">
            <v>-777946.25</v>
          </cell>
          <cell r="J87">
            <v>-2988770.25</v>
          </cell>
          <cell r="K87">
            <v>-259773</v>
          </cell>
          <cell r="L87">
            <v>-120874</v>
          </cell>
          <cell r="M87">
            <v>0</v>
          </cell>
          <cell r="N87">
            <v>-380647</v>
          </cell>
          <cell r="O87">
            <v>3774000</v>
          </cell>
          <cell r="P87">
            <v>-518287</v>
          </cell>
          <cell r="Q87">
            <v>0</v>
          </cell>
          <cell r="R87">
            <v>3255713</v>
          </cell>
          <cell r="S87">
            <v>-664242</v>
          </cell>
        </row>
        <row r="88">
          <cell r="A88">
            <v>1404040613</v>
          </cell>
          <cell r="B88" t="str">
            <v>EDLI PAYBLE</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row>
        <row r="89">
          <cell r="A89">
            <v>1404040620</v>
          </cell>
          <cell r="B89" t="str">
            <v>PROFESSIONAL TAX PAYABLE</v>
          </cell>
          <cell r="C89">
            <v>-14400</v>
          </cell>
          <cell r="D89">
            <v>-18800</v>
          </cell>
          <cell r="E89">
            <v>-30100</v>
          </cell>
          <cell r="F89">
            <v>-2600</v>
          </cell>
          <cell r="G89">
            <v>-2250</v>
          </cell>
          <cell r="H89">
            <v>-52300</v>
          </cell>
          <cell r="I89">
            <v>-115600</v>
          </cell>
          <cell r="J89">
            <v>-14400</v>
          </cell>
          <cell r="K89">
            <v>-10000</v>
          </cell>
          <cell r="L89">
            <v>-5000</v>
          </cell>
          <cell r="M89">
            <v>-3800</v>
          </cell>
          <cell r="N89">
            <v>-18800</v>
          </cell>
          <cell r="O89">
            <v>-12100</v>
          </cell>
          <cell r="P89">
            <v>-15600</v>
          </cell>
          <cell r="Q89">
            <v>-2400</v>
          </cell>
          <cell r="R89">
            <v>-30100</v>
          </cell>
          <cell r="S89">
            <v>-52300</v>
          </cell>
        </row>
        <row r="90">
          <cell r="A90">
            <v>1404050000</v>
          </cell>
          <cell r="B90" t="str">
            <v>SERVICE TAX PAYABLE INTERIM ACCOUNTS - HO</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row>
        <row r="91">
          <cell r="A91">
            <v>1404050001</v>
          </cell>
          <cell r="B91" t="str">
            <v>ST-EDUCATION CESS PAYABLE INTERIM ACCOUNTS-HO</v>
          </cell>
          <cell r="C91">
            <v>789309</v>
          </cell>
          <cell r="D91">
            <v>0</v>
          </cell>
          <cell r="E91">
            <v>0</v>
          </cell>
          <cell r="F91">
            <v>0</v>
          </cell>
          <cell r="G91">
            <v>0</v>
          </cell>
          <cell r="H91">
            <v>0</v>
          </cell>
          <cell r="I91">
            <v>789309</v>
          </cell>
          <cell r="J91">
            <v>789309</v>
          </cell>
          <cell r="K91">
            <v>0</v>
          </cell>
          <cell r="L91">
            <v>0</v>
          </cell>
          <cell r="M91">
            <v>0</v>
          </cell>
          <cell r="N91">
            <v>0</v>
          </cell>
          <cell r="O91">
            <v>0</v>
          </cell>
          <cell r="P91">
            <v>0</v>
          </cell>
          <cell r="Q91">
            <v>0</v>
          </cell>
          <cell r="R91">
            <v>0</v>
          </cell>
          <cell r="S91">
            <v>0</v>
          </cell>
        </row>
        <row r="92">
          <cell r="A92">
            <v>1404050002</v>
          </cell>
          <cell r="B92" t="str">
            <v>ST-HIGHER EDUCA CESS PAYABLE INTERIM ACCOUNTS</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row>
        <row r="93">
          <cell r="A93">
            <v>1404050170</v>
          </cell>
          <cell r="B93" t="str">
            <v>SERVICE TAX PROVISION - REVERSE CHARGE</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row>
        <row r="94">
          <cell r="A94">
            <v>1404050180</v>
          </cell>
          <cell r="B94" t="str">
            <v>SERVICE TAX PAYABLE INTERIM ACCOUNTS - ENERGY</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row>
        <row r="95">
          <cell r="A95">
            <v>1404050181</v>
          </cell>
          <cell r="B95" t="str">
            <v>ST-EDUCA CESS PAYABLE INTERIM ACCOUNTS-ENERGY</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row>
        <row r="96">
          <cell r="A96">
            <v>1404050182</v>
          </cell>
          <cell r="B96" t="str">
            <v>ST-HIGHER EDU CESS PAYABLE INTERIM ACCOUNTS-E</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row>
        <row r="97">
          <cell r="A97">
            <v>1404050183</v>
          </cell>
          <cell r="B97" t="str">
            <v>SERVICE TAX PAYABLE FINAL ACCOUNTS - ENERGY</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row>
        <row r="98">
          <cell r="A98">
            <v>1404050184</v>
          </cell>
          <cell r="B98" t="str">
            <v>ST-EDUC CESS PAYABLE FINAL ACCOUNTS - ENERGY</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row>
        <row r="99">
          <cell r="A99">
            <v>1404050185</v>
          </cell>
          <cell r="B99" t="str">
            <v>ST-HIGHER EDUC CESS PAYABLE FINAL ACCOUNTS-EN</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row>
        <row r="100">
          <cell r="A100">
            <v>1404050187</v>
          </cell>
          <cell r="B100" t="str">
            <v>ST - PAYABLE FINAL SWACH BHARATH CESS-ENERGY</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row>
        <row r="101">
          <cell r="A101">
            <v>1404080000</v>
          </cell>
          <cell r="B101" t="str">
            <v>SALARY AND WAGES PAYABLE</v>
          </cell>
          <cell r="C101">
            <v>31076261.149999999</v>
          </cell>
          <cell r="D101">
            <v>-7136748</v>
          </cell>
          <cell r="E101">
            <v>-13107233</v>
          </cell>
          <cell r="F101">
            <v>-72679</v>
          </cell>
          <cell r="G101">
            <v>0</v>
          </cell>
          <cell r="H101">
            <v>-11306111</v>
          </cell>
          <cell r="I101">
            <v>-473830.85000000149</v>
          </cell>
          <cell r="J101">
            <v>31076261.149999999</v>
          </cell>
          <cell r="K101">
            <v>-4595949</v>
          </cell>
          <cell r="L101">
            <v>-2262602</v>
          </cell>
          <cell r="M101">
            <v>-278197</v>
          </cell>
          <cell r="N101">
            <v>-7136748</v>
          </cell>
          <cell r="O101">
            <v>-5139732</v>
          </cell>
          <cell r="P101">
            <v>-7097868</v>
          </cell>
          <cell r="Q101">
            <v>-869633</v>
          </cell>
          <cell r="R101">
            <v>-13107233</v>
          </cell>
          <cell r="S101">
            <v>-11306111</v>
          </cell>
        </row>
        <row r="102">
          <cell r="A102">
            <v>1404080030</v>
          </cell>
          <cell r="B102" t="str">
            <v>PROVISION FOR BONUS</v>
          </cell>
          <cell r="C102">
            <v>-696001.4</v>
          </cell>
          <cell r="D102">
            <v>0</v>
          </cell>
          <cell r="E102">
            <v>-2049304.6</v>
          </cell>
          <cell r="F102">
            <v>0</v>
          </cell>
          <cell r="G102">
            <v>0</v>
          </cell>
          <cell r="H102">
            <v>-1201097</v>
          </cell>
          <cell r="I102">
            <v>-3946403</v>
          </cell>
          <cell r="J102">
            <v>-696001.4</v>
          </cell>
          <cell r="K102">
            <v>0</v>
          </cell>
          <cell r="L102">
            <v>0</v>
          </cell>
          <cell r="M102">
            <v>0</v>
          </cell>
          <cell r="N102">
            <v>0</v>
          </cell>
          <cell r="O102">
            <v>-2049304.6</v>
          </cell>
          <cell r="P102">
            <v>0</v>
          </cell>
          <cell r="Q102">
            <v>0</v>
          </cell>
          <cell r="R102">
            <v>-2049304.6</v>
          </cell>
          <cell r="S102">
            <v>-1201097</v>
          </cell>
        </row>
        <row r="103">
          <cell r="A103">
            <v>1404080040</v>
          </cell>
          <cell r="B103" t="str">
            <v>PROVISION FOR LTA</v>
          </cell>
          <cell r="C103">
            <v>-3670463</v>
          </cell>
          <cell r="D103">
            <v>0</v>
          </cell>
          <cell r="E103">
            <v>0</v>
          </cell>
          <cell r="F103">
            <v>0</v>
          </cell>
          <cell r="G103">
            <v>0</v>
          </cell>
          <cell r="H103">
            <v>0</v>
          </cell>
          <cell r="I103">
            <v>-3670463</v>
          </cell>
          <cell r="J103">
            <v>-3670463</v>
          </cell>
          <cell r="K103">
            <v>0</v>
          </cell>
          <cell r="L103">
            <v>0</v>
          </cell>
          <cell r="M103">
            <v>0</v>
          </cell>
          <cell r="N103">
            <v>0</v>
          </cell>
          <cell r="O103">
            <v>0</v>
          </cell>
          <cell r="P103">
            <v>0</v>
          </cell>
          <cell r="Q103">
            <v>0</v>
          </cell>
          <cell r="R103">
            <v>0</v>
          </cell>
          <cell r="S103">
            <v>0</v>
          </cell>
        </row>
        <row r="104">
          <cell r="A104">
            <v>1404080100</v>
          </cell>
          <cell r="B104" t="str">
            <v>EMPLOYEE DEDUCTION - INSURANCE PREMIUM</v>
          </cell>
          <cell r="C104">
            <v>-4792</v>
          </cell>
          <cell r="D104">
            <v>-400706</v>
          </cell>
          <cell r="E104">
            <v>504118</v>
          </cell>
          <cell r="F104">
            <v>-26620</v>
          </cell>
          <cell r="G104">
            <v>-33100</v>
          </cell>
          <cell r="H104">
            <v>-3128</v>
          </cell>
          <cell r="I104">
            <v>95492</v>
          </cell>
          <cell r="J104">
            <v>-4792</v>
          </cell>
          <cell r="K104">
            <v>-356944</v>
          </cell>
          <cell r="L104">
            <v>-43762</v>
          </cell>
          <cell r="M104">
            <v>0</v>
          </cell>
          <cell r="N104">
            <v>-400706</v>
          </cell>
          <cell r="O104">
            <v>1074728</v>
          </cell>
          <cell r="P104">
            <v>-504560</v>
          </cell>
          <cell r="Q104">
            <v>-66050</v>
          </cell>
          <cell r="R104">
            <v>504118</v>
          </cell>
          <cell r="S104">
            <v>-3128</v>
          </cell>
        </row>
        <row r="105">
          <cell r="A105">
            <v>1404080170</v>
          </cell>
          <cell r="B105" t="str">
            <v>EMPLOYEE DEDUCTION - LEASE RENT</v>
          </cell>
          <cell r="C105">
            <v>-1741464</v>
          </cell>
          <cell r="D105">
            <v>-10370811</v>
          </cell>
          <cell r="E105">
            <v>11651885</v>
          </cell>
          <cell r="F105">
            <v>-218880</v>
          </cell>
          <cell r="G105">
            <v>-1028927</v>
          </cell>
          <cell r="H105">
            <v>0</v>
          </cell>
          <cell r="I105">
            <v>-460390</v>
          </cell>
          <cell r="J105">
            <v>-1741464</v>
          </cell>
          <cell r="K105">
            <v>-6938956</v>
          </cell>
          <cell r="L105">
            <v>-3046578</v>
          </cell>
          <cell r="M105">
            <v>-385277</v>
          </cell>
          <cell r="N105">
            <v>-10370811</v>
          </cell>
          <cell r="O105">
            <v>22999066</v>
          </cell>
          <cell r="P105">
            <v>-10370185</v>
          </cell>
          <cell r="Q105">
            <v>-976996</v>
          </cell>
          <cell r="R105">
            <v>11651885</v>
          </cell>
          <cell r="S105">
            <v>0</v>
          </cell>
        </row>
        <row r="106">
          <cell r="A106">
            <v>1404080180</v>
          </cell>
          <cell r="B106" t="str">
            <v>EMPLOYEE DEDUCTION - OTHERS</v>
          </cell>
          <cell r="C106">
            <v>-89875</v>
          </cell>
          <cell r="D106">
            <v>-792150</v>
          </cell>
          <cell r="E106">
            <v>426480</v>
          </cell>
          <cell r="F106">
            <v>-7400</v>
          </cell>
          <cell r="G106">
            <v>-5962</v>
          </cell>
          <cell r="H106">
            <v>-445345</v>
          </cell>
          <cell r="I106">
            <v>-900890</v>
          </cell>
          <cell r="J106">
            <v>-89875</v>
          </cell>
          <cell r="K106">
            <v>-534572</v>
          </cell>
          <cell r="L106">
            <v>-243534</v>
          </cell>
          <cell r="M106">
            <v>-14044</v>
          </cell>
          <cell r="N106">
            <v>-792150</v>
          </cell>
          <cell r="O106">
            <v>1303280</v>
          </cell>
          <cell r="P106">
            <v>-813679</v>
          </cell>
          <cell r="Q106">
            <v>-63121</v>
          </cell>
          <cell r="R106">
            <v>426480</v>
          </cell>
          <cell r="S106">
            <v>-445345</v>
          </cell>
        </row>
        <row r="107">
          <cell r="A107">
            <v>1404080210</v>
          </cell>
          <cell r="B107" t="str">
            <v>UNPAID PRODUCTION INCENTIVE BONUS</v>
          </cell>
          <cell r="C107">
            <v>-3511535</v>
          </cell>
          <cell r="D107">
            <v>0</v>
          </cell>
          <cell r="E107">
            <v>0</v>
          </cell>
          <cell r="F107">
            <v>0</v>
          </cell>
          <cell r="G107">
            <v>0</v>
          </cell>
          <cell r="H107">
            <v>0</v>
          </cell>
          <cell r="I107">
            <v>-3511535</v>
          </cell>
          <cell r="J107">
            <v>-3511535</v>
          </cell>
          <cell r="K107">
            <v>0</v>
          </cell>
          <cell r="L107">
            <v>0</v>
          </cell>
          <cell r="M107">
            <v>0</v>
          </cell>
          <cell r="N107">
            <v>0</v>
          </cell>
          <cell r="O107">
            <v>0</v>
          </cell>
          <cell r="P107">
            <v>0</v>
          </cell>
          <cell r="Q107">
            <v>0</v>
          </cell>
          <cell r="R107">
            <v>0</v>
          </cell>
          <cell r="S107">
            <v>0</v>
          </cell>
        </row>
        <row r="108">
          <cell r="A108">
            <v>1404080270</v>
          </cell>
          <cell r="B108" t="str">
            <v>VARIABLE PAY - PAYABLE</v>
          </cell>
          <cell r="C108">
            <v>-80762996</v>
          </cell>
          <cell r="D108">
            <v>0</v>
          </cell>
          <cell r="E108">
            <v>0</v>
          </cell>
          <cell r="F108">
            <v>0</v>
          </cell>
          <cell r="G108">
            <v>0</v>
          </cell>
          <cell r="H108">
            <v>2744965</v>
          </cell>
          <cell r="I108">
            <v>-78018031</v>
          </cell>
          <cell r="J108">
            <v>-80762996</v>
          </cell>
          <cell r="K108">
            <v>0</v>
          </cell>
          <cell r="L108">
            <v>0</v>
          </cell>
          <cell r="M108">
            <v>0</v>
          </cell>
          <cell r="N108">
            <v>0</v>
          </cell>
          <cell r="O108">
            <v>0</v>
          </cell>
          <cell r="P108">
            <v>0</v>
          </cell>
          <cell r="Q108">
            <v>0</v>
          </cell>
          <cell r="R108">
            <v>0</v>
          </cell>
          <cell r="S108">
            <v>2744965</v>
          </cell>
        </row>
        <row r="109">
          <cell r="A109">
            <v>1404080280</v>
          </cell>
          <cell r="B109" t="str">
            <v>ESOP PAYABLE TO EMPLOYEE</v>
          </cell>
          <cell r="C109">
            <v>-82925902.25</v>
          </cell>
          <cell r="D109">
            <v>11577025</v>
          </cell>
          <cell r="E109">
            <v>11239080</v>
          </cell>
          <cell r="F109">
            <v>0</v>
          </cell>
          <cell r="G109">
            <v>0</v>
          </cell>
          <cell r="H109">
            <v>20079374</v>
          </cell>
          <cell r="I109">
            <v>-40030423.25</v>
          </cell>
          <cell r="J109">
            <v>-82925902.25</v>
          </cell>
          <cell r="K109">
            <v>7823280</v>
          </cell>
          <cell r="L109">
            <v>2608306</v>
          </cell>
          <cell r="M109">
            <v>1145439</v>
          </cell>
          <cell r="N109">
            <v>11577025</v>
          </cell>
          <cell r="O109">
            <v>5094866</v>
          </cell>
          <cell r="P109">
            <v>5703646</v>
          </cell>
          <cell r="Q109">
            <v>440568</v>
          </cell>
          <cell r="R109">
            <v>11239080</v>
          </cell>
          <cell r="S109">
            <v>20079374</v>
          </cell>
        </row>
        <row r="110">
          <cell r="A110">
            <v>1404080140</v>
          </cell>
          <cell r="B110" t="str">
            <v>EMPLOYEE DEDUCTION - COOPERATIVE SOCIETY</v>
          </cell>
          <cell r="C110">
            <v>-3800</v>
          </cell>
          <cell r="D110">
            <v>0</v>
          </cell>
          <cell r="E110">
            <v>0</v>
          </cell>
          <cell r="F110">
            <v>0</v>
          </cell>
          <cell r="G110">
            <v>0</v>
          </cell>
          <cell r="H110">
            <v>0</v>
          </cell>
          <cell r="I110">
            <v>-3800</v>
          </cell>
          <cell r="J110">
            <v>-3800</v>
          </cell>
          <cell r="K110">
            <v>0</v>
          </cell>
          <cell r="L110">
            <v>0</v>
          </cell>
          <cell r="M110">
            <v>0</v>
          </cell>
          <cell r="N110">
            <v>0</v>
          </cell>
          <cell r="O110">
            <v>0</v>
          </cell>
          <cell r="P110">
            <v>0</v>
          </cell>
          <cell r="Q110">
            <v>0</v>
          </cell>
          <cell r="R110">
            <v>0</v>
          </cell>
          <cell r="S110">
            <v>0</v>
          </cell>
        </row>
        <row r="111">
          <cell r="A111">
            <v>1404080230</v>
          </cell>
          <cell r="B111" t="str">
            <v>EMPLOYEE DEDUCTION JSW FOUNDATION CONTRIBUTIO</v>
          </cell>
          <cell r="C111">
            <v>55713</v>
          </cell>
          <cell r="D111">
            <v>0</v>
          </cell>
          <cell r="E111">
            <v>-12367</v>
          </cell>
          <cell r="F111">
            <v>0</v>
          </cell>
          <cell r="G111">
            <v>0</v>
          </cell>
          <cell r="H111">
            <v>-98100</v>
          </cell>
          <cell r="I111">
            <v>-54754</v>
          </cell>
          <cell r="J111">
            <v>55713</v>
          </cell>
          <cell r="K111">
            <v>0</v>
          </cell>
          <cell r="L111">
            <v>0</v>
          </cell>
          <cell r="M111">
            <v>0</v>
          </cell>
          <cell r="N111">
            <v>0</v>
          </cell>
          <cell r="O111">
            <v>-12367</v>
          </cell>
          <cell r="P111">
            <v>0</v>
          </cell>
          <cell r="Q111">
            <v>0</v>
          </cell>
          <cell r="R111">
            <v>-12367</v>
          </cell>
          <cell r="S111">
            <v>-98100</v>
          </cell>
        </row>
        <row r="112">
          <cell r="A112">
            <v>1404130031</v>
          </cell>
          <cell r="B112" t="str">
            <v>Vehicle deduction -Employee</v>
          </cell>
          <cell r="C112">
            <v>-3363239</v>
          </cell>
          <cell r="D112">
            <v>-199680</v>
          </cell>
          <cell r="E112">
            <v>-2319417</v>
          </cell>
          <cell r="F112">
            <v>0</v>
          </cell>
          <cell r="G112">
            <v>0</v>
          </cell>
          <cell r="H112">
            <v>-916704</v>
          </cell>
          <cell r="I112">
            <v>-6799040</v>
          </cell>
          <cell r="J112">
            <v>-3363239</v>
          </cell>
          <cell r="K112">
            <v>-199680</v>
          </cell>
          <cell r="L112">
            <v>0</v>
          </cell>
          <cell r="M112">
            <v>0</v>
          </cell>
          <cell r="N112">
            <v>-199680</v>
          </cell>
          <cell r="O112">
            <v>-1953195</v>
          </cell>
          <cell r="P112">
            <v>-366222</v>
          </cell>
          <cell r="Q112">
            <v>0</v>
          </cell>
          <cell r="R112">
            <v>-2319417</v>
          </cell>
          <cell r="S112">
            <v>-916704</v>
          </cell>
        </row>
        <row r="113">
          <cell r="A113">
            <v>1404080310</v>
          </cell>
          <cell r="B113" t="str">
            <v>EMPLOYEE DEDUCTION - CLUB</v>
          </cell>
          <cell r="C113">
            <v>-62202</v>
          </cell>
          <cell r="D113">
            <v>-553480</v>
          </cell>
          <cell r="E113">
            <v>375136</v>
          </cell>
          <cell r="F113">
            <v>-2600</v>
          </cell>
          <cell r="G113">
            <v>0</v>
          </cell>
          <cell r="H113">
            <v>0</v>
          </cell>
          <cell r="I113">
            <v>-240546</v>
          </cell>
          <cell r="J113">
            <v>-62202</v>
          </cell>
          <cell r="K113">
            <v>-424180</v>
          </cell>
          <cell r="L113">
            <v>-117100</v>
          </cell>
          <cell r="M113">
            <v>-12200</v>
          </cell>
          <cell r="N113">
            <v>-553480</v>
          </cell>
          <cell r="O113">
            <v>797436</v>
          </cell>
          <cell r="P113">
            <v>-379750</v>
          </cell>
          <cell r="Q113">
            <v>-42550</v>
          </cell>
          <cell r="R113">
            <v>375136</v>
          </cell>
          <cell r="S113">
            <v>0</v>
          </cell>
        </row>
        <row r="114">
          <cell r="A114">
            <v>1404080320</v>
          </cell>
          <cell r="B114" t="str">
            <v>EMPLOYEE DEDUCTION - SCHOOL FEES</v>
          </cell>
          <cell r="C114">
            <v>-352989</v>
          </cell>
          <cell r="D114">
            <v>-5005025</v>
          </cell>
          <cell r="E114">
            <v>5880936</v>
          </cell>
          <cell r="F114">
            <v>0</v>
          </cell>
          <cell r="G114">
            <v>0</v>
          </cell>
          <cell r="H114">
            <v>-345699</v>
          </cell>
          <cell r="I114">
            <v>177223</v>
          </cell>
          <cell r="J114">
            <v>-352989</v>
          </cell>
          <cell r="K114">
            <v>-3583626</v>
          </cell>
          <cell r="L114">
            <v>-1421399</v>
          </cell>
          <cell r="M114">
            <v>0</v>
          </cell>
          <cell r="N114">
            <v>-5005025</v>
          </cell>
          <cell r="O114">
            <v>10517702</v>
          </cell>
          <cell r="P114">
            <v>-3980975</v>
          </cell>
          <cell r="Q114">
            <v>-655791</v>
          </cell>
          <cell r="R114">
            <v>5880936</v>
          </cell>
          <cell r="S114">
            <v>-345699</v>
          </cell>
        </row>
        <row r="115">
          <cell r="A115">
            <v>1404080330</v>
          </cell>
          <cell r="B115" t="str">
            <v>EMPLOYEE DEDUCTION - ELECTRICITY</v>
          </cell>
          <cell r="C115">
            <v>-167041</v>
          </cell>
          <cell r="D115">
            <v>-2432601</v>
          </cell>
          <cell r="E115">
            <v>1585964.21</v>
          </cell>
          <cell r="F115">
            <v>-10920</v>
          </cell>
          <cell r="G115">
            <v>-139381</v>
          </cell>
          <cell r="H115">
            <v>0</v>
          </cell>
          <cell r="I115">
            <v>-1013677.79</v>
          </cell>
          <cell r="J115">
            <v>-167041</v>
          </cell>
          <cell r="K115">
            <v>-1536424</v>
          </cell>
          <cell r="L115">
            <v>-854131</v>
          </cell>
          <cell r="M115">
            <v>-42046</v>
          </cell>
          <cell r="N115">
            <v>-2432601</v>
          </cell>
          <cell r="O115">
            <v>4098731.21</v>
          </cell>
          <cell r="P115">
            <v>-2246921</v>
          </cell>
          <cell r="Q115">
            <v>-265846</v>
          </cell>
          <cell r="R115">
            <v>1585964.21</v>
          </cell>
          <cell r="S115">
            <v>0</v>
          </cell>
        </row>
        <row r="116">
          <cell r="A116">
            <v>1404100000</v>
          </cell>
          <cell r="B116" t="str">
            <v>STALE CHEQUES</v>
          </cell>
          <cell r="C116">
            <v>-2297939</v>
          </cell>
          <cell r="D116">
            <v>1440</v>
          </cell>
          <cell r="E116">
            <v>-22315.4</v>
          </cell>
          <cell r="F116">
            <v>0</v>
          </cell>
          <cell r="G116">
            <v>0</v>
          </cell>
          <cell r="H116">
            <v>0</v>
          </cell>
          <cell r="I116">
            <v>-2318814.4</v>
          </cell>
          <cell r="J116">
            <v>-2297939</v>
          </cell>
          <cell r="K116">
            <v>1440</v>
          </cell>
          <cell r="L116">
            <v>0</v>
          </cell>
          <cell r="M116">
            <v>0</v>
          </cell>
          <cell r="N116">
            <v>1440</v>
          </cell>
          <cell r="O116">
            <v>-20875.400000000001</v>
          </cell>
          <cell r="P116">
            <v>-1440</v>
          </cell>
          <cell r="Q116">
            <v>0</v>
          </cell>
          <cell r="R116">
            <v>-22315.4</v>
          </cell>
          <cell r="S116">
            <v>0</v>
          </cell>
        </row>
        <row r="117">
          <cell r="A117">
            <v>1404100030</v>
          </cell>
          <cell r="B117" t="str">
            <v>PAYABLE OTHERS</v>
          </cell>
          <cell r="C117">
            <v>-1106289.43</v>
          </cell>
          <cell r="D117">
            <v>-16308411</v>
          </cell>
          <cell r="E117">
            <v>-93915179</v>
          </cell>
          <cell r="F117">
            <v>-1202009</v>
          </cell>
          <cell r="G117">
            <v>0</v>
          </cell>
          <cell r="H117">
            <v>-214458395.08000001</v>
          </cell>
          <cell r="I117">
            <v>-325788274.50999999</v>
          </cell>
          <cell r="J117">
            <v>-1106289.43</v>
          </cell>
          <cell r="K117">
            <v>-16308411</v>
          </cell>
          <cell r="L117">
            <v>0</v>
          </cell>
          <cell r="M117">
            <v>0</v>
          </cell>
          <cell r="N117">
            <v>-16308411</v>
          </cell>
          <cell r="O117">
            <v>-52595757</v>
          </cell>
          <cell r="P117">
            <v>-41319422</v>
          </cell>
          <cell r="Q117">
            <v>0</v>
          </cell>
          <cell r="R117">
            <v>-93915179</v>
          </cell>
          <cell r="S117">
            <v>-214458395.08000001</v>
          </cell>
        </row>
        <row r="118">
          <cell r="A118">
            <v>1404100160</v>
          </cell>
          <cell r="B118" t="str">
            <v>JSW STEEL LIMITED - ( VIDYANAGAR )</v>
          </cell>
          <cell r="C118">
            <v>0</v>
          </cell>
          <cell r="D118">
            <v>-6942188.4000000004</v>
          </cell>
          <cell r="E118">
            <v>-12777962.84</v>
          </cell>
          <cell r="F118">
            <v>0</v>
          </cell>
          <cell r="G118">
            <v>0</v>
          </cell>
          <cell r="H118">
            <v>0</v>
          </cell>
          <cell r="I118">
            <v>-19720151.240000002</v>
          </cell>
          <cell r="J118">
            <v>0</v>
          </cell>
          <cell r="K118">
            <v>-6942188.4000000004</v>
          </cell>
          <cell r="L118">
            <v>0</v>
          </cell>
          <cell r="M118">
            <v>0</v>
          </cell>
          <cell r="N118">
            <v>-6942188.4000000004</v>
          </cell>
          <cell r="O118">
            <v>-4775200</v>
          </cell>
          <cell r="P118">
            <v>-9602762.8399999999</v>
          </cell>
          <cell r="Q118">
            <v>1600000</v>
          </cell>
          <cell r="R118">
            <v>-12777962.84</v>
          </cell>
          <cell r="S118">
            <v>0</v>
          </cell>
        </row>
        <row r="119">
          <cell r="A119">
            <v>1404100210</v>
          </cell>
          <cell r="B119" t="str">
            <v>SERVICE BONDS DEPOSIT</v>
          </cell>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row>
        <row r="120">
          <cell r="A120">
            <v>1404100230</v>
          </cell>
          <cell r="B120" t="str">
            <v>FORWARD CONTRACT PREMIUM PAYABLE</v>
          </cell>
          <cell r="C120">
            <v>0</v>
          </cell>
          <cell r="D120">
            <v>0</v>
          </cell>
          <cell r="E120">
            <v>-995983348.32000005</v>
          </cell>
          <cell r="F120">
            <v>0</v>
          </cell>
          <cell r="G120">
            <v>0</v>
          </cell>
          <cell r="H120">
            <v>-201535133.31999999</v>
          </cell>
          <cell r="I120">
            <v>-1197518481.6400001</v>
          </cell>
          <cell r="J120">
            <v>0</v>
          </cell>
          <cell r="K120">
            <v>0</v>
          </cell>
          <cell r="L120">
            <v>0</v>
          </cell>
          <cell r="M120">
            <v>0</v>
          </cell>
          <cell r="N120">
            <v>0</v>
          </cell>
          <cell r="O120">
            <v>0</v>
          </cell>
          <cell r="P120">
            <v>-995983348.32000005</v>
          </cell>
          <cell r="Q120">
            <v>0</v>
          </cell>
          <cell r="R120">
            <v>-995983348.32000005</v>
          </cell>
          <cell r="S120">
            <v>-201535133.31999999</v>
          </cell>
        </row>
        <row r="121">
          <cell r="A121">
            <v>1404110000</v>
          </cell>
          <cell r="B121" t="str">
            <v>INTEREST ACCRUED BUT NOT DUE DEBENTURES</v>
          </cell>
          <cell r="C121">
            <v>0</v>
          </cell>
          <cell r="D121">
            <v>0</v>
          </cell>
          <cell r="E121">
            <v>-29747945</v>
          </cell>
          <cell r="F121">
            <v>0</v>
          </cell>
          <cell r="G121">
            <v>0</v>
          </cell>
          <cell r="H121">
            <v>-111935753</v>
          </cell>
          <cell r="I121">
            <v>-141683698</v>
          </cell>
          <cell r="J121">
            <v>0</v>
          </cell>
          <cell r="K121">
            <v>0</v>
          </cell>
          <cell r="L121">
            <v>0</v>
          </cell>
          <cell r="M121">
            <v>0</v>
          </cell>
          <cell r="N121">
            <v>0</v>
          </cell>
          <cell r="O121">
            <v>0</v>
          </cell>
          <cell r="P121">
            <v>-29747945</v>
          </cell>
          <cell r="Q121">
            <v>0</v>
          </cell>
          <cell r="R121">
            <v>-29747945</v>
          </cell>
          <cell r="S121">
            <v>-111935753</v>
          </cell>
        </row>
        <row r="122">
          <cell r="A122">
            <v>1404110006</v>
          </cell>
          <cell r="B122" t="str">
            <v>INTEREST PAYABLE ACCOUNT (CTRL A/C)</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row>
        <row r="123">
          <cell r="A123">
            <v>1404110010</v>
          </cell>
          <cell r="B123" t="str">
            <v>INTEREST ACCRUED BUT NOT DUE BANKS</v>
          </cell>
          <cell r="C123">
            <v>-707466</v>
          </cell>
          <cell r="D123">
            <v>27571193.530000001</v>
          </cell>
          <cell r="E123">
            <v>-27253697.640000001</v>
          </cell>
          <cell r="F123">
            <v>0</v>
          </cell>
          <cell r="G123">
            <v>0</v>
          </cell>
          <cell r="H123">
            <v>-24948399.010000002</v>
          </cell>
          <cell r="I123">
            <v>-25338369.120000001</v>
          </cell>
          <cell r="J123">
            <v>-707466</v>
          </cell>
          <cell r="K123">
            <v>27571193.530000001</v>
          </cell>
          <cell r="L123">
            <v>0</v>
          </cell>
          <cell r="M123">
            <v>0</v>
          </cell>
          <cell r="N123">
            <v>27571193.530000001</v>
          </cell>
          <cell r="O123">
            <v>-3156655.89</v>
          </cell>
          <cell r="P123">
            <v>-24097041.75</v>
          </cell>
          <cell r="Q123">
            <v>0</v>
          </cell>
          <cell r="R123">
            <v>-27253697.640000001</v>
          </cell>
          <cell r="S123">
            <v>-24948399.010000002</v>
          </cell>
        </row>
        <row r="124">
          <cell r="A124">
            <v>1404110020</v>
          </cell>
          <cell r="B124" t="str">
            <v>INTEREST ACCRUED BUT NOT DUE GROUP COMPANIES</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row>
        <row r="125">
          <cell r="A125">
            <v>1404110030</v>
          </cell>
          <cell r="B125" t="str">
            <v>INTEREST ACCRUED BUT NOT DUE OTHERS</v>
          </cell>
          <cell r="C125">
            <v>0</v>
          </cell>
          <cell r="D125">
            <v>0</v>
          </cell>
          <cell r="E125">
            <v>-3178957.57</v>
          </cell>
          <cell r="F125">
            <v>0</v>
          </cell>
          <cell r="G125">
            <v>0</v>
          </cell>
          <cell r="H125">
            <v>0</v>
          </cell>
          <cell r="I125">
            <v>-3178957.57</v>
          </cell>
          <cell r="J125">
            <v>0</v>
          </cell>
          <cell r="K125">
            <v>0</v>
          </cell>
          <cell r="L125">
            <v>0</v>
          </cell>
          <cell r="M125">
            <v>0</v>
          </cell>
          <cell r="N125">
            <v>0</v>
          </cell>
          <cell r="O125">
            <v>0</v>
          </cell>
          <cell r="P125">
            <v>-3178957.57</v>
          </cell>
          <cell r="Q125">
            <v>0</v>
          </cell>
          <cell r="R125">
            <v>-3178957.57</v>
          </cell>
          <cell r="S125">
            <v>0</v>
          </cell>
        </row>
        <row r="126">
          <cell r="A126">
            <v>1404120200</v>
          </cell>
          <cell r="B126" t="str">
            <v>UNCLAIMED DIVIDEND</v>
          </cell>
          <cell r="C126">
            <v>-7009518.6399999997</v>
          </cell>
          <cell r="D126">
            <v>0</v>
          </cell>
          <cell r="E126">
            <v>0</v>
          </cell>
          <cell r="F126">
            <v>0</v>
          </cell>
          <cell r="G126">
            <v>0</v>
          </cell>
          <cell r="H126">
            <v>0</v>
          </cell>
          <cell r="I126">
            <v>-7009518.6399999997</v>
          </cell>
          <cell r="J126">
            <v>-7009518.6399999997</v>
          </cell>
          <cell r="K126">
            <v>0</v>
          </cell>
          <cell r="L126">
            <v>0</v>
          </cell>
          <cell r="M126">
            <v>0</v>
          </cell>
          <cell r="N126">
            <v>0</v>
          </cell>
          <cell r="O126">
            <v>0</v>
          </cell>
          <cell r="P126">
            <v>0</v>
          </cell>
          <cell r="Q126">
            <v>0</v>
          </cell>
          <cell r="R126">
            <v>0</v>
          </cell>
          <cell r="S126">
            <v>0</v>
          </cell>
        </row>
        <row r="127">
          <cell r="A127">
            <v>1404120400</v>
          </cell>
          <cell r="B127" t="str">
            <v>UNCLAIMED SHARE APPLICATION MONEY REFUNDS</v>
          </cell>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row>
        <row r="128">
          <cell r="A128">
            <v>1404130000</v>
          </cell>
          <cell r="B128" t="str">
            <v>SECURITY DEPOSIT RECEIVED</v>
          </cell>
          <cell r="C128">
            <v>0</v>
          </cell>
          <cell r="D128">
            <v>0</v>
          </cell>
          <cell r="E128">
            <v>0</v>
          </cell>
          <cell r="F128">
            <v>0</v>
          </cell>
          <cell r="G128">
            <v>0</v>
          </cell>
          <cell r="H128">
            <v>-69999655</v>
          </cell>
          <cell r="I128">
            <v>-69999655</v>
          </cell>
          <cell r="J128">
            <v>0</v>
          </cell>
          <cell r="K128">
            <v>0</v>
          </cell>
          <cell r="L128">
            <v>0</v>
          </cell>
          <cell r="M128">
            <v>0</v>
          </cell>
          <cell r="N128">
            <v>0</v>
          </cell>
          <cell r="O128">
            <v>0</v>
          </cell>
          <cell r="P128">
            <v>0</v>
          </cell>
          <cell r="Q128">
            <v>0</v>
          </cell>
          <cell r="R128">
            <v>0</v>
          </cell>
          <cell r="S128">
            <v>-69999655</v>
          </cell>
        </row>
        <row r="129">
          <cell r="A129">
            <v>1404130010</v>
          </cell>
          <cell r="B129" t="str">
            <v>EARNEST MONEY DEPOSIT RECEIVED</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row>
        <row r="130">
          <cell r="A130">
            <v>1404130030</v>
          </cell>
          <cell r="B130" t="str">
            <v>EMPLOYEE CAR DEPOSIT</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row>
        <row r="131">
          <cell r="A131">
            <v>1404130050</v>
          </cell>
          <cell r="B131" t="str">
            <v>LEASE DEPOSIT - JSWSL</v>
          </cell>
          <cell r="C131">
            <v>0</v>
          </cell>
          <cell r="D131">
            <v>-2910150</v>
          </cell>
          <cell r="E131">
            <v>0</v>
          </cell>
          <cell r="F131">
            <v>0</v>
          </cell>
          <cell r="G131">
            <v>0</v>
          </cell>
          <cell r="H131">
            <v>0</v>
          </cell>
          <cell r="I131">
            <v>-2910150</v>
          </cell>
          <cell r="J131">
            <v>0</v>
          </cell>
          <cell r="K131">
            <v>-2910150</v>
          </cell>
          <cell r="L131">
            <v>0</v>
          </cell>
          <cell r="M131">
            <v>0</v>
          </cell>
          <cell r="N131">
            <v>-2910150</v>
          </cell>
          <cell r="O131">
            <v>0</v>
          </cell>
          <cell r="P131">
            <v>0</v>
          </cell>
          <cell r="Q131">
            <v>0</v>
          </cell>
          <cell r="R131">
            <v>0</v>
          </cell>
          <cell r="S131">
            <v>0</v>
          </cell>
        </row>
        <row r="132">
          <cell r="A132">
            <v>1404160230</v>
          </cell>
          <cell r="B132" t="str">
            <v>SUNDRY CREDITORS CAPITAL ACCOUNT</v>
          </cell>
          <cell r="C132">
            <v>1743063</v>
          </cell>
          <cell r="D132">
            <v>-265887.90999999997</v>
          </cell>
          <cell r="E132">
            <v>-13265288.549999999</v>
          </cell>
          <cell r="F132">
            <v>0</v>
          </cell>
          <cell r="G132">
            <v>-12154</v>
          </cell>
          <cell r="H132">
            <v>-4265425.21</v>
          </cell>
          <cell r="I132">
            <v>-16053538.669999998</v>
          </cell>
          <cell r="J132">
            <v>1743063</v>
          </cell>
          <cell r="K132">
            <v>-265887.90999999997</v>
          </cell>
          <cell r="L132">
            <v>0</v>
          </cell>
          <cell r="M132">
            <v>0</v>
          </cell>
          <cell r="N132">
            <v>-265887.90999999997</v>
          </cell>
          <cell r="O132">
            <v>0</v>
          </cell>
          <cell r="P132">
            <v>-16256836.02</v>
          </cell>
          <cell r="Q132">
            <v>2991547.47</v>
          </cell>
          <cell r="R132">
            <v>-13265288.549999999</v>
          </cell>
          <cell r="S132">
            <v>-4265425.21</v>
          </cell>
        </row>
        <row r="133">
          <cell r="A133">
            <v>1404161000</v>
          </cell>
          <cell r="B133" t="str">
            <v>OUTSTANDING LIABILITIES -PROJECTS 2014-15</v>
          </cell>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row>
        <row r="134">
          <cell r="A134">
            <v>1405020000</v>
          </cell>
          <cell r="B134" t="str">
            <v>PROVISION FOR INCOME TAX</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row>
        <row r="135">
          <cell r="A135">
            <v>1405020100</v>
          </cell>
          <cell r="B135" t="str">
            <v>PROVISION FOR WEALTH TAX</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row>
        <row r="136">
          <cell r="A136">
            <v>1405030020</v>
          </cell>
          <cell r="B136" t="str">
            <v>CM PROVISION FOR LEAVE ENCASHMENT</v>
          </cell>
          <cell r="C136">
            <v>-31706536</v>
          </cell>
          <cell r="D136">
            <v>0</v>
          </cell>
          <cell r="E136">
            <v>0</v>
          </cell>
          <cell r="F136">
            <v>0</v>
          </cell>
          <cell r="G136">
            <v>0</v>
          </cell>
          <cell r="H136">
            <v>0</v>
          </cell>
          <cell r="I136">
            <v>-31706536</v>
          </cell>
          <cell r="J136">
            <v>-31706536</v>
          </cell>
          <cell r="K136">
            <v>0</v>
          </cell>
          <cell r="L136">
            <v>0</v>
          </cell>
          <cell r="M136">
            <v>0</v>
          </cell>
          <cell r="N136">
            <v>0</v>
          </cell>
          <cell r="O136">
            <v>0</v>
          </cell>
          <cell r="P136">
            <v>0</v>
          </cell>
          <cell r="Q136">
            <v>0</v>
          </cell>
          <cell r="R136">
            <v>0</v>
          </cell>
          <cell r="S136">
            <v>0</v>
          </cell>
        </row>
        <row r="137">
          <cell r="A137">
            <v>1304050000</v>
          </cell>
          <cell r="B137" t="str">
            <v>RETENTION MONEY FOR CAPITAL PROJECTS</v>
          </cell>
          <cell r="C137">
            <v>0</v>
          </cell>
          <cell r="D137">
            <v>-10356236.159999998</v>
          </cell>
          <cell r="E137">
            <v>-16967985.640000001</v>
          </cell>
          <cell r="F137">
            <v>-571389.14</v>
          </cell>
          <cell r="G137">
            <v>-157882</v>
          </cell>
          <cell r="H137">
            <v>-76602351.650000006</v>
          </cell>
          <cell r="I137">
            <v>-103926573.45</v>
          </cell>
          <cell r="J137">
            <v>0</v>
          </cell>
          <cell r="K137">
            <v>-8617187.9699999988</v>
          </cell>
          <cell r="L137">
            <v>-1739048.19</v>
          </cell>
          <cell r="M137">
            <v>0</v>
          </cell>
          <cell r="N137">
            <v>-10356236.159999998</v>
          </cell>
          <cell r="O137">
            <v>-3506783.47</v>
          </cell>
          <cell r="P137">
            <v>-6549974.3099999996</v>
          </cell>
          <cell r="Q137">
            <v>-6911227.8600000003</v>
          </cell>
          <cell r="R137">
            <v>-16967985.640000001</v>
          </cell>
          <cell r="S137">
            <v>-76602351.650000006</v>
          </cell>
        </row>
        <row r="138">
          <cell r="A138">
            <v>1405050800</v>
          </cell>
          <cell r="B138" t="str">
            <v>INTER UNITS CONTRA ACCOUNT- VIJAYNAGAR</v>
          </cell>
          <cell r="C138">
            <v>33947091.340000004</v>
          </cell>
          <cell r="D138">
            <v>-17451559019.116486</v>
          </cell>
          <cell r="E138">
            <v>17417611927.776482</v>
          </cell>
          <cell r="F138">
            <v>0</v>
          </cell>
          <cell r="G138">
            <v>0</v>
          </cell>
          <cell r="H138">
            <v>0</v>
          </cell>
          <cell r="I138">
            <v>-3.814697265625E-6</v>
          </cell>
          <cell r="J138">
            <v>33947091.340000004</v>
          </cell>
          <cell r="K138">
            <v>-17434357759.394081</v>
          </cell>
          <cell r="L138">
            <v>-17201259.722403556</v>
          </cell>
          <cell r="M138">
            <v>0</v>
          </cell>
          <cell r="N138">
            <v>-17451559019.116486</v>
          </cell>
          <cell r="O138">
            <v>155958046.74999997</v>
          </cell>
          <cell r="P138">
            <v>17307523906.952892</v>
          </cell>
          <cell r="Q138">
            <v>-45870025.926409423</v>
          </cell>
          <cell r="R138">
            <v>17417611927.776482</v>
          </cell>
          <cell r="S138">
            <v>0</v>
          </cell>
        </row>
        <row r="139">
          <cell r="A139">
            <v>1405050820</v>
          </cell>
          <cell r="B139" t="str">
            <v>INTER UNITS CONTRA ACCOUNT - RATNAGIRI</v>
          </cell>
          <cell r="C139">
            <v>-417400</v>
          </cell>
          <cell r="D139">
            <v>23244351063</v>
          </cell>
          <cell r="E139">
            <v>0</v>
          </cell>
          <cell r="F139">
            <v>0</v>
          </cell>
          <cell r="G139">
            <v>0</v>
          </cell>
          <cell r="H139">
            <v>-23741931821.549515</v>
          </cell>
          <cell r="I139">
            <v>-497998158.54951477</v>
          </cell>
          <cell r="J139">
            <v>-417400</v>
          </cell>
          <cell r="K139">
            <v>23244351063</v>
          </cell>
          <cell r="L139">
            <v>0</v>
          </cell>
          <cell r="M139">
            <v>0</v>
          </cell>
          <cell r="N139">
            <v>23244351063</v>
          </cell>
          <cell r="O139">
            <v>0</v>
          </cell>
          <cell r="P139">
            <v>0</v>
          </cell>
          <cell r="Q139">
            <v>0</v>
          </cell>
          <cell r="R139">
            <v>0</v>
          </cell>
          <cell r="S139">
            <v>-23741931821.549515</v>
          </cell>
        </row>
        <row r="140">
          <cell r="A140">
            <v>1405050830</v>
          </cell>
          <cell r="B140" t="str">
            <v>INTER UNITS REMITTANCE ACCOUNT - RATNAGIRI</v>
          </cell>
          <cell r="C140">
            <v>0</v>
          </cell>
          <cell r="D140">
            <v>2511566</v>
          </cell>
          <cell r="E140">
            <v>-4927629354</v>
          </cell>
          <cell r="F140">
            <v>0</v>
          </cell>
          <cell r="G140">
            <v>0</v>
          </cell>
          <cell r="H140">
            <v>4887799624.1999998</v>
          </cell>
          <cell r="I140">
            <v>-37318163.800000191</v>
          </cell>
          <cell r="J140">
            <v>0</v>
          </cell>
          <cell r="K140">
            <v>2511566</v>
          </cell>
          <cell r="L140">
            <v>0</v>
          </cell>
          <cell r="M140">
            <v>0</v>
          </cell>
          <cell r="N140">
            <v>2511566</v>
          </cell>
          <cell r="O140">
            <v>-4939288815</v>
          </cell>
          <cell r="P140">
            <v>11659461</v>
          </cell>
          <cell r="Q140">
            <v>0</v>
          </cell>
          <cell r="R140">
            <v>-4927629354</v>
          </cell>
          <cell r="S140">
            <v>4887799624.1999998</v>
          </cell>
        </row>
        <row r="141">
          <cell r="A141">
            <v>1405050840</v>
          </cell>
          <cell r="B141" t="str">
            <v>INTER UNITS CONTRA ACCOUNT - CORPORATE</v>
          </cell>
          <cell r="C141">
            <v>-9427915024.3349285</v>
          </cell>
          <cell r="D141">
            <v>9874134679.3856087</v>
          </cell>
          <cell r="E141">
            <v>89096667.298833668</v>
          </cell>
          <cell r="F141">
            <v>0</v>
          </cell>
          <cell r="G141">
            <v>0</v>
          </cell>
          <cell r="H141">
            <v>0</v>
          </cell>
          <cell r="I141">
            <v>535316322.34951383</v>
          </cell>
          <cell r="J141">
            <v>-9427915024.3349285</v>
          </cell>
          <cell r="K141">
            <v>9925287915.0346622</v>
          </cell>
          <cell r="L141">
            <v>-51153235.649053618</v>
          </cell>
          <cell r="M141">
            <v>0</v>
          </cell>
          <cell r="N141">
            <v>9874134679.3856087</v>
          </cell>
          <cell r="O141">
            <v>0</v>
          </cell>
          <cell r="P141">
            <v>225505295.69631004</v>
          </cell>
          <cell r="Q141">
            <v>-136408628.39747638</v>
          </cell>
          <cell r="R141">
            <v>89096667.298833668</v>
          </cell>
          <cell r="S141">
            <v>0</v>
          </cell>
        </row>
        <row r="142">
          <cell r="A142">
            <v>2101010000</v>
          </cell>
          <cell r="B142" t="str">
            <v>LAND-FREEHOLD - COST</v>
          </cell>
          <cell r="C142">
            <v>650165</v>
          </cell>
          <cell r="D142">
            <v>13652972</v>
          </cell>
          <cell r="E142">
            <v>0</v>
          </cell>
          <cell r="F142">
            <v>0</v>
          </cell>
          <cell r="G142">
            <v>0</v>
          </cell>
          <cell r="H142">
            <v>1072846760.4</v>
          </cell>
          <cell r="I142">
            <v>1087149897.4000001</v>
          </cell>
          <cell r="J142">
            <v>650165</v>
          </cell>
          <cell r="K142">
            <v>13652972</v>
          </cell>
          <cell r="L142">
            <v>0</v>
          </cell>
          <cell r="M142">
            <v>0</v>
          </cell>
          <cell r="N142">
            <v>13652972</v>
          </cell>
          <cell r="O142">
            <v>0</v>
          </cell>
          <cell r="P142">
            <v>0</v>
          </cell>
          <cell r="Q142">
            <v>0</v>
          </cell>
          <cell r="R142">
            <v>0</v>
          </cell>
          <cell r="S142">
            <v>1072846760.4</v>
          </cell>
        </row>
        <row r="143">
          <cell r="A143">
            <v>2101010010</v>
          </cell>
          <cell r="B143" t="str">
            <v>LAND-LEASEHOLD - COST</v>
          </cell>
          <cell r="C143">
            <v>0</v>
          </cell>
          <cell r="D143">
            <v>0</v>
          </cell>
          <cell r="E143">
            <v>0</v>
          </cell>
          <cell r="F143">
            <v>0</v>
          </cell>
          <cell r="G143">
            <v>0</v>
          </cell>
          <cell r="H143">
            <v>143409786</v>
          </cell>
          <cell r="I143">
            <v>143409786</v>
          </cell>
          <cell r="J143">
            <v>0</v>
          </cell>
          <cell r="K143">
            <v>0</v>
          </cell>
          <cell r="L143">
            <v>0</v>
          </cell>
          <cell r="M143">
            <v>0</v>
          </cell>
          <cell r="N143">
            <v>0</v>
          </cell>
          <cell r="O143">
            <v>0</v>
          </cell>
          <cell r="P143">
            <v>0</v>
          </cell>
          <cell r="Q143">
            <v>0</v>
          </cell>
          <cell r="R143">
            <v>0</v>
          </cell>
          <cell r="S143">
            <v>143409786</v>
          </cell>
        </row>
        <row r="144">
          <cell r="A144">
            <v>2101010020</v>
          </cell>
          <cell r="B144" t="str">
            <v>BUILDINGS-FACTORY - COST</v>
          </cell>
          <cell r="C144">
            <v>5396673523.5</v>
          </cell>
          <cell r="D144">
            <v>176524758.86000001</v>
          </cell>
          <cell r="E144">
            <v>329184335.86000001</v>
          </cell>
          <cell r="F144">
            <v>109238811.72</v>
          </cell>
          <cell r="G144">
            <v>0</v>
          </cell>
          <cell r="H144">
            <v>5488799048.1499996</v>
          </cell>
          <cell r="I144">
            <v>11391181666.369999</v>
          </cell>
          <cell r="J144">
            <v>5396673523.5</v>
          </cell>
          <cell r="K144">
            <v>176524758.86000001</v>
          </cell>
          <cell r="L144">
            <v>0</v>
          </cell>
          <cell r="M144">
            <v>0</v>
          </cell>
          <cell r="N144">
            <v>176524758.86000001</v>
          </cell>
          <cell r="O144">
            <v>0</v>
          </cell>
          <cell r="P144">
            <v>329184335.86000001</v>
          </cell>
          <cell r="Q144">
            <v>0</v>
          </cell>
          <cell r="R144">
            <v>329184335.86000001</v>
          </cell>
          <cell r="S144">
            <v>5488799048.1499996</v>
          </cell>
        </row>
        <row r="145">
          <cell r="A145">
            <v>2101010050</v>
          </cell>
          <cell r="B145" t="str">
            <v>PLANT AND MACHINERY - COST</v>
          </cell>
          <cell r="C145">
            <v>6542414.8799999999</v>
          </cell>
          <cell r="D145">
            <v>11425356147.6</v>
          </cell>
          <cell r="E145">
            <v>23680056484.760002</v>
          </cell>
          <cell r="F145">
            <v>1119900000.3</v>
          </cell>
          <cell r="G145">
            <v>166664974.66999999</v>
          </cell>
          <cell r="H145">
            <v>50487564883.940002</v>
          </cell>
          <cell r="I145">
            <v>85599519931.180008</v>
          </cell>
          <cell r="J145">
            <v>6542414.8799999999</v>
          </cell>
          <cell r="K145">
            <v>11403806355.6</v>
          </cell>
          <cell r="L145">
            <v>0</v>
          </cell>
          <cell r="M145">
            <v>21549792</v>
          </cell>
          <cell r="N145">
            <v>11425356147.6</v>
          </cell>
          <cell r="O145">
            <v>78722746.060000002</v>
          </cell>
          <cell r="P145">
            <v>23601333738.700001</v>
          </cell>
          <cell r="Q145">
            <v>0</v>
          </cell>
          <cell r="R145">
            <v>23680056484.760002</v>
          </cell>
          <cell r="S145">
            <v>50487564883.940002</v>
          </cell>
        </row>
        <row r="146">
          <cell r="A146">
            <v>2101010090</v>
          </cell>
          <cell r="B146" t="str">
            <v>OFFICE EQUIPMENTS - COST</v>
          </cell>
          <cell r="C146">
            <v>388564242.75</v>
          </cell>
          <cell r="D146">
            <v>20352881.439999998</v>
          </cell>
          <cell r="E146">
            <v>22958128.630000003</v>
          </cell>
          <cell r="F146">
            <v>425457.04</v>
          </cell>
          <cell r="G146">
            <v>0</v>
          </cell>
          <cell r="H146">
            <v>32044050.649999999</v>
          </cell>
          <cell r="I146">
            <v>463919303.46999997</v>
          </cell>
          <cell r="J146">
            <v>388564242.75</v>
          </cell>
          <cell r="K146">
            <v>16737396.439999999</v>
          </cell>
          <cell r="L146">
            <v>0</v>
          </cell>
          <cell r="M146">
            <v>3615485</v>
          </cell>
          <cell r="N146">
            <v>20352881.439999998</v>
          </cell>
          <cell r="O146">
            <v>7855209.6600000001</v>
          </cell>
          <cell r="P146">
            <v>15102918.970000001</v>
          </cell>
          <cell r="Q146">
            <v>0</v>
          </cell>
          <cell r="R146">
            <v>22958128.630000003</v>
          </cell>
          <cell r="S146">
            <v>32044050.649999999</v>
          </cell>
        </row>
        <row r="147">
          <cell r="A147">
            <v>2101010100</v>
          </cell>
          <cell r="B147" t="str">
            <v>COMPUTERS - COST</v>
          </cell>
          <cell r="C147">
            <v>30849557.010000002</v>
          </cell>
          <cell r="D147">
            <v>12321932.57</v>
          </cell>
          <cell r="E147">
            <v>14805796.800000001</v>
          </cell>
          <cell r="F147">
            <v>83544</v>
          </cell>
          <cell r="G147">
            <v>0</v>
          </cell>
          <cell r="H147">
            <v>27923515.699999999</v>
          </cell>
          <cell r="I147">
            <v>85900802.079999998</v>
          </cell>
          <cell r="J147">
            <v>30849557.010000002</v>
          </cell>
          <cell r="K147">
            <v>11840171.57</v>
          </cell>
          <cell r="L147">
            <v>0</v>
          </cell>
          <cell r="M147">
            <v>481761</v>
          </cell>
          <cell r="N147">
            <v>12321932.57</v>
          </cell>
          <cell r="O147">
            <v>10273739.16</v>
          </cell>
          <cell r="P147">
            <v>4532057.6399999997</v>
          </cell>
          <cell r="Q147">
            <v>0</v>
          </cell>
          <cell r="R147">
            <v>14805796.800000001</v>
          </cell>
          <cell r="S147">
            <v>27923515.699999999</v>
          </cell>
        </row>
        <row r="148">
          <cell r="A148">
            <v>2101010130</v>
          </cell>
          <cell r="B148" t="str">
            <v>FURNITURE &amp; FIXTURE-NORMAL RATE - COST</v>
          </cell>
          <cell r="C148">
            <v>575324262.15999997</v>
          </cell>
          <cell r="D148">
            <v>40385255.520000003</v>
          </cell>
          <cell r="E148">
            <v>18392427.010000002</v>
          </cell>
          <cell r="F148">
            <v>578058.66</v>
          </cell>
          <cell r="G148">
            <v>0</v>
          </cell>
          <cell r="H148">
            <v>26731132.620000001</v>
          </cell>
          <cell r="I148">
            <v>660833077.30999994</v>
          </cell>
          <cell r="J148">
            <v>575324262.15999997</v>
          </cell>
          <cell r="K148">
            <v>36267684.520000003</v>
          </cell>
          <cell r="L148">
            <v>0</v>
          </cell>
          <cell r="M148">
            <v>4117571</v>
          </cell>
          <cell r="N148">
            <v>40385255.520000003</v>
          </cell>
          <cell r="O148">
            <v>525900</v>
          </cell>
          <cell r="P148">
            <v>17866527.010000002</v>
          </cell>
          <cell r="Q148">
            <v>0</v>
          </cell>
          <cell r="R148">
            <v>18392427.010000002</v>
          </cell>
          <cell r="S148">
            <v>26731132.620000001</v>
          </cell>
        </row>
        <row r="149">
          <cell r="A149">
            <v>2101010140</v>
          </cell>
          <cell r="B149" t="str">
            <v>FURNITURE &amp; FIXTURE-OTHERS -COST</v>
          </cell>
          <cell r="C149">
            <v>1134313.3999999999</v>
          </cell>
          <cell r="D149">
            <v>0</v>
          </cell>
          <cell r="E149">
            <v>0</v>
          </cell>
          <cell r="F149">
            <v>0</v>
          </cell>
          <cell r="G149">
            <v>0</v>
          </cell>
          <cell r="H149">
            <v>19921676.789999999</v>
          </cell>
          <cell r="I149">
            <v>21055990.189999998</v>
          </cell>
          <cell r="J149">
            <v>1134313.3999999999</v>
          </cell>
          <cell r="K149">
            <v>0</v>
          </cell>
          <cell r="L149">
            <v>0</v>
          </cell>
          <cell r="M149">
            <v>0</v>
          </cell>
          <cell r="N149">
            <v>0</v>
          </cell>
          <cell r="O149">
            <v>0</v>
          </cell>
          <cell r="P149">
            <v>0</v>
          </cell>
          <cell r="Q149">
            <v>0</v>
          </cell>
          <cell r="R149">
            <v>0</v>
          </cell>
          <cell r="S149">
            <v>19921676.789999999</v>
          </cell>
        </row>
        <row r="150">
          <cell r="A150">
            <v>2101010150</v>
          </cell>
          <cell r="B150" t="str">
            <v>VEHICLES - MOTOR CARS -COST</v>
          </cell>
          <cell r="C150">
            <v>145737066.38</v>
          </cell>
          <cell r="D150">
            <v>6747028</v>
          </cell>
          <cell r="E150">
            <v>6512365.4699999997</v>
          </cell>
          <cell r="F150">
            <v>0</v>
          </cell>
          <cell r="G150">
            <v>0</v>
          </cell>
          <cell r="H150">
            <v>12879817</v>
          </cell>
          <cell r="I150">
            <v>171876276.84999999</v>
          </cell>
          <cell r="J150">
            <v>145737066.38</v>
          </cell>
          <cell r="K150">
            <v>6747028</v>
          </cell>
          <cell r="L150">
            <v>0</v>
          </cell>
          <cell r="M150">
            <v>0</v>
          </cell>
          <cell r="N150">
            <v>6747028</v>
          </cell>
          <cell r="O150">
            <v>1955555.01</v>
          </cell>
          <cell r="P150">
            <v>4556810.46</v>
          </cell>
          <cell r="Q150">
            <v>0</v>
          </cell>
          <cell r="R150">
            <v>6512365.4699999997</v>
          </cell>
          <cell r="S150">
            <v>12879817</v>
          </cell>
        </row>
        <row r="151">
          <cell r="A151">
            <v>2101015000</v>
          </cell>
          <cell r="B151" t="str">
            <v>ASSET CLEARING ACCOUNT</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row>
        <row r="152">
          <cell r="A152">
            <v>2101020020</v>
          </cell>
          <cell r="B152" t="str">
            <v>ACCUMULATED DEPRECIATION BUILDINGS-FACTORY</v>
          </cell>
          <cell r="C152">
            <v>-1352900506.0699999</v>
          </cell>
          <cell r="D152">
            <v>-109093106.31</v>
          </cell>
          <cell r="E152">
            <v>-133143488.68000001</v>
          </cell>
          <cell r="F152">
            <v>-7704346.0899999999</v>
          </cell>
          <cell r="G152">
            <v>0</v>
          </cell>
          <cell r="H152">
            <v>-1801809177.95</v>
          </cell>
          <cell r="I152">
            <v>-3396946279.0100002</v>
          </cell>
          <cell r="J152">
            <v>-1352900506.0699999</v>
          </cell>
          <cell r="K152">
            <v>-109093106.31</v>
          </cell>
          <cell r="L152">
            <v>0</v>
          </cell>
          <cell r="M152">
            <v>0</v>
          </cell>
          <cell r="N152">
            <v>-109093106.31</v>
          </cell>
          <cell r="O152">
            <v>0</v>
          </cell>
          <cell r="P152">
            <v>-133143488.68000001</v>
          </cell>
          <cell r="Q152">
            <v>0</v>
          </cell>
          <cell r="R152">
            <v>-133143488.68000001</v>
          </cell>
          <cell r="S152">
            <v>-1801809177.95</v>
          </cell>
        </row>
        <row r="153">
          <cell r="A153">
            <v>2101020050</v>
          </cell>
          <cell r="B153" t="str">
            <v>ACCUMULATED DEPRECIATION-PLANT &amp; MACHINERY</v>
          </cell>
          <cell r="C153">
            <v>-1324558.6600000001</v>
          </cell>
          <cell r="D153">
            <v>-9387219673.4500008</v>
          </cell>
          <cell r="E153">
            <v>-12584496881.759998</v>
          </cell>
          <cell r="F153">
            <v>-108077458.7</v>
          </cell>
          <cell r="G153">
            <v>-20678484.539999999</v>
          </cell>
          <cell r="H153">
            <v>-27925500574.539997</v>
          </cell>
          <cell r="I153">
            <v>-49898541688.409996</v>
          </cell>
          <cell r="J153">
            <v>-1324558.6600000001</v>
          </cell>
          <cell r="K153">
            <v>-9375360829.1599998</v>
          </cell>
          <cell r="L153">
            <v>0</v>
          </cell>
          <cell r="M153">
            <v>-11858844.289999999</v>
          </cell>
          <cell r="N153">
            <v>-9387219673.4500008</v>
          </cell>
          <cell r="O153">
            <v>-3776653.47</v>
          </cell>
          <cell r="P153">
            <v>-12580720228.289999</v>
          </cell>
          <cell r="Q153">
            <v>0</v>
          </cell>
          <cell r="R153">
            <v>-12584496881.759998</v>
          </cell>
          <cell r="S153">
            <v>-27925500574.539997</v>
          </cell>
        </row>
        <row r="154">
          <cell r="A154">
            <v>2101020090</v>
          </cell>
          <cell r="B154" t="str">
            <v>ACCUMULATED DEPRECIATION OFFICE EQUIPMENTS</v>
          </cell>
          <cell r="C154">
            <v>-368315756.27999997</v>
          </cell>
          <cell r="D154">
            <v>-17512806.140000001</v>
          </cell>
          <cell r="E154">
            <v>-17445780.129999999</v>
          </cell>
          <cell r="F154">
            <v>-164688.24</v>
          </cell>
          <cell r="G154">
            <v>0</v>
          </cell>
          <cell r="H154">
            <v>-21624370.350000001</v>
          </cell>
          <cell r="I154">
            <v>-424898712.89999998</v>
          </cell>
          <cell r="J154">
            <v>-368315756.27999997</v>
          </cell>
          <cell r="K154">
            <v>-14641735.369999999</v>
          </cell>
          <cell r="L154">
            <v>0</v>
          </cell>
          <cell r="M154">
            <v>-2871070.77</v>
          </cell>
          <cell r="N154">
            <v>-17512806.140000001</v>
          </cell>
          <cell r="O154">
            <v>-2082244.82</v>
          </cell>
          <cell r="P154">
            <v>-15363535.310000001</v>
          </cell>
          <cell r="Q154">
            <v>0</v>
          </cell>
          <cell r="R154">
            <v>-17445780.129999999</v>
          </cell>
          <cell r="S154">
            <v>-21624370.350000001</v>
          </cell>
        </row>
        <row r="155">
          <cell r="A155">
            <v>2101020100</v>
          </cell>
          <cell r="B155" t="str">
            <v>ACCUMULATED DEPRECIATION COMPUTERS</v>
          </cell>
          <cell r="C155">
            <v>-21490906.920000002</v>
          </cell>
          <cell r="D155">
            <v>-11792862.390000001</v>
          </cell>
          <cell r="E155">
            <v>-7947735.5999999996</v>
          </cell>
          <cell r="F155">
            <v>-79366.8</v>
          </cell>
          <cell r="G155">
            <v>0</v>
          </cell>
          <cell r="H155">
            <v>-21431214</v>
          </cell>
          <cell r="I155">
            <v>-62662718.910000004</v>
          </cell>
          <cell r="J155">
            <v>-21490906.920000002</v>
          </cell>
          <cell r="K155">
            <v>-11335189.24</v>
          </cell>
          <cell r="L155">
            <v>0</v>
          </cell>
          <cell r="M155">
            <v>-457673.15</v>
          </cell>
          <cell r="N155">
            <v>-11792862.390000001</v>
          </cell>
          <cell r="O155">
            <v>-2731833.43</v>
          </cell>
          <cell r="P155">
            <v>-5215902.17</v>
          </cell>
          <cell r="Q155">
            <v>0</v>
          </cell>
          <cell r="R155">
            <v>-7947735.5999999996</v>
          </cell>
          <cell r="S155">
            <v>-21431214</v>
          </cell>
        </row>
        <row r="156">
          <cell r="A156">
            <v>2101020130</v>
          </cell>
          <cell r="B156" t="str">
            <v>ACC DEPRECIATION FURNITURE &amp; FIXTURE-NORMAL R</v>
          </cell>
          <cell r="C156">
            <v>-393814217.29000002</v>
          </cell>
          <cell r="D156">
            <v>-32685883.670000002</v>
          </cell>
          <cell r="E156">
            <v>-16870753.43</v>
          </cell>
          <cell r="F156">
            <v>-95498.52</v>
          </cell>
          <cell r="G156">
            <v>0</v>
          </cell>
          <cell r="H156">
            <v>-22770631.609999999</v>
          </cell>
          <cell r="I156">
            <v>-466141486.00000006</v>
          </cell>
          <cell r="J156">
            <v>-393814217.29000002</v>
          </cell>
          <cell r="K156">
            <v>-28804480.210000001</v>
          </cell>
          <cell r="L156">
            <v>0</v>
          </cell>
          <cell r="M156">
            <v>-3881403.46</v>
          </cell>
          <cell r="N156">
            <v>-32685883.670000002</v>
          </cell>
          <cell r="O156">
            <v>-248542.02</v>
          </cell>
          <cell r="P156">
            <v>-16622211.41</v>
          </cell>
          <cell r="Q156">
            <v>0</v>
          </cell>
          <cell r="R156">
            <v>-16870753.43</v>
          </cell>
          <cell r="S156">
            <v>-22770631.609999999</v>
          </cell>
        </row>
        <row r="157">
          <cell r="A157">
            <v>2101020140</v>
          </cell>
          <cell r="B157" t="str">
            <v>ACCUMULATED DEPRECIATION FURNITURE&amp;FIXTURE-OT</v>
          </cell>
          <cell r="C157">
            <v>-212783.15</v>
          </cell>
          <cell r="D157">
            <v>0</v>
          </cell>
          <cell r="E157">
            <v>0</v>
          </cell>
          <cell r="F157">
            <v>0</v>
          </cell>
          <cell r="G157">
            <v>0</v>
          </cell>
          <cell r="H157">
            <v>-16004518.17</v>
          </cell>
          <cell r="I157">
            <v>-16217301.32</v>
          </cell>
          <cell r="J157">
            <v>-212783.15</v>
          </cell>
          <cell r="K157">
            <v>0</v>
          </cell>
          <cell r="L157">
            <v>0</v>
          </cell>
          <cell r="M157">
            <v>0</v>
          </cell>
          <cell r="N157">
            <v>0</v>
          </cell>
          <cell r="O157">
            <v>0</v>
          </cell>
          <cell r="P157">
            <v>0</v>
          </cell>
          <cell r="Q157">
            <v>0</v>
          </cell>
          <cell r="R157">
            <v>0</v>
          </cell>
          <cell r="S157">
            <v>-16004518.17</v>
          </cell>
        </row>
        <row r="158">
          <cell r="A158">
            <v>2101020150</v>
          </cell>
          <cell r="B158" t="str">
            <v>ACCUMULATED DEPRECIATION VEHICLES - MOTOR CAR</v>
          </cell>
          <cell r="C158">
            <v>-100300531.12</v>
          </cell>
          <cell r="D158">
            <v>-2997953.99</v>
          </cell>
          <cell r="E158">
            <v>-3417980.13</v>
          </cell>
          <cell r="F158">
            <v>0</v>
          </cell>
          <cell r="G158">
            <v>0</v>
          </cell>
          <cell r="H158">
            <v>-10185633.5</v>
          </cell>
          <cell r="I158">
            <v>-116902098.73999999</v>
          </cell>
          <cell r="J158">
            <v>-100300531.12</v>
          </cell>
          <cell r="K158">
            <v>-2997953.99</v>
          </cell>
          <cell r="L158">
            <v>0</v>
          </cell>
          <cell r="M158">
            <v>0</v>
          </cell>
          <cell r="N158">
            <v>-2997953.99</v>
          </cell>
          <cell r="O158">
            <v>-542864.11</v>
          </cell>
          <cell r="P158">
            <v>-2875116.02</v>
          </cell>
          <cell r="Q158">
            <v>0</v>
          </cell>
          <cell r="R158">
            <v>-3417980.13</v>
          </cell>
          <cell r="S158">
            <v>-10185633.5</v>
          </cell>
        </row>
        <row r="159">
          <cell r="A159">
            <v>2101030010</v>
          </cell>
          <cell r="B159" t="str">
            <v>SOFTWARE - COST</v>
          </cell>
          <cell r="C159">
            <v>136786211.66</v>
          </cell>
          <cell r="D159">
            <v>66729</v>
          </cell>
          <cell r="E159">
            <v>21604658.329999998</v>
          </cell>
          <cell r="F159">
            <v>0</v>
          </cell>
          <cell r="G159">
            <v>0</v>
          </cell>
          <cell r="H159">
            <v>6120932.4400000004</v>
          </cell>
          <cell r="I159">
            <v>164578531.43000001</v>
          </cell>
          <cell r="J159">
            <v>136786211.66</v>
          </cell>
          <cell r="K159">
            <v>66729</v>
          </cell>
          <cell r="L159">
            <v>0</v>
          </cell>
          <cell r="M159">
            <v>0</v>
          </cell>
          <cell r="N159">
            <v>66729</v>
          </cell>
          <cell r="O159">
            <v>8500468.0299999993</v>
          </cell>
          <cell r="P159">
            <v>13104190.300000001</v>
          </cell>
          <cell r="Q159">
            <v>0</v>
          </cell>
          <cell r="R159">
            <v>21604658.329999998</v>
          </cell>
          <cell r="S159">
            <v>6120932.4400000004</v>
          </cell>
        </row>
        <row r="160">
          <cell r="A160">
            <v>2101040010</v>
          </cell>
          <cell r="B160" t="str">
            <v>ACCUMULATED DEPRECIATION - SOFTWARE</v>
          </cell>
          <cell r="C160">
            <v>-127518795.52</v>
          </cell>
          <cell r="D160">
            <v>-63392.55</v>
          </cell>
          <cell r="E160">
            <v>-16456784.74</v>
          </cell>
          <cell r="F160">
            <v>0</v>
          </cell>
          <cell r="G160">
            <v>0</v>
          </cell>
          <cell r="H160">
            <v>-5459269.9400000004</v>
          </cell>
          <cell r="I160">
            <v>-149498242.75</v>
          </cell>
          <cell r="J160">
            <v>-127518795.52</v>
          </cell>
          <cell r="K160">
            <v>-63392.55</v>
          </cell>
          <cell r="L160">
            <v>0</v>
          </cell>
          <cell r="M160">
            <v>0</v>
          </cell>
          <cell r="N160">
            <v>-63392.55</v>
          </cell>
          <cell r="O160">
            <v>-3352594.44</v>
          </cell>
          <cell r="P160">
            <v>-13104190.300000001</v>
          </cell>
          <cell r="Q160">
            <v>0</v>
          </cell>
          <cell r="R160">
            <v>-16456784.74</v>
          </cell>
          <cell r="S160">
            <v>-5459269.9400000004</v>
          </cell>
        </row>
        <row r="161">
          <cell r="A161">
            <v>2101050020</v>
          </cell>
          <cell r="B161" t="str">
            <v>CWIP - BUILDINGS-FACTORY</v>
          </cell>
          <cell r="C161">
            <v>0</v>
          </cell>
          <cell r="D161">
            <v>0</v>
          </cell>
          <cell r="E161">
            <v>1.24</v>
          </cell>
          <cell r="F161">
            <v>2180921.6</v>
          </cell>
          <cell r="G161">
            <v>0</v>
          </cell>
          <cell r="H161">
            <v>13706349.619999999</v>
          </cell>
          <cell r="I161">
            <v>13706350.859999999</v>
          </cell>
          <cell r="J161">
            <v>0</v>
          </cell>
          <cell r="K161">
            <v>0</v>
          </cell>
          <cell r="L161">
            <v>0</v>
          </cell>
          <cell r="M161">
            <v>0</v>
          </cell>
          <cell r="N161">
            <v>0</v>
          </cell>
          <cell r="O161">
            <v>0</v>
          </cell>
          <cell r="P161">
            <v>1.24</v>
          </cell>
          <cell r="Q161">
            <v>0</v>
          </cell>
          <cell r="R161">
            <v>1.24</v>
          </cell>
          <cell r="S161">
            <v>13706349.619999999</v>
          </cell>
        </row>
        <row r="162">
          <cell r="A162">
            <v>2101050030</v>
          </cell>
          <cell r="B162" t="str">
            <v>CWIP - BUILDINGS-NON FACTORY</v>
          </cell>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row>
        <row r="163">
          <cell r="A163">
            <v>2101050050</v>
          </cell>
          <cell r="B163" t="str">
            <v>CWIP PLANT  AND MACHINERY</v>
          </cell>
          <cell r="C163">
            <v>1</v>
          </cell>
          <cell r="D163">
            <v>1411799.88</v>
          </cell>
          <cell r="E163">
            <v>85072084.430000007</v>
          </cell>
          <cell r="F163">
            <v>800567.60000000009</v>
          </cell>
          <cell r="G163">
            <v>0.26</v>
          </cell>
          <cell r="H163">
            <v>906957697.19000006</v>
          </cell>
          <cell r="I163">
            <v>993441582.5</v>
          </cell>
          <cell r="J163">
            <v>1</v>
          </cell>
          <cell r="K163">
            <v>1411799.88</v>
          </cell>
          <cell r="L163">
            <v>0</v>
          </cell>
          <cell r="M163">
            <v>0</v>
          </cell>
          <cell r="N163">
            <v>1411799.88</v>
          </cell>
          <cell r="O163">
            <v>0</v>
          </cell>
          <cell r="P163">
            <v>85072084.040000007</v>
          </cell>
          <cell r="Q163">
            <v>0.39</v>
          </cell>
          <cell r="R163">
            <v>85072084.430000007</v>
          </cell>
          <cell r="S163">
            <v>906957697.19000006</v>
          </cell>
        </row>
        <row r="164">
          <cell r="A164">
            <v>2101050090</v>
          </cell>
          <cell r="B164" t="str">
            <v>CWIP - OFFICE EQUIPMENTS</v>
          </cell>
          <cell r="C164">
            <v>709222.46000000008</v>
          </cell>
          <cell r="D164">
            <v>0</v>
          </cell>
          <cell r="E164">
            <v>1053741.98</v>
          </cell>
          <cell r="F164">
            <v>718900.86</v>
          </cell>
          <cell r="G164">
            <v>0</v>
          </cell>
          <cell r="H164">
            <v>5486376.9400000004</v>
          </cell>
          <cell r="I164">
            <v>7249341.3800000008</v>
          </cell>
          <cell r="J164">
            <v>709222.46000000008</v>
          </cell>
          <cell r="K164">
            <v>0</v>
          </cell>
          <cell r="L164">
            <v>0</v>
          </cell>
          <cell r="M164">
            <v>0</v>
          </cell>
          <cell r="N164">
            <v>0</v>
          </cell>
          <cell r="O164">
            <v>0</v>
          </cell>
          <cell r="P164">
            <v>1053741.98</v>
          </cell>
          <cell r="Q164">
            <v>0</v>
          </cell>
          <cell r="R164">
            <v>1053741.98</v>
          </cell>
          <cell r="S164">
            <v>5486376.9400000004</v>
          </cell>
        </row>
        <row r="165">
          <cell r="A165">
            <v>2101050100</v>
          </cell>
          <cell r="B165" t="str">
            <v>CWIP - COMPUTERS</v>
          </cell>
          <cell r="C165">
            <v>537428</v>
          </cell>
          <cell r="D165">
            <v>-0.04</v>
          </cell>
          <cell r="E165">
            <v>971140</v>
          </cell>
          <cell r="F165">
            <v>0</v>
          </cell>
          <cell r="G165">
            <v>0</v>
          </cell>
          <cell r="H165">
            <v>41019.67</v>
          </cell>
          <cell r="I165">
            <v>1549587.63</v>
          </cell>
          <cell r="J165">
            <v>537428</v>
          </cell>
          <cell r="K165">
            <v>-0.04</v>
          </cell>
          <cell r="L165">
            <v>0</v>
          </cell>
          <cell r="M165">
            <v>0</v>
          </cell>
          <cell r="N165">
            <v>-0.04</v>
          </cell>
          <cell r="O165">
            <v>0</v>
          </cell>
          <cell r="P165">
            <v>971140</v>
          </cell>
          <cell r="Q165">
            <v>0</v>
          </cell>
          <cell r="R165">
            <v>971140</v>
          </cell>
          <cell r="S165">
            <v>41019.67</v>
          </cell>
        </row>
        <row r="166">
          <cell r="A166">
            <v>2101050130</v>
          </cell>
          <cell r="B166" t="str">
            <v>CWIP - FURNITURE &amp; FIXTURE-NORMAL RATE</v>
          </cell>
          <cell r="C166">
            <v>877039.92</v>
          </cell>
          <cell r="D166">
            <v>0</v>
          </cell>
          <cell r="E166">
            <v>0</v>
          </cell>
          <cell r="F166">
            <v>8.33</v>
          </cell>
          <cell r="G166">
            <v>0</v>
          </cell>
          <cell r="H166">
            <v>0</v>
          </cell>
          <cell r="I166">
            <v>877039.92</v>
          </cell>
          <cell r="J166">
            <v>877039.92</v>
          </cell>
          <cell r="K166">
            <v>0</v>
          </cell>
          <cell r="L166">
            <v>0</v>
          </cell>
          <cell r="M166">
            <v>0</v>
          </cell>
          <cell r="N166">
            <v>0</v>
          </cell>
          <cell r="O166">
            <v>0</v>
          </cell>
          <cell r="P166">
            <v>0</v>
          </cell>
          <cell r="Q166">
            <v>0</v>
          </cell>
          <cell r="R166">
            <v>0</v>
          </cell>
          <cell r="S166">
            <v>0</v>
          </cell>
        </row>
        <row r="167">
          <cell r="A167">
            <v>2101050220</v>
          </cell>
          <cell r="B167" t="str">
            <v>CWIP-AIR CONDITIONER</v>
          </cell>
          <cell r="C167">
            <v>0</v>
          </cell>
          <cell r="D167">
            <v>-0.48</v>
          </cell>
          <cell r="E167">
            <v>0</v>
          </cell>
          <cell r="F167">
            <v>0</v>
          </cell>
          <cell r="G167">
            <v>0</v>
          </cell>
          <cell r="H167">
            <v>1478835.55</v>
          </cell>
          <cell r="I167">
            <v>1478835.07</v>
          </cell>
          <cell r="J167">
            <v>0</v>
          </cell>
          <cell r="K167">
            <v>-0.48</v>
          </cell>
          <cell r="L167">
            <v>0</v>
          </cell>
          <cell r="M167">
            <v>0</v>
          </cell>
          <cell r="N167">
            <v>-0.48</v>
          </cell>
          <cell r="O167">
            <v>0</v>
          </cell>
          <cell r="P167">
            <v>0</v>
          </cell>
          <cell r="Q167">
            <v>0</v>
          </cell>
          <cell r="R167">
            <v>0</v>
          </cell>
          <cell r="S167">
            <v>1478835.55</v>
          </cell>
        </row>
        <row r="168">
          <cell r="A168">
            <v>2101050140</v>
          </cell>
          <cell r="B168" t="str">
            <v>CWIP - FURNITURE &amp; FIXTURE-OTHERS</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row>
        <row r="169">
          <cell r="A169">
            <v>2101050210</v>
          </cell>
          <cell r="B169" t="str">
            <v>CWIP -  ELECTRICAL INSTALLATIONS</v>
          </cell>
          <cell r="C169">
            <v>0</v>
          </cell>
          <cell r="D169">
            <v>-0.18</v>
          </cell>
          <cell r="E169">
            <v>0</v>
          </cell>
          <cell r="F169">
            <v>-0.16</v>
          </cell>
          <cell r="G169">
            <v>0</v>
          </cell>
          <cell r="H169">
            <v>191625</v>
          </cell>
          <cell r="I169">
            <v>191624.82</v>
          </cell>
          <cell r="J169">
            <v>0</v>
          </cell>
          <cell r="K169">
            <v>-0.18</v>
          </cell>
          <cell r="L169">
            <v>0</v>
          </cell>
          <cell r="M169">
            <v>0</v>
          </cell>
          <cell r="N169">
            <v>-0.18</v>
          </cell>
          <cell r="O169">
            <v>0</v>
          </cell>
          <cell r="P169">
            <v>0</v>
          </cell>
          <cell r="Q169">
            <v>0</v>
          </cell>
          <cell r="R169">
            <v>0</v>
          </cell>
          <cell r="S169">
            <v>191625</v>
          </cell>
        </row>
        <row r="170">
          <cell r="A170">
            <v>2101050250</v>
          </cell>
          <cell r="B170" t="str">
            <v>CWIP - PRE-OPS</v>
          </cell>
          <cell r="C170">
            <v>-0.56999999999999995</v>
          </cell>
          <cell r="D170">
            <v>0.9</v>
          </cell>
          <cell r="E170">
            <v>0</v>
          </cell>
          <cell r="F170">
            <v>0</v>
          </cell>
          <cell r="G170">
            <v>0</v>
          </cell>
          <cell r="H170">
            <v>0</v>
          </cell>
          <cell r="I170">
            <v>0.33000000000000007</v>
          </cell>
          <cell r="J170">
            <v>-0.56999999999999995</v>
          </cell>
          <cell r="K170">
            <v>0.9</v>
          </cell>
          <cell r="L170">
            <v>0</v>
          </cell>
          <cell r="M170">
            <v>0</v>
          </cell>
          <cell r="N170">
            <v>0.9</v>
          </cell>
          <cell r="O170">
            <v>0</v>
          </cell>
          <cell r="P170">
            <v>0</v>
          </cell>
          <cell r="Q170">
            <v>0</v>
          </cell>
          <cell r="R170">
            <v>0</v>
          </cell>
          <cell r="S170">
            <v>0</v>
          </cell>
        </row>
        <row r="171">
          <cell r="A171">
            <v>2101053120</v>
          </cell>
          <cell r="B171" t="str">
            <v>PROJECT INVENTORY</v>
          </cell>
          <cell r="C171">
            <v>0</v>
          </cell>
          <cell r="D171">
            <v>0</v>
          </cell>
          <cell r="E171">
            <v>0</v>
          </cell>
          <cell r="F171">
            <v>0</v>
          </cell>
          <cell r="G171">
            <v>0</v>
          </cell>
          <cell r="H171">
            <v>324003.65000000002</v>
          </cell>
          <cell r="I171">
            <v>324003.65000000002</v>
          </cell>
          <cell r="J171">
            <v>0</v>
          </cell>
          <cell r="K171">
            <v>0</v>
          </cell>
          <cell r="L171">
            <v>0</v>
          </cell>
          <cell r="M171">
            <v>0</v>
          </cell>
          <cell r="N171">
            <v>0</v>
          </cell>
          <cell r="O171">
            <v>0</v>
          </cell>
          <cell r="P171">
            <v>0</v>
          </cell>
          <cell r="Q171">
            <v>0</v>
          </cell>
          <cell r="R171">
            <v>0</v>
          </cell>
          <cell r="S171">
            <v>324003.65000000002</v>
          </cell>
        </row>
        <row r="172">
          <cell r="A172">
            <v>2101060010</v>
          </cell>
          <cell r="B172" t="str">
            <v>CWIP - SOFTWARE</v>
          </cell>
          <cell r="C172">
            <v>4540429.8600000003</v>
          </cell>
          <cell r="D172">
            <v>0</v>
          </cell>
          <cell r="E172">
            <v>437862.8</v>
          </cell>
          <cell r="F172">
            <v>0</v>
          </cell>
          <cell r="G172">
            <v>0</v>
          </cell>
          <cell r="H172">
            <v>0</v>
          </cell>
          <cell r="I172">
            <v>4978292.66</v>
          </cell>
          <cell r="J172">
            <v>4540429.8600000003</v>
          </cell>
          <cell r="K172">
            <v>0</v>
          </cell>
          <cell r="L172">
            <v>0</v>
          </cell>
          <cell r="M172">
            <v>0</v>
          </cell>
          <cell r="N172">
            <v>0</v>
          </cell>
          <cell r="O172">
            <v>0</v>
          </cell>
          <cell r="P172">
            <v>437862.8</v>
          </cell>
          <cell r="Q172">
            <v>0</v>
          </cell>
          <cell r="R172">
            <v>437862.8</v>
          </cell>
          <cell r="S172">
            <v>0</v>
          </cell>
        </row>
        <row r="173">
          <cell r="A173">
            <v>2103014000</v>
          </cell>
          <cell r="B173" t="str">
            <v>PROVISION FOR DIMINIUTION IN THE VALUE OF INV</v>
          </cell>
          <cell r="C173">
            <v>0</v>
          </cell>
          <cell r="D173">
            <v>-255621093</v>
          </cell>
          <cell r="E173">
            <v>-12500000</v>
          </cell>
          <cell r="F173">
            <v>0</v>
          </cell>
          <cell r="G173">
            <v>0</v>
          </cell>
          <cell r="H173">
            <v>0</v>
          </cell>
          <cell r="I173">
            <v>-268121093</v>
          </cell>
          <cell r="J173">
            <v>0</v>
          </cell>
          <cell r="K173">
            <v>-255621093</v>
          </cell>
          <cell r="L173">
            <v>0</v>
          </cell>
          <cell r="M173">
            <v>0</v>
          </cell>
          <cell r="N173">
            <v>-255621093</v>
          </cell>
          <cell r="O173">
            <v>-12500000</v>
          </cell>
          <cell r="P173">
            <v>0</v>
          </cell>
          <cell r="Q173">
            <v>0</v>
          </cell>
          <cell r="R173">
            <v>-12500000</v>
          </cell>
          <cell r="S173">
            <v>0</v>
          </cell>
        </row>
        <row r="174">
          <cell r="A174">
            <v>2103015090</v>
          </cell>
          <cell r="B174" t="str">
            <v>EQUITY SHARE OF BLMCL</v>
          </cell>
          <cell r="C174">
            <v>-6185761990</v>
          </cell>
          <cell r="D174">
            <v>84419270564.634247</v>
          </cell>
          <cell r="E174">
            <v>0</v>
          </cell>
          <cell r="F174">
            <v>0</v>
          </cell>
          <cell r="G174">
            <v>0</v>
          </cell>
          <cell r="H174">
            <v>0</v>
          </cell>
          <cell r="I174">
            <v>78233508574.634247</v>
          </cell>
          <cell r="J174">
            <v>-6185761990</v>
          </cell>
          <cell r="K174">
            <v>84419270564.634247</v>
          </cell>
          <cell r="L174">
            <v>0</v>
          </cell>
          <cell r="M174">
            <v>0</v>
          </cell>
          <cell r="N174">
            <v>84419270564.634247</v>
          </cell>
          <cell r="O174">
            <v>0</v>
          </cell>
          <cell r="P174">
            <v>0</v>
          </cell>
          <cell r="Q174">
            <v>0</v>
          </cell>
          <cell r="R174">
            <v>0</v>
          </cell>
          <cell r="S174">
            <v>0</v>
          </cell>
        </row>
        <row r="175">
          <cell r="A175">
            <v>2103025000</v>
          </cell>
          <cell r="B175" t="str">
            <v>INVESTMENT IN PREFERENCE SHARES</v>
          </cell>
          <cell r="C175">
            <v>0</v>
          </cell>
          <cell r="D175">
            <v>67062551.590792418</v>
          </cell>
          <cell r="E175">
            <v>0</v>
          </cell>
          <cell r="F175">
            <v>0</v>
          </cell>
          <cell r="G175">
            <v>0</v>
          </cell>
          <cell r="H175">
            <v>0</v>
          </cell>
          <cell r="I175">
            <v>67062551.590792418</v>
          </cell>
          <cell r="J175">
            <v>0</v>
          </cell>
          <cell r="K175">
            <v>67062551.590792418</v>
          </cell>
          <cell r="L175">
            <v>0</v>
          </cell>
          <cell r="M175">
            <v>0</v>
          </cell>
          <cell r="N175">
            <v>67062551.590792418</v>
          </cell>
          <cell r="O175">
            <v>0</v>
          </cell>
          <cell r="P175">
            <v>0</v>
          </cell>
          <cell r="Q175">
            <v>0</v>
          </cell>
          <cell r="R175">
            <v>0</v>
          </cell>
          <cell r="S175">
            <v>0</v>
          </cell>
        </row>
        <row r="176">
          <cell r="A176">
            <v>2103030000</v>
          </cell>
          <cell r="B176" t="str">
            <v>NATIONAL SAVING CERTIFICATE</v>
          </cell>
          <cell r="C176">
            <v>0</v>
          </cell>
          <cell r="D176">
            <v>33000</v>
          </cell>
          <cell r="E176">
            <v>0</v>
          </cell>
          <cell r="F176">
            <v>0</v>
          </cell>
          <cell r="G176">
            <v>0</v>
          </cell>
          <cell r="H176">
            <v>0</v>
          </cell>
          <cell r="I176">
            <v>33000</v>
          </cell>
          <cell r="J176">
            <v>0</v>
          </cell>
          <cell r="K176">
            <v>33000</v>
          </cell>
          <cell r="L176">
            <v>0</v>
          </cell>
          <cell r="M176">
            <v>0</v>
          </cell>
          <cell r="N176">
            <v>33000</v>
          </cell>
          <cell r="O176">
            <v>0</v>
          </cell>
          <cell r="P176">
            <v>0</v>
          </cell>
          <cell r="Q176">
            <v>0</v>
          </cell>
          <cell r="R176">
            <v>0</v>
          </cell>
          <cell r="S176">
            <v>0</v>
          </cell>
        </row>
        <row r="177">
          <cell r="A177">
            <v>2105510020</v>
          </cell>
          <cell r="B177" t="str">
            <v>ADVANCE TO LAND</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row>
        <row r="178">
          <cell r="A178">
            <v>2105530000</v>
          </cell>
          <cell r="B178" t="str">
            <v>LONG TERM LOANS AND ADVANCES TO RELATED PARTI</v>
          </cell>
          <cell r="C178">
            <v>5996734478</v>
          </cell>
          <cell r="D178">
            <v>4503473450.364049</v>
          </cell>
          <cell r="E178">
            <v>180398535.80000001</v>
          </cell>
          <cell r="F178">
            <v>0</v>
          </cell>
          <cell r="G178">
            <v>0</v>
          </cell>
          <cell r="H178">
            <v>0</v>
          </cell>
          <cell r="I178">
            <v>10680606464.164047</v>
          </cell>
          <cell r="J178">
            <v>5996734478</v>
          </cell>
          <cell r="K178">
            <v>4503473450.364049</v>
          </cell>
          <cell r="L178">
            <v>0</v>
          </cell>
          <cell r="M178">
            <v>0</v>
          </cell>
          <cell r="N178">
            <v>4503473450.364049</v>
          </cell>
          <cell r="O178">
            <v>180398535.80000001</v>
          </cell>
          <cell r="P178">
            <v>0</v>
          </cell>
          <cell r="Q178">
            <v>0</v>
          </cell>
          <cell r="R178">
            <v>180398535.80000001</v>
          </cell>
          <cell r="S178">
            <v>0</v>
          </cell>
        </row>
        <row r="179">
          <cell r="A179">
            <v>2105540010</v>
          </cell>
          <cell r="B179" t="str">
            <v>INTEREST RECEIVABLE</v>
          </cell>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row>
        <row r="180">
          <cell r="A180">
            <v>2105540080</v>
          </cell>
          <cell r="B180" t="str">
            <v>PREPAID EXPENSE - NC</v>
          </cell>
          <cell r="C180">
            <v>0</v>
          </cell>
          <cell r="D180">
            <v>0</v>
          </cell>
          <cell r="E180">
            <v>4432995</v>
          </cell>
          <cell r="F180">
            <v>0</v>
          </cell>
          <cell r="G180">
            <v>0</v>
          </cell>
          <cell r="H180">
            <v>10050547</v>
          </cell>
          <cell r="I180">
            <v>14483542</v>
          </cell>
          <cell r="J180">
            <v>0</v>
          </cell>
          <cell r="K180">
            <v>0</v>
          </cell>
          <cell r="L180">
            <v>0</v>
          </cell>
          <cell r="M180">
            <v>0</v>
          </cell>
          <cell r="N180">
            <v>0</v>
          </cell>
          <cell r="O180">
            <v>4432995</v>
          </cell>
          <cell r="P180">
            <v>0</v>
          </cell>
          <cell r="Q180">
            <v>0</v>
          </cell>
          <cell r="R180">
            <v>4432995</v>
          </cell>
          <cell r="S180">
            <v>10050547</v>
          </cell>
        </row>
        <row r="181">
          <cell r="A181">
            <v>2105580010</v>
          </cell>
          <cell r="B181" t="str">
            <v>DEPOSIT OTHERS</v>
          </cell>
          <cell r="C181">
            <v>9400000</v>
          </cell>
          <cell r="D181">
            <v>0</v>
          </cell>
          <cell r="E181">
            <v>0</v>
          </cell>
          <cell r="F181">
            <v>0</v>
          </cell>
          <cell r="G181">
            <v>0</v>
          </cell>
          <cell r="H181">
            <v>0</v>
          </cell>
          <cell r="I181">
            <v>9400000</v>
          </cell>
          <cell r="J181">
            <v>9400000</v>
          </cell>
          <cell r="K181">
            <v>0</v>
          </cell>
          <cell r="L181">
            <v>0</v>
          </cell>
          <cell r="M181">
            <v>0</v>
          </cell>
          <cell r="N181">
            <v>0</v>
          </cell>
          <cell r="O181">
            <v>0</v>
          </cell>
          <cell r="P181">
            <v>0</v>
          </cell>
          <cell r="Q181">
            <v>0</v>
          </cell>
          <cell r="R181">
            <v>0</v>
          </cell>
          <cell r="S181">
            <v>0</v>
          </cell>
        </row>
        <row r="182">
          <cell r="A182">
            <v>2105580040</v>
          </cell>
          <cell r="B182" t="str">
            <v>TELEPHONE DEPOSIT BOMBAY</v>
          </cell>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row>
        <row r="183">
          <cell r="A183">
            <v>2105580070</v>
          </cell>
          <cell r="B183" t="str">
            <v>DEPOSIT WITH SALES TAX</v>
          </cell>
          <cell r="C183">
            <v>0</v>
          </cell>
          <cell r="D183">
            <v>5000</v>
          </cell>
          <cell r="E183">
            <v>0</v>
          </cell>
          <cell r="F183">
            <v>0</v>
          </cell>
          <cell r="G183">
            <v>0</v>
          </cell>
          <cell r="H183">
            <v>0</v>
          </cell>
          <cell r="I183">
            <v>5000</v>
          </cell>
          <cell r="J183">
            <v>0</v>
          </cell>
          <cell r="K183">
            <v>5000</v>
          </cell>
          <cell r="L183">
            <v>0</v>
          </cell>
          <cell r="M183">
            <v>0</v>
          </cell>
          <cell r="N183">
            <v>5000</v>
          </cell>
          <cell r="O183">
            <v>0</v>
          </cell>
          <cell r="P183">
            <v>0</v>
          </cell>
          <cell r="Q183">
            <v>0</v>
          </cell>
          <cell r="R183">
            <v>0</v>
          </cell>
          <cell r="S183">
            <v>0</v>
          </cell>
        </row>
        <row r="184">
          <cell r="A184">
            <v>2105580110</v>
          </cell>
          <cell r="B184" t="str">
            <v>DEPOSIT WITH TELECOM DEPT.</v>
          </cell>
          <cell r="C184">
            <v>0</v>
          </cell>
          <cell r="D184">
            <v>48250</v>
          </cell>
          <cell r="E184">
            <v>-48250</v>
          </cell>
          <cell r="F184">
            <v>0</v>
          </cell>
          <cell r="G184">
            <v>0</v>
          </cell>
          <cell r="H184">
            <v>0</v>
          </cell>
          <cell r="I184">
            <v>0</v>
          </cell>
          <cell r="J184">
            <v>0</v>
          </cell>
          <cell r="K184">
            <v>48250</v>
          </cell>
          <cell r="L184">
            <v>0</v>
          </cell>
          <cell r="M184">
            <v>0</v>
          </cell>
          <cell r="N184">
            <v>48250</v>
          </cell>
          <cell r="O184">
            <v>-48250</v>
          </cell>
          <cell r="P184">
            <v>0</v>
          </cell>
          <cell r="Q184">
            <v>0</v>
          </cell>
          <cell r="R184">
            <v>-48250</v>
          </cell>
          <cell r="S184">
            <v>0</v>
          </cell>
        </row>
        <row r="185">
          <cell r="A185">
            <v>2105580150</v>
          </cell>
          <cell r="B185" t="str">
            <v>PETROL SECURITY DEPOSIT</v>
          </cell>
          <cell r="C185">
            <v>25000</v>
          </cell>
          <cell r="D185">
            <v>0</v>
          </cell>
          <cell r="E185">
            <v>0</v>
          </cell>
          <cell r="F185">
            <v>0</v>
          </cell>
          <cell r="G185">
            <v>0</v>
          </cell>
          <cell r="H185">
            <v>0</v>
          </cell>
          <cell r="I185">
            <v>25000</v>
          </cell>
          <cell r="J185">
            <v>25000</v>
          </cell>
          <cell r="K185">
            <v>0</v>
          </cell>
          <cell r="L185">
            <v>0</v>
          </cell>
          <cell r="M185">
            <v>0</v>
          </cell>
          <cell r="N185">
            <v>0</v>
          </cell>
          <cell r="O185">
            <v>0</v>
          </cell>
          <cell r="P185">
            <v>0</v>
          </cell>
          <cell r="Q185">
            <v>0</v>
          </cell>
          <cell r="R185">
            <v>0</v>
          </cell>
          <cell r="S185">
            <v>0</v>
          </cell>
        </row>
        <row r="186">
          <cell r="A186">
            <v>2105580210</v>
          </cell>
          <cell r="B186" t="str">
            <v>LEASE DEPOSIT WITH SIPL</v>
          </cell>
          <cell r="C186">
            <v>0</v>
          </cell>
          <cell r="D186">
            <v>87511500</v>
          </cell>
          <cell r="E186">
            <v>0</v>
          </cell>
          <cell r="F186">
            <v>0</v>
          </cell>
          <cell r="G186">
            <v>0</v>
          </cell>
          <cell r="H186">
            <v>0</v>
          </cell>
          <cell r="I186">
            <v>87511500</v>
          </cell>
          <cell r="J186">
            <v>0</v>
          </cell>
          <cell r="K186">
            <v>87511500</v>
          </cell>
          <cell r="L186">
            <v>0</v>
          </cell>
          <cell r="M186">
            <v>0</v>
          </cell>
          <cell r="N186">
            <v>87511500</v>
          </cell>
          <cell r="O186">
            <v>0</v>
          </cell>
          <cell r="P186">
            <v>0</v>
          </cell>
          <cell r="Q186">
            <v>0</v>
          </cell>
          <cell r="R186">
            <v>0</v>
          </cell>
          <cell r="S186">
            <v>0</v>
          </cell>
        </row>
        <row r="187">
          <cell r="A187">
            <v>2105580220</v>
          </cell>
          <cell r="B187" t="str">
            <v>DEPOSIT WITH JVSL- TOWNSHIP</v>
          </cell>
          <cell r="C187">
            <v>0</v>
          </cell>
          <cell r="D187">
            <v>64880364</v>
          </cell>
          <cell r="E187">
            <v>0</v>
          </cell>
          <cell r="F187">
            <v>0</v>
          </cell>
          <cell r="G187">
            <v>0</v>
          </cell>
          <cell r="H187">
            <v>0</v>
          </cell>
          <cell r="I187">
            <v>64880364</v>
          </cell>
          <cell r="J187">
            <v>0</v>
          </cell>
          <cell r="K187">
            <v>64880364</v>
          </cell>
          <cell r="L187">
            <v>0</v>
          </cell>
          <cell r="M187">
            <v>0</v>
          </cell>
          <cell r="N187">
            <v>64880364</v>
          </cell>
          <cell r="O187">
            <v>0</v>
          </cell>
          <cell r="P187">
            <v>0</v>
          </cell>
          <cell r="Q187">
            <v>0</v>
          </cell>
          <cell r="R187">
            <v>0</v>
          </cell>
          <cell r="S187">
            <v>0</v>
          </cell>
        </row>
        <row r="188">
          <cell r="A188">
            <v>2105580230</v>
          </cell>
          <cell r="B188" t="str">
            <v>LEASE/SECURITY DEPOSIT</v>
          </cell>
          <cell r="C188">
            <v>92033500</v>
          </cell>
          <cell r="D188">
            <v>0</v>
          </cell>
          <cell r="E188">
            <v>0</v>
          </cell>
          <cell r="F188">
            <v>0</v>
          </cell>
          <cell r="G188">
            <v>0</v>
          </cell>
          <cell r="H188">
            <v>0</v>
          </cell>
          <cell r="I188">
            <v>92033500</v>
          </cell>
          <cell r="J188">
            <v>92033500</v>
          </cell>
          <cell r="K188">
            <v>0</v>
          </cell>
          <cell r="L188">
            <v>0</v>
          </cell>
          <cell r="M188">
            <v>0</v>
          </cell>
          <cell r="N188">
            <v>0</v>
          </cell>
          <cell r="O188">
            <v>0</v>
          </cell>
          <cell r="P188">
            <v>0</v>
          </cell>
          <cell r="Q188">
            <v>0</v>
          </cell>
          <cell r="R188">
            <v>0</v>
          </cell>
          <cell r="S188">
            <v>0</v>
          </cell>
        </row>
        <row r="189">
          <cell r="A189">
            <v>2105580240</v>
          </cell>
          <cell r="B189" t="str">
            <v>DEPOSIT - H.P.C.L.</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row>
        <row r="190">
          <cell r="A190">
            <v>2105580250</v>
          </cell>
          <cell r="B190" t="str">
            <v>DEPOSIT WITH HIMACHALA PRAD.GOVT (KUTE.PROJ)</v>
          </cell>
          <cell r="C190">
            <v>24000000</v>
          </cell>
          <cell r="D190">
            <v>0</v>
          </cell>
          <cell r="E190">
            <v>0</v>
          </cell>
          <cell r="F190">
            <v>0</v>
          </cell>
          <cell r="G190">
            <v>0</v>
          </cell>
          <cell r="H190">
            <v>0</v>
          </cell>
          <cell r="I190">
            <v>24000000</v>
          </cell>
          <cell r="J190">
            <v>24000000</v>
          </cell>
          <cell r="K190">
            <v>0</v>
          </cell>
          <cell r="L190">
            <v>0</v>
          </cell>
          <cell r="M190">
            <v>0</v>
          </cell>
          <cell r="N190">
            <v>0</v>
          </cell>
          <cell r="O190">
            <v>0</v>
          </cell>
          <cell r="P190">
            <v>0</v>
          </cell>
          <cell r="Q190">
            <v>0</v>
          </cell>
          <cell r="R190">
            <v>0</v>
          </cell>
          <cell r="S190">
            <v>0</v>
          </cell>
        </row>
        <row r="191">
          <cell r="A191">
            <v>2105580260</v>
          </cell>
          <cell r="B191" t="str">
            <v>SECURITY DEPOSIT - ELECTRICITY</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192">
          <cell r="A192">
            <v>2105580270</v>
          </cell>
          <cell r="B192" t="str">
            <v>SECURITY DEPOSIT - HELICOPTERS</v>
          </cell>
          <cell r="C192">
            <v>300000000</v>
          </cell>
          <cell r="D192">
            <v>0</v>
          </cell>
          <cell r="E192">
            <v>0</v>
          </cell>
          <cell r="F192">
            <v>0</v>
          </cell>
          <cell r="G192">
            <v>0</v>
          </cell>
          <cell r="H192">
            <v>0</v>
          </cell>
          <cell r="I192">
            <v>300000000</v>
          </cell>
          <cell r="J192">
            <v>300000000</v>
          </cell>
          <cell r="K192">
            <v>0</v>
          </cell>
          <cell r="L192">
            <v>0</v>
          </cell>
          <cell r="M192">
            <v>0</v>
          </cell>
          <cell r="N192">
            <v>0</v>
          </cell>
          <cell r="O192">
            <v>0</v>
          </cell>
          <cell r="P192">
            <v>0</v>
          </cell>
          <cell r="Q192">
            <v>0</v>
          </cell>
          <cell r="R192">
            <v>0</v>
          </cell>
          <cell r="S192">
            <v>0</v>
          </cell>
        </row>
        <row r="193">
          <cell r="A193">
            <v>2105580280</v>
          </cell>
          <cell r="B193" t="str">
            <v>DEPOSIT WITH INCOME TAX DEPARTMENT</v>
          </cell>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row>
        <row r="194">
          <cell r="A194">
            <v>2105610012</v>
          </cell>
          <cell r="B194" t="str">
            <v>TDS RECOVERABLE - FY 2007-08</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row>
        <row r="195">
          <cell r="A195">
            <v>2105610014</v>
          </cell>
          <cell r="B195" t="str">
            <v>TDS RECOVERABLE - FY 2009-10</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row>
        <row r="196">
          <cell r="A196">
            <v>2105610015</v>
          </cell>
          <cell r="B196" t="str">
            <v>TDS RECOVERABLE - FY 2010-11</v>
          </cell>
          <cell r="C196">
            <v>2171577373</v>
          </cell>
          <cell r="D196">
            <v>0</v>
          </cell>
          <cell r="E196">
            <v>0</v>
          </cell>
          <cell r="F196">
            <v>0</v>
          </cell>
          <cell r="G196">
            <v>0</v>
          </cell>
          <cell r="H196">
            <v>0</v>
          </cell>
          <cell r="I196">
            <v>2171577373</v>
          </cell>
          <cell r="J196">
            <v>2171577373</v>
          </cell>
          <cell r="K196">
            <v>0</v>
          </cell>
          <cell r="L196">
            <v>0</v>
          </cell>
          <cell r="M196">
            <v>0</v>
          </cell>
          <cell r="N196">
            <v>0</v>
          </cell>
          <cell r="O196">
            <v>0</v>
          </cell>
          <cell r="P196">
            <v>0</v>
          </cell>
          <cell r="Q196">
            <v>0</v>
          </cell>
          <cell r="R196">
            <v>0</v>
          </cell>
          <cell r="S196">
            <v>0</v>
          </cell>
        </row>
        <row r="197">
          <cell r="A197">
            <v>2105610016</v>
          </cell>
          <cell r="B197" t="str">
            <v>TDS RECOVERABLE - FY 2011-12</v>
          </cell>
          <cell r="C197">
            <v>590072909</v>
          </cell>
          <cell r="D197">
            <v>0</v>
          </cell>
          <cell r="E197">
            <v>0</v>
          </cell>
          <cell r="F197">
            <v>0</v>
          </cell>
          <cell r="G197">
            <v>0</v>
          </cell>
          <cell r="H197">
            <v>0</v>
          </cell>
          <cell r="I197">
            <v>590072909</v>
          </cell>
          <cell r="J197">
            <v>590072909</v>
          </cell>
          <cell r="K197">
            <v>0</v>
          </cell>
          <cell r="L197">
            <v>0</v>
          </cell>
          <cell r="M197">
            <v>0</v>
          </cell>
          <cell r="N197">
            <v>0</v>
          </cell>
          <cell r="O197">
            <v>0</v>
          </cell>
          <cell r="P197">
            <v>0</v>
          </cell>
          <cell r="Q197">
            <v>0</v>
          </cell>
          <cell r="R197">
            <v>0</v>
          </cell>
          <cell r="S197">
            <v>0</v>
          </cell>
        </row>
        <row r="198">
          <cell r="A198">
            <v>2105610017</v>
          </cell>
          <cell r="B198" t="str">
            <v>TDS RECEIVABLE</v>
          </cell>
          <cell r="C198">
            <v>245451</v>
          </cell>
          <cell r="D198">
            <v>4139210</v>
          </cell>
          <cell r="E198">
            <v>828923.31</v>
          </cell>
          <cell r="F198">
            <v>0</v>
          </cell>
          <cell r="G198">
            <v>0</v>
          </cell>
          <cell r="H198">
            <v>1204783.3</v>
          </cell>
          <cell r="I198">
            <v>6418367.6100000003</v>
          </cell>
          <cell r="J198">
            <v>245451</v>
          </cell>
          <cell r="K198">
            <v>4139210</v>
          </cell>
          <cell r="L198">
            <v>0</v>
          </cell>
          <cell r="M198">
            <v>0</v>
          </cell>
          <cell r="N198">
            <v>4139210</v>
          </cell>
          <cell r="O198">
            <v>0</v>
          </cell>
          <cell r="P198">
            <v>828923.31</v>
          </cell>
          <cell r="Q198">
            <v>0</v>
          </cell>
          <cell r="R198">
            <v>828923.31</v>
          </cell>
          <cell r="S198">
            <v>1204783.3</v>
          </cell>
        </row>
        <row r="199">
          <cell r="A199">
            <v>2105610018</v>
          </cell>
          <cell r="B199" t="str">
            <v>TDS RECOVERABLE - FY 2012-13</v>
          </cell>
          <cell r="C199">
            <v>2488084950</v>
          </cell>
          <cell r="D199">
            <v>0</v>
          </cell>
          <cell r="E199">
            <v>0</v>
          </cell>
          <cell r="F199">
            <v>0</v>
          </cell>
          <cell r="G199">
            <v>0</v>
          </cell>
          <cell r="H199">
            <v>0</v>
          </cell>
          <cell r="I199">
            <v>2488084950</v>
          </cell>
          <cell r="J199">
            <v>2488084950</v>
          </cell>
          <cell r="K199">
            <v>0</v>
          </cell>
          <cell r="L199">
            <v>0</v>
          </cell>
          <cell r="M199">
            <v>0</v>
          </cell>
          <cell r="N199">
            <v>0</v>
          </cell>
          <cell r="O199">
            <v>0</v>
          </cell>
          <cell r="P199">
            <v>0</v>
          </cell>
          <cell r="Q199">
            <v>0</v>
          </cell>
          <cell r="R199">
            <v>0</v>
          </cell>
          <cell r="S199">
            <v>0</v>
          </cell>
        </row>
        <row r="200">
          <cell r="A200">
            <v>2105610021</v>
          </cell>
          <cell r="B200" t="str">
            <v>TDS RECOVERABLE - FY 2014-15</v>
          </cell>
          <cell r="C200">
            <v>2921969533.5100002</v>
          </cell>
          <cell r="D200">
            <v>0</v>
          </cell>
          <cell r="E200">
            <v>0</v>
          </cell>
          <cell r="F200">
            <v>0</v>
          </cell>
          <cell r="G200">
            <v>0</v>
          </cell>
          <cell r="H200">
            <v>0</v>
          </cell>
          <cell r="I200">
            <v>2921969533.5100002</v>
          </cell>
          <cell r="J200">
            <v>2921969533.5100002</v>
          </cell>
          <cell r="K200">
            <v>0</v>
          </cell>
          <cell r="L200">
            <v>0</v>
          </cell>
          <cell r="M200">
            <v>0</v>
          </cell>
          <cell r="N200">
            <v>0</v>
          </cell>
          <cell r="O200">
            <v>0</v>
          </cell>
          <cell r="P200">
            <v>0</v>
          </cell>
          <cell r="Q200">
            <v>0</v>
          </cell>
          <cell r="R200">
            <v>0</v>
          </cell>
          <cell r="S200">
            <v>0</v>
          </cell>
        </row>
        <row r="201">
          <cell r="A201">
            <v>2105620000</v>
          </cell>
          <cell r="B201" t="str">
            <v>MAT CREDIT ENTITLEMENT</v>
          </cell>
          <cell r="C201">
            <v>3732612001</v>
          </cell>
          <cell r="D201">
            <v>0</v>
          </cell>
          <cell r="E201">
            <v>0</v>
          </cell>
          <cell r="F201">
            <v>0</v>
          </cell>
          <cell r="G201">
            <v>0</v>
          </cell>
          <cell r="H201">
            <v>0</v>
          </cell>
          <cell r="I201">
            <v>3732612001</v>
          </cell>
          <cell r="J201">
            <v>3732612001</v>
          </cell>
          <cell r="K201">
            <v>0</v>
          </cell>
          <cell r="L201">
            <v>0</v>
          </cell>
          <cell r="M201">
            <v>0</v>
          </cell>
          <cell r="N201">
            <v>0</v>
          </cell>
          <cell r="O201">
            <v>0</v>
          </cell>
          <cell r="P201">
            <v>0</v>
          </cell>
          <cell r="Q201">
            <v>0</v>
          </cell>
          <cell r="R201">
            <v>0</v>
          </cell>
          <cell r="S201">
            <v>0</v>
          </cell>
        </row>
        <row r="202">
          <cell r="A202">
            <v>2105630000</v>
          </cell>
          <cell r="B202" t="str">
            <v>LOANS AND ADVANCES - OTHER BODY CORPORATE</v>
          </cell>
          <cell r="C202">
            <v>7548494571.3999996</v>
          </cell>
          <cell r="D202">
            <v>-6317695466</v>
          </cell>
          <cell r="E202">
            <v>0</v>
          </cell>
          <cell r="F202">
            <v>0</v>
          </cell>
          <cell r="G202">
            <v>0</v>
          </cell>
          <cell r="H202">
            <v>0</v>
          </cell>
          <cell r="I202">
            <v>1230799105.3999996</v>
          </cell>
          <cell r="J202">
            <v>7548494571.3999996</v>
          </cell>
          <cell r="K202">
            <v>-6317695466</v>
          </cell>
          <cell r="L202">
            <v>0</v>
          </cell>
          <cell r="M202">
            <v>0</v>
          </cell>
          <cell r="N202">
            <v>-6317695466</v>
          </cell>
          <cell r="O202">
            <v>0</v>
          </cell>
          <cell r="P202">
            <v>0</v>
          </cell>
          <cell r="Q202">
            <v>0</v>
          </cell>
          <cell r="R202">
            <v>0</v>
          </cell>
          <cell r="S202">
            <v>0</v>
          </cell>
        </row>
        <row r="203">
          <cell r="A203">
            <v>2105630010</v>
          </cell>
          <cell r="B203" t="str">
            <v>PROVISION FOR DOUBTFUL ADVANCES - NC</v>
          </cell>
          <cell r="C203">
            <v>0</v>
          </cell>
          <cell r="D203">
            <v>-3945923482</v>
          </cell>
          <cell r="E203">
            <v>-150000000</v>
          </cell>
          <cell r="F203">
            <v>0</v>
          </cell>
          <cell r="G203">
            <v>0</v>
          </cell>
          <cell r="H203">
            <v>0</v>
          </cell>
          <cell r="I203">
            <v>-4095923482</v>
          </cell>
          <cell r="J203">
            <v>0</v>
          </cell>
          <cell r="K203">
            <v>-3945923482</v>
          </cell>
          <cell r="L203">
            <v>0</v>
          </cell>
          <cell r="M203">
            <v>0</v>
          </cell>
          <cell r="N203">
            <v>-3945923482</v>
          </cell>
          <cell r="O203">
            <v>-150000000</v>
          </cell>
          <cell r="P203">
            <v>0</v>
          </cell>
          <cell r="Q203">
            <v>0</v>
          </cell>
          <cell r="R203">
            <v>-150000000</v>
          </cell>
          <cell r="S203">
            <v>0</v>
          </cell>
        </row>
        <row r="204">
          <cell r="A204">
            <v>2201010110</v>
          </cell>
          <cell r="B204" t="str">
            <v>INVESTMENT IN CERTIFICATE OF DEPOSITS</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row>
        <row r="205">
          <cell r="A205">
            <v>2201010510</v>
          </cell>
          <cell r="B205" t="str">
            <v>INVESTMENT IN MUTUAL FUND - WC</v>
          </cell>
          <cell r="C205">
            <v>0</v>
          </cell>
          <cell r="D205">
            <v>1080109255.1100001</v>
          </cell>
          <cell r="E205">
            <v>-1080109254.8099999</v>
          </cell>
          <cell r="F205">
            <v>0</v>
          </cell>
          <cell r="G205">
            <v>0</v>
          </cell>
          <cell r="H205">
            <v>3468015660.9200001</v>
          </cell>
          <cell r="I205">
            <v>3468015661.2200003</v>
          </cell>
          <cell r="J205">
            <v>0</v>
          </cell>
          <cell r="K205">
            <v>1080109255.1100001</v>
          </cell>
          <cell r="L205">
            <v>0</v>
          </cell>
          <cell r="M205">
            <v>0</v>
          </cell>
          <cell r="N205">
            <v>1080109255.1100001</v>
          </cell>
          <cell r="O205">
            <v>0</v>
          </cell>
          <cell r="P205">
            <v>-1080109254.8099999</v>
          </cell>
          <cell r="Q205">
            <v>0</v>
          </cell>
          <cell r="R205">
            <v>-1080109254.8099999</v>
          </cell>
          <cell r="S205">
            <v>3468015660.9200001</v>
          </cell>
        </row>
        <row r="206">
          <cell r="A206">
            <v>2202010200</v>
          </cell>
          <cell r="B206" t="str">
            <v>RAW MATERIAL INVENTORY – IN TRANSIT</v>
          </cell>
          <cell r="C206">
            <v>0</v>
          </cell>
          <cell r="D206">
            <v>0</v>
          </cell>
          <cell r="E206">
            <v>-0.4</v>
          </cell>
          <cell r="F206">
            <v>0</v>
          </cell>
          <cell r="G206">
            <v>0</v>
          </cell>
          <cell r="H206">
            <v>-2267202</v>
          </cell>
          <cell r="I206">
            <v>-2267202.4</v>
          </cell>
          <cell r="J206">
            <v>0</v>
          </cell>
          <cell r="K206">
            <v>0</v>
          </cell>
          <cell r="L206">
            <v>0</v>
          </cell>
          <cell r="M206">
            <v>0</v>
          </cell>
          <cell r="N206">
            <v>0</v>
          </cell>
          <cell r="O206">
            <v>-0.4</v>
          </cell>
          <cell r="P206">
            <v>0</v>
          </cell>
          <cell r="Q206">
            <v>0</v>
          </cell>
          <cell r="R206">
            <v>-0.4</v>
          </cell>
          <cell r="S206">
            <v>-2267202</v>
          </cell>
        </row>
        <row r="207">
          <cell r="A207">
            <v>2202020000</v>
          </cell>
          <cell r="B207" t="str">
            <v>INVENTORY STORES,SPARES &amp; TOOLS - IMPORTED"</v>
          </cell>
          <cell r="C207">
            <v>0</v>
          </cell>
          <cell r="D207">
            <v>0</v>
          </cell>
          <cell r="E207">
            <v>105384.81</v>
          </cell>
          <cell r="F207">
            <v>0</v>
          </cell>
          <cell r="G207">
            <v>0</v>
          </cell>
          <cell r="H207">
            <v>14251812.07</v>
          </cell>
          <cell r="I207">
            <v>14357196.880000001</v>
          </cell>
          <cell r="J207">
            <v>0</v>
          </cell>
          <cell r="K207">
            <v>0</v>
          </cell>
          <cell r="L207">
            <v>0</v>
          </cell>
          <cell r="M207">
            <v>0</v>
          </cell>
          <cell r="N207">
            <v>0</v>
          </cell>
          <cell r="O207">
            <v>105384.81</v>
          </cell>
          <cell r="P207">
            <v>0</v>
          </cell>
          <cell r="Q207">
            <v>0</v>
          </cell>
          <cell r="R207">
            <v>105384.81</v>
          </cell>
          <cell r="S207">
            <v>14251812.07</v>
          </cell>
        </row>
        <row r="208">
          <cell r="A208">
            <v>2202020100</v>
          </cell>
          <cell r="B208" t="str">
            <v>INVENTORY STORES,SPARES &amp; TOOLS - INDIGENOU</v>
          </cell>
          <cell r="C208">
            <v>0</v>
          </cell>
          <cell r="D208">
            <v>93704.27</v>
          </cell>
          <cell r="E208">
            <v>577561990.67999995</v>
          </cell>
          <cell r="F208">
            <v>10087929.939999999</v>
          </cell>
          <cell r="G208">
            <v>55440</v>
          </cell>
          <cell r="H208">
            <v>269686173.00999999</v>
          </cell>
          <cell r="I208">
            <v>847341867.95999992</v>
          </cell>
          <cell r="J208">
            <v>0</v>
          </cell>
          <cell r="K208">
            <v>93704.27</v>
          </cell>
          <cell r="L208">
            <v>0</v>
          </cell>
          <cell r="M208">
            <v>0</v>
          </cell>
          <cell r="N208">
            <v>93704.27</v>
          </cell>
          <cell r="O208">
            <v>576328771.64999998</v>
          </cell>
          <cell r="P208">
            <v>0</v>
          </cell>
          <cell r="Q208">
            <v>1233219.03</v>
          </cell>
          <cell r="R208">
            <v>577561990.67999995</v>
          </cell>
          <cell r="S208">
            <v>269686173.00999999</v>
          </cell>
        </row>
        <row r="209">
          <cell r="A209">
            <v>2202040000</v>
          </cell>
          <cell r="B209" t="str">
            <v>INVENTORY SEMI FINISHED GOODS</v>
          </cell>
          <cell r="C209">
            <v>0</v>
          </cell>
          <cell r="D209">
            <v>0</v>
          </cell>
          <cell r="E209">
            <v>0</v>
          </cell>
          <cell r="F209">
            <v>0</v>
          </cell>
          <cell r="G209">
            <v>0</v>
          </cell>
          <cell r="H209">
            <v>108254.56</v>
          </cell>
          <cell r="I209">
            <v>108254.56</v>
          </cell>
          <cell r="J209">
            <v>0</v>
          </cell>
          <cell r="K209">
            <v>0</v>
          </cell>
          <cell r="L209">
            <v>0</v>
          </cell>
          <cell r="M209">
            <v>0</v>
          </cell>
          <cell r="N209">
            <v>0</v>
          </cell>
          <cell r="O209">
            <v>0</v>
          </cell>
          <cell r="P209">
            <v>0</v>
          </cell>
          <cell r="Q209">
            <v>0</v>
          </cell>
          <cell r="R209">
            <v>0</v>
          </cell>
          <cell r="S209">
            <v>108254.56</v>
          </cell>
        </row>
        <row r="210">
          <cell r="A210">
            <v>2202050000</v>
          </cell>
          <cell r="B210" t="str">
            <v>INVENTORY FG</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row>
        <row r="211">
          <cell r="A211">
            <v>2202100000</v>
          </cell>
          <cell r="B211" t="str">
            <v>INVENTORY OF FUEL – INDIGENOUS</v>
          </cell>
          <cell r="C211">
            <v>0</v>
          </cell>
          <cell r="D211">
            <v>0</v>
          </cell>
          <cell r="E211">
            <v>136891819.49000001</v>
          </cell>
          <cell r="F211">
            <v>966806.16</v>
          </cell>
          <cell r="G211">
            <v>0</v>
          </cell>
          <cell r="H211">
            <v>10180799.939999999</v>
          </cell>
          <cell r="I211">
            <v>147072619.43000001</v>
          </cell>
          <cell r="J211">
            <v>0</v>
          </cell>
          <cell r="K211">
            <v>0</v>
          </cell>
          <cell r="L211">
            <v>0</v>
          </cell>
          <cell r="M211">
            <v>0</v>
          </cell>
          <cell r="N211">
            <v>0</v>
          </cell>
          <cell r="O211">
            <v>136891819.49000001</v>
          </cell>
          <cell r="P211">
            <v>0</v>
          </cell>
          <cell r="Q211">
            <v>0</v>
          </cell>
          <cell r="R211">
            <v>136891819.49000001</v>
          </cell>
          <cell r="S211">
            <v>10180799.939999999</v>
          </cell>
        </row>
        <row r="212">
          <cell r="A212">
            <v>2202100010</v>
          </cell>
          <cell r="B212" t="str">
            <v>INVENTORY OF  FUEL- IMPORTED</v>
          </cell>
          <cell r="C212">
            <v>0</v>
          </cell>
          <cell r="D212">
            <v>0</v>
          </cell>
          <cell r="E212">
            <v>352351631.58000004</v>
          </cell>
          <cell r="F212">
            <v>0</v>
          </cell>
          <cell r="G212">
            <v>0</v>
          </cell>
          <cell r="H212">
            <v>563655320.01999998</v>
          </cell>
          <cell r="I212">
            <v>916006951.60000002</v>
          </cell>
          <cell r="J212">
            <v>0</v>
          </cell>
          <cell r="K212">
            <v>0</v>
          </cell>
          <cell r="L212">
            <v>0</v>
          </cell>
          <cell r="M212">
            <v>0</v>
          </cell>
          <cell r="N212">
            <v>0</v>
          </cell>
          <cell r="O212">
            <v>228849631.05000001</v>
          </cell>
          <cell r="P212">
            <v>123502000.53</v>
          </cell>
          <cell r="Q212">
            <v>0</v>
          </cell>
          <cell r="R212">
            <v>352351631.58000004</v>
          </cell>
          <cell r="S212">
            <v>563655320.01999998</v>
          </cell>
        </row>
        <row r="213">
          <cell r="A213">
            <v>2203510000</v>
          </cell>
          <cell r="B213" t="str">
            <v>TRADE RECEIVABLES - DOMESTIC</v>
          </cell>
          <cell r="C213">
            <v>84648271.959999993</v>
          </cell>
          <cell r="D213">
            <v>154257195.15000001</v>
          </cell>
          <cell r="E213">
            <v>447552515.99000001</v>
          </cell>
          <cell r="F213">
            <v>0</v>
          </cell>
          <cell r="G213">
            <v>0</v>
          </cell>
          <cell r="H213">
            <v>336987762.68999994</v>
          </cell>
          <cell r="I213">
            <v>1023445745.79</v>
          </cell>
          <cell r="J213">
            <v>84648271.959999993</v>
          </cell>
          <cell r="K213">
            <v>154257195.15000001</v>
          </cell>
          <cell r="L213">
            <v>0</v>
          </cell>
          <cell r="M213">
            <v>0</v>
          </cell>
          <cell r="N213">
            <v>154257195.15000001</v>
          </cell>
          <cell r="O213">
            <v>-191210129.28999999</v>
          </cell>
          <cell r="P213">
            <v>638762645.27999997</v>
          </cell>
          <cell r="Q213">
            <v>0</v>
          </cell>
          <cell r="R213">
            <v>447552515.99000001</v>
          </cell>
          <cell r="S213">
            <v>336987762.68999994</v>
          </cell>
        </row>
        <row r="214">
          <cell r="A214">
            <v>2203510030</v>
          </cell>
          <cell r="B214" t="str">
            <v>TRADE RECEIVABLES - RELATED PARTIES</v>
          </cell>
          <cell r="C214">
            <v>0</v>
          </cell>
          <cell r="D214">
            <v>675364926.61000001</v>
          </cell>
          <cell r="E214">
            <v>903210244.46000004</v>
          </cell>
          <cell r="F214">
            <v>16927513.120000001</v>
          </cell>
          <cell r="G214">
            <v>5000840</v>
          </cell>
          <cell r="H214">
            <v>559614535.07999992</v>
          </cell>
          <cell r="I214">
            <v>2138189706.1500001</v>
          </cell>
          <cell r="J214">
            <v>0</v>
          </cell>
          <cell r="K214">
            <v>675364926.61000001</v>
          </cell>
          <cell r="L214">
            <v>0</v>
          </cell>
          <cell r="M214">
            <v>0</v>
          </cell>
          <cell r="N214">
            <v>675364926.61000001</v>
          </cell>
          <cell r="O214">
            <v>0</v>
          </cell>
          <cell r="P214">
            <v>903210244.46000004</v>
          </cell>
          <cell r="Q214">
            <v>0</v>
          </cell>
          <cell r="R214">
            <v>903210244.46000004</v>
          </cell>
          <cell r="S214">
            <v>559614535.07999992</v>
          </cell>
        </row>
        <row r="215">
          <cell r="A215">
            <v>2204014163</v>
          </cell>
          <cell r="B215" t="str">
            <v>SBI- C A G MUMBAI- 11083979337- TRANSFER</v>
          </cell>
          <cell r="C215">
            <v>69023</v>
          </cell>
          <cell r="D215">
            <v>0</v>
          </cell>
          <cell r="E215">
            <v>-69023</v>
          </cell>
          <cell r="F215">
            <v>0</v>
          </cell>
          <cell r="G215">
            <v>0</v>
          </cell>
          <cell r="H215">
            <v>0</v>
          </cell>
          <cell r="I215">
            <v>0</v>
          </cell>
          <cell r="J215">
            <v>69023</v>
          </cell>
          <cell r="K215">
            <v>0</v>
          </cell>
          <cell r="L215">
            <v>0</v>
          </cell>
          <cell r="M215">
            <v>0</v>
          </cell>
          <cell r="N215">
            <v>0</v>
          </cell>
          <cell r="O215">
            <v>-69023</v>
          </cell>
          <cell r="P215">
            <v>0</v>
          </cell>
          <cell r="Q215">
            <v>0</v>
          </cell>
          <cell r="R215">
            <v>-69023</v>
          </cell>
          <cell r="S215">
            <v>0</v>
          </cell>
        </row>
        <row r="216">
          <cell r="A216">
            <v>2204014170</v>
          </cell>
          <cell r="B216" t="str">
            <v>SBI - OSB  BLR - 10605518239</v>
          </cell>
          <cell r="C216">
            <v>0</v>
          </cell>
          <cell r="D216">
            <v>677580</v>
          </cell>
          <cell r="E216">
            <v>-677580</v>
          </cell>
          <cell r="F216">
            <v>0</v>
          </cell>
          <cell r="G216">
            <v>0</v>
          </cell>
          <cell r="H216">
            <v>0</v>
          </cell>
          <cell r="I216">
            <v>0</v>
          </cell>
          <cell r="J216">
            <v>0</v>
          </cell>
          <cell r="K216">
            <v>677580</v>
          </cell>
          <cell r="L216">
            <v>0</v>
          </cell>
          <cell r="M216">
            <v>0</v>
          </cell>
          <cell r="N216">
            <v>677580</v>
          </cell>
          <cell r="O216">
            <v>-677580</v>
          </cell>
          <cell r="P216">
            <v>0</v>
          </cell>
          <cell r="Q216">
            <v>0</v>
          </cell>
          <cell r="R216">
            <v>-677580</v>
          </cell>
          <cell r="S216">
            <v>0</v>
          </cell>
        </row>
        <row r="217">
          <cell r="A217">
            <v>2204014171</v>
          </cell>
          <cell r="B217" t="str">
            <v>SBI - OSB  BLR - 10605518239-INCOMING</v>
          </cell>
          <cell r="C217">
            <v>0</v>
          </cell>
          <cell r="D217">
            <v>0</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row>
        <row r="218">
          <cell r="A218">
            <v>2204014172</v>
          </cell>
          <cell r="B218" t="str">
            <v>SBI- OSB BLR- 10605518239- OUTGOING</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row>
        <row r="219">
          <cell r="A219">
            <v>2204014173</v>
          </cell>
          <cell r="B219" t="str">
            <v>SBI- OSB BLR- 10605518239- TRANSFER</v>
          </cell>
          <cell r="C219">
            <v>0</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row>
        <row r="220">
          <cell r="A220">
            <v>2204014190</v>
          </cell>
          <cell r="B220" t="str">
            <v>ICICI BANK LTD - CURRENT A/C - 000205001052</v>
          </cell>
          <cell r="C220">
            <v>-11328</v>
          </cell>
          <cell r="D220">
            <v>1934025</v>
          </cell>
          <cell r="E220">
            <v>-1894023.02</v>
          </cell>
          <cell r="F220">
            <v>0</v>
          </cell>
          <cell r="G220">
            <v>0</v>
          </cell>
          <cell r="H220">
            <v>0</v>
          </cell>
          <cell r="I220">
            <v>28673.979999999981</v>
          </cell>
          <cell r="J220">
            <v>-11328</v>
          </cell>
          <cell r="K220">
            <v>1794025</v>
          </cell>
          <cell r="L220">
            <v>0</v>
          </cell>
          <cell r="M220">
            <v>140000</v>
          </cell>
          <cell r="N220">
            <v>1934025</v>
          </cell>
          <cell r="O220">
            <v>1489542.98</v>
          </cell>
          <cell r="P220">
            <v>-3383566</v>
          </cell>
          <cell r="Q220">
            <v>0</v>
          </cell>
          <cell r="R220">
            <v>-1894023.02</v>
          </cell>
          <cell r="S220">
            <v>0</v>
          </cell>
        </row>
        <row r="221">
          <cell r="A221">
            <v>2204014191</v>
          </cell>
          <cell r="B221" t="str">
            <v>ICICI BANK LTD- CURRENT A/C- 000205001052-INC</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row>
        <row r="222">
          <cell r="A222">
            <v>2204014192</v>
          </cell>
          <cell r="B222" t="str">
            <v>ICICI BANK LTD- CURRENT A/C- 000205001052-OUT</v>
          </cell>
          <cell r="C222">
            <v>0</v>
          </cell>
          <cell r="D222">
            <v>0</v>
          </cell>
          <cell r="E222">
            <v>-28673.98</v>
          </cell>
          <cell r="F222">
            <v>0</v>
          </cell>
          <cell r="G222">
            <v>0</v>
          </cell>
          <cell r="H222">
            <v>0</v>
          </cell>
          <cell r="I222">
            <v>-28673.98</v>
          </cell>
          <cell r="J222">
            <v>0</v>
          </cell>
          <cell r="K222">
            <v>0</v>
          </cell>
          <cell r="L222">
            <v>0</v>
          </cell>
          <cell r="M222">
            <v>0</v>
          </cell>
          <cell r="N222">
            <v>0</v>
          </cell>
          <cell r="O222">
            <v>-28673.98</v>
          </cell>
          <cell r="P222">
            <v>0</v>
          </cell>
          <cell r="Q222">
            <v>0</v>
          </cell>
          <cell r="R222">
            <v>-28673.98</v>
          </cell>
          <cell r="S222">
            <v>0</v>
          </cell>
        </row>
        <row r="223">
          <cell r="A223">
            <v>2204014193</v>
          </cell>
          <cell r="B223" t="str">
            <v>ICICI BANK LTD- CURRENT A/C- 000205001052-TRA</v>
          </cell>
          <cell r="C223">
            <v>0</v>
          </cell>
          <cell r="D223">
            <v>0</v>
          </cell>
          <cell r="E223">
            <v>0</v>
          </cell>
          <cell r="F223">
            <v>0</v>
          </cell>
          <cell r="G223">
            <v>0</v>
          </cell>
          <cell r="H223">
            <v>0</v>
          </cell>
          <cell r="I223">
            <v>0</v>
          </cell>
          <cell r="J223">
            <v>0</v>
          </cell>
          <cell r="K223">
            <v>0</v>
          </cell>
          <cell r="L223">
            <v>0</v>
          </cell>
          <cell r="M223">
            <v>0</v>
          </cell>
          <cell r="N223">
            <v>0</v>
          </cell>
          <cell r="O223">
            <v>-3500000</v>
          </cell>
          <cell r="P223">
            <v>3500000</v>
          </cell>
          <cell r="Q223">
            <v>0</v>
          </cell>
          <cell r="R223">
            <v>0</v>
          </cell>
          <cell r="S223">
            <v>0</v>
          </cell>
        </row>
        <row r="224">
          <cell r="A224">
            <v>2204014210</v>
          </cell>
          <cell r="B224" t="str">
            <v>ICICI BANK- DEBT SER B'LOR- 000205000545</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row>
        <row r="225">
          <cell r="A225">
            <v>2204014211</v>
          </cell>
          <cell r="B225" t="str">
            <v>ICICI BANK- DEBT SER B'LOR- 000205000545- INC</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row>
        <row r="226">
          <cell r="A226">
            <v>2204014220</v>
          </cell>
          <cell r="B226" t="str">
            <v>STATE BANK OF MYSORE - TORANAGALLU - 54017410</v>
          </cell>
          <cell r="C226">
            <v>-20519240</v>
          </cell>
          <cell r="D226">
            <v>5927527</v>
          </cell>
          <cell r="E226">
            <v>14591713</v>
          </cell>
          <cell r="F226">
            <v>0</v>
          </cell>
          <cell r="G226">
            <v>0</v>
          </cell>
          <cell r="H226">
            <v>0</v>
          </cell>
          <cell r="I226">
            <v>0</v>
          </cell>
          <cell r="J226">
            <v>-20519240</v>
          </cell>
          <cell r="K226">
            <v>5152404</v>
          </cell>
          <cell r="L226">
            <v>0</v>
          </cell>
          <cell r="M226">
            <v>775123</v>
          </cell>
          <cell r="N226">
            <v>5927527</v>
          </cell>
          <cell r="O226">
            <v>8344303</v>
          </cell>
          <cell r="P226">
            <v>6247410</v>
          </cell>
          <cell r="Q226">
            <v>0</v>
          </cell>
          <cell r="R226">
            <v>14591713</v>
          </cell>
          <cell r="S226">
            <v>0</v>
          </cell>
        </row>
        <row r="227">
          <cell r="A227">
            <v>2204014221</v>
          </cell>
          <cell r="B227" t="str">
            <v>STATE BANK OF MYSORE-TORNAGLU-54017410189-INC</v>
          </cell>
          <cell r="C227">
            <v>0</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row>
        <row r="228">
          <cell r="A228">
            <v>2204014222</v>
          </cell>
          <cell r="B228" t="str">
            <v>STATE BANK OF MYSORE-TORNAGLU-54017410189-OUT</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row>
        <row r="229">
          <cell r="A229">
            <v>2204014223</v>
          </cell>
          <cell r="B229" t="str">
            <v>STATE BANK OF MYSORE-TORNAGLU-54017410189-TRA</v>
          </cell>
          <cell r="C229">
            <v>10500000</v>
          </cell>
          <cell r="D229">
            <v>0</v>
          </cell>
          <cell r="E229">
            <v>-10500000</v>
          </cell>
          <cell r="F229">
            <v>0</v>
          </cell>
          <cell r="G229">
            <v>0</v>
          </cell>
          <cell r="H229">
            <v>0</v>
          </cell>
          <cell r="I229">
            <v>0</v>
          </cell>
          <cell r="J229">
            <v>10500000</v>
          </cell>
          <cell r="K229">
            <v>0</v>
          </cell>
          <cell r="L229">
            <v>0</v>
          </cell>
          <cell r="M229">
            <v>0</v>
          </cell>
          <cell r="N229">
            <v>0</v>
          </cell>
          <cell r="O229">
            <v>-10500000</v>
          </cell>
          <cell r="P229">
            <v>0</v>
          </cell>
          <cell r="Q229">
            <v>0</v>
          </cell>
          <cell r="R229">
            <v>-10500000</v>
          </cell>
          <cell r="S229">
            <v>0</v>
          </cell>
        </row>
        <row r="230">
          <cell r="A230">
            <v>2204014240</v>
          </cell>
          <cell r="B230" t="str">
            <v>SYNDICATE BANK - HOSPET - 06033070002802</v>
          </cell>
          <cell r="C230">
            <v>0</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row>
        <row r="231">
          <cell r="A231">
            <v>2204014241</v>
          </cell>
          <cell r="B231" t="str">
            <v>SYNDICATE BANK- HOSPET- 06033070002802- INCOM</v>
          </cell>
          <cell r="C231">
            <v>0</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row>
        <row r="232">
          <cell r="A232">
            <v>2204014242</v>
          </cell>
          <cell r="B232" t="str">
            <v>SYNDICATE BANK- HOSPET- 06033070002802- OUTGO</v>
          </cell>
          <cell r="C232">
            <v>0</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row>
        <row r="233">
          <cell r="A233">
            <v>2204014243</v>
          </cell>
          <cell r="B233" t="str">
            <v>SYNDICATE BANK- HOSPET- 06033070002802- TRANS</v>
          </cell>
          <cell r="C233">
            <v>0</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row>
        <row r="234">
          <cell r="A234">
            <v>2204014260</v>
          </cell>
          <cell r="B234" t="str">
            <v>ICICI BANK LTD. - NEW DELHI - 032205001202</v>
          </cell>
          <cell r="C234">
            <v>-2849495</v>
          </cell>
          <cell r="D234">
            <v>0</v>
          </cell>
          <cell r="E234">
            <v>2905173</v>
          </cell>
          <cell r="F234">
            <v>0</v>
          </cell>
          <cell r="G234">
            <v>0</v>
          </cell>
          <cell r="H234">
            <v>0</v>
          </cell>
          <cell r="I234">
            <v>55678</v>
          </cell>
          <cell r="J234">
            <v>-2849495</v>
          </cell>
          <cell r="K234">
            <v>0</v>
          </cell>
          <cell r="L234">
            <v>0</v>
          </cell>
          <cell r="M234">
            <v>0</v>
          </cell>
          <cell r="N234">
            <v>0</v>
          </cell>
          <cell r="O234">
            <v>0</v>
          </cell>
          <cell r="P234">
            <v>2905173</v>
          </cell>
          <cell r="Q234">
            <v>0</v>
          </cell>
          <cell r="R234">
            <v>2905173</v>
          </cell>
          <cell r="S234">
            <v>0</v>
          </cell>
        </row>
        <row r="235">
          <cell r="A235">
            <v>2204014261</v>
          </cell>
          <cell r="B235" t="str">
            <v>ICICI BANK LTD. - NEW DELHI - 032205001202-INCOMING</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row>
        <row r="236">
          <cell r="A236">
            <v>2204014262</v>
          </cell>
          <cell r="B236" t="str">
            <v>ICICI BANK LTD.- NEW DELHI- 032205001202- OUT</v>
          </cell>
          <cell r="C236">
            <v>-55677.73</v>
          </cell>
          <cell r="D236">
            <v>0</v>
          </cell>
          <cell r="E236">
            <v>0</v>
          </cell>
          <cell r="F236">
            <v>0</v>
          </cell>
          <cell r="G236">
            <v>0</v>
          </cell>
          <cell r="H236">
            <v>0</v>
          </cell>
          <cell r="I236">
            <v>-55677.73</v>
          </cell>
          <cell r="J236">
            <v>-55677.73</v>
          </cell>
          <cell r="K236">
            <v>0</v>
          </cell>
          <cell r="L236">
            <v>0</v>
          </cell>
          <cell r="M236">
            <v>0</v>
          </cell>
          <cell r="N236">
            <v>0</v>
          </cell>
          <cell r="O236">
            <v>0</v>
          </cell>
          <cell r="P236">
            <v>0</v>
          </cell>
          <cell r="Q236">
            <v>0</v>
          </cell>
          <cell r="R236">
            <v>0</v>
          </cell>
          <cell r="S236">
            <v>0</v>
          </cell>
        </row>
        <row r="237">
          <cell r="A237">
            <v>2204014263</v>
          </cell>
          <cell r="B237" t="str">
            <v>ICICI BANK LTD.- NEW DELHI- 032205001202- TRA</v>
          </cell>
          <cell r="C237">
            <v>2880000</v>
          </cell>
          <cell r="D237">
            <v>0</v>
          </cell>
          <cell r="E237">
            <v>-2880000</v>
          </cell>
          <cell r="F237">
            <v>0</v>
          </cell>
          <cell r="G237">
            <v>0</v>
          </cell>
          <cell r="H237">
            <v>0</v>
          </cell>
          <cell r="I237">
            <v>0</v>
          </cell>
          <cell r="J237">
            <v>2880000</v>
          </cell>
          <cell r="K237">
            <v>0</v>
          </cell>
          <cell r="L237">
            <v>0</v>
          </cell>
          <cell r="M237">
            <v>0</v>
          </cell>
          <cell r="N237">
            <v>0</v>
          </cell>
          <cell r="O237">
            <v>-2880000</v>
          </cell>
          <cell r="P237">
            <v>0</v>
          </cell>
          <cell r="Q237">
            <v>0</v>
          </cell>
          <cell r="R237">
            <v>-2880000</v>
          </cell>
          <cell r="S237">
            <v>0</v>
          </cell>
        </row>
        <row r="238">
          <cell r="A238">
            <v>2204014280</v>
          </cell>
          <cell r="B238" t="str">
            <v>ICICI BANK LTD. - SHIMLA - 635305001058</v>
          </cell>
          <cell r="C238">
            <v>-11958485.710000001</v>
          </cell>
          <cell r="D238">
            <v>0</v>
          </cell>
          <cell r="E238">
            <v>12128123</v>
          </cell>
          <cell r="F238">
            <v>0</v>
          </cell>
          <cell r="G238">
            <v>0</v>
          </cell>
          <cell r="H238">
            <v>0</v>
          </cell>
          <cell r="I238">
            <v>169637.28999999911</v>
          </cell>
          <cell r="J238">
            <v>-11958485.710000001</v>
          </cell>
          <cell r="K238">
            <v>0</v>
          </cell>
          <cell r="L238">
            <v>0</v>
          </cell>
          <cell r="M238">
            <v>0</v>
          </cell>
          <cell r="N238">
            <v>0</v>
          </cell>
          <cell r="O238">
            <v>0</v>
          </cell>
          <cell r="P238">
            <v>12128123</v>
          </cell>
          <cell r="Q238">
            <v>0</v>
          </cell>
          <cell r="R238">
            <v>12128123</v>
          </cell>
          <cell r="S238">
            <v>0</v>
          </cell>
        </row>
        <row r="239">
          <cell r="A239">
            <v>2204014281</v>
          </cell>
          <cell r="B239" t="str">
            <v>ICICI BANK LTD. - SHIMLA - 635305001058-INCOMING</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row>
        <row r="240">
          <cell r="A240">
            <v>2204014282</v>
          </cell>
          <cell r="B240" t="str">
            <v>ICICI BANK LTD.- SHIMLA- 635305001058- OUTGOI</v>
          </cell>
          <cell r="C240">
            <v>0</v>
          </cell>
          <cell r="D240">
            <v>0</v>
          </cell>
          <cell r="E240">
            <v>-169637.29</v>
          </cell>
          <cell r="F240">
            <v>0</v>
          </cell>
          <cell r="G240">
            <v>0</v>
          </cell>
          <cell r="H240">
            <v>0</v>
          </cell>
          <cell r="I240">
            <v>-169637.29</v>
          </cell>
          <cell r="J240">
            <v>0</v>
          </cell>
          <cell r="K240">
            <v>0</v>
          </cell>
          <cell r="L240">
            <v>0</v>
          </cell>
          <cell r="M240">
            <v>0</v>
          </cell>
          <cell r="N240">
            <v>0</v>
          </cell>
          <cell r="O240">
            <v>-169637.29</v>
          </cell>
          <cell r="P240">
            <v>0</v>
          </cell>
          <cell r="Q240">
            <v>0</v>
          </cell>
          <cell r="R240">
            <v>-169637.29</v>
          </cell>
          <cell r="S240">
            <v>0</v>
          </cell>
        </row>
        <row r="241">
          <cell r="A241">
            <v>2204014283</v>
          </cell>
          <cell r="B241" t="str">
            <v>ICICI BANK LTD.- SHIMLA- 635305001058- TRANSF</v>
          </cell>
          <cell r="C241">
            <v>7008503</v>
          </cell>
          <cell r="D241">
            <v>0</v>
          </cell>
          <cell r="E241">
            <v>-7008503</v>
          </cell>
          <cell r="F241">
            <v>0</v>
          </cell>
          <cell r="G241">
            <v>0</v>
          </cell>
          <cell r="H241">
            <v>0</v>
          </cell>
          <cell r="I241">
            <v>0</v>
          </cell>
          <cell r="J241">
            <v>7008503</v>
          </cell>
          <cell r="K241">
            <v>0</v>
          </cell>
          <cell r="L241">
            <v>0</v>
          </cell>
          <cell r="M241">
            <v>0</v>
          </cell>
          <cell r="N241">
            <v>0</v>
          </cell>
          <cell r="O241">
            <v>-7008503</v>
          </cell>
          <cell r="P241">
            <v>0</v>
          </cell>
          <cell r="Q241">
            <v>0</v>
          </cell>
          <cell r="R241">
            <v>-7008503</v>
          </cell>
          <cell r="S241">
            <v>0</v>
          </cell>
        </row>
        <row r="242">
          <cell r="A242">
            <v>2204014290</v>
          </cell>
          <cell r="B242" t="str">
            <v>SBBJ - 061050990616</v>
          </cell>
          <cell r="C242">
            <v>44872</v>
          </cell>
          <cell r="D242">
            <v>0</v>
          </cell>
          <cell r="E242">
            <v>0</v>
          </cell>
          <cell r="F242">
            <v>0</v>
          </cell>
          <cell r="G242">
            <v>0</v>
          </cell>
          <cell r="H242">
            <v>0</v>
          </cell>
          <cell r="I242">
            <v>44872</v>
          </cell>
          <cell r="J242">
            <v>44872</v>
          </cell>
          <cell r="K242">
            <v>0</v>
          </cell>
          <cell r="L242">
            <v>0</v>
          </cell>
          <cell r="M242">
            <v>0</v>
          </cell>
          <cell r="N242">
            <v>0</v>
          </cell>
          <cell r="O242">
            <v>0</v>
          </cell>
          <cell r="P242">
            <v>0</v>
          </cell>
          <cell r="Q242">
            <v>0</v>
          </cell>
          <cell r="R242">
            <v>0</v>
          </cell>
          <cell r="S242">
            <v>0</v>
          </cell>
        </row>
        <row r="243">
          <cell r="A243">
            <v>2204014292</v>
          </cell>
          <cell r="B243" t="str">
            <v>SBBJ- 061050990616- OUTGOING</v>
          </cell>
          <cell r="C243">
            <v>0</v>
          </cell>
          <cell r="D243">
            <v>-34268</v>
          </cell>
          <cell r="E243">
            <v>-10604</v>
          </cell>
          <cell r="F243">
            <v>0</v>
          </cell>
          <cell r="G243">
            <v>0</v>
          </cell>
          <cell r="H243">
            <v>0</v>
          </cell>
          <cell r="I243">
            <v>-44872</v>
          </cell>
          <cell r="J243">
            <v>0</v>
          </cell>
          <cell r="K243">
            <v>-34268</v>
          </cell>
          <cell r="L243">
            <v>0</v>
          </cell>
          <cell r="M243">
            <v>0</v>
          </cell>
          <cell r="N243">
            <v>-34268</v>
          </cell>
          <cell r="O243">
            <v>-10604</v>
          </cell>
          <cell r="P243">
            <v>0</v>
          </cell>
          <cell r="Q243">
            <v>0</v>
          </cell>
          <cell r="R243">
            <v>-10604</v>
          </cell>
          <cell r="S243">
            <v>0</v>
          </cell>
        </row>
        <row r="244">
          <cell r="A244">
            <v>2204014300</v>
          </cell>
          <cell r="B244" t="str">
            <v>IDBI BANK - MUMBAI - 004103000031240</v>
          </cell>
          <cell r="C244">
            <v>-16587255613.139999</v>
          </cell>
          <cell r="D244">
            <v>20089708922.02</v>
          </cell>
          <cell r="E244">
            <v>-3496119212.3400002</v>
          </cell>
          <cell r="F244">
            <v>0</v>
          </cell>
          <cell r="G244">
            <v>0</v>
          </cell>
          <cell r="H244">
            <v>0</v>
          </cell>
          <cell r="I244">
            <v>6334096.5400009155</v>
          </cell>
          <cell r="J244">
            <v>-16587255613.139999</v>
          </cell>
          <cell r="K244">
            <v>20089708922.02</v>
          </cell>
          <cell r="L244">
            <v>0</v>
          </cell>
          <cell r="M244">
            <v>0</v>
          </cell>
          <cell r="N244">
            <v>20089708922.02</v>
          </cell>
          <cell r="O244">
            <v>-1986479498.27</v>
          </cell>
          <cell r="P244">
            <v>-1548592256.0700002</v>
          </cell>
          <cell r="Q244">
            <v>38952542</v>
          </cell>
          <cell r="R244">
            <v>-3496119212.3400002</v>
          </cell>
          <cell r="S244">
            <v>0</v>
          </cell>
        </row>
        <row r="245">
          <cell r="A245">
            <v>2204014301</v>
          </cell>
          <cell r="B245" t="str">
            <v>IDBI BANK - MUMBAI - 004103000031240-INCOMING</v>
          </cell>
          <cell r="C245">
            <v>-85500</v>
          </cell>
          <cell r="D245">
            <v>0</v>
          </cell>
          <cell r="E245">
            <v>0</v>
          </cell>
          <cell r="F245">
            <v>0</v>
          </cell>
          <cell r="G245">
            <v>0</v>
          </cell>
          <cell r="H245">
            <v>0</v>
          </cell>
          <cell r="I245">
            <v>-85500</v>
          </cell>
          <cell r="J245">
            <v>-85500</v>
          </cell>
          <cell r="K245">
            <v>0</v>
          </cell>
          <cell r="L245">
            <v>0</v>
          </cell>
          <cell r="M245">
            <v>0</v>
          </cell>
          <cell r="N245">
            <v>0</v>
          </cell>
          <cell r="O245">
            <v>0</v>
          </cell>
          <cell r="P245">
            <v>0</v>
          </cell>
          <cell r="Q245">
            <v>0</v>
          </cell>
          <cell r="R245">
            <v>0</v>
          </cell>
          <cell r="S245">
            <v>0</v>
          </cell>
        </row>
        <row r="246">
          <cell r="A246">
            <v>2204014302</v>
          </cell>
          <cell r="B246" t="str">
            <v>IDBI BANK - MUMBAI - 004103000031240-OUTGOING</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row>
        <row r="247">
          <cell r="A247">
            <v>2204014303</v>
          </cell>
          <cell r="B247" t="str">
            <v>IDBI BANK - MUMBAI - 004103000031240-TRANSFER</v>
          </cell>
          <cell r="C247">
            <v>-1283675406</v>
          </cell>
          <cell r="D247">
            <v>1429532976.3399999</v>
          </cell>
          <cell r="E247">
            <v>-145857570.33999634</v>
          </cell>
          <cell r="F247">
            <v>0</v>
          </cell>
          <cell r="G247">
            <v>0</v>
          </cell>
          <cell r="H247">
            <v>0</v>
          </cell>
          <cell r="I247">
            <v>3.5762786865234375E-6</v>
          </cell>
          <cell r="J247">
            <v>-1283675406</v>
          </cell>
          <cell r="K247">
            <v>1429532976.3399999</v>
          </cell>
          <cell r="L247">
            <v>0</v>
          </cell>
          <cell r="M247">
            <v>0</v>
          </cell>
          <cell r="N247">
            <v>1429532976.3399999</v>
          </cell>
          <cell r="O247">
            <v>-21906498739.669998</v>
          </cell>
          <cell r="P247">
            <v>21760641169.330002</v>
          </cell>
          <cell r="Q247">
            <v>0</v>
          </cell>
          <cell r="R247">
            <v>-145857570.33999634</v>
          </cell>
          <cell r="S247">
            <v>0</v>
          </cell>
        </row>
        <row r="248">
          <cell r="A248">
            <v>2204014330</v>
          </cell>
          <cell r="B248" t="str">
            <v>BANK OF INDIA - JAIGAD - 146920110000026</v>
          </cell>
          <cell r="C248">
            <v>0</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row>
        <row r="249">
          <cell r="A249">
            <v>2204014370</v>
          </cell>
          <cell r="B249" t="str">
            <v>IDBI- MUMBAI TRA PROCEEDS - 4103000031790</v>
          </cell>
          <cell r="C249">
            <v>0</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row>
        <row r="250">
          <cell r="A250">
            <v>2204014371</v>
          </cell>
          <cell r="B250" t="str">
            <v>IDBI- MUMBAI TRA PROCEEDS - 4103000031790-INC</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row>
        <row r="251">
          <cell r="A251">
            <v>2204014372</v>
          </cell>
          <cell r="B251" t="str">
            <v>IDBI- MUMBAI TRA PROCEEDS - 4103000031790-OUT</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row>
        <row r="252">
          <cell r="A252">
            <v>2204014373</v>
          </cell>
          <cell r="B252" t="str">
            <v>IDBI- MUMBAI TRA PROCEEDS - 4103000031790-TRANSFER</v>
          </cell>
          <cell r="C252">
            <v>0</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row>
        <row r="253">
          <cell r="A253">
            <v>2204014380</v>
          </cell>
          <cell r="B253" t="str">
            <v>IDBI BANK-MUMBAI TRA DEBSER-4103000031815</v>
          </cell>
          <cell r="C253">
            <v>-210063699</v>
          </cell>
          <cell r="D253">
            <v>0</v>
          </cell>
          <cell r="E253">
            <v>210063699</v>
          </cell>
          <cell r="F253">
            <v>0</v>
          </cell>
          <cell r="G253">
            <v>0</v>
          </cell>
          <cell r="H253">
            <v>0</v>
          </cell>
          <cell r="I253">
            <v>0</v>
          </cell>
          <cell r="J253">
            <v>-210063699</v>
          </cell>
          <cell r="K253">
            <v>0</v>
          </cell>
          <cell r="L253">
            <v>0</v>
          </cell>
          <cell r="M253">
            <v>0</v>
          </cell>
          <cell r="N253">
            <v>0</v>
          </cell>
          <cell r="O253">
            <v>108396093</v>
          </cell>
          <cell r="P253">
            <v>101667606</v>
          </cell>
          <cell r="Q253">
            <v>0</v>
          </cell>
          <cell r="R253">
            <v>210063699</v>
          </cell>
          <cell r="S253">
            <v>0</v>
          </cell>
        </row>
        <row r="254">
          <cell r="A254">
            <v>2204014160</v>
          </cell>
          <cell r="B254" t="str">
            <v>SBI - C A G MUMBAI - 11083979337</v>
          </cell>
          <cell r="C254">
            <v>-55</v>
          </cell>
          <cell r="D254">
            <v>0</v>
          </cell>
          <cell r="E254">
            <v>54.82</v>
          </cell>
          <cell r="F254">
            <v>0</v>
          </cell>
          <cell r="G254">
            <v>0</v>
          </cell>
          <cell r="H254">
            <v>0</v>
          </cell>
          <cell r="I254">
            <v>-0.17999999999999972</v>
          </cell>
          <cell r="J254">
            <v>-55</v>
          </cell>
          <cell r="K254">
            <v>0</v>
          </cell>
          <cell r="L254">
            <v>0</v>
          </cell>
          <cell r="M254">
            <v>0</v>
          </cell>
          <cell r="N254">
            <v>0</v>
          </cell>
          <cell r="O254">
            <v>54.82</v>
          </cell>
          <cell r="P254">
            <v>0</v>
          </cell>
          <cell r="Q254">
            <v>0</v>
          </cell>
          <cell r="R254">
            <v>54.82</v>
          </cell>
          <cell r="S254">
            <v>0</v>
          </cell>
        </row>
        <row r="255">
          <cell r="A255">
            <v>2204014161</v>
          </cell>
          <cell r="B255" t="str">
            <v>SBI- C A G MUMBAI- 11083979337- INCOMING</v>
          </cell>
          <cell r="C255">
            <v>0</v>
          </cell>
          <cell r="D255">
            <v>0</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row>
        <row r="256">
          <cell r="A256">
            <v>2204014162</v>
          </cell>
          <cell r="B256" t="str">
            <v>SBI- C A G MUMBAI- 11083979337- OUTGOING</v>
          </cell>
          <cell r="C256">
            <v>0</v>
          </cell>
          <cell r="D256">
            <v>0</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row>
        <row r="257">
          <cell r="A257">
            <v>2204014390</v>
          </cell>
          <cell r="B257" t="str">
            <v>IDBI BANK LTD. - MUMBAI TRA STATUTRY DUES</v>
          </cell>
          <cell r="C257">
            <v>1401537</v>
          </cell>
          <cell r="D257">
            <v>0</v>
          </cell>
          <cell r="E257">
            <v>0</v>
          </cell>
          <cell r="F257">
            <v>0</v>
          </cell>
          <cell r="G257">
            <v>0</v>
          </cell>
          <cell r="H257">
            <v>0</v>
          </cell>
          <cell r="I257">
            <v>1401537</v>
          </cell>
          <cell r="J257">
            <v>1401537</v>
          </cell>
          <cell r="K257">
            <v>0</v>
          </cell>
          <cell r="L257">
            <v>0</v>
          </cell>
          <cell r="M257">
            <v>0</v>
          </cell>
          <cell r="N257">
            <v>0</v>
          </cell>
          <cell r="O257">
            <v>0</v>
          </cell>
          <cell r="P257">
            <v>0</v>
          </cell>
          <cell r="Q257">
            <v>0</v>
          </cell>
          <cell r="R257">
            <v>0</v>
          </cell>
          <cell r="S257">
            <v>0</v>
          </cell>
        </row>
        <row r="258">
          <cell r="A258">
            <v>2204014391</v>
          </cell>
          <cell r="B258" t="str">
            <v>IDBI BANK LTD. - MUMBAI TRA STATUTRY DUES-INC</v>
          </cell>
          <cell r="C258">
            <v>0</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row>
        <row r="259">
          <cell r="A259">
            <v>2204014392</v>
          </cell>
          <cell r="B259" t="str">
            <v>IDBI BANK LTD. - MUMBAI TRA STATUTRY DUES-OUT</v>
          </cell>
          <cell r="C259">
            <v>0</v>
          </cell>
          <cell r="D259">
            <v>0</v>
          </cell>
          <cell r="E259">
            <v>-1400000</v>
          </cell>
          <cell r="F259">
            <v>0</v>
          </cell>
          <cell r="G259">
            <v>0</v>
          </cell>
          <cell r="H259">
            <v>0</v>
          </cell>
          <cell r="I259">
            <v>-1400000</v>
          </cell>
          <cell r="J259">
            <v>0</v>
          </cell>
          <cell r="K259">
            <v>0</v>
          </cell>
          <cell r="L259">
            <v>0</v>
          </cell>
          <cell r="M259">
            <v>0</v>
          </cell>
          <cell r="N259">
            <v>0</v>
          </cell>
          <cell r="O259">
            <v>0</v>
          </cell>
          <cell r="P259">
            <v>-1400000</v>
          </cell>
          <cell r="Q259">
            <v>0</v>
          </cell>
          <cell r="R259">
            <v>-1400000</v>
          </cell>
          <cell r="S259">
            <v>0</v>
          </cell>
        </row>
        <row r="260">
          <cell r="A260">
            <v>2204014393</v>
          </cell>
          <cell r="B260" t="str">
            <v>IDBI BANK LTD. - MUMBAI TRA STATUTRY DUES-TRAN</v>
          </cell>
          <cell r="C260">
            <v>0</v>
          </cell>
          <cell r="D260">
            <v>0</v>
          </cell>
          <cell r="E260">
            <v>-1537</v>
          </cell>
          <cell r="F260">
            <v>0</v>
          </cell>
          <cell r="G260">
            <v>0</v>
          </cell>
          <cell r="H260">
            <v>0</v>
          </cell>
          <cell r="I260">
            <v>-1537</v>
          </cell>
          <cell r="J260">
            <v>0</v>
          </cell>
          <cell r="K260">
            <v>0</v>
          </cell>
          <cell r="L260">
            <v>0</v>
          </cell>
          <cell r="M260">
            <v>0</v>
          </cell>
          <cell r="N260">
            <v>0</v>
          </cell>
          <cell r="O260">
            <v>-1537</v>
          </cell>
          <cell r="P260">
            <v>0</v>
          </cell>
          <cell r="Q260">
            <v>0</v>
          </cell>
          <cell r="R260">
            <v>-1537</v>
          </cell>
          <cell r="S260">
            <v>0</v>
          </cell>
        </row>
        <row r="261">
          <cell r="A261">
            <v>2204014400</v>
          </cell>
          <cell r="B261" t="str">
            <v>ICICI BANK - PRABHADEVI - 005705016931</v>
          </cell>
          <cell r="C261">
            <v>-31475735002.419998</v>
          </cell>
          <cell r="D261">
            <v>6839136508</v>
          </cell>
          <cell r="E261">
            <v>24645908213.25</v>
          </cell>
          <cell r="F261">
            <v>-6650000</v>
          </cell>
          <cell r="G261">
            <v>0</v>
          </cell>
          <cell r="H261">
            <v>0</v>
          </cell>
          <cell r="I261">
            <v>9309718.8300018311</v>
          </cell>
          <cell r="J261">
            <v>-31475735002.419998</v>
          </cell>
          <cell r="K261">
            <v>6839136508</v>
          </cell>
          <cell r="L261">
            <v>0</v>
          </cell>
          <cell r="M261">
            <v>0</v>
          </cell>
          <cell r="N261">
            <v>6839136508</v>
          </cell>
          <cell r="O261">
            <v>28744364725.029999</v>
          </cell>
          <cell r="P261">
            <v>-4098456511.7800002</v>
          </cell>
          <cell r="Q261">
            <v>0</v>
          </cell>
          <cell r="R261">
            <v>24645908213.25</v>
          </cell>
          <cell r="S261">
            <v>0</v>
          </cell>
        </row>
        <row r="262">
          <cell r="A262">
            <v>2204014401</v>
          </cell>
          <cell r="B262" t="str">
            <v>ICICI BANK - PRABHADEVI - 005705016931- INCOM</v>
          </cell>
          <cell r="C262">
            <v>0</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row>
        <row r="263">
          <cell r="A263">
            <v>2204014402</v>
          </cell>
          <cell r="B263" t="str">
            <v>ICICI BANK - PRABHADEVI - 005705016931-OUTGOI</v>
          </cell>
          <cell r="C263">
            <v>0</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row>
        <row r="264">
          <cell r="A264">
            <v>2204014403</v>
          </cell>
          <cell r="B264" t="str">
            <v>ICICI BANK - PRABHADEVI - 005705016931- TRANS</v>
          </cell>
          <cell r="C264">
            <v>350157074</v>
          </cell>
          <cell r="D264">
            <v>-1181000000</v>
          </cell>
          <cell r="E264">
            <v>830842926</v>
          </cell>
          <cell r="F264">
            <v>0</v>
          </cell>
          <cell r="G264">
            <v>0</v>
          </cell>
          <cell r="H264">
            <v>0</v>
          </cell>
          <cell r="I264">
            <v>0</v>
          </cell>
          <cell r="J264">
            <v>350157074</v>
          </cell>
          <cell r="K264">
            <v>-1181000000</v>
          </cell>
          <cell r="L264">
            <v>0</v>
          </cell>
          <cell r="M264">
            <v>0</v>
          </cell>
          <cell r="N264">
            <v>-1181000000</v>
          </cell>
          <cell r="O264">
            <v>830688596</v>
          </cell>
          <cell r="P264">
            <v>154330</v>
          </cell>
          <cell r="Q264">
            <v>0</v>
          </cell>
          <cell r="R264">
            <v>830842926</v>
          </cell>
          <cell r="S264">
            <v>0</v>
          </cell>
        </row>
        <row r="265">
          <cell r="A265">
            <v>2204014410</v>
          </cell>
          <cell r="B265" t="str">
            <v>YES BANK LTD. - WORLI - 000181400005431</v>
          </cell>
          <cell r="C265">
            <v>-968257434.61000001</v>
          </cell>
          <cell r="D265">
            <v>2219123444.6700001</v>
          </cell>
          <cell r="E265">
            <v>-1250097486.8500004</v>
          </cell>
          <cell r="F265">
            <v>0</v>
          </cell>
          <cell r="G265">
            <v>0</v>
          </cell>
          <cell r="H265">
            <v>0</v>
          </cell>
          <cell r="I265">
            <v>768523.20999956131</v>
          </cell>
          <cell r="J265">
            <v>-968257434.61000001</v>
          </cell>
          <cell r="K265">
            <v>2219123444.6700001</v>
          </cell>
          <cell r="L265">
            <v>0</v>
          </cell>
          <cell r="M265">
            <v>0</v>
          </cell>
          <cell r="N265">
            <v>2219123444.6700001</v>
          </cell>
          <cell r="O265">
            <v>17152820217.620001</v>
          </cell>
          <cell r="P265">
            <v>-18402917704.470001</v>
          </cell>
          <cell r="Q265">
            <v>0</v>
          </cell>
          <cell r="R265">
            <v>-1250097486.8500004</v>
          </cell>
          <cell r="S265">
            <v>0</v>
          </cell>
        </row>
        <row r="266">
          <cell r="A266">
            <v>2204014411</v>
          </cell>
          <cell r="B266" t="str">
            <v>YES BANK LTD.- WORLI- 000181400005431- INCOMI</v>
          </cell>
          <cell r="C266">
            <v>0</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row>
        <row r="267">
          <cell r="A267">
            <v>2204014412</v>
          </cell>
          <cell r="B267" t="str">
            <v>YES BANK LTD.- WORLI- 000181400005431- OUTGOI</v>
          </cell>
          <cell r="C267">
            <v>401930191.16000003</v>
          </cell>
          <cell r="D267">
            <v>0</v>
          </cell>
          <cell r="E267">
            <v>0</v>
          </cell>
          <cell r="F267">
            <v>0</v>
          </cell>
          <cell r="G267">
            <v>0</v>
          </cell>
          <cell r="H267">
            <v>0</v>
          </cell>
          <cell r="I267">
            <v>401930191.16000003</v>
          </cell>
          <cell r="J267">
            <v>401930191.16000003</v>
          </cell>
          <cell r="K267">
            <v>0</v>
          </cell>
          <cell r="L267">
            <v>0</v>
          </cell>
          <cell r="M267">
            <v>0</v>
          </cell>
          <cell r="N267">
            <v>0</v>
          </cell>
          <cell r="O267">
            <v>0</v>
          </cell>
          <cell r="P267">
            <v>0</v>
          </cell>
          <cell r="Q267">
            <v>0</v>
          </cell>
          <cell r="R267">
            <v>0</v>
          </cell>
          <cell r="S267">
            <v>0</v>
          </cell>
        </row>
        <row r="268">
          <cell r="A268">
            <v>2204014413</v>
          </cell>
          <cell r="B268" t="str">
            <v>YES BANK LTD.- WORLI- 000181400005431- TRANSF</v>
          </cell>
          <cell r="C268">
            <v>0</v>
          </cell>
          <cell r="D268">
            <v>-326525254.26999998</v>
          </cell>
          <cell r="E268">
            <v>326525254.28999996</v>
          </cell>
          <cell r="F268">
            <v>0</v>
          </cell>
          <cell r="G268">
            <v>0</v>
          </cell>
          <cell r="H268">
            <v>0</v>
          </cell>
          <cell r="I268">
            <v>1.9999980926513672E-2</v>
          </cell>
          <cell r="J268">
            <v>0</v>
          </cell>
          <cell r="K268">
            <v>-326525254.26999998</v>
          </cell>
          <cell r="L268">
            <v>0</v>
          </cell>
          <cell r="M268">
            <v>0</v>
          </cell>
          <cell r="N268">
            <v>-326525254.26999998</v>
          </cell>
          <cell r="O268">
            <v>700743230.28999996</v>
          </cell>
          <cell r="P268">
            <v>-374217976</v>
          </cell>
          <cell r="Q268">
            <v>0</v>
          </cell>
          <cell r="R268">
            <v>326525254.28999996</v>
          </cell>
          <cell r="S268">
            <v>0</v>
          </cell>
        </row>
        <row r="269">
          <cell r="A269">
            <v>2204014420</v>
          </cell>
          <cell r="B269" t="str">
            <v>IDBI BANK- MUMBAI TRA REVENUE- 4103000031806</v>
          </cell>
          <cell r="C269">
            <v>10000</v>
          </cell>
          <cell r="D269">
            <v>0</v>
          </cell>
          <cell r="E269">
            <v>0</v>
          </cell>
          <cell r="F269">
            <v>0</v>
          </cell>
          <cell r="G269">
            <v>0</v>
          </cell>
          <cell r="H269">
            <v>0</v>
          </cell>
          <cell r="I269">
            <v>10000</v>
          </cell>
          <cell r="J269">
            <v>10000</v>
          </cell>
          <cell r="K269">
            <v>0</v>
          </cell>
          <cell r="L269">
            <v>0</v>
          </cell>
          <cell r="M269">
            <v>0</v>
          </cell>
          <cell r="N269">
            <v>0</v>
          </cell>
          <cell r="O269">
            <v>0</v>
          </cell>
          <cell r="P269">
            <v>0</v>
          </cell>
          <cell r="Q269">
            <v>0</v>
          </cell>
          <cell r="R269">
            <v>0</v>
          </cell>
          <cell r="S269">
            <v>0</v>
          </cell>
        </row>
        <row r="270">
          <cell r="A270">
            <v>2204014430</v>
          </cell>
          <cell r="B270" t="str">
            <v>ICICI BANK LTD. - IPO</v>
          </cell>
          <cell r="C270">
            <v>140639</v>
          </cell>
          <cell r="D270">
            <v>0</v>
          </cell>
          <cell r="E270">
            <v>0</v>
          </cell>
          <cell r="F270">
            <v>0</v>
          </cell>
          <cell r="G270">
            <v>0</v>
          </cell>
          <cell r="H270">
            <v>0</v>
          </cell>
          <cell r="I270">
            <v>140639</v>
          </cell>
          <cell r="J270">
            <v>140639</v>
          </cell>
          <cell r="K270">
            <v>0</v>
          </cell>
          <cell r="L270">
            <v>0</v>
          </cell>
          <cell r="M270">
            <v>0</v>
          </cell>
          <cell r="N270">
            <v>0</v>
          </cell>
          <cell r="O270">
            <v>0</v>
          </cell>
          <cell r="P270">
            <v>0</v>
          </cell>
          <cell r="Q270">
            <v>0</v>
          </cell>
          <cell r="R270">
            <v>0</v>
          </cell>
          <cell r="S270">
            <v>0</v>
          </cell>
        </row>
        <row r="271">
          <cell r="A271">
            <v>2204014463</v>
          </cell>
          <cell r="B271" t="str">
            <v>IDBI BANK- NARIMAN POINT-004103000038571- TRA</v>
          </cell>
          <cell r="C271">
            <v>0</v>
          </cell>
          <cell r="D271">
            <v>1400000</v>
          </cell>
          <cell r="E271">
            <v>-1400000</v>
          </cell>
          <cell r="F271">
            <v>0</v>
          </cell>
          <cell r="G271">
            <v>0</v>
          </cell>
          <cell r="H271">
            <v>0</v>
          </cell>
          <cell r="I271">
            <v>0</v>
          </cell>
          <cell r="J271">
            <v>0</v>
          </cell>
          <cell r="K271">
            <v>1400000</v>
          </cell>
          <cell r="L271">
            <v>0</v>
          </cell>
          <cell r="M271">
            <v>0</v>
          </cell>
          <cell r="N271">
            <v>1400000</v>
          </cell>
          <cell r="O271">
            <v>-1400000</v>
          </cell>
          <cell r="P271">
            <v>0</v>
          </cell>
          <cell r="Q271">
            <v>0</v>
          </cell>
          <cell r="R271">
            <v>-1400000</v>
          </cell>
          <cell r="S271">
            <v>0</v>
          </cell>
        </row>
        <row r="272">
          <cell r="A272">
            <v>2204014480</v>
          </cell>
          <cell r="B272" t="str">
            <v>BANK OF MAHARASHTRA - CA 1498</v>
          </cell>
          <cell r="C272">
            <v>0</v>
          </cell>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row>
        <row r="273">
          <cell r="A273">
            <v>2204014481</v>
          </cell>
          <cell r="B273" t="str">
            <v>BANK OF MAHARASHTRA - CA 1498 - INCOMING</v>
          </cell>
          <cell r="C273">
            <v>0</v>
          </cell>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row>
        <row r="274">
          <cell r="A274">
            <v>2204014482</v>
          </cell>
          <cell r="B274" t="str">
            <v>BANK OF MAHARASHTRA - CA 1498 - OUTGOING</v>
          </cell>
          <cell r="C274">
            <v>0</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row>
        <row r="275">
          <cell r="A275">
            <v>2204014483</v>
          </cell>
          <cell r="B275" t="str">
            <v>BANK OF MAHARASHTRA - CA 1498 - TRANSFER</v>
          </cell>
          <cell r="C275">
            <v>0</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row>
        <row r="276">
          <cell r="A276">
            <v>2204014490</v>
          </cell>
          <cell r="B276" t="str">
            <v>ICICI BANK LTD. - CA 034005000697</v>
          </cell>
          <cell r="C276">
            <v>-30000</v>
          </cell>
          <cell r="D276">
            <v>0</v>
          </cell>
          <cell r="E276">
            <v>-2500000</v>
          </cell>
          <cell r="F276">
            <v>0</v>
          </cell>
          <cell r="G276">
            <v>0</v>
          </cell>
          <cell r="H276">
            <v>2530000</v>
          </cell>
          <cell r="I276">
            <v>0</v>
          </cell>
          <cell r="J276">
            <v>-30000</v>
          </cell>
          <cell r="K276">
            <v>0</v>
          </cell>
          <cell r="L276">
            <v>0</v>
          </cell>
          <cell r="M276">
            <v>0</v>
          </cell>
          <cell r="N276">
            <v>0</v>
          </cell>
          <cell r="O276">
            <v>-2500000</v>
          </cell>
          <cell r="P276">
            <v>0</v>
          </cell>
          <cell r="Q276">
            <v>0</v>
          </cell>
          <cell r="R276">
            <v>-2500000</v>
          </cell>
          <cell r="S276">
            <v>2530000</v>
          </cell>
        </row>
        <row r="277">
          <cell r="A277">
            <v>2204014491</v>
          </cell>
          <cell r="B277" t="str">
            <v>ICICI BANK LTD. - CA 034005000697 - INCOMING</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row>
        <row r="278">
          <cell r="A278">
            <v>2204014492</v>
          </cell>
          <cell r="B278" t="str">
            <v>ICICI BANK LTD. - CA 034005000697 - OUTGOING</v>
          </cell>
          <cell r="C278">
            <v>0</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row>
        <row r="279">
          <cell r="A279">
            <v>2204014493</v>
          </cell>
          <cell r="B279" t="str">
            <v>ICICI BANK LTD. - CA 034005000697 - TRANSFER</v>
          </cell>
          <cell r="C279">
            <v>0</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row>
        <row r="280">
          <cell r="A280">
            <v>2204014500</v>
          </cell>
          <cell r="B280" t="str">
            <v>SBI - CA 30186229456</v>
          </cell>
          <cell r="C280">
            <v>347627</v>
          </cell>
          <cell r="D280">
            <v>0</v>
          </cell>
          <cell r="E280">
            <v>-347627</v>
          </cell>
          <cell r="F280">
            <v>0</v>
          </cell>
          <cell r="G280">
            <v>0</v>
          </cell>
          <cell r="H280">
            <v>0</v>
          </cell>
          <cell r="I280">
            <v>0</v>
          </cell>
          <cell r="J280">
            <v>347627</v>
          </cell>
          <cell r="K280">
            <v>0</v>
          </cell>
          <cell r="L280">
            <v>0</v>
          </cell>
          <cell r="M280">
            <v>0</v>
          </cell>
          <cell r="N280">
            <v>0</v>
          </cell>
          <cell r="O280">
            <v>-347627</v>
          </cell>
          <cell r="P280">
            <v>0</v>
          </cell>
          <cell r="Q280">
            <v>0</v>
          </cell>
          <cell r="R280">
            <v>-347627</v>
          </cell>
          <cell r="S280">
            <v>0</v>
          </cell>
        </row>
        <row r="281">
          <cell r="A281">
            <v>2204014501</v>
          </cell>
          <cell r="B281" t="str">
            <v>SBI - CA 30186229456 - INCOMING</v>
          </cell>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row>
        <row r="282">
          <cell r="A282">
            <v>2204014502</v>
          </cell>
          <cell r="B282" t="str">
            <v>SBI - CA 30186229456 - OUTGOING</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row>
        <row r="283">
          <cell r="A283">
            <v>2204014503</v>
          </cell>
          <cell r="B283" t="str">
            <v>SBI - CA 30186229456 - TRANSFER</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row>
        <row r="284">
          <cell r="A284">
            <v>2204014520</v>
          </cell>
          <cell r="B284" t="str">
            <v>SBI- CONSTRUCTION ACCOUNT- 30267755228</v>
          </cell>
          <cell r="C284">
            <v>0</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row>
        <row r="285">
          <cell r="A285">
            <v>2204014521</v>
          </cell>
          <cell r="B285" t="str">
            <v>SBI- CONSTRUCTION ACCOUNT- 30267755228- INCOMING</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row>
        <row r="286">
          <cell r="A286">
            <v>2204014522</v>
          </cell>
          <cell r="B286" t="str">
            <v>SBI- CONSTRUCTION ACCOUNT- 30267755228- OUTGOING</v>
          </cell>
          <cell r="C286">
            <v>0</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row>
        <row r="287">
          <cell r="A287">
            <v>2204014523</v>
          </cell>
          <cell r="B287" t="str">
            <v>SBI- CONSTRUCTION ACCOUNT- 30267755228- TRANSFER</v>
          </cell>
          <cell r="C287">
            <v>0</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row>
        <row r="288">
          <cell r="A288">
            <v>2204014530</v>
          </cell>
          <cell r="B288" t="str">
            <v>SBI- REVENUE ACCOUNT- 30267760384</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row>
        <row r="289">
          <cell r="A289">
            <v>2204014531</v>
          </cell>
          <cell r="B289" t="str">
            <v>SBI- REVENUE ACCOUNT- 30267760384- INCOMING</v>
          </cell>
          <cell r="C289">
            <v>0</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row>
        <row r="290">
          <cell r="A290">
            <v>2204014532</v>
          </cell>
          <cell r="B290" t="str">
            <v>SBI- REVENUE ACCOUNT- 30267760384- OUTGOING</v>
          </cell>
          <cell r="C290">
            <v>0</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row>
        <row r="291">
          <cell r="A291">
            <v>2204014533</v>
          </cell>
          <cell r="B291" t="str">
            <v>SBI- REVENUE ACCOUNT- 30267760384- TRANSFER</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row>
        <row r="292">
          <cell r="A292">
            <v>2204014550</v>
          </cell>
          <cell r="B292" t="str">
            <v>BANK OF INDIA - JAIGAD CA -146920110000001</v>
          </cell>
          <cell r="C292">
            <v>-4626128</v>
          </cell>
          <cell r="D292">
            <v>0</v>
          </cell>
          <cell r="E292">
            <v>0</v>
          </cell>
          <cell r="F292">
            <v>0</v>
          </cell>
          <cell r="G292">
            <v>0</v>
          </cell>
          <cell r="H292">
            <v>4626128</v>
          </cell>
          <cell r="I292">
            <v>0</v>
          </cell>
          <cell r="J292">
            <v>-4626128</v>
          </cell>
          <cell r="K292">
            <v>0</v>
          </cell>
          <cell r="L292">
            <v>0</v>
          </cell>
          <cell r="M292">
            <v>0</v>
          </cell>
          <cell r="N292">
            <v>0</v>
          </cell>
          <cell r="O292">
            <v>0</v>
          </cell>
          <cell r="P292">
            <v>0</v>
          </cell>
          <cell r="Q292">
            <v>0</v>
          </cell>
          <cell r="R292">
            <v>0</v>
          </cell>
          <cell r="S292">
            <v>4626128</v>
          </cell>
        </row>
        <row r="293">
          <cell r="A293">
            <v>2204014551</v>
          </cell>
          <cell r="B293" t="str">
            <v>BANK OF INDIA- JAIGAD CA -146920110000001-INC</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row>
        <row r="294">
          <cell r="A294">
            <v>2204014552</v>
          </cell>
          <cell r="B294" t="str">
            <v>BANK OF INDIA- JAIGAD CA -146920110000001-OUT</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row>
        <row r="295">
          <cell r="A295">
            <v>2204014553</v>
          </cell>
          <cell r="B295" t="str">
            <v>BANK OF INDIA- JAIGAD CA -146920110000001-TRANSFER</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row>
        <row r="296">
          <cell r="A296">
            <v>2204014560</v>
          </cell>
          <cell r="B296" t="str">
            <v>SBI - CASH  CREDIT - 31323322568</v>
          </cell>
          <cell r="C296">
            <v>1298367119.95</v>
          </cell>
          <cell r="D296">
            <v>2473220550</v>
          </cell>
          <cell r="E296">
            <v>3676692772.71</v>
          </cell>
          <cell r="F296">
            <v>0</v>
          </cell>
          <cell r="G296">
            <v>0</v>
          </cell>
          <cell r="H296">
            <v>-7143053006.2299995</v>
          </cell>
          <cell r="I296">
            <v>305227436.43000031</v>
          </cell>
          <cell r="J296">
            <v>1298367119.95</v>
          </cell>
          <cell r="K296">
            <v>2473220550</v>
          </cell>
          <cell r="L296">
            <v>0</v>
          </cell>
          <cell r="M296">
            <v>0</v>
          </cell>
          <cell r="N296">
            <v>2473220550</v>
          </cell>
          <cell r="O296">
            <v>1458776946</v>
          </cell>
          <cell r="P296">
            <v>2217915826.71</v>
          </cell>
          <cell r="Q296">
            <v>0</v>
          </cell>
          <cell r="R296">
            <v>3676692772.71</v>
          </cell>
          <cell r="S296">
            <v>-7143053006.2299995</v>
          </cell>
        </row>
        <row r="297">
          <cell r="A297">
            <v>2204014561</v>
          </cell>
          <cell r="B297" t="str">
            <v>SBI- CASH  CREDIT- 31323322568- INCOMING</v>
          </cell>
          <cell r="C297">
            <v>0</v>
          </cell>
          <cell r="D297">
            <v>0</v>
          </cell>
          <cell r="E297">
            <v>0</v>
          </cell>
          <cell r="F297">
            <v>0</v>
          </cell>
          <cell r="G297">
            <v>0</v>
          </cell>
          <cell r="H297">
            <v>-491582</v>
          </cell>
          <cell r="I297">
            <v>-491582</v>
          </cell>
          <cell r="J297">
            <v>0</v>
          </cell>
          <cell r="K297">
            <v>0</v>
          </cell>
          <cell r="L297">
            <v>0</v>
          </cell>
          <cell r="M297">
            <v>0</v>
          </cell>
          <cell r="N297">
            <v>0</v>
          </cell>
          <cell r="O297">
            <v>0</v>
          </cell>
          <cell r="P297">
            <v>0</v>
          </cell>
          <cell r="Q297">
            <v>0</v>
          </cell>
          <cell r="R297">
            <v>0</v>
          </cell>
          <cell r="S297">
            <v>-491582</v>
          </cell>
        </row>
        <row r="298">
          <cell r="A298">
            <v>2204014562</v>
          </cell>
          <cell r="B298" t="str">
            <v>SBI- CASH  CREDIT- 31323322568- OUTGOING</v>
          </cell>
          <cell r="C298">
            <v>-18000</v>
          </cell>
          <cell r="D298">
            <v>0</v>
          </cell>
          <cell r="E298">
            <v>0</v>
          </cell>
          <cell r="F298">
            <v>0</v>
          </cell>
          <cell r="G298">
            <v>0</v>
          </cell>
          <cell r="H298">
            <v>-237552555.94999999</v>
          </cell>
          <cell r="I298">
            <v>-237570555.94999999</v>
          </cell>
          <cell r="J298">
            <v>-18000</v>
          </cell>
          <cell r="K298">
            <v>0</v>
          </cell>
          <cell r="L298">
            <v>0</v>
          </cell>
          <cell r="M298">
            <v>0</v>
          </cell>
          <cell r="N298">
            <v>0</v>
          </cell>
          <cell r="O298">
            <v>0</v>
          </cell>
          <cell r="P298">
            <v>0</v>
          </cell>
          <cell r="Q298">
            <v>0</v>
          </cell>
          <cell r="R298">
            <v>0</v>
          </cell>
          <cell r="S298">
            <v>-237552555.94999999</v>
          </cell>
        </row>
        <row r="299">
          <cell r="A299">
            <v>2204014563</v>
          </cell>
          <cell r="B299" t="str">
            <v>SBI- CASH  CREDIT- 31323322568- TRANSFER</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row>
        <row r="300">
          <cell r="A300">
            <v>2204014580</v>
          </cell>
          <cell r="B300" t="str">
            <v>PUNJAB NATIONAL BANK - HOLI</v>
          </cell>
          <cell r="C300">
            <v>-85893</v>
          </cell>
          <cell r="D300">
            <v>0</v>
          </cell>
          <cell r="E300">
            <v>453626.26</v>
          </cell>
          <cell r="F300">
            <v>0</v>
          </cell>
          <cell r="G300">
            <v>0</v>
          </cell>
          <cell r="H300">
            <v>0</v>
          </cell>
          <cell r="I300">
            <v>367733.26</v>
          </cell>
          <cell r="J300">
            <v>-85893</v>
          </cell>
          <cell r="K300">
            <v>0</v>
          </cell>
          <cell r="L300">
            <v>0</v>
          </cell>
          <cell r="M300">
            <v>0</v>
          </cell>
          <cell r="N300">
            <v>0</v>
          </cell>
          <cell r="O300">
            <v>-88.5</v>
          </cell>
          <cell r="P300">
            <v>453714.76</v>
          </cell>
          <cell r="Q300">
            <v>0</v>
          </cell>
          <cell r="R300">
            <v>453626.26</v>
          </cell>
          <cell r="S300">
            <v>0</v>
          </cell>
        </row>
        <row r="301">
          <cell r="A301">
            <v>2204014581</v>
          </cell>
          <cell r="B301" t="str">
            <v>PUNJAB NATIONAL BANK - INCOMING</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row>
        <row r="302">
          <cell r="A302">
            <v>2204014582</v>
          </cell>
          <cell r="B302" t="str">
            <v>PUNJAB NATIONAL BANK - HOLI - OUTGOING</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row>
        <row r="303">
          <cell r="A303">
            <v>2204014583</v>
          </cell>
          <cell r="B303" t="str">
            <v>PUNJAB NATIONAL BANK - HOLI - TRANSFER</v>
          </cell>
          <cell r="C303">
            <v>4262505</v>
          </cell>
          <cell r="D303">
            <v>0</v>
          </cell>
          <cell r="E303">
            <v>-4262505</v>
          </cell>
          <cell r="F303">
            <v>0</v>
          </cell>
          <cell r="G303">
            <v>0</v>
          </cell>
          <cell r="H303">
            <v>0</v>
          </cell>
          <cell r="I303">
            <v>0</v>
          </cell>
          <cell r="J303">
            <v>4262505</v>
          </cell>
          <cell r="K303">
            <v>0</v>
          </cell>
          <cell r="L303">
            <v>0</v>
          </cell>
          <cell r="M303">
            <v>0</v>
          </cell>
          <cell r="N303">
            <v>0</v>
          </cell>
          <cell r="O303">
            <v>-4262505</v>
          </cell>
          <cell r="P303">
            <v>0</v>
          </cell>
          <cell r="Q303">
            <v>0</v>
          </cell>
          <cell r="R303">
            <v>-4262505</v>
          </cell>
          <cell r="S303">
            <v>0</v>
          </cell>
        </row>
        <row r="304">
          <cell r="A304">
            <v>2204014602</v>
          </cell>
          <cell r="B304" t="str">
            <v>SBI- CAG BRANCH MUMBAI C/A- OUTGOING</v>
          </cell>
          <cell r="C304">
            <v>0</v>
          </cell>
          <cell r="D304">
            <v>-206500000</v>
          </cell>
          <cell r="E304">
            <v>206500000</v>
          </cell>
          <cell r="F304">
            <v>0</v>
          </cell>
          <cell r="G304">
            <v>0</v>
          </cell>
          <cell r="H304">
            <v>0</v>
          </cell>
          <cell r="I304">
            <v>0</v>
          </cell>
          <cell r="J304">
            <v>0</v>
          </cell>
          <cell r="K304">
            <v>-206500000</v>
          </cell>
          <cell r="L304">
            <v>0</v>
          </cell>
          <cell r="M304">
            <v>0</v>
          </cell>
          <cell r="N304">
            <v>-206500000</v>
          </cell>
          <cell r="O304">
            <v>206500000</v>
          </cell>
          <cell r="P304">
            <v>0</v>
          </cell>
          <cell r="Q304">
            <v>0</v>
          </cell>
          <cell r="R304">
            <v>206500000</v>
          </cell>
          <cell r="S304">
            <v>0</v>
          </cell>
        </row>
        <row r="305">
          <cell r="A305">
            <v>2204014610</v>
          </cell>
          <cell r="B305" t="str">
            <v>IDBI BANK MUMBAI (CSR EXP)</v>
          </cell>
          <cell r="C305">
            <v>102186</v>
          </cell>
          <cell r="D305">
            <v>0</v>
          </cell>
          <cell r="E305">
            <v>-102186</v>
          </cell>
          <cell r="F305">
            <v>0</v>
          </cell>
          <cell r="G305">
            <v>0</v>
          </cell>
          <cell r="H305">
            <v>0</v>
          </cell>
          <cell r="I305">
            <v>0</v>
          </cell>
          <cell r="J305">
            <v>102186</v>
          </cell>
          <cell r="K305">
            <v>0</v>
          </cell>
          <cell r="L305">
            <v>0</v>
          </cell>
          <cell r="M305">
            <v>0</v>
          </cell>
          <cell r="N305">
            <v>0</v>
          </cell>
          <cell r="O305">
            <v>1931411.04</v>
          </cell>
          <cell r="P305">
            <v>-2033597.04</v>
          </cell>
          <cell r="Q305">
            <v>0</v>
          </cell>
          <cell r="R305">
            <v>-102186</v>
          </cell>
          <cell r="S305">
            <v>0</v>
          </cell>
        </row>
        <row r="306">
          <cell r="A306">
            <v>2204014611</v>
          </cell>
          <cell r="B306" t="str">
            <v>IDBI BANK MUMBAI (CSR EXP)-INCOMING</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row>
        <row r="307">
          <cell r="A307">
            <v>2204014612</v>
          </cell>
          <cell r="B307" t="str">
            <v>IDBI BANK MUMBAI (CSR EXP)-OUTGOING</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row>
        <row r="308">
          <cell r="A308">
            <v>2204014613</v>
          </cell>
          <cell r="B308" t="str">
            <v>IDBI BANK MUMBAI (CSR EXP)- TRANSFER</v>
          </cell>
          <cell r="C308">
            <v>153585588</v>
          </cell>
          <cell r="D308">
            <v>0</v>
          </cell>
          <cell r="E308">
            <v>-153585588</v>
          </cell>
          <cell r="F308">
            <v>0</v>
          </cell>
          <cell r="G308">
            <v>0</v>
          </cell>
          <cell r="H308">
            <v>0</v>
          </cell>
          <cell r="I308">
            <v>0</v>
          </cell>
          <cell r="J308">
            <v>153585588</v>
          </cell>
          <cell r="K308">
            <v>0</v>
          </cell>
          <cell r="L308">
            <v>0</v>
          </cell>
          <cell r="M308">
            <v>0</v>
          </cell>
          <cell r="N308">
            <v>0</v>
          </cell>
          <cell r="O308">
            <v>-153585588</v>
          </cell>
          <cell r="P308">
            <v>0</v>
          </cell>
          <cell r="Q308">
            <v>0</v>
          </cell>
          <cell r="R308">
            <v>-153585588</v>
          </cell>
          <cell r="S308">
            <v>0</v>
          </cell>
        </row>
        <row r="309">
          <cell r="A309">
            <v>2204014640</v>
          </cell>
          <cell r="B309" t="str">
            <v>IDBI BANK - BELLARY CA - 0285103000000055</v>
          </cell>
          <cell r="C309">
            <v>0</v>
          </cell>
          <cell r="D309">
            <v>-7797010</v>
          </cell>
          <cell r="E309">
            <v>374744678.09000003</v>
          </cell>
          <cell r="F309">
            <v>0</v>
          </cell>
          <cell r="G309">
            <v>0</v>
          </cell>
          <cell r="H309">
            <v>0</v>
          </cell>
          <cell r="I309">
            <v>366947668.09000003</v>
          </cell>
          <cell r="J309">
            <v>0</v>
          </cell>
          <cell r="K309">
            <v>-7797010</v>
          </cell>
          <cell r="L309">
            <v>0</v>
          </cell>
          <cell r="M309">
            <v>0</v>
          </cell>
          <cell r="N309">
            <v>-7797010</v>
          </cell>
          <cell r="O309">
            <v>778705736.61000001</v>
          </cell>
          <cell r="P309">
            <v>-403961058.51999998</v>
          </cell>
          <cell r="Q309">
            <v>0</v>
          </cell>
          <cell r="R309">
            <v>374744678.09000003</v>
          </cell>
          <cell r="S309">
            <v>0</v>
          </cell>
        </row>
        <row r="310">
          <cell r="A310">
            <v>2204014641</v>
          </cell>
          <cell r="B310" t="str">
            <v>IDBI BANK- BELLARY CA- 0285103000000055- INCO</v>
          </cell>
          <cell r="C310">
            <v>0</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row>
        <row r="311">
          <cell r="A311">
            <v>2204014642</v>
          </cell>
          <cell r="B311" t="str">
            <v>IDBI BANK- BELLARY CA- 0285103000000055- OUTG</v>
          </cell>
          <cell r="C311">
            <v>0</v>
          </cell>
          <cell r="D311">
            <v>0</v>
          </cell>
          <cell r="E311">
            <v>-202081581.34</v>
          </cell>
          <cell r="F311">
            <v>0</v>
          </cell>
          <cell r="G311">
            <v>0</v>
          </cell>
          <cell r="H311">
            <v>0</v>
          </cell>
          <cell r="I311">
            <v>-202081581.34</v>
          </cell>
          <cell r="J311">
            <v>0</v>
          </cell>
          <cell r="K311">
            <v>0</v>
          </cell>
          <cell r="L311">
            <v>0</v>
          </cell>
          <cell r="M311">
            <v>0</v>
          </cell>
          <cell r="N311">
            <v>0</v>
          </cell>
          <cell r="O311">
            <v>-202081581.34</v>
          </cell>
          <cell r="P311">
            <v>0</v>
          </cell>
          <cell r="Q311">
            <v>0</v>
          </cell>
          <cell r="R311">
            <v>-202081581.34</v>
          </cell>
          <cell r="S311">
            <v>0</v>
          </cell>
        </row>
        <row r="312">
          <cell r="A312">
            <v>2204014643</v>
          </cell>
          <cell r="B312" t="str">
            <v>IDBI BANK- BELLARY CA- 0285103000000055- TRAN</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row>
        <row r="313">
          <cell r="A313">
            <v>2204014750</v>
          </cell>
          <cell r="B313" t="str">
            <v>DBS BANK - CA - 827200067944</v>
          </cell>
          <cell r="C313">
            <v>113747</v>
          </cell>
          <cell r="D313">
            <v>0</v>
          </cell>
          <cell r="E313">
            <v>-605115</v>
          </cell>
          <cell r="F313">
            <v>0</v>
          </cell>
          <cell r="G313">
            <v>0</v>
          </cell>
          <cell r="H313">
            <v>0</v>
          </cell>
          <cell r="I313">
            <v>-491368</v>
          </cell>
          <cell r="J313">
            <v>113747</v>
          </cell>
          <cell r="K313">
            <v>0</v>
          </cell>
          <cell r="L313">
            <v>0</v>
          </cell>
          <cell r="M313">
            <v>0</v>
          </cell>
          <cell r="N313">
            <v>0</v>
          </cell>
          <cell r="O313">
            <v>-605115</v>
          </cell>
          <cell r="P313">
            <v>0</v>
          </cell>
          <cell r="Q313">
            <v>0</v>
          </cell>
          <cell r="R313">
            <v>-605115</v>
          </cell>
          <cell r="S313">
            <v>0</v>
          </cell>
        </row>
        <row r="314">
          <cell r="A314">
            <v>2204014751</v>
          </cell>
          <cell r="B314" t="str">
            <v>DBS BANK - CA - 827200067944 - INCOMING</v>
          </cell>
          <cell r="C314">
            <v>0</v>
          </cell>
          <cell r="D314">
            <v>0</v>
          </cell>
          <cell r="E314">
            <v>491368</v>
          </cell>
          <cell r="F314">
            <v>0</v>
          </cell>
          <cell r="G314">
            <v>0</v>
          </cell>
          <cell r="H314">
            <v>0</v>
          </cell>
          <cell r="I314">
            <v>491368</v>
          </cell>
          <cell r="J314">
            <v>0</v>
          </cell>
          <cell r="K314">
            <v>0</v>
          </cell>
          <cell r="L314">
            <v>0</v>
          </cell>
          <cell r="M314">
            <v>0</v>
          </cell>
          <cell r="N314">
            <v>0</v>
          </cell>
          <cell r="O314">
            <v>491368</v>
          </cell>
          <cell r="P314">
            <v>0</v>
          </cell>
          <cell r="Q314">
            <v>0</v>
          </cell>
          <cell r="R314">
            <v>491368</v>
          </cell>
          <cell r="S314">
            <v>0</v>
          </cell>
        </row>
        <row r="315">
          <cell r="A315">
            <v>2204014752</v>
          </cell>
          <cell r="B315" t="str">
            <v>DBS BANK - CA - 827200067944 - OUTGOING</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row>
        <row r="316">
          <cell r="A316">
            <v>2204014753</v>
          </cell>
          <cell r="B316" t="str">
            <v>DBS BANK - CA - 827200067944 - TRANSFER</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row>
        <row r="317">
          <cell r="A317">
            <v>2204014920</v>
          </cell>
          <cell r="B317" t="str">
            <v>YES BANK LTD. - 000181400008729</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row>
        <row r="318">
          <cell r="A318">
            <v>2204014921</v>
          </cell>
          <cell r="B318" t="str">
            <v>YES BANK LTD. - 000181400008729 - INCOMING</v>
          </cell>
          <cell r="C318">
            <v>0</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row>
        <row r="319">
          <cell r="A319">
            <v>2204014922</v>
          </cell>
          <cell r="B319" t="str">
            <v>YES BANK LTD. - 000181400008729 - OUTGOING</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row>
        <row r="320">
          <cell r="A320">
            <v>2204014923</v>
          </cell>
          <cell r="B320" t="str">
            <v>YES BANK LTD. - 000181400008729 - TRANSFER</v>
          </cell>
          <cell r="C320">
            <v>0</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row>
        <row r="321">
          <cell r="A321">
            <v>2204014930</v>
          </cell>
          <cell r="B321" t="str">
            <v>IDBI - DIVIDEND A/C 2009/10- 004103000042635</v>
          </cell>
          <cell r="C321">
            <v>441770</v>
          </cell>
          <cell r="D321">
            <v>0</v>
          </cell>
          <cell r="E321">
            <v>0</v>
          </cell>
          <cell r="F321">
            <v>0</v>
          </cell>
          <cell r="G321">
            <v>0</v>
          </cell>
          <cell r="H321">
            <v>0</v>
          </cell>
          <cell r="I321">
            <v>441770</v>
          </cell>
          <cell r="J321">
            <v>441770</v>
          </cell>
          <cell r="K321">
            <v>0</v>
          </cell>
          <cell r="L321">
            <v>0</v>
          </cell>
          <cell r="M321">
            <v>0</v>
          </cell>
          <cell r="N321">
            <v>0</v>
          </cell>
          <cell r="O321">
            <v>0</v>
          </cell>
          <cell r="P321">
            <v>0</v>
          </cell>
          <cell r="Q321">
            <v>0</v>
          </cell>
          <cell r="R321">
            <v>0</v>
          </cell>
          <cell r="S321">
            <v>0</v>
          </cell>
        </row>
        <row r="322">
          <cell r="A322">
            <v>2204014940</v>
          </cell>
          <cell r="B322" t="str">
            <v>PUNJAB NATIONAL BANK - CA 041002100083173</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row>
        <row r="323">
          <cell r="A323">
            <v>2204014941</v>
          </cell>
          <cell r="B323" t="str">
            <v>PUNJAB NATIONAL BANK- CA 041002100083173- INCOMING</v>
          </cell>
          <cell r="C323">
            <v>0</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row>
        <row r="324">
          <cell r="A324">
            <v>2204014943</v>
          </cell>
          <cell r="B324" t="str">
            <v>PUNJAB NATIONAL BANK- CA 041002100083173- TRANSFER</v>
          </cell>
          <cell r="C324">
            <v>0</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row>
        <row r="325">
          <cell r="A325">
            <v>2204014942</v>
          </cell>
          <cell r="B325" t="str">
            <v>PUNJAB NATIONAL BANK- CA 041002100083173- OUT</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row>
        <row r="326">
          <cell r="A326">
            <v>2204014950</v>
          </cell>
          <cell r="B326" t="str">
            <v>IDBI-DIVIDEND A/C 2010-11- 0004103000047542</v>
          </cell>
          <cell r="C326">
            <v>1086427</v>
          </cell>
          <cell r="D326">
            <v>0</v>
          </cell>
          <cell r="E326">
            <v>0</v>
          </cell>
          <cell r="F326">
            <v>0</v>
          </cell>
          <cell r="G326">
            <v>0</v>
          </cell>
          <cell r="H326">
            <v>0</v>
          </cell>
          <cell r="I326">
            <v>1086427</v>
          </cell>
          <cell r="J326">
            <v>1086427</v>
          </cell>
          <cell r="K326">
            <v>0</v>
          </cell>
          <cell r="L326">
            <v>0</v>
          </cell>
          <cell r="M326">
            <v>0</v>
          </cell>
          <cell r="N326">
            <v>0</v>
          </cell>
          <cell r="O326">
            <v>0</v>
          </cell>
          <cell r="P326">
            <v>0</v>
          </cell>
          <cell r="Q326">
            <v>0</v>
          </cell>
          <cell r="R326">
            <v>0</v>
          </cell>
          <cell r="S326">
            <v>0</v>
          </cell>
        </row>
        <row r="327">
          <cell r="A327">
            <v>2204014960</v>
          </cell>
          <cell r="B327" t="str">
            <v>AXIS BANK LTD - WORLI - 911020050408727</v>
          </cell>
          <cell r="C327">
            <v>-854506715.34000003</v>
          </cell>
          <cell r="D327">
            <v>2298834980.0599999</v>
          </cell>
          <cell r="E327">
            <v>-1422429830.8400002</v>
          </cell>
          <cell r="F327">
            <v>0</v>
          </cell>
          <cell r="G327">
            <v>0</v>
          </cell>
          <cell r="H327">
            <v>0.01</v>
          </cell>
          <cell r="I327">
            <v>21898433.889999639</v>
          </cell>
          <cell r="J327">
            <v>-854506715.34000003</v>
          </cell>
          <cell r="K327">
            <v>2298834980.0599999</v>
          </cell>
          <cell r="L327">
            <v>0</v>
          </cell>
          <cell r="M327">
            <v>0</v>
          </cell>
          <cell r="N327">
            <v>2298834980.0599999</v>
          </cell>
          <cell r="O327">
            <v>1685718142.1900001</v>
          </cell>
          <cell r="P327">
            <v>-3108147973.0300002</v>
          </cell>
          <cell r="Q327">
            <v>0</v>
          </cell>
          <cell r="R327">
            <v>-1422429830.8400002</v>
          </cell>
          <cell r="S327">
            <v>0.01</v>
          </cell>
        </row>
        <row r="328">
          <cell r="A328">
            <v>2204014961</v>
          </cell>
          <cell r="B328" t="str">
            <v>AXIS BANK LTD - WORLI - 911020050408727 - INC</v>
          </cell>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row>
        <row r="329">
          <cell r="A329">
            <v>2204014962</v>
          </cell>
          <cell r="B329" t="str">
            <v>AXIS BANK LTD - WORLI - 911020050408727 - OUT</v>
          </cell>
          <cell r="C329">
            <v>0</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row>
        <row r="330">
          <cell r="A330">
            <v>2204014963</v>
          </cell>
          <cell r="B330" t="str">
            <v>AXIS BANK LTD - WORLI - 911020050408727 - TRA</v>
          </cell>
          <cell r="C330">
            <v>0</v>
          </cell>
          <cell r="D330">
            <v>0</v>
          </cell>
          <cell r="E330">
            <v>0</v>
          </cell>
          <cell r="F330">
            <v>0</v>
          </cell>
          <cell r="G330">
            <v>0</v>
          </cell>
          <cell r="H330">
            <v>0</v>
          </cell>
          <cell r="I330">
            <v>0</v>
          </cell>
          <cell r="J330">
            <v>0</v>
          </cell>
          <cell r="K330">
            <v>0</v>
          </cell>
          <cell r="L330">
            <v>0</v>
          </cell>
          <cell r="M330">
            <v>0</v>
          </cell>
          <cell r="N330">
            <v>0</v>
          </cell>
          <cell r="O330">
            <v>1327554.1499999999</v>
          </cell>
          <cell r="P330">
            <v>-1327554.1499999999</v>
          </cell>
          <cell r="Q330">
            <v>0</v>
          </cell>
          <cell r="R330">
            <v>0</v>
          </cell>
          <cell r="S330">
            <v>0</v>
          </cell>
        </row>
        <row r="331">
          <cell r="A331">
            <v>2204014970</v>
          </cell>
          <cell r="B331" t="str">
            <v>IDBI BANK LTD- A/C 52711- DIVIDEND A/C 2011-1</v>
          </cell>
          <cell r="C331">
            <v>840217</v>
          </cell>
          <cell r="D331">
            <v>0</v>
          </cell>
          <cell r="E331">
            <v>0</v>
          </cell>
          <cell r="F331">
            <v>0</v>
          </cell>
          <cell r="G331">
            <v>0</v>
          </cell>
          <cell r="H331">
            <v>0</v>
          </cell>
          <cell r="I331">
            <v>840217</v>
          </cell>
          <cell r="J331">
            <v>840217</v>
          </cell>
          <cell r="K331">
            <v>0</v>
          </cell>
          <cell r="L331">
            <v>0</v>
          </cell>
          <cell r="M331">
            <v>0</v>
          </cell>
          <cell r="N331">
            <v>0</v>
          </cell>
          <cell r="O331">
            <v>0</v>
          </cell>
          <cell r="P331">
            <v>0</v>
          </cell>
          <cell r="Q331">
            <v>0</v>
          </cell>
          <cell r="R331">
            <v>0</v>
          </cell>
          <cell r="S331">
            <v>0</v>
          </cell>
        </row>
        <row r="332">
          <cell r="A332">
            <v>2204014980</v>
          </cell>
          <cell r="B332" t="str">
            <v>IDBI BANK LTD- A/C 57707- DIVIDEND A/C 2012-1</v>
          </cell>
          <cell r="C332">
            <v>1825640</v>
          </cell>
          <cell r="D332">
            <v>0</v>
          </cell>
          <cell r="E332">
            <v>0</v>
          </cell>
          <cell r="F332">
            <v>0</v>
          </cell>
          <cell r="G332">
            <v>0</v>
          </cell>
          <cell r="H332">
            <v>0</v>
          </cell>
          <cell r="I332">
            <v>1825640</v>
          </cell>
          <cell r="J332">
            <v>1825640</v>
          </cell>
          <cell r="K332">
            <v>0</v>
          </cell>
          <cell r="L332">
            <v>0</v>
          </cell>
          <cell r="M332">
            <v>0</v>
          </cell>
          <cell r="N332">
            <v>0</v>
          </cell>
          <cell r="O332">
            <v>0</v>
          </cell>
          <cell r="P332">
            <v>0</v>
          </cell>
          <cell r="Q332">
            <v>0</v>
          </cell>
          <cell r="R332">
            <v>0</v>
          </cell>
          <cell r="S332">
            <v>0</v>
          </cell>
        </row>
        <row r="333">
          <cell r="A333">
            <v>2204015310</v>
          </cell>
          <cell r="B333" t="str">
            <v>IDBI - DIVIDEND A/C 20013/14-004103000063072</v>
          </cell>
          <cell r="C333">
            <v>2318760</v>
          </cell>
          <cell r="D333">
            <v>0</v>
          </cell>
          <cell r="E333">
            <v>0</v>
          </cell>
          <cell r="F333">
            <v>0</v>
          </cell>
          <cell r="G333">
            <v>0</v>
          </cell>
          <cell r="H333">
            <v>0</v>
          </cell>
          <cell r="I333">
            <v>2318760</v>
          </cell>
          <cell r="J333">
            <v>2318760</v>
          </cell>
          <cell r="K333">
            <v>0</v>
          </cell>
          <cell r="L333">
            <v>0</v>
          </cell>
          <cell r="M333">
            <v>0</v>
          </cell>
          <cell r="N333">
            <v>0</v>
          </cell>
          <cell r="O333">
            <v>0</v>
          </cell>
          <cell r="P333">
            <v>0</v>
          </cell>
          <cell r="Q333">
            <v>0</v>
          </cell>
          <cell r="R333">
            <v>0</v>
          </cell>
          <cell r="S333">
            <v>0</v>
          </cell>
        </row>
        <row r="334">
          <cell r="A334">
            <v>2204015760</v>
          </cell>
          <cell r="B334" t="str">
            <v>IDBI BANK – DIVIDEND – 0004103000067245</v>
          </cell>
          <cell r="C334">
            <v>2041130</v>
          </cell>
          <cell r="D334">
            <v>0</v>
          </cell>
          <cell r="E334">
            <v>0</v>
          </cell>
          <cell r="F334">
            <v>0</v>
          </cell>
          <cell r="G334">
            <v>0</v>
          </cell>
          <cell r="H334">
            <v>0</v>
          </cell>
          <cell r="I334">
            <v>2041130</v>
          </cell>
          <cell r="J334">
            <v>2041130</v>
          </cell>
          <cell r="K334">
            <v>0</v>
          </cell>
          <cell r="L334">
            <v>0</v>
          </cell>
          <cell r="M334">
            <v>0</v>
          </cell>
          <cell r="N334">
            <v>0</v>
          </cell>
          <cell r="O334">
            <v>0</v>
          </cell>
          <cell r="P334">
            <v>0</v>
          </cell>
          <cell r="Q334">
            <v>0</v>
          </cell>
          <cell r="R334">
            <v>0</v>
          </cell>
          <cell r="S334">
            <v>0</v>
          </cell>
        </row>
        <row r="335">
          <cell r="A335">
            <v>2204015451</v>
          </cell>
          <cell r="B335" t="str">
            <v>AXIS – CP ACCOUNT – 914020050624955 – INCOMIN</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row>
        <row r="336">
          <cell r="A336">
            <v>2204060000</v>
          </cell>
          <cell r="B336" t="str">
            <v>FIXED DEPOSIT WITH BANKS</v>
          </cell>
          <cell r="C336">
            <v>1777565</v>
          </cell>
          <cell r="D336">
            <v>0</v>
          </cell>
          <cell r="E336">
            <v>0</v>
          </cell>
          <cell r="F336">
            <v>0</v>
          </cell>
          <cell r="G336">
            <v>0</v>
          </cell>
          <cell r="H336">
            <v>0</v>
          </cell>
          <cell r="I336">
            <v>1777565</v>
          </cell>
          <cell r="J336">
            <v>1777565</v>
          </cell>
          <cell r="K336">
            <v>0</v>
          </cell>
          <cell r="L336">
            <v>0</v>
          </cell>
          <cell r="M336">
            <v>0</v>
          </cell>
          <cell r="N336">
            <v>0</v>
          </cell>
          <cell r="O336">
            <v>0</v>
          </cell>
          <cell r="P336">
            <v>0</v>
          </cell>
          <cell r="Q336">
            <v>0</v>
          </cell>
          <cell r="R336">
            <v>0</v>
          </cell>
          <cell r="S336">
            <v>0</v>
          </cell>
        </row>
        <row r="337">
          <cell r="A337">
            <v>2204060020</v>
          </cell>
          <cell r="B337" t="str">
            <v>FIXED DEPOSIT - WORKING CAPITAL</v>
          </cell>
          <cell r="C337">
            <v>373362066.10000002</v>
          </cell>
          <cell r="D337">
            <v>170260347</v>
          </cell>
          <cell r="E337">
            <v>830516529.10000002</v>
          </cell>
          <cell r="F337">
            <v>0</v>
          </cell>
          <cell r="G337">
            <v>0</v>
          </cell>
          <cell r="H337">
            <v>1050000000</v>
          </cell>
          <cell r="I337">
            <v>2424138942.1999998</v>
          </cell>
          <cell r="J337">
            <v>373362066.10000002</v>
          </cell>
          <cell r="K337">
            <v>170260347</v>
          </cell>
          <cell r="L337">
            <v>0</v>
          </cell>
          <cell r="M337">
            <v>0</v>
          </cell>
          <cell r="N337">
            <v>170260347</v>
          </cell>
          <cell r="O337">
            <v>0</v>
          </cell>
          <cell r="P337">
            <v>830516529.10000002</v>
          </cell>
          <cell r="Q337">
            <v>0</v>
          </cell>
          <cell r="R337">
            <v>830516529.10000002</v>
          </cell>
          <cell r="S337">
            <v>1050000000</v>
          </cell>
        </row>
        <row r="338">
          <cell r="A338">
            <v>2204160010</v>
          </cell>
          <cell r="B338" t="str">
            <v>CHEQUES IN HAND - TNGL</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row>
        <row r="339">
          <cell r="A339">
            <v>2204170000</v>
          </cell>
          <cell r="B339" t="str">
            <v>CASH IN HAND-HEAD OFFICE</v>
          </cell>
          <cell r="C339">
            <v>950414</v>
          </cell>
          <cell r="D339">
            <v>0</v>
          </cell>
          <cell r="E339">
            <v>0</v>
          </cell>
          <cell r="F339">
            <v>0</v>
          </cell>
          <cell r="G339">
            <v>0</v>
          </cell>
          <cell r="H339">
            <v>-550</v>
          </cell>
          <cell r="I339">
            <v>949864</v>
          </cell>
          <cell r="J339">
            <v>950414</v>
          </cell>
          <cell r="K339">
            <v>0</v>
          </cell>
          <cell r="L339">
            <v>0</v>
          </cell>
          <cell r="M339">
            <v>0</v>
          </cell>
          <cell r="N339">
            <v>0</v>
          </cell>
          <cell r="O339">
            <v>0</v>
          </cell>
          <cell r="P339">
            <v>0</v>
          </cell>
          <cell r="Q339">
            <v>0</v>
          </cell>
          <cell r="R339">
            <v>0</v>
          </cell>
          <cell r="S339">
            <v>-550</v>
          </cell>
        </row>
        <row r="340">
          <cell r="A340">
            <v>2204170030</v>
          </cell>
          <cell r="B340" t="str">
            <v>CASH IN HAND-VIJAYANAGAR</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row>
        <row r="341">
          <cell r="A341">
            <v>2204170070</v>
          </cell>
          <cell r="B341" t="str">
            <v>CASH AND BANK BALANCE CONTRA</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row>
        <row r="342">
          <cell r="A342">
            <v>2204170530</v>
          </cell>
          <cell r="B342" t="str">
            <v>CASH IN HAND-RATNAGIRI</v>
          </cell>
          <cell r="C342">
            <v>0</v>
          </cell>
          <cell r="D342">
            <v>0</v>
          </cell>
          <cell r="E342">
            <v>0</v>
          </cell>
          <cell r="F342">
            <v>0</v>
          </cell>
          <cell r="G342">
            <v>0</v>
          </cell>
          <cell r="H342">
            <v>228350</v>
          </cell>
          <cell r="I342">
            <v>228350</v>
          </cell>
          <cell r="J342">
            <v>0</v>
          </cell>
          <cell r="K342">
            <v>0</v>
          </cell>
          <cell r="L342">
            <v>0</v>
          </cell>
          <cell r="M342">
            <v>0</v>
          </cell>
          <cell r="N342">
            <v>0</v>
          </cell>
          <cell r="O342">
            <v>0</v>
          </cell>
          <cell r="P342">
            <v>0</v>
          </cell>
          <cell r="Q342">
            <v>0</v>
          </cell>
          <cell r="R342">
            <v>0</v>
          </cell>
          <cell r="S342">
            <v>228350</v>
          </cell>
        </row>
        <row r="343">
          <cell r="A343">
            <v>2205510000</v>
          </cell>
          <cell r="B343" t="str">
            <v>LOANS AND ADVANCES TO RELATED PARTIES</v>
          </cell>
          <cell r="C343">
            <v>0</v>
          </cell>
          <cell r="D343">
            <v>300000000</v>
          </cell>
          <cell r="E343">
            <v>-300000000</v>
          </cell>
          <cell r="F343">
            <v>0</v>
          </cell>
          <cell r="G343">
            <v>0</v>
          </cell>
          <cell r="H343">
            <v>0</v>
          </cell>
          <cell r="I343">
            <v>0</v>
          </cell>
          <cell r="J343">
            <v>0</v>
          </cell>
          <cell r="K343">
            <v>300000000</v>
          </cell>
          <cell r="L343">
            <v>0</v>
          </cell>
          <cell r="M343">
            <v>0</v>
          </cell>
          <cell r="N343">
            <v>300000000</v>
          </cell>
          <cell r="O343">
            <v>-300000000</v>
          </cell>
          <cell r="P343">
            <v>0</v>
          </cell>
          <cell r="Q343">
            <v>0</v>
          </cell>
          <cell r="R343">
            <v>-300000000</v>
          </cell>
          <cell r="S343">
            <v>0</v>
          </cell>
        </row>
        <row r="344">
          <cell r="A344">
            <v>2205520000</v>
          </cell>
          <cell r="B344" t="str">
            <v>ADVANCE TO VENDORS - OPERATIONAL ADVANCES</v>
          </cell>
          <cell r="C344">
            <v>43560025.630000003</v>
          </cell>
          <cell r="D344">
            <v>4.0999999999999996</v>
          </cell>
          <cell r="E344">
            <v>989863284.54999995</v>
          </cell>
          <cell r="F344">
            <v>1897689.9</v>
          </cell>
          <cell r="G344">
            <v>291205</v>
          </cell>
          <cell r="H344">
            <v>324481907.44</v>
          </cell>
          <cell r="I344">
            <v>1357905221.72</v>
          </cell>
          <cell r="J344">
            <v>43560025.630000003</v>
          </cell>
          <cell r="K344">
            <v>4.0999999999999996</v>
          </cell>
          <cell r="L344">
            <v>0</v>
          </cell>
          <cell r="M344">
            <v>0</v>
          </cell>
          <cell r="N344">
            <v>4.0999999999999996</v>
          </cell>
          <cell r="O344">
            <v>909697786.87</v>
          </cell>
          <cell r="P344">
            <v>80158497.680000007</v>
          </cell>
          <cell r="Q344">
            <v>7000</v>
          </cell>
          <cell r="R344">
            <v>989863284.54999995</v>
          </cell>
          <cell r="S344">
            <v>324481907.44</v>
          </cell>
        </row>
        <row r="345">
          <cell r="A345">
            <v>2205520010</v>
          </cell>
          <cell r="B345" t="str">
            <v>ADVANCE TO VENDORS - CAPITAL ADVANCES</v>
          </cell>
          <cell r="C345">
            <v>68614823.989999995</v>
          </cell>
          <cell r="D345">
            <v>233040.92</v>
          </cell>
          <cell r="E345">
            <v>1631881.33</v>
          </cell>
          <cell r="F345">
            <v>2760990.39</v>
          </cell>
          <cell r="G345">
            <v>0</v>
          </cell>
          <cell r="H345">
            <v>63859306.979999997</v>
          </cell>
          <cell r="I345">
            <v>134339053.22</v>
          </cell>
          <cell r="J345">
            <v>68614823.989999995</v>
          </cell>
          <cell r="K345">
            <v>233040.92</v>
          </cell>
          <cell r="L345">
            <v>0</v>
          </cell>
          <cell r="M345">
            <v>0</v>
          </cell>
          <cell r="N345">
            <v>233040.92</v>
          </cell>
          <cell r="O345">
            <v>0</v>
          </cell>
          <cell r="P345">
            <v>1631881.33</v>
          </cell>
          <cell r="Q345">
            <v>0</v>
          </cell>
          <cell r="R345">
            <v>1631881.33</v>
          </cell>
          <cell r="S345">
            <v>63859306.979999997</v>
          </cell>
        </row>
        <row r="346">
          <cell r="A346">
            <v>2205520020</v>
          </cell>
          <cell r="B346" t="str">
            <v>ADVANCE TO EMPLOYEE - TRAVELLING ADVANCE</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row>
        <row r="347">
          <cell r="A347">
            <v>2205520030</v>
          </cell>
          <cell r="B347" t="str">
            <v>ADVANCE TO EMPLOYEE - IMPREST ADVANCES</v>
          </cell>
          <cell r="C347">
            <v>0</v>
          </cell>
          <cell r="D347">
            <v>0</v>
          </cell>
          <cell r="E347">
            <v>32025</v>
          </cell>
          <cell r="F347">
            <v>0</v>
          </cell>
          <cell r="G347">
            <v>0</v>
          </cell>
          <cell r="H347">
            <v>72723</v>
          </cell>
          <cell r="I347">
            <v>104748</v>
          </cell>
          <cell r="J347">
            <v>0</v>
          </cell>
          <cell r="K347">
            <v>0</v>
          </cell>
          <cell r="L347">
            <v>0</v>
          </cell>
          <cell r="M347">
            <v>0</v>
          </cell>
          <cell r="N347">
            <v>0</v>
          </cell>
          <cell r="O347">
            <v>32025</v>
          </cell>
          <cell r="P347">
            <v>0</v>
          </cell>
          <cell r="Q347">
            <v>0</v>
          </cell>
          <cell r="R347">
            <v>32025</v>
          </cell>
          <cell r="S347">
            <v>72723</v>
          </cell>
        </row>
        <row r="348">
          <cell r="A348">
            <v>2205520040</v>
          </cell>
          <cell r="B348" t="str">
            <v>ADVANCE TO EMPLOYEE - STAFF ADVANCES</v>
          </cell>
          <cell r="C348">
            <v>0</v>
          </cell>
          <cell r="D348">
            <v>0</v>
          </cell>
          <cell r="E348">
            <v>9117</v>
          </cell>
          <cell r="F348">
            <v>20293</v>
          </cell>
          <cell r="G348">
            <v>0</v>
          </cell>
          <cell r="H348">
            <v>25000</v>
          </cell>
          <cell r="I348">
            <v>34117</v>
          </cell>
          <cell r="J348">
            <v>0</v>
          </cell>
          <cell r="K348">
            <v>0</v>
          </cell>
          <cell r="L348">
            <v>0</v>
          </cell>
          <cell r="M348">
            <v>0</v>
          </cell>
          <cell r="N348">
            <v>0</v>
          </cell>
          <cell r="O348">
            <v>9117</v>
          </cell>
          <cell r="P348">
            <v>0</v>
          </cell>
          <cell r="Q348">
            <v>0</v>
          </cell>
          <cell r="R348">
            <v>9117</v>
          </cell>
          <cell r="S348">
            <v>25000</v>
          </cell>
        </row>
        <row r="349">
          <cell r="A349">
            <v>2205520110</v>
          </cell>
          <cell r="B349" t="str">
            <v>ADVANCE TO EMPLOYEE - HOUSE DEPOSIT</v>
          </cell>
          <cell r="C349">
            <v>0</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row>
        <row r="350">
          <cell r="A350">
            <v>2205540130</v>
          </cell>
          <cell r="B350" t="str">
            <v>PREPAID EXPENSES</v>
          </cell>
          <cell r="C350">
            <v>0</v>
          </cell>
          <cell r="D350">
            <v>36565982.439999998</v>
          </cell>
          <cell r="E350">
            <v>-26360169.109999999</v>
          </cell>
          <cell r="F350">
            <v>0</v>
          </cell>
          <cell r="G350">
            <v>0</v>
          </cell>
          <cell r="H350">
            <v>143867826</v>
          </cell>
          <cell r="I350">
            <v>154073639.32999998</v>
          </cell>
          <cell r="J350">
            <v>0</v>
          </cell>
          <cell r="K350">
            <v>36557332.439999998</v>
          </cell>
          <cell r="L350">
            <v>8650</v>
          </cell>
          <cell r="M350">
            <v>0</v>
          </cell>
          <cell r="N350">
            <v>36565982.439999998</v>
          </cell>
          <cell r="O350">
            <v>-26688373.629999999</v>
          </cell>
          <cell r="P350">
            <v>328204.52</v>
          </cell>
          <cell r="Q350">
            <v>0</v>
          </cell>
          <cell r="R350">
            <v>-26360169.109999999</v>
          </cell>
          <cell r="S350">
            <v>143867826</v>
          </cell>
        </row>
        <row r="351">
          <cell r="A351">
            <v>2205540140</v>
          </cell>
          <cell r="B351" t="str">
            <v>PREPAID INSURANCE</v>
          </cell>
          <cell r="C351">
            <v>56566</v>
          </cell>
          <cell r="D351">
            <v>13971286.25</v>
          </cell>
          <cell r="E351">
            <v>-13017336.85</v>
          </cell>
          <cell r="F351">
            <v>246979</v>
          </cell>
          <cell r="G351">
            <v>29218</v>
          </cell>
          <cell r="H351">
            <v>47960</v>
          </cell>
          <cell r="I351">
            <v>1058475.4000000004</v>
          </cell>
          <cell r="J351">
            <v>56566</v>
          </cell>
          <cell r="K351">
            <v>13971286.25</v>
          </cell>
          <cell r="L351">
            <v>0</v>
          </cell>
          <cell r="M351">
            <v>0</v>
          </cell>
          <cell r="N351">
            <v>13971286.25</v>
          </cell>
          <cell r="O351">
            <v>8811371.5600000005</v>
          </cell>
          <cell r="P351">
            <v>-21828708.41</v>
          </cell>
          <cell r="Q351">
            <v>0</v>
          </cell>
          <cell r="R351">
            <v>-13017336.85</v>
          </cell>
          <cell r="S351">
            <v>47960</v>
          </cell>
        </row>
        <row r="352">
          <cell r="A352">
            <v>2205550060</v>
          </cell>
          <cell r="B352" t="str">
            <v>ADVANCE TO JAIPRAKASH POWER VENTURES LIMITED</v>
          </cell>
          <cell r="C352">
            <v>0</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row>
        <row r="353">
          <cell r="A353">
            <v>2205550070</v>
          </cell>
          <cell r="B353" t="str">
            <v>ADVANCE - PROJECT PHOENIX</v>
          </cell>
          <cell r="C353">
            <v>0</v>
          </cell>
          <cell r="D353">
            <v>0</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row>
        <row r="354">
          <cell r="A354">
            <v>2206510000</v>
          </cell>
          <cell r="B354" t="str">
            <v>ELECTRICITY DEPOSITS</v>
          </cell>
          <cell r="C354">
            <v>418255</v>
          </cell>
          <cell r="D354">
            <v>0</v>
          </cell>
          <cell r="E354">
            <v>0</v>
          </cell>
          <cell r="F354">
            <v>0</v>
          </cell>
          <cell r="G354">
            <v>0</v>
          </cell>
          <cell r="H354">
            <v>0</v>
          </cell>
          <cell r="I354">
            <v>418255</v>
          </cell>
          <cell r="J354">
            <v>418255</v>
          </cell>
          <cell r="K354">
            <v>0</v>
          </cell>
          <cell r="L354">
            <v>0</v>
          </cell>
          <cell r="M354">
            <v>0</v>
          </cell>
          <cell r="N354">
            <v>0</v>
          </cell>
          <cell r="O354">
            <v>0</v>
          </cell>
          <cell r="P354">
            <v>0</v>
          </cell>
          <cell r="Q354">
            <v>0</v>
          </cell>
          <cell r="R354">
            <v>0</v>
          </cell>
          <cell r="S354">
            <v>0</v>
          </cell>
        </row>
        <row r="355">
          <cell r="A355">
            <v>2206510010</v>
          </cell>
          <cell r="B355" t="str">
            <v>CUSTOMS DEPOSITS</v>
          </cell>
          <cell r="C355">
            <v>0</v>
          </cell>
          <cell r="D355">
            <v>0</v>
          </cell>
          <cell r="E355">
            <v>76173271.480000004</v>
          </cell>
          <cell r="F355">
            <v>0</v>
          </cell>
          <cell r="G355">
            <v>0</v>
          </cell>
          <cell r="H355">
            <v>286726010</v>
          </cell>
          <cell r="I355">
            <v>362899281.48000002</v>
          </cell>
          <cell r="J355">
            <v>0</v>
          </cell>
          <cell r="K355">
            <v>0</v>
          </cell>
          <cell r="L355">
            <v>0</v>
          </cell>
          <cell r="M355">
            <v>0</v>
          </cell>
          <cell r="N355">
            <v>0</v>
          </cell>
          <cell r="O355">
            <v>14352852.48</v>
          </cell>
          <cell r="P355">
            <v>61820419</v>
          </cell>
          <cell r="Q355">
            <v>0</v>
          </cell>
          <cell r="R355">
            <v>76173271.480000004</v>
          </cell>
          <cell r="S355">
            <v>286726010</v>
          </cell>
        </row>
        <row r="356">
          <cell r="A356">
            <v>2206510030</v>
          </cell>
          <cell r="B356" t="str">
            <v>OTHER GOVERNMENT DEPOSITS</v>
          </cell>
          <cell r="C356">
            <v>0</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row>
        <row r="357">
          <cell r="A357">
            <v>2206510040</v>
          </cell>
          <cell r="B357" t="str">
            <v>SECURITY DEPOSIT</v>
          </cell>
          <cell r="C357">
            <v>308650000</v>
          </cell>
          <cell r="D357">
            <v>0</v>
          </cell>
          <cell r="E357">
            <v>11143928</v>
          </cell>
          <cell r="F357">
            <v>0</v>
          </cell>
          <cell r="G357">
            <v>0</v>
          </cell>
          <cell r="H357">
            <v>451903974.97000003</v>
          </cell>
          <cell r="I357">
            <v>771697902.97000003</v>
          </cell>
          <cell r="J357">
            <v>308650000</v>
          </cell>
          <cell r="K357">
            <v>0</v>
          </cell>
          <cell r="L357">
            <v>0</v>
          </cell>
          <cell r="M357">
            <v>0</v>
          </cell>
          <cell r="N357">
            <v>0</v>
          </cell>
          <cell r="O357">
            <v>11143928</v>
          </cell>
          <cell r="P357">
            <v>0</v>
          </cell>
          <cell r="Q357">
            <v>0</v>
          </cell>
          <cell r="R357">
            <v>11143928</v>
          </cell>
          <cell r="S357">
            <v>451903974.97000003</v>
          </cell>
        </row>
        <row r="358">
          <cell r="A358">
            <v>2206510050</v>
          </cell>
          <cell r="B358" t="str">
            <v>RENT DEPOSIT</v>
          </cell>
          <cell r="C358">
            <v>0</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row>
        <row r="359">
          <cell r="A359">
            <v>2206510090</v>
          </cell>
          <cell r="B359" t="str">
            <v>DEPOSITS OTHERS</v>
          </cell>
          <cell r="C359">
            <v>122836</v>
          </cell>
          <cell r="D359">
            <v>0</v>
          </cell>
          <cell r="E359">
            <v>0</v>
          </cell>
          <cell r="F359">
            <v>0</v>
          </cell>
          <cell r="G359">
            <v>0</v>
          </cell>
          <cell r="H359">
            <v>0</v>
          </cell>
          <cell r="I359">
            <v>122836</v>
          </cell>
          <cell r="J359">
            <v>122836</v>
          </cell>
          <cell r="K359">
            <v>0</v>
          </cell>
          <cell r="L359">
            <v>0</v>
          </cell>
          <cell r="M359">
            <v>0</v>
          </cell>
          <cell r="N359">
            <v>0</v>
          </cell>
          <cell r="O359">
            <v>0</v>
          </cell>
          <cell r="P359">
            <v>0</v>
          </cell>
          <cell r="Q359">
            <v>0</v>
          </cell>
          <cell r="R359">
            <v>0</v>
          </cell>
          <cell r="S359">
            <v>0</v>
          </cell>
        </row>
        <row r="360">
          <cell r="A360">
            <v>2206540003</v>
          </cell>
          <cell r="B360" t="str">
            <v>SERVICE TAX FINAL VIJYANAGAR</v>
          </cell>
          <cell r="C360">
            <v>0</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row>
        <row r="361">
          <cell r="A361">
            <v>2206540004</v>
          </cell>
          <cell r="B361" t="str">
            <v>EDUCATION CESS SERVICE TAX FINAL VIJYANAGAR</v>
          </cell>
          <cell r="C361">
            <v>0</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row>
        <row r="362">
          <cell r="A362">
            <v>2206540005</v>
          </cell>
          <cell r="B362" t="str">
            <v>HIGHER ED.CESS SERVICE TAX FINAL VIJYANAGAR</v>
          </cell>
          <cell r="C362">
            <v>0</v>
          </cell>
          <cell r="D362">
            <v>0</v>
          </cell>
          <cell r="E362">
            <v>0</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row>
        <row r="363">
          <cell r="A363">
            <v>2206540210</v>
          </cell>
          <cell r="B363" t="str">
            <v>SERVICE TAX  RECEIVABLE</v>
          </cell>
          <cell r="C363">
            <v>0</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row>
        <row r="364">
          <cell r="A364">
            <v>2206540211</v>
          </cell>
          <cell r="B364" t="str">
            <v>CESS ON  SERVICE TAX  RECEIVABLE</v>
          </cell>
          <cell r="C364">
            <v>0</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row>
        <row r="365">
          <cell r="A365">
            <v>2206540214</v>
          </cell>
          <cell r="B365" t="str">
            <v>SERVICE TAX RECEIVABLE - INTERIM - ENERGY</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row>
        <row r="366">
          <cell r="A366">
            <v>2206540215</v>
          </cell>
          <cell r="B366" t="str">
            <v>EDUCATION CES SERVICE TX RECEIVBLE-INTERIM-EN</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row>
        <row r="367">
          <cell r="A367">
            <v>2206540216</v>
          </cell>
          <cell r="B367" t="str">
            <v>HIGHER ED.CES SERVICE TX RECEIVBLE-INTERIM-EN</v>
          </cell>
          <cell r="C367">
            <v>0</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row>
        <row r="368">
          <cell r="A368">
            <v>2206540217</v>
          </cell>
          <cell r="B368" t="str">
            <v>SERVICE TAX RECEIVABLE - FINAL - ENERGY</v>
          </cell>
          <cell r="C368">
            <v>0</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row>
        <row r="369">
          <cell r="A369">
            <v>2206540218</v>
          </cell>
          <cell r="B369" t="str">
            <v>EDUCATION CESS SERVICE TAX RECEIVABLE-FINAL-E</v>
          </cell>
          <cell r="C369">
            <v>0</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row>
        <row r="370">
          <cell r="A370">
            <v>2206540219</v>
          </cell>
          <cell r="B370" t="str">
            <v>HIGHER ED.CES SERVICE TAX RECEIVBLE-INTERIM-E</v>
          </cell>
          <cell r="C370">
            <v>0</v>
          </cell>
          <cell r="D370">
            <v>0</v>
          </cell>
          <cell r="E370">
            <v>-0.46</v>
          </cell>
          <cell r="F370">
            <v>0</v>
          </cell>
          <cell r="G370">
            <v>0</v>
          </cell>
          <cell r="H370">
            <v>0</v>
          </cell>
          <cell r="I370">
            <v>-0.46</v>
          </cell>
          <cell r="J370">
            <v>0</v>
          </cell>
          <cell r="K370">
            <v>0</v>
          </cell>
          <cell r="L370">
            <v>0</v>
          </cell>
          <cell r="M370">
            <v>0</v>
          </cell>
          <cell r="N370">
            <v>0</v>
          </cell>
          <cell r="O370">
            <v>0</v>
          </cell>
          <cell r="P370">
            <v>0</v>
          </cell>
          <cell r="Q370">
            <v>-0.46</v>
          </cell>
          <cell r="R370">
            <v>-0.46</v>
          </cell>
          <cell r="S370">
            <v>0</v>
          </cell>
        </row>
        <row r="371">
          <cell r="A371">
            <v>2206551110</v>
          </cell>
          <cell r="B371" t="str">
            <v>VAT RECEIVABLE- MAHARASHTRA</v>
          </cell>
          <cell r="C371">
            <v>0</v>
          </cell>
          <cell r="D371">
            <v>0</v>
          </cell>
          <cell r="E371">
            <v>0</v>
          </cell>
          <cell r="F371">
            <v>0</v>
          </cell>
          <cell r="G371">
            <v>0</v>
          </cell>
          <cell r="H371">
            <v>4887749.04</v>
          </cell>
          <cell r="I371">
            <v>4887749.04</v>
          </cell>
          <cell r="J371">
            <v>0</v>
          </cell>
          <cell r="K371">
            <v>0</v>
          </cell>
          <cell r="L371">
            <v>0</v>
          </cell>
          <cell r="M371">
            <v>0</v>
          </cell>
          <cell r="N371">
            <v>0</v>
          </cell>
          <cell r="O371">
            <v>0</v>
          </cell>
          <cell r="P371">
            <v>0</v>
          </cell>
          <cell r="Q371">
            <v>0</v>
          </cell>
          <cell r="R371">
            <v>0</v>
          </cell>
          <cell r="S371">
            <v>4887749.04</v>
          </cell>
        </row>
        <row r="372">
          <cell r="A372">
            <v>2206551320</v>
          </cell>
          <cell r="B372" t="str">
            <v>VAT CAPITAL 4% INPUT TAX RECOVE</v>
          </cell>
          <cell r="C372">
            <v>0</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row>
        <row r="373">
          <cell r="A373">
            <v>2206560000</v>
          </cell>
          <cell r="B373" t="str">
            <v>ADVANCE INCOME TAX</v>
          </cell>
          <cell r="C373">
            <v>0</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row>
        <row r="374">
          <cell r="A374">
            <v>2206590017</v>
          </cell>
          <cell r="B374" t="str">
            <v>INTEREST RECEIVABLE (CTRL A/C)</v>
          </cell>
          <cell r="C374">
            <v>0</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row>
        <row r="375">
          <cell r="A375">
            <v>2206590018</v>
          </cell>
          <cell r="B375" t="str">
            <v>INTEREST RECEIVABLE ON FIXED DEPOSITS</v>
          </cell>
          <cell r="C375">
            <v>0</v>
          </cell>
          <cell r="D375">
            <v>28326292</v>
          </cell>
          <cell r="E375">
            <v>0</v>
          </cell>
          <cell r="F375">
            <v>0</v>
          </cell>
          <cell r="G375">
            <v>0</v>
          </cell>
          <cell r="H375">
            <v>12743836</v>
          </cell>
          <cell r="I375">
            <v>41070128</v>
          </cell>
          <cell r="J375">
            <v>0</v>
          </cell>
          <cell r="K375">
            <v>28326292</v>
          </cell>
          <cell r="L375">
            <v>0</v>
          </cell>
          <cell r="M375">
            <v>0</v>
          </cell>
          <cell r="N375">
            <v>28326292</v>
          </cell>
          <cell r="O375">
            <v>0</v>
          </cell>
          <cell r="P375">
            <v>0</v>
          </cell>
          <cell r="Q375">
            <v>0</v>
          </cell>
          <cell r="R375">
            <v>0</v>
          </cell>
          <cell r="S375">
            <v>12743836</v>
          </cell>
        </row>
        <row r="376">
          <cell r="A376">
            <v>2206590020</v>
          </cell>
          <cell r="B376" t="str">
            <v>INTEREST RECEIVABLE - GROUP COMPANY</v>
          </cell>
          <cell r="C376">
            <v>16230137</v>
          </cell>
          <cell r="D376">
            <v>182508381.22</v>
          </cell>
          <cell r="E376">
            <v>0</v>
          </cell>
          <cell r="F376">
            <v>0</v>
          </cell>
          <cell r="G376">
            <v>0</v>
          </cell>
          <cell r="H376">
            <v>0</v>
          </cell>
          <cell r="I376">
            <v>198738518.22</v>
          </cell>
          <cell r="J376">
            <v>16230137</v>
          </cell>
          <cell r="K376">
            <v>182508381.22</v>
          </cell>
          <cell r="L376">
            <v>0</v>
          </cell>
          <cell r="M376">
            <v>0</v>
          </cell>
          <cell r="N376">
            <v>182508381.22</v>
          </cell>
          <cell r="O376">
            <v>0</v>
          </cell>
          <cell r="P376">
            <v>0</v>
          </cell>
          <cell r="Q376">
            <v>0</v>
          </cell>
          <cell r="R376">
            <v>0</v>
          </cell>
          <cell r="S376">
            <v>0</v>
          </cell>
        </row>
        <row r="377">
          <cell r="A377">
            <v>2206590021</v>
          </cell>
          <cell r="B377" t="str">
            <v>INTEREST RECEIVABLE - GROUP COMPANY (CTRL A/C</v>
          </cell>
          <cell r="C377">
            <v>0</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row>
        <row r="378">
          <cell r="A378">
            <v>2206590040</v>
          </cell>
          <cell r="B378" t="str">
            <v>ACCRUED INCOME</v>
          </cell>
          <cell r="C378">
            <v>0</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row>
        <row r="379">
          <cell r="A379">
            <v>2206590110</v>
          </cell>
          <cell r="B379" t="str">
            <v>RENT-RECEIVABLE</v>
          </cell>
          <cell r="C379">
            <v>0</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row>
        <row r="380">
          <cell r="A380">
            <v>2206590130</v>
          </cell>
          <cell r="B380" t="str">
            <v>INSURANCE CLAIM RECEIVABLE</v>
          </cell>
          <cell r="C380">
            <v>-645991</v>
          </cell>
          <cell r="D380">
            <v>0</v>
          </cell>
          <cell r="E380">
            <v>-457</v>
          </cell>
          <cell r="F380">
            <v>0</v>
          </cell>
          <cell r="G380">
            <v>0</v>
          </cell>
          <cell r="H380">
            <v>16020030.609999999</v>
          </cell>
          <cell r="I380">
            <v>15373582.609999999</v>
          </cell>
          <cell r="J380">
            <v>-645991</v>
          </cell>
          <cell r="K380">
            <v>0</v>
          </cell>
          <cell r="L380">
            <v>0</v>
          </cell>
          <cell r="M380">
            <v>0</v>
          </cell>
          <cell r="N380">
            <v>0</v>
          </cell>
          <cell r="O380">
            <v>-457</v>
          </cell>
          <cell r="P380">
            <v>0</v>
          </cell>
          <cell r="Q380">
            <v>0</v>
          </cell>
          <cell r="R380">
            <v>-457</v>
          </cell>
          <cell r="S380">
            <v>16020030.609999999</v>
          </cell>
        </row>
        <row r="381">
          <cell r="A381">
            <v>2206590190</v>
          </cell>
          <cell r="B381" t="str">
            <v>FOR CON DEF PRE-ASET</v>
          </cell>
          <cell r="C381">
            <v>0</v>
          </cell>
          <cell r="D381">
            <v>0</v>
          </cell>
          <cell r="E381">
            <v>0</v>
          </cell>
          <cell r="F381">
            <v>0</v>
          </cell>
          <cell r="G381">
            <v>0</v>
          </cell>
          <cell r="H381">
            <v>-0.12</v>
          </cell>
          <cell r="I381">
            <v>-0.12</v>
          </cell>
          <cell r="J381">
            <v>0</v>
          </cell>
          <cell r="K381">
            <v>0</v>
          </cell>
          <cell r="L381">
            <v>0</v>
          </cell>
          <cell r="M381">
            <v>0</v>
          </cell>
          <cell r="N381">
            <v>0</v>
          </cell>
          <cell r="O381">
            <v>-8636498</v>
          </cell>
          <cell r="P381">
            <v>8636498</v>
          </cell>
          <cell r="Q381">
            <v>0</v>
          </cell>
          <cell r="R381">
            <v>0</v>
          </cell>
          <cell r="S381">
            <v>-0.12</v>
          </cell>
        </row>
        <row r="382">
          <cell r="A382">
            <v>4101011000</v>
          </cell>
          <cell r="B382" t="str">
            <v>FEES RECEIVED - JSWECE</v>
          </cell>
          <cell r="C382">
            <v>0</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row>
        <row r="383">
          <cell r="A383">
            <v>4101011010</v>
          </cell>
          <cell r="B383" t="str">
            <v>SALE OF POWER- PPA</v>
          </cell>
          <cell r="C383">
            <v>0</v>
          </cell>
          <cell r="D383">
            <v>-4851485738</v>
          </cell>
          <cell r="E383">
            <v>-6986491442</v>
          </cell>
          <cell r="F383">
            <v>0</v>
          </cell>
          <cell r="G383">
            <v>0</v>
          </cell>
          <cell r="H383">
            <v>-1772871130</v>
          </cell>
          <cell r="I383">
            <v>-13610848310</v>
          </cell>
          <cell r="J383">
            <v>0</v>
          </cell>
          <cell r="K383">
            <v>-4851485738</v>
          </cell>
          <cell r="L383">
            <v>0</v>
          </cell>
          <cell r="M383">
            <v>0</v>
          </cell>
          <cell r="N383">
            <v>-4851485738</v>
          </cell>
          <cell r="O383">
            <v>0</v>
          </cell>
          <cell r="P383">
            <v>-6986491442</v>
          </cell>
          <cell r="Q383">
            <v>0</v>
          </cell>
          <cell r="R383">
            <v>-6986491442</v>
          </cell>
          <cell r="S383">
            <v>-1772871130</v>
          </cell>
        </row>
        <row r="384">
          <cell r="A384">
            <v>4101011020</v>
          </cell>
          <cell r="B384" t="str">
            <v xml:space="preserve"> SALE OF POWER- MERCHANT</v>
          </cell>
          <cell r="C384">
            <v>0</v>
          </cell>
          <cell r="D384">
            <v>-2048560799</v>
          </cell>
          <cell r="E384">
            <v>-2551762792</v>
          </cell>
          <cell r="F384">
            <v>0</v>
          </cell>
          <cell r="G384">
            <v>0</v>
          </cell>
          <cell r="H384">
            <v>-1618602944.0699999</v>
          </cell>
          <cell r="I384">
            <v>-6218926535.0699997</v>
          </cell>
          <cell r="J384">
            <v>0</v>
          </cell>
          <cell r="K384">
            <v>-2048560799</v>
          </cell>
          <cell r="L384">
            <v>0</v>
          </cell>
          <cell r="M384">
            <v>0</v>
          </cell>
          <cell r="N384">
            <v>-2048560799</v>
          </cell>
          <cell r="O384">
            <v>0</v>
          </cell>
          <cell r="P384">
            <v>-2551762792</v>
          </cell>
          <cell r="Q384">
            <v>0</v>
          </cell>
          <cell r="R384">
            <v>-2551762792</v>
          </cell>
          <cell r="S384">
            <v>-1618602944.0699999</v>
          </cell>
        </row>
        <row r="385">
          <cell r="A385">
            <v>4101011030</v>
          </cell>
          <cell r="B385" t="str">
            <v>SALE OF POWER- CAPTIVE</v>
          </cell>
          <cell r="C385">
            <v>0</v>
          </cell>
          <cell r="D385">
            <v>-12732205</v>
          </cell>
          <cell r="E385">
            <v>-560094841</v>
          </cell>
          <cell r="F385">
            <v>-32382283</v>
          </cell>
          <cell r="G385">
            <v>-27993865</v>
          </cell>
          <cell r="H385">
            <v>-1464159541.46</v>
          </cell>
          <cell r="I385">
            <v>-2036986587.46</v>
          </cell>
          <cell r="J385">
            <v>0</v>
          </cell>
          <cell r="K385">
            <v>-12732205</v>
          </cell>
          <cell r="L385">
            <v>0</v>
          </cell>
          <cell r="M385">
            <v>0</v>
          </cell>
          <cell r="N385">
            <v>-12732205</v>
          </cell>
          <cell r="O385">
            <v>0</v>
          </cell>
          <cell r="P385">
            <v>-560094841</v>
          </cell>
          <cell r="Q385">
            <v>0</v>
          </cell>
          <cell r="R385">
            <v>-560094841</v>
          </cell>
          <cell r="S385">
            <v>-1464159541.46</v>
          </cell>
        </row>
        <row r="386">
          <cell r="A386">
            <v>4101011090</v>
          </cell>
          <cell r="B386" t="str">
            <v>OPERATION &amp; MAINTENANCE FEE</v>
          </cell>
          <cell r="C386">
            <v>0</v>
          </cell>
          <cell r="D386">
            <v>-510779500</v>
          </cell>
          <cell r="E386">
            <v>-1307680000</v>
          </cell>
          <cell r="F386">
            <v>0</v>
          </cell>
          <cell r="G386">
            <v>-46464000</v>
          </cell>
          <cell r="H386">
            <v>-40648499</v>
          </cell>
          <cell r="I386">
            <v>-1859107999</v>
          </cell>
          <cell r="J386">
            <v>0</v>
          </cell>
          <cell r="K386">
            <v>-83528500</v>
          </cell>
          <cell r="L386">
            <v>-427251000</v>
          </cell>
          <cell r="M386">
            <v>0</v>
          </cell>
          <cell r="N386">
            <v>-510779500</v>
          </cell>
          <cell r="O386">
            <v>0</v>
          </cell>
          <cell r="P386">
            <v>0</v>
          </cell>
          <cell r="Q386">
            <v>-1307680000</v>
          </cell>
          <cell r="R386">
            <v>-1307680000</v>
          </cell>
          <cell r="S386">
            <v>-40648499</v>
          </cell>
        </row>
        <row r="387">
          <cell r="A387">
            <v>4101011110</v>
          </cell>
          <cell r="B387" t="str">
            <v>BUSINESS SUPPORT FEE</v>
          </cell>
          <cell r="C387">
            <v>0</v>
          </cell>
          <cell r="D387">
            <v>0</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row>
        <row r="388">
          <cell r="A388">
            <v>4101011140</v>
          </cell>
          <cell r="B388" t="str">
            <v>SALE OF POWER UI</v>
          </cell>
          <cell r="C388">
            <v>0</v>
          </cell>
          <cell r="D388">
            <v>5881508</v>
          </cell>
          <cell r="E388">
            <v>142317234</v>
          </cell>
          <cell r="F388">
            <v>0</v>
          </cell>
          <cell r="G388">
            <v>0</v>
          </cell>
          <cell r="H388">
            <v>0</v>
          </cell>
          <cell r="I388">
            <v>148198742</v>
          </cell>
          <cell r="J388">
            <v>0</v>
          </cell>
          <cell r="K388">
            <v>5881508</v>
          </cell>
          <cell r="L388">
            <v>0</v>
          </cell>
          <cell r="M388">
            <v>0</v>
          </cell>
          <cell r="N388">
            <v>5881508</v>
          </cell>
          <cell r="O388">
            <v>0</v>
          </cell>
          <cell r="P388">
            <v>142317234</v>
          </cell>
          <cell r="Q388">
            <v>0</v>
          </cell>
          <cell r="R388">
            <v>142317234</v>
          </cell>
          <cell r="S388">
            <v>0</v>
          </cell>
        </row>
        <row r="389">
          <cell r="A389">
            <v>4101071000</v>
          </cell>
          <cell r="B389" t="str">
            <v>DOMESTIC SCRAP SALES</v>
          </cell>
          <cell r="C389">
            <v>0</v>
          </cell>
          <cell r="D389">
            <v>0</v>
          </cell>
          <cell r="E389">
            <v>-3117446</v>
          </cell>
          <cell r="F389">
            <v>-473000</v>
          </cell>
          <cell r="G389">
            <v>0</v>
          </cell>
          <cell r="H389">
            <v>-21978911</v>
          </cell>
          <cell r="I389">
            <v>-25096357</v>
          </cell>
          <cell r="J389">
            <v>0</v>
          </cell>
          <cell r="K389">
            <v>0</v>
          </cell>
          <cell r="L389">
            <v>0</v>
          </cell>
          <cell r="M389">
            <v>0</v>
          </cell>
          <cell r="N389">
            <v>0</v>
          </cell>
          <cell r="O389">
            <v>0</v>
          </cell>
          <cell r="P389">
            <v>-3117446</v>
          </cell>
          <cell r="Q389">
            <v>0</v>
          </cell>
          <cell r="R389">
            <v>-3117446</v>
          </cell>
          <cell r="S389">
            <v>-21978911</v>
          </cell>
        </row>
        <row r="390">
          <cell r="A390">
            <v>4101073000</v>
          </cell>
          <cell r="B390" t="str">
            <v>MISCELLANEOUS SALES - OTHERS</v>
          </cell>
          <cell r="C390">
            <v>0</v>
          </cell>
          <cell r="D390">
            <v>0</v>
          </cell>
          <cell r="E390">
            <v>0</v>
          </cell>
          <cell r="F390">
            <v>0</v>
          </cell>
          <cell r="G390">
            <v>0</v>
          </cell>
          <cell r="H390">
            <v>0</v>
          </cell>
          <cell r="I390">
            <v>0</v>
          </cell>
          <cell r="J390">
            <v>0</v>
          </cell>
          <cell r="K390">
            <v>0</v>
          </cell>
          <cell r="L390">
            <v>0</v>
          </cell>
          <cell r="M390">
            <v>0</v>
          </cell>
          <cell r="N390">
            <v>0</v>
          </cell>
          <cell r="O390">
            <v>0</v>
          </cell>
          <cell r="P390">
            <v>0</v>
          </cell>
          <cell r="Q390">
            <v>0</v>
          </cell>
          <cell r="R390">
            <v>0</v>
          </cell>
          <cell r="S390">
            <v>0</v>
          </cell>
        </row>
        <row r="391">
          <cell r="A391">
            <v>4101080000</v>
          </cell>
          <cell r="B391" t="str">
            <v>EXCISE DUTY BILLED</v>
          </cell>
          <cell r="C391">
            <v>0</v>
          </cell>
          <cell r="D391">
            <v>0</v>
          </cell>
          <cell r="E391">
            <v>0</v>
          </cell>
          <cell r="F391">
            <v>0</v>
          </cell>
          <cell r="G391">
            <v>0</v>
          </cell>
          <cell r="H391">
            <v>0</v>
          </cell>
          <cell r="I391">
            <v>0</v>
          </cell>
          <cell r="J391">
            <v>0</v>
          </cell>
          <cell r="K391">
            <v>0</v>
          </cell>
          <cell r="L391">
            <v>0</v>
          </cell>
          <cell r="M391">
            <v>0</v>
          </cell>
          <cell r="N391">
            <v>0</v>
          </cell>
          <cell r="O391">
            <v>0</v>
          </cell>
          <cell r="P391">
            <v>0</v>
          </cell>
          <cell r="Q391">
            <v>0</v>
          </cell>
          <cell r="R391">
            <v>0</v>
          </cell>
          <cell r="S391">
            <v>0</v>
          </cell>
        </row>
        <row r="392">
          <cell r="A392">
            <v>4102030010</v>
          </cell>
          <cell r="B392" t="str">
            <v>OTHER INCOME - LEASE RENT</v>
          </cell>
          <cell r="C392">
            <v>0</v>
          </cell>
          <cell r="D392">
            <v>-99831.255534793061</v>
          </cell>
          <cell r="E392">
            <v>-178.04154302670622</v>
          </cell>
          <cell r="F392">
            <v>0</v>
          </cell>
          <cell r="G392">
            <v>0</v>
          </cell>
          <cell r="H392">
            <v>-1317787.2128089352</v>
          </cell>
          <cell r="I392">
            <v>-1417796.5098867549</v>
          </cell>
          <cell r="J392">
            <v>0</v>
          </cell>
          <cell r="K392">
            <v>-99797.872745475557</v>
          </cell>
          <cell r="L392">
            <v>-33.382789317507417</v>
          </cell>
          <cell r="M392">
            <v>0</v>
          </cell>
          <cell r="N392">
            <v>-99831.255534793061</v>
          </cell>
          <cell r="O392">
            <v>0</v>
          </cell>
          <cell r="P392">
            <v>-89.020771513353111</v>
          </cell>
          <cell r="Q392">
            <v>-89.020771513353111</v>
          </cell>
          <cell r="R392">
            <v>-178.04154302670622</v>
          </cell>
          <cell r="S392">
            <v>-1317787.2128089352</v>
          </cell>
        </row>
        <row r="393">
          <cell r="A393">
            <v>4102030040</v>
          </cell>
          <cell r="B393" t="str">
            <v>OTHER INCOME-OTHER MISC.</v>
          </cell>
          <cell r="C393">
            <v>0</v>
          </cell>
          <cell r="D393">
            <v>-18227908.780000001</v>
          </cell>
          <cell r="E393">
            <v>-22298570.34</v>
          </cell>
          <cell r="F393">
            <v>-278503.52</v>
          </cell>
          <cell r="G393">
            <v>0</v>
          </cell>
          <cell r="H393">
            <v>-110161348.31999999</v>
          </cell>
          <cell r="I393">
            <v>-150687827.44</v>
          </cell>
          <cell r="J393">
            <v>0</v>
          </cell>
          <cell r="K393">
            <v>-18227908.780000001</v>
          </cell>
          <cell r="L393">
            <v>0</v>
          </cell>
          <cell r="M393">
            <v>0</v>
          </cell>
          <cell r="N393">
            <v>-18227908.780000001</v>
          </cell>
          <cell r="O393">
            <v>0</v>
          </cell>
          <cell r="P393">
            <v>-22298570.34</v>
          </cell>
          <cell r="Q393">
            <v>0</v>
          </cell>
          <cell r="R393">
            <v>-22298570.34</v>
          </cell>
          <cell r="S393">
            <v>-110161348.31999999</v>
          </cell>
        </row>
        <row r="394">
          <cell r="A394">
            <v>4102031010</v>
          </cell>
          <cell r="B394" t="str">
            <v>TRADING MARGIN ON BANKING</v>
          </cell>
          <cell r="C394">
            <v>0</v>
          </cell>
          <cell r="D394">
            <v>0</v>
          </cell>
          <cell r="E394">
            <v>0</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row>
        <row r="395">
          <cell r="A395">
            <v>4102031030</v>
          </cell>
          <cell r="B395" t="str">
            <v>FLY ASH SALES</v>
          </cell>
          <cell r="C395">
            <v>0</v>
          </cell>
          <cell r="D395">
            <v>-1690537.7596439167</v>
          </cell>
          <cell r="E395">
            <v>-14300026.240356084</v>
          </cell>
          <cell r="F395">
            <v>-6047</v>
          </cell>
          <cell r="G395">
            <v>0</v>
          </cell>
          <cell r="H395">
            <v>-55950118</v>
          </cell>
          <cell r="I395">
            <v>-71940682</v>
          </cell>
          <cell r="J395">
            <v>0</v>
          </cell>
          <cell r="K395">
            <v>-1684063.9020771512</v>
          </cell>
          <cell r="L395">
            <v>-6473.8575667655787</v>
          </cell>
          <cell r="M395">
            <v>0</v>
          </cell>
          <cell r="N395">
            <v>-1690537.7596439167</v>
          </cell>
          <cell r="O395">
            <v>0</v>
          </cell>
          <cell r="P395">
            <v>-14282762.620178042</v>
          </cell>
          <cell r="Q395">
            <v>-17263.620178041543</v>
          </cell>
          <cell r="R395">
            <v>-14300026.240356084</v>
          </cell>
          <cell r="S395">
            <v>-55950118</v>
          </cell>
        </row>
        <row r="396">
          <cell r="A396">
            <v>4201010000</v>
          </cell>
          <cell r="B396" t="str">
            <v>INTEREST INCOME - GROUP COMPANY</v>
          </cell>
          <cell r="C396">
            <v>0</v>
          </cell>
          <cell r="D396">
            <v>-186085406</v>
          </cell>
          <cell r="E396">
            <v>0</v>
          </cell>
          <cell r="F396">
            <v>-5572568</v>
          </cell>
          <cell r="G396">
            <v>-800414</v>
          </cell>
          <cell r="H396">
            <v>-31418921</v>
          </cell>
          <cell r="I396">
            <v>-217504327</v>
          </cell>
          <cell r="J396">
            <v>0</v>
          </cell>
          <cell r="K396">
            <v>-186085406</v>
          </cell>
          <cell r="L396">
            <v>0</v>
          </cell>
          <cell r="M396">
            <v>0</v>
          </cell>
          <cell r="N396">
            <v>-186085406</v>
          </cell>
          <cell r="O396">
            <v>0</v>
          </cell>
          <cell r="P396">
            <v>0</v>
          </cell>
          <cell r="Q396">
            <v>0</v>
          </cell>
          <cell r="R396">
            <v>0</v>
          </cell>
          <cell r="S396">
            <v>-31418921</v>
          </cell>
        </row>
        <row r="397">
          <cell r="A397">
            <v>4201010020</v>
          </cell>
          <cell r="B397" t="str">
            <v>INTEREST INCOME - OTHERS</v>
          </cell>
          <cell r="C397">
            <v>0</v>
          </cell>
          <cell r="D397">
            <v>-1469848</v>
          </cell>
          <cell r="E397">
            <v>0</v>
          </cell>
          <cell r="F397">
            <v>0</v>
          </cell>
          <cell r="G397">
            <v>0</v>
          </cell>
          <cell r="H397">
            <v>-1101787091.6800001</v>
          </cell>
          <cell r="I397">
            <v>-1103256939.6800001</v>
          </cell>
          <cell r="J397">
            <v>0</v>
          </cell>
          <cell r="K397">
            <v>-1469848</v>
          </cell>
          <cell r="L397">
            <v>0</v>
          </cell>
          <cell r="M397">
            <v>0</v>
          </cell>
          <cell r="N397">
            <v>-1469848</v>
          </cell>
          <cell r="O397">
            <v>0</v>
          </cell>
          <cell r="P397">
            <v>0</v>
          </cell>
          <cell r="Q397">
            <v>0</v>
          </cell>
          <cell r="R397">
            <v>0</v>
          </cell>
          <cell r="S397">
            <v>-1101787091.6800001</v>
          </cell>
        </row>
        <row r="398">
          <cell r="A398">
            <v>4201010090</v>
          </cell>
          <cell r="B398" t="str">
            <v>INTEREST RECEIVED ON FD/MARGIN</v>
          </cell>
          <cell r="C398">
            <v>0</v>
          </cell>
          <cell r="D398">
            <v>0</v>
          </cell>
          <cell r="E398">
            <v>0</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row>
        <row r="399">
          <cell r="A399">
            <v>4201010110</v>
          </cell>
          <cell r="B399" t="str">
            <v>INTEREST INCOME ON FD - WORKING CAPITAL</v>
          </cell>
          <cell r="C399">
            <v>0</v>
          </cell>
          <cell r="D399">
            <v>-25713440.41</v>
          </cell>
          <cell r="E399">
            <v>0</v>
          </cell>
          <cell r="F399">
            <v>0</v>
          </cell>
          <cell r="G399">
            <v>0</v>
          </cell>
          <cell r="H399">
            <v>-22835882.120000001</v>
          </cell>
          <cell r="I399">
            <v>-48549322.530000001</v>
          </cell>
          <cell r="J399">
            <v>0</v>
          </cell>
          <cell r="K399">
            <v>-25713440.41</v>
          </cell>
          <cell r="L399">
            <v>0</v>
          </cell>
          <cell r="M399">
            <v>0</v>
          </cell>
          <cell r="N399">
            <v>-25713440.41</v>
          </cell>
          <cell r="O399">
            <v>0</v>
          </cell>
          <cell r="P399">
            <v>0</v>
          </cell>
          <cell r="Q399">
            <v>0</v>
          </cell>
          <cell r="R399">
            <v>0</v>
          </cell>
          <cell r="S399">
            <v>-22835882.120000001</v>
          </cell>
        </row>
        <row r="400">
          <cell r="A400">
            <v>4201010130</v>
          </cell>
          <cell r="B400" t="str">
            <v>INTEREST INCOME - EMPLOYEE ADVANCE</v>
          </cell>
          <cell r="C400">
            <v>0</v>
          </cell>
          <cell r="D400">
            <v>-740</v>
          </cell>
          <cell r="E400">
            <v>0</v>
          </cell>
          <cell r="F400">
            <v>0</v>
          </cell>
          <cell r="G400">
            <v>0</v>
          </cell>
          <cell r="H400">
            <v>-2290</v>
          </cell>
          <cell r="I400">
            <v>-3030</v>
          </cell>
          <cell r="J400">
            <v>0</v>
          </cell>
          <cell r="K400">
            <v>-740</v>
          </cell>
          <cell r="L400">
            <v>0</v>
          </cell>
          <cell r="M400">
            <v>0</v>
          </cell>
          <cell r="N400">
            <v>-740</v>
          </cell>
          <cell r="O400">
            <v>0</v>
          </cell>
          <cell r="P400">
            <v>0</v>
          </cell>
          <cell r="Q400">
            <v>0</v>
          </cell>
          <cell r="R400">
            <v>0</v>
          </cell>
          <cell r="S400">
            <v>-2290</v>
          </cell>
        </row>
        <row r="401">
          <cell r="A401">
            <v>4201020000</v>
          </cell>
          <cell r="B401" t="str">
            <v>DIVIDEND RECEIVED</v>
          </cell>
          <cell r="C401">
            <v>0</v>
          </cell>
          <cell r="D401">
            <v>-455249275</v>
          </cell>
          <cell r="E401">
            <v>0</v>
          </cell>
          <cell r="F401">
            <v>0</v>
          </cell>
          <cell r="G401">
            <v>0</v>
          </cell>
          <cell r="H401">
            <v>0</v>
          </cell>
          <cell r="I401">
            <v>-455249275</v>
          </cell>
          <cell r="J401">
            <v>0</v>
          </cell>
          <cell r="K401">
            <v>-455249275</v>
          </cell>
          <cell r="L401">
            <v>0</v>
          </cell>
          <cell r="M401">
            <v>0</v>
          </cell>
          <cell r="N401">
            <v>-455249275</v>
          </cell>
          <cell r="O401">
            <v>0</v>
          </cell>
          <cell r="P401">
            <v>0</v>
          </cell>
          <cell r="Q401">
            <v>0</v>
          </cell>
          <cell r="R401">
            <v>0</v>
          </cell>
          <cell r="S401">
            <v>0</v>
          </cell>
        </row>
        <row r="402">
          <cell r="A402">
            <v>4201040000</v>
          </cell>
          <cell r="B402" t="str">
            <v>PROFIT ON SALE OF INVESTMENT</v>
          </cell>
          <cell r="C402">
            <v>0</v>
          </cell>
          <cell r="D402">
            <v>-541819.54</v>
          </cell>
          <cell r="E402">
            <v>0</v>
          </cell>
          <cell r="F402">
            <v>0</v>
          </cell>
          <cell r="G402">
            <v>0</v>
          </cell>
          <cell r="H402">
            <v>-90910521.150000006</v>
          </cell>
          <cell r="I402">
            <v>-91452340.690000013</v>
          </cell>
          <cell r="J402">
            <v>0</v>
          </cell>
          <cell r="K402">
            <v>-541819.54</v>
          </cell>
          <cell r="L402">
            <v>0</v>
          </cell>
          <cell r="M402">
            <v>0</v>
          </cell>
          <cell r="N402">
            <v>-541819.54</v>
          </cell>
          <cell r="O402">
            <v>0</v>
          </cell>
          <cell r="P402">
            <v>0</v>
          </cell>
          <cell r="Q402">
            <v>0</v>
          </cell>
          <cell r="R402">
            <v>0</v>
          </cell>
          <cell r="S402">
            <v>-90910521.150000006</v>
          </cell>
        </row>
        <row r="403">
          <cell r="A403">
            <v>4201060001</v>
          </cell>
          <cell r="B403" t="str">
            <v>REALIZED FOREIGN EXCHANGE FLUCTUATION GAIN</v>
          </cell>
          <cell r="C403">
            <v>0</v>
          </cell>
          <cell r="D403">
            <v>0</v>
          </cell>
          <cell r="E403">
            <v>-9228713.5299999993</v>
          </cell>
          <cell r="F403">
            <v>0</v>
          </cell>
          <cell r="G403">
            <v>0</v>
          </cell>
          <cell r="H403">
            <v>-22188257.379999999</v>
          </cell>
          <cell r="I403">
            <v>-31416970.909999996</v>
          </cell>
          <cell r="J403">
            <v>0</v>
          </cell>
          <cell r="K403">
            <v>0</v>
          </cell>
          <cell r="L403">
            <v>0</v>
          </cell>
          <cell r="M403">
            <v>0</v>
          </cell>
          <cell r="N403">
            <v>0</v>
          </cell>
          <cell r="O403">
            <v>0</v>
          </cell>
          <cell r="P403">
            <v>-9228713.5299999993</v>
          </cell>
          <cell r="Q403">
            <v>0</v>
          </cell>
          <cell r="R403">
            <v>-9228713.5299999993</v>
          </cell>
          <cell r="S403">
            <v>-22188257.379999999</v>
          </cell>
        </row>
        <row r="404">
          <cell r="A404">
            <v>4201060002</v>
          </cell>
          <cell r="B404" t="str">
            <v>REAL FOREX GAIN CO</v>
          </cell>
          <cell r="C404">
            <v>0</v>
          </cell>
          <cell r="D404">
            <v>0</v>
          </cell>
          <cell r="E404">
            <v>-2678826.67</v>
          </cell>
          <cell r="F404">
            <v>0</v>
          </cell>
          <cell r="G404">
            <v>0</v>
          </cell>
          <cell r="H404">
            <v>0</v>
          </cell>
          <cell r="I404">
            <v>-2678826.67</v>
          </cell>
          <cell r="J404">
            <v>0</v>
          </cell>
          <cell r="K404">
            <v>0</v>
          </cell>
          <cell r="L404">
            <v>0</v>
          </cell>
          <cell r="M404">
            <v>0</v>
          </cell>
          <cell r="N404">
            <v>0</v>
          </cell>
          <cell r="O404">
            <v>0</v>
          </cell>
          <cell r="P404">
            <v>-2678826.67</v>
          </cell>
          <cell r="Q404">
            <v>0</v>
          </cell>
          <cell r="R404">
            <v>-2678826.67</v>
          </cell>
          <cell r="S404">
            <v>0</v>
          </cell>
        </row>
        <row r="405">
          <cell r="A405">
            <v>4201060012</v>
          </cell>
          <cell r="B405" t="str">
            <v>UNREAL FOREX GAIN CO</v>
          </cell>
          <cell r="C405">
            <v>0</v>
          </cell>
          <cell r="D405">
            <v>0</v>
          </cell>
          <cell r="E405">
            <v>-4867184.0199999996</v>
          </cell>
          <cell r="F405">
            <v>0</v>
          </cell>
          <cell r="G405">
            <v>0</v>
          </cell>
          <cell r="H405">
            <v>6475539.9500000002</v>
          </cell>
          <cell r="I405">
            <v>1608355.9300000006</v>
          </cell>
          <cell r="J405">
            <v>0</v>
          </cell>
          <cell r="K405">
            <v>0</v>
          </cell>
          <cell r="L405">
            <v>0</v>
          </cell>
          <cell r="M405">
            <v>0</v>
          </cell>
          <cell r="N405">
            <v>0</v>
          </cell>
          <cell r="O405">
            <v>0</v>
          </cell>
          <cell r="P405">
            <v>-4867184.0199999996</v>
          </cell>
          <cell r="Q405">
            <v>0</v>
          </cell>
          <cell r="R405">
            <v>-4867184.0199999996</v>
          </cell>
          <cell r="S405">
            <v>6475539.9500000002</v>
          </cell>
        </row>
        <row r="406">
          <cell r="A406">
            <v>5101010001</v>
          </cell>
          <cell r="B406" t="str">
            <v>CONSUMPTION OF RAW MATERIAL - INDIGENIOUS-MEM</v>
          </cell>
          <cell r="C406">
            <v>0</v>
          </cell>
          <cell r="D406">
            <v>0</v>
          </cell>
          <cell r="E406">
            <v>9488110</v>
          </cell>
          <cell r="F406">
            <v>-26111.08</v>
          </cell>
          <cell r="G406">
            <v>0</v>
          </cell>
          <cell r="H406">
            <v>0</v>
          </cell>
          <cell r="I406">
            <v>9488110</v>
          </cell>
          <cell r="J406">
            <v>0</v>
          </cell>
          <cell r="K406">
            <v>0</v>
          </cell>
          <cell r="L406">
            <v>0</v>
          </cell>
          <cell r="M406">
            <v>0</v>
          </cell>
          <cell r="N406">
            <v>0</v>
          </cell>
          <cell r="O406">
            <v>0</v>
          </cell>
          <cell r="P406">
            <v>9488110</v>
          </cell>
          <cell r="Q406">
            <v>0</v>
          </cell>
          <cell r="R406">
            <v>9488110</v>
          </cell>
          <cell r="S406">
            <v>0</v>
          </cell>
        </row>
        <row r="407">
          <cell r="A407">
            <v>5101011110</v>
          </cell>
          <cell r="B407" t="str">
            <v>MANUAL PRICE VARIA COAL&amp;COKE-FREIGHT&amp;HANDLING</v>
          </cell>
          <cell r="C407">
            <v>0</v>
          </cell>
          <cell r="D407">
            <v>54415307.490000002</v>
          </cell>
          <cell r="E407">
            <v>-79551114.120000005</v>
          </cell>
          <cell r="F407">
            <v>-118000</v>
          </cell>
          <cell r="G407">
            <v>0</v>
          </cell>
          <cell r="H407">
            <v>319344372.04000002</v>
          </cell>
          <cell r="I407">
            <v>294208565.41000003</v>
          </cell>
          <cell r="J407">
            <v>0</v>
          </cell>
          <cell r="K407">
            <v>54415307.490000002</v>
          </cell>
          <cell r="L407">
            <v>0</v>
          </cell>
          <cell r="M407">
            <v>0</v>
          </cell>
          <cell r="N407">
            <v>54415307.490000002</v>
          </cell>
          <cell r="O407">
            <v>0</v>
          </cell>
          <cell r="P407">
            <v>-79551114.120000005</v>
          </cell>
          <cell r="Q407">
            <v>0</v>
          </cell>
          <cell r="R407">
            <v>-79551114.120000005</v>
          </cell>
          <cell r="S407">
            <v>319344372.04000002</v>
          </cell>
        </row>
        <row r="408">
          <cell r="A408">
            <v>5101040000</v>
          </cell>
          <cell r="B408" t="str">
            <v>CONSUMPTION OF WIP</v>
          </cell>
          <cell r="C408">
            <v>0</v>
          </cell>
          <cell r="D408">
            <v>0</v>
          </cell>
          <cell r="E408">
            <v>0</v>
          </cell>
          <cell r="F408">
            <v>0</v>
          </cell>
          <cell r="G408">
            <v>0</v>
          </cell>
          <cell r="H408">
            <v>2928184.73</v>
          </cell>
          <cell r="I408">
            <v>2928184.73</v>
          </cell>
          <cell r="J408">
            <v>0</v>
          </cell>
          <cell r="K408">
            <v>0</v>
          </cell>
          <cell r="L408">
            <v>0</v>
          </cell>
          <cell r="M408">
            <v>0</v>
          </cell>
          <cell r="N408">
            <v>0</v>
          </cell>
          <cell r="O408">
            <v>0</v>
          </cell>
          <cell r="P408">
            <v>0</v>
          </cell>
          <cell r="Q408">
            <v>0</v>
          </cell>
          <cell r="R408">
            <v>0</v>
          </cell>
          <cell r="S408">
            <v>2928184.73</v>
          </cell>
        </row>
        <row r="409">
          <cell r="A409">
            <v>5101090200</v>
          </cell>
          <cell r="B409" t="str">
            <v>PRICE DIFFERENCES - MATERIALS _IMP</v>
          </cell>
          <cell r="C409">
            <v>0</v>
          </cell>
          <cell r="D409">
            <v>12837.5635592162</v>
          </cell>
          <cell r="E409">
            <v>31093.923236900308</v>
          </cell>
          <cell r="F409">
            <v>-67.86999999999999</v>
          </cell>
          <cell r="G409">
            <v>-334196.93</v>
          </cell>
          <cell r="H409">
            <v>11354.063203883496</v>
          </cell>
          <cell r="I409">
            <v>55285.55</v>
          </cell>
          <cell r="J409">
            <v>0</v>
          </cell>
          <cell r="K409">
            <v>13460.299565669486</v>
          </cell>
          <cell r="L409">
            <v>-622.73600645328543</v>
          </cell>
          <cell r="M409">
            <v>0</v>
          </cell>
          <cell r="N409">
            <v>12837.5635592162</v>
          </cell>
          <cell r="O409">
            <v>0</v>
          </cell>
          <cell r="P409">
            <v>37158.935920775737</v>
          </cell>
          <cell r="Q409">
            <v>-6065.0126838754277</v>
          </cell>
          <cell r="R409">
            <v>31093.923236900308</v>
          </cell>
          <cell r="S409">
            <v>11354.063203883496</v>
          </cell>
        </row>
        <row r="410">
          <cell r="A410">
            <v>5101091100</v>
          </cell>
          <cell r="B410" t="str">
            <v>PRICE DIFFERENCE-OTHERS</v>
          </cell>
          <cell r="C410">
            <v>0</v>
          </cell>
          <cell r="D410">
            <v>0</v>
          </cell>
          <cell r="E410">
            <v>0</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row>
        <row r="411">
          <cell r="A411">
            <v>5103011000</v>
          </cell>
          <cell r="B411" t="str">
            <v>CHANGE IN STOCK SFG</v>
          </cell>
          <cell r="C411">
            <v>0</v>
          </cell>
          <cell r="D411">
            <v>0</v>
          </cell>
          <cell r="E411">
            <v>0</v>
          </cell>
          <cell r="F411">
            <v>0</v>
          </cell>
          <cell r="G411">
            <v>0</v>
          </cell>
          <cell r="H411">
            <v>214707.29000000004</v>
          </cell>
          <cell r="I411">
            <v>214707.29000000004</v>
          </cell>
          <cell r="J411">
            <v>0</v>
          </cell>
          <cell r="K411">
            <v>0</v>
          </cell>
          <cell r="L411">
            <v>0</v>
          </cell>
          <cell r="M411">
            <v>0</v>
          </cell>
          <cell r="N411">
            <v>0</v>
          </cell>
          <cell r="O411">
            <v>0</v>
          </cell>
          <cell r="P411">
            <v>0</v>
          </cell>
          <cell r="Q411">
            <v>0</v>
          </cell>
          <cell r="R411">
            <v>0</v>
          </cell>
          <cell r="S411">
            <v>214707.29000000004</v>
          </cell>
        </row>
        <row r="412">
          <cell r="A412">
            <v>5103012000</v>
          </cell>
          <cell r="B412" t="str">
            <v>CHANGE IN STOCK FG</v>
          </cell>
          <cell r="C412">
            <v>0</v>
          </cell>
          <cell r="D412">
            <v>0.01</v>
          </cell>
          <cell r="E412">
            <v>0.01</v>
          </cell>
          <cell r="F412">
            <v>0</v>
          </cell>
          <cell r="G412">
            <v>0</v>
          </cell>
          <cell r="H412">
            <v>0</v>
          </cell>
          <cell r="I412">
            <v>0.02</v>
          </cell>
          <cell r="J412">
            <v>0</v>
          </cell>
          <cell r="K412">
            <v>0.01</v>
          </cell>
          <cell r="L412">
            <v>0</v>
          </cell>
          <cell r="M412">
            <v>0</v>
          </cell>
          <cell r="N412">
            <v>0.01</v>
          </cell>
          <cell r="O412">
            <v>0</v>
          </cell>
          <cell r="P412">
            <v>0.01</v>
          </cell>
          <cell r="Q412">
            <v>0</v>
          </cell>
          <cell r="R412">
            <v>0.01</v>
          </cell>
          <cell r="S412">
            <v>0</v>
          </cell>
        </row>
        <row r="413">
          <cell r="A413">
            <v>5104020000</v>
          </cell>
          <cell r="B413" t="str">
            <v>CONSUMPTION OF FUEL - INDIGENIOUS</v>
          </cell>
          <cell r="C413">
            <v>0</v>
          </cell>
          <cell r="D413">
            <v>3791829263.3600001</v>
          </cell>
          <cell r="E413">
            <v>1160523183.4000001</v>
          </cell>
          <cell r="F413">
            <v>0</v>
          </cell>
          <cell r="G413">
            <v>0</v>
          </cell>
          <cell r="H413">
            <v>0</v>
          </cell>
          <cell r="I413">
            <v>4952352446.7600002</v>
          </cell>
          <cell r="J413">
            <v>0</v>
          </cell>
          <cell r="K413">
            <v>3791829263.3600001</v>
          </cell>
          <cell r="L413">
            <v>0</v>
          </cell>
          <cell r="M413">
            <v>0</v>
          </cell>
          <cell r="N413">
            <v>3791829263.3600001</v>
          </cell>
          <cell r="O413">
            <v>0</v>
          </cell>
          <cell r="P413">
            <v>1160523183.4000001</v>
          </cell>
          <cell r="Q413">
            <v>0</v>
          </cell>
          <cell r="R413">
            <v>1160523183.4000001</v>
          </cell>
          <cell r="S413">
            <v>0</v>
          </cell>
        </row>
        <row r="414">
          <cell r="A414">
            <v>5104020120</v>
          </cell>
          <cell r="B414" t="str">
            <v>INVENTORY DIFFERENCE - IMP FUEL</v>
          </cell>
          <cell r="C414">
            <v>0</v>
          </cell>
          <cell r="D414">
            <v>0</v>
          </cell>
          <cell r="E414">
            <v>900208.16</v>
          </cell>
          <cell r="F414">
            <v>0</v>
          </cell>
          <cell r="G414">
            <v>0</v>
          </cell>
          <cell r="H414">
            <v>0</v>
          </cell>
          <cell r="I414">
            <v>900208.16</v>
          </cell>
          <cell r="J414">
            <v>0</v>
          </cell>
          <cell r="K414">
            <v>0</v>
          </cell>
          <cell r="L414">
            <v>0</v>
          </cell>
          <cell r="M414">
            <v>0</v>
          </cell>
          <cell r="N414">
            <v>0</v>
          </cell>
          <cell r="O414">
            <v>0</v>
          </cell>
          <cell r="P414">
            <v>900208.16</v>
          </cell>
          <cell r="Q414">
            <v>0</v>
          </cell>
          <cell r="R414">
            <v>900208.16</v>
          </cell>
          <cell r="S414">
            <v>0</v>
          </cell>
        </row>
        <row r="415">
          <cell r="A415">
            <v>5104020030</v>
          </cell>
          <cell r="B415" t="str">
            <v>CONSUMPTION OF FUEL - LDO</v>
          </cell>
          <cell r="C415">
            <v>0</v>
          </cell>
          <cell r="D415">
            <v>40783533.480000004</v>
          </cell>
          <cell r="E415">
            <v>9101593.7599999998</v>
          </cell>
          <cell r="F415">
            <v>1513748.83</v>
          </cell>
          <cell r="G415">
            <v>0</v>
          </cell>
          <cell r="H415">
            <v>30473714.100000001</v>
          </cell>
          <cell r="I415">
            <v>80358841.340000004</v>
          </cell>
          <cell r="J415">
            <v>0</v>
          </cell>
          <cell r="K415">
            <v>40783533.480000004</v>
          </cell>
          <cell r="L415">
            <v>0</v>
          </cell>
          <cell r="M415">
            <v>0</v>
          </cell>
          <cell r="N415">
            <v>40783533.480000004</v>
          </cell>
          <cell r="O415">
            <v>0</v>
          </cell>
          <cell r="P415">
            <v>9101593.7599999998</v>
          </cell>
          <cell r="Q415">
            <v>0</v>
          </cell>
          <cell r="R415">
            <v>9101593.7599999998</v>
          </cell>
          <cell r="S415">
            <v>30473714.100000001</v>
          </cell>
        </row>
        <row r="416">
          <cell r="A416">
            <v>5104020040</v>
          </cell>
          <cell r="B416" t="str">
            <v>CONSUMPTION OF FUEL - HFO</v>
          </cell>
          <cell r="C416">
            <v>0</v>
          </cell>
          <cell r="D416">
            <v>167190.04999999999</v>
          </cell>
          <cell r="E416">
            <v>0</v>
          </cell>
          <cell r="F416">
            <v>0</v>
          </cell>
          <cell r="G416">
            <v>0</v>
          </cell>
          <cell r="H416">
            <v>2976533.94</v>
          </cell>
          <cell r="I416">
            <v>3143723.9899999998</v>
          </cell>
          <cell r="J416">
            <v>0</v>
          </cell>
          <cell r="K416">
            <v>167190.04999999999</v>
          </cell>
          <cell r="L416">
            <v>0</v>
          </cell>
          <cell r="M416">
            <v>0</v>
          </cell>
          <cell r="N416">
            <v>167190.04999999999</v>
          </cell>
          <cell r="O416">
            <v>0</v>
          </cell>
          <cell r="P416">
            <v>0</v>
          </cell>
          <cell r="Q416">
            <v>0</v>
          </cell>
          <cell r="R416">
            <v>0</v>
          </cell>
          <cell r="S416">
            <v>2976533.94</v>
          </cell>
        </row>
        <row r="417">
          <cell r="A417">
            <v>5104020050</v>
          </cell>
          <cell r="B417" t="str">
            <v>CONSUMPTION OF FUEL - IMPORTED</v>
          </cell>
          <cell r="C417">
            <v>0</v>
          </cell>
          <cell r="D417">
            <v>536063682.41026711</v>
          </cell>
          <cell r="E417">
            <v>5617585306.5897322</v>
          </cell>
          <cell r="F417">
            <v>0</v>
          </cell>
          <cell r="G417">
            <v>0</v>
          </cell>
          <cell r="H417">
            <v>4358413026.8100004</v>
          </cell>
          <cell r="I417">
            <v>10512062015.809999</v>
          </cell>
          <cell r="J417">
            <v>0</v>
          </cell>
          <cell r="K417">
            <v>536335788.30344218</v>
          </cell>
          <cell r="L417">
            <v>-272105.89317507419</v>
          </cell>
          <cell r="M417">
            <v>0</v>
          </cell>
          <cell r="N417">
            <v>536063682.41026711</v>
          </cell>
          <cell r="O417">
            <v>0</v>
          </cell>
          <cell r="P417">
            <v>5618310922.3048658</v>
          </cell>
          <cell r="Q417">
            <v>-725615.71513353125</v>
          </cell>
          <cell r="R417">
            <v>5617585306.5897322</v>
          </cell>
          <cell r="S417">
            <v>4358413026.8100004</v>
          </cell>
        </row>
        <row r="418">
          <cell r="A418">
            <v>5104020070</v>
          </cell>
          <cell r="B418" t="str">
            <v>DEMURRAGE CHARGES - ON COAL</v>
          </cell>
          <cell r="C418">
            <v>0</v>
          </cell>
          <cell r="D418">
            <v>0</v>
          </cell>
          <cell r="E418">
            <v>64840280.339999989</v>
          </cell>
          <cell r="F418">
            <v>0</v>
          </cell>
          <cell r="G418">
            <v>0</v>
          </cell>
          <cell r="H418">
            <v>1213299.29</v>
          </cell>
          <cell r="I418">
            <v>66053579.629999988</v>
          </cell>
          <cell r="J418">
            <v>0</v>
          </cell>
          <cell r="K418">
            <v>0</v>
          </cell>
          <cell r="L418">
            <v>0</v>
          </cell>
          <cell r="M418">
            <v>0</v>
          </cell>
          <cell r="N418">
            <v>0</v>
          </cell>
          <cell r="O418">
            <v>0</v>
          </cell>
          <cell r="P418">
            <v>64840280.339999989</v>
          </cell>
          <cell r="Q418">
            <v>0</v>
          </cell>
          <cell r="R418">
            <v>64840280.339999989</v>
          </cell>
          <cell r="S418">
            <v>1213299.29</v>
          </cell>
        </row>
        <row r="419">
          <cell r="A419">
            <v>5104020080</v>
          </cell>
          <cell r="B419" t="str">
            <v>CONS-NITROGEN GAS</v>
          </cell>
          <cell r="C419">
            <v>0</v>
          </cell>
          <cell r="D419">
            <v>14278329.859999999</v>
          </cell>
          <cell r="E419">
            <v>9604165.5</v>
          </cell>
          <cell r="F419">
            <v>0</v>
          </cell>
          <cell r="G419">
            <v>0</v>
          </cell>
          <cell r="H419">
            <v>0</v>
          </cell>
          <cell r="I419">
            <v>23882495.359999999</v>
          </cell>
          <cell r="J419">
            <v>0</v>
          </cell>
          <cell r="K419">
            <v>14278329.859999999</v>
          </cell>
          <cell r="L419">
            <v>0</v>
          </cell>
          <cell r="M419">
            <v>0</v>
          </cell>
          <cell r="N419">
            <v>14278329.859999999</v>
          </cell>
          <cell r="O419">
            <v>0</v>
          </cell>
          <cell r="P419">
            <v>9604165.5</v>
          </cell>
          <cell r="Q419">
            <v>0</v>
          </cell>
          <cell r="R419">
            <v>9604165.5</v>
          </cell>
          <cell r="S419">
            <v>0</v>
          </cell>
        </row>
        <row r="420">
          <cell r="A420">
            <v>5104020090</v>
          </cell>
          <cell r="B420" t="str">
            <v>MIXED GAS FROM STEEL</v>
          </cell>
          <cell r="C420">
            <v>0</v>
          </cell>
          <cell r="D420">
            <v>876904818.39999998</v>
          </cell>
          <cell r="E420">
            <v>549755830.47000003</v>
          </cell>
          <cell r="F420">
            <v>0</v>
          </cell>
          <cell r="G420">
            <v>0</v>
          </cell>
          <cell r="H420">
            <v>0</v>
          </cell>
          <cell r="I420">
            <v>1426660648.8699999</v>
          </cell>
          <cell r="J420">
            <v>0</v>
          </cell>
          <cell r="K420">
            <v>876904818.39999998</v>
          </cell>
          <cell r="L420">
            <v>0</v>
          </cell>
          <cell r="M420">
            <v>0</v>
          </cell>
          <cell r="N420">
            <v>876904818.39999998</v>
          </cell>
          <cell r="O420">
            <v>0</v>
          </cell>
          <cell r="P420">
            <v>549755830.47000003</v>
          </cell>
          <cell r="Q420">
            <v>0</v>
          </cell>
          <cell r="R420">
            <v>549755830.47000003</v>
          </cell>
          <cell r="S420">
            <v>0</v>
          </cell>
        </row>
        <row r="421">
          <cell r="A421">
            <v>5104020100</v>
          </cell>
          <cell r="B421" t="str">
            <v>PRICE DIFFERENCE - IMP FUEL</v>
          </cell>
          <cell r="C421">
            <v>0</v>
          </cell>
          <cell r="D421">
            <v>0</v>
          </cell>
          <cell r="E421">
            <v>51884008.759999998</v>
          </cell>
          <cell r="F421">
            <v>0</v>
          </cell>
          <cell r="G421">
            <v>0</v>
          </cell>
          <cell r="H421">
            <v>-770453.82</v>
          </cell>
          <cell r="I421">
            <v>51113554.939999998</v>
          </cell>
          <cell r="J421">
            <v>0</v>
          </cell>
          <cell r="K421">
            <v>0</v>
          </cell>
          <cell r="L421">
            <v>0</v>
          </cell>
          <cell r="M421">
            <v>0</v>
          </cell>
          <cell r="N421">
            <v>0</v>
          </cell>
          <cell r="O421">
            <v>0</v>
          </cell>
          <cell r="P421">
            <v>51884008.759999998</v>
          </cell>
          <cell r="Q421">
            <v>0</v>
          </cell>
          <cell r="R421">
            <v>51884008.759999998</v>
          </cell>
          <cell r="S421">
            <v>-770453.82</v>
          </cell>
        </row>
        <row r="422">
          <cell r="A422">
            <v>5104020150</v>
          </cell>
          <cell r="B422" t="str">
            <v>GAIN / LOSS REVALUATION - IMP FUEL</v>
          </cell>
          <cell r="C422">
            <v>0</v>
          </cell>
          <cell r="D422">
            <v>0</v>
          </cell>
          <cell r="E422">
            <v>0.49</v>
          </cell>
          <cell r="F422">
            <v>0</v>
          </cell>
          <cell r="G422">
            <v>0</v>
          </cell>
          <cell r="H422">
            <v>0</v>
          </cell>
          <cell r="I422">
            <v>0.49</v>
          </cell>
          <cell r="J422">
            <v>0</v>
          </cell>
          <cell r="K422">
            <v>0</v>
          </cell>
          <cell r="L422">
            <v>0</v>
          </cell>
          <cell r="M422">
            <v>0</v>
          </cell>
          <cell r="N422">
            <v>0</v>
          </cell>
          <cell r="O422">
            <v>0</v>
          </cell>
          <cell r="P422">
            <v>0.49</v>
          </cell>
          <cell r="Q422">
            <v>0</v>
          </cell>
          <cell r="R422">
            <v>0.49</v>
          </cell>
          <cell r="S422">
            <v>0</v>
          </cell>
        </row>
        <row r="423">
          <cell r="A423">
            <v>5201010000</v>
          </cell>
          <cell r="B423" t="str">
            <v>SITTING FEES TO DIRECTORS</v>
          </cell>
          <cell r="C423">
            <v>0</v>
          </cell>
          <cell r="D423">
            <v>384812.0307683443</v>
          </cell>
          <cell r="E423">
            <v>952112.24107631575</v>
          </cell>
          <cell r="F423">
            <v>0</v>
          </cell>
          <cell r="G423">
            <v>0</v>
          </cell>
          <cell r="H423">
            <v>1865475.7281553398</v>
          </cell>
          <cell r="I423">
            <v>3202400</v>
          </cell>
          <cell r="J423">
            <v>0</v>
          </cell>
          <cell r="K423">
            <v>206290.98556653509</v>
          </cell>
          <cell r="L423">
            <v>178521.0452018092</v>
          </cell>
          <cell r="M423">
            <v>0</v>
          </cell>
          <cell r="N423">
            <v>384812.0307683443</v>
          </cell>
          <cell r="O423">
            <v>0</v>
          </cell>
          <cell r="P423">
            <v>476056.12053815788</v>
          </cell>
          <cell r="Q423">
            <v>476056.12053815788</v>
          </cell>
          <cell r="R423">
            <v>952112.24107631575</v>
          </cell>
          <cell r="S423">
            <v>1865475.7281553398</v>
          </cell>
        </row>
        <row r="424">
          <cell r="A424">
            <v>5201010070</v>
          </cell>
          <cell r="B424" t="str">
            <v>COMMISSION TO NON- EXECUTIVE DIRECTORS</v>
          </cell>
          <cell r="C424">
            <v>0</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row>
        <row r="425">
          <cell r="A425">
            <v>5201010050</v>
          </cell>
          <cell r="B425" t="str">
            <v>COMMISSION TO DIRECTORS</v>
          </cell>
          <cell r="C425">
            <v>0</v>
          </cell>
          <cell r="D425">
            <v>987307.13961395528</v>
          </cell>
          <cell r="E425">
            <v>2442821.7887355592</v>
          </cell>
          <cell r="F425">
            <v>0</v>
          </cell>
          <cell r="G425">
            <v>0</v>
          </cell>
          <cell r="H425">
            <v>4786226.4116504854</v>
          </cell>
          <cell r="I425">
            <v>8216355.3399999999</v>
          </cell>
          <cell r="J425">
            <v>0</v>
          </cell>
          <cell r="K425">
            <v>529278.05422603781</v>
          </cell>
          <cell r="L425">
            <v>458029.08538791741</v>
          </cell>
          <cell r="M425">
            <v>0</v>
          </cell>
          <cell r="N425">
            <v>987307.13961395528</v>
          </cell>
          <cell r="O425">
            <v>0</v>
          </cell>
          <cell r="P425">
            <v>1221410.8943677796</v>
          </cell>
          <cell r="Q425">
            <v>1221410.8943677796</v>
          </cell>
          <cell r="R425">
            <v>2442821.7887355592</v>
          </cell>
          <cell r="S425">
            <v>4786226.4116504854</v>
          </cell>
        </row>
        <row r="426">
          <cell r="A426">
            <v>5201020000</v>
          </cell>
          <cell r="B426" t="str">
            <v>BASIC SALARY AND WAGES</v>
          </cell>
          <cell r="C426">
            <v>0</v>
          </cell>
          <cell r="D426">
            <v>69369452.718676209</v>
          </cell>
          <cell r="E426">
            <v>101600581.4173432</v>
          </cell>
          <cell r="F426">
            <v>7695383</v>
          </cell>
          <cell r="G426">
            <v>5738822</v>
          </cell>
          <cell r="H426">
            <v>131678858.93398058</v>
          </cell>
          <cell r="I426">
            <v>302648893.06999999</v>
          </cell>
          <cell r="J426">
            <v>6.9849193096160889E-9</v>
          </cell>
          <cell r="K426">
            <v>43292862.890424363</v>
          </cell>
          <cell r="L426">
            <v>22801414.82825185</v>
          </cell>
          <cell r="M426">
            <v>3275175</v>
          </cell>
          <cell r="N426">
            <v>69369452.718676209</v>
          </cell>
          <cell r="O426">
            <v>0</v>
          </cell>
          <cell r="P426">
            <v>70910488.2086716</v>
          </cell>
          <cell r="Q426">
            <v>30690093.208671603</v>
          </cell>
          <cell r="R426">
            <v>101600581.4173432</v>
          </cell>
          <cell r="S426">
            <v>131678858.93398058</v>
          </cell>
        </row>
        <row r="427">
          <cell r="A427">
            <v>5201020020</v>
          </cell>
          <cell r="B427" t="str">
            <v>CONVEYANCE ALLOWANCE</v>
          </cell>
          <cell r="C427">
            <v>0</v>
          </cell>
          <cell r="D427">
            <v>8070973.8009276595</v>
          </cell>
          <cell r="E427">
            <v>10961435.713635447</v>
          </cell>
          <cell r="F427">
            <v>1121979</v>
          </cell>
          <cell r="G427">
            <v>840523</v>
          </cell>
          <cell r="H427">
            <v>13786184.485436894</v>
          </cell>
          <cell r="I427">
            <v>32818594</v>
          </cell>
          <cell r="J427">
            <v>0</v>
          </cell>
          <cell r="K427">
            <v>4655198.6046210136</v>
          </cell>
          <cell r="L427">
            <v>2658079.1963066463</v>
          </cell>
          <cell r="M427">
            <v>757696</v>
          </cell>
          <cell r="N427">
            <v>8070973.8009276595</v>
          </cell>
          <cell r="O427">
            <v>0</v>
          </cell>
          <cell r="P427">
            <v>8134506.8568177233</v>
          </cell>
          <cell r="Q427">
            <v>2826928.8568177233</v>
          </cell>
          <cell r="R427">
            <v>10961435.713635447</v>
          </cell>
          <cell r="S427">
            <v>13786184.485436894</v>
          </cell>
        </row>
        <row r="428">
          <cell r="A428">
            <v>5201020060</v>
          </cell>
          <cell r="B428" t="str">
            <v>LEAVE ENCASHMENT</v>
          </cell>
          <cell r="C428">
            <v>0</v>
          </cell>
          <cell r="D428">
            <v>4527022.6014519893</v>
          </cell>
          <cell r="E428">
            <v>6595685.1169946119</v>
          </cell>
          <cell r="F428">
            <v>494487</v>
          </cell>
          <cell r="G428">
            <v>386554</v>
          </cell>
          <cell r="H428">
            <v>8499226.2815533988</v>
          </cell>
          <cell r="I428">
            <v>19621934</v>
          </cell>
          <cell r="J428">
            <v>0</v>
          </cell>
          <cell r="K428">
            <v>2844124.6420154995</v>
          </cell>
          <cell r="L428">
            <v>1513264.95943649</v>
          </cell>
          <cell r="M428">
            <v>169633</v>
          </cell>
          <cell r="N428">
            <v>4527022.6014519893</v>
          </cell>
          <cell r="O428">
            <v>0</v>
          </cell>
          <cell r="P428">
            <v>4555331.558497306</v>
          </cell>
          <cell r="Q428">
            <v>2040353.5584973064</v>
          </cell>
          <cell r="R428">
            <v>6595685.1169946119</v>
          </cell>
          <cell r="S428">
            <v>8499226.2815533988</v>
          </cell>
        </row>
        <row r="429">
          <cell r="A429">
            <v>5201020070</v>
          </cell>
          <cell r="B429" t="str">
            <v>BONUS</v>
          </cell>
          <cell r="C429">
            <v>0</v>
          </cell>
          <cell r="D429">
            <v>9987992.122353144</v>
          </cell>
          <cell r="E429">
            <v>14598120.838811904</v>
          </cell>
          <cell r="F429">
            <v>1160547</v>
          </cell>
          <cell r="G429">
            <v>829640</v>
          </cell>
          <cell r="H429">
            <v>19090791.038834952</v>
          </cell>
          <cell r="I429">
            <v>43676904</v>
          </cell>
          <cell r="J429">
            <v>0</v>
          </cell>
          <cell r="K429">
            <v>6257778.7150759129</v>
          </cell>
          <cell r="L429">
            <v>3317086.407277232</v>
          </cell>
          <cell r="M429">
            <v>413127</v>
          </cell>
          <cell r="N429">
            <v>9987992.122353144</v>
          </cell>
          <cell r="O429">
            <v>0</v>
          </cell>
          <cell r="P429">
            <v>10143526.419405952</v>
          </cell>
          <cell r="Q429">
            <v>4454594.4194059521</v>
          </cell>
          <cell r="R429">
            <v>14598120.838811904</v>
          </cell>
          <cell r="S429">
            <v>19090791.038834952</v>
          </cell>
        </row>
        <row r="430">
          <cell r="A430">
            <v>5201020090</v>
          </cell>
          <cell r="B430" t="str">
            <v>LEAVE TRAVEL ALLOWANCE</v>
          </cell>
          <cell r="C430">
            <v>0</v>
          </cell>
          <cell r="D430">
            <v>4321305.4456250183</v>
          </cell>
          <cell r="E430">
            <v>5959626.0201031379</v>
          </cell>
          <cell r="F430">
            <v>480209</v>
          </cell>
          <cell r="G430">
            <v>283570</v>
          </cell>
          <cell r="H430">
            <v>8796458.5242718458</v>
          </cell>
          <cell r="I430">
            <v>19077389.990000002</v>
          </cell>
          <cell r="J430">
            <v>0</v>
          </cell>
          <cell r="K430">
            <v>2720110.7543556797</v>
          </cell>
          <cell r="L430">
            <v>1463823.6912693381</v>
          </cell>
          <cell r="M430">
            <v>137371</v>
          </cell>
          <cell r="N430">
            <v>4321305.4456250183</v>
          </cell>
          <cell r="O430">
            <v>0</v>
          </cell>
          <cell r="P430">
            <v>3680428.510051569</v>
          </cell>
          <cell r="Q430">
            <v>2279197.510051569</v>
          </cell>
          <cell r="R430">
            <v>5959626.0201031379</v>
          </cell>
          <cell r="S430">
            <v>8796458.5242718458</v>
          </cell>
        </row>
        <row r="431">
          <cell r="A431">
            <v>5201020100</v>
          </cell>
          <cell r="B431" t="str">
            <v>MEDICAL ALLOWANCE</v>
          </cell>
          <cell r="C431">
            <v>0</v>
          </cell>
          <cell r="D431">
            <v>4669223.0834029559</v>
          </cell>
          <cell r="E431">
            <v>5901491.7321310248</v>
          </cell>
          <cell r="F431">
            <v>615522</v>
          </cell>
          <cell r="G431">
            <v>315344</v>
          </cell>
          <cell r="H431">
            <v>7409261.1844660193</v>
          </cell>
          <cell r="I431">
            <v>17979976</v>
          </cell>
          <cell r="J431">
            <v>0</v>
          </cell>
          <cell r="K431">
            <v>2982525.5086283889</v>
          </cell>
          <cell r="L431">
            <v>1500055.574774567</v>
          </cell>
          <cell r="M431">
            <v>186642</v>
          </cell>
          <cell r="N431">
            <v>4669223.0834029559</v>
          </cell>
          <cell r="O431">
            <v>0</v>
          </cell>
          <cell r="P431">
            <v>4295449.8660655124</v>
          </cell>
          <cell r="Q431">
            <v>1606041.8660655124</v>
          </cell>
          <cell r="R431">
            <v>5901491.7321310248</v>
          </cell>
          <cell r="S431">
            <v>7409261.1844660193</v>
          </cell>
        </row>
        <row r="432">
          <cell r="A432">
            <v>5201020141</v>
          </cell>
          <cell r="B432" t="str">
            <v>INTEREST SUBSIDY ON EMPLOYEE LOAN - VEHICLE</v>
          </cell>
          <cell r="C432">
            <v>0</v>
          </cell>
          <cell r="D432">
            <v>15240.884272997033</v>
          </cell>
          <cell r="E432">
            <v>53579.115727002965</v>
          </cell>
          <cell r="F432">
            <v>7281</v>
          </cell>
          <cell r="G432">
            <v>0</v>
          </cell>
          <cell r="H432">
            <v>32928</v>
          </cell>
          <cell r="I432">
            <v>101748</v>
          </cell>
          <cell r="J432">
            <v>0</v>
          </cell>
          <cell r="K432">
            <v>14672.175074183977</v>
          </cell>
          <cell r="L432">
            <v>568.70919881305645</v>
          </cell>
          <cell r="M432">
            <v>0</v>
          </cell>
          <cell r="N432">
            <v>15240.884272997033</v>
          </cell>
          <cell r="O432">
            <v>0</v>
          </cell>
          <cell r="P432">
            <v>43607.557863501483</v>
          </cell>
          <cell r="Q432">
            <v>9971.5578635014845</v>
          </cell>
          <cell r="R432">
            <v>53579.115727002965</v>
          </cell>
          <cell r="S432">
            <v>32928</v>
          </cell>
        </row>
        <row r="433">
          <cell r="A433">
            <v>5201020180</v>
          </cell>
          <cell r="B433" t="str">
            <v>STIPEND</v>
          </cell>
          <cell r="C433">
            <v>0</v>
          </cell>
          <cell r="D433">
            <v>733855.63654173026</v>
          </cell>
          <cell r="E433">
            <v>101086.11103108525</v>
          </cell>
          <cell r="F433">
            <v>0</v>
          </cell>
          <cell r="G433">
            <v>0</v>
          </cell>
          <cell r="H433">
            <v>198058.25242718446</v>
          </cell>
          <cell r="I433">
            <v>1033000</v>
          </cell>
          <cell r="J433">
            <v>0</v>
          </cell>
          <cell r="K433">
            <v>714901.99072340177</v>
          </cell>
          <cell r="L433">
            <v>18953.645818328485</v>
          </cell>
          <cell r="M433">
            <v>0</v>
          </cell>
          <cell r="N433">
            <v>733855.63654173026</v>
          </cell>
          <cell r="O433">
            <v>0</v>
          </cell>
          <cell r="P433">
            <v>50543.055515542626</v>
          </cell>
          <cell r="Q433">
            <v>50543.055515542626</v>
          </cell>
          <cell r="R433">
            <v>101086.11103108525</v>
          </cell>
          <cell r="S433">
            <v>198058.25242718446</v>
          </cell>
        </row>
        <row r="434">
          <cell r="A434">
            <v>5201020200</v>
          </cell>
          <cell r="B434" t="str">
            <v>VARIABLE PAY</v>
          </cell>
          <cell r="C434">
            <v>0</v>
          </cell>
          <cell r="D434">
            <v>13116172.544010544</v>
          </cell>
          <cell r="E434">
            <v>26461308.892397221</v>
          </cell>
          <cell r="F434">
            <v>3062603</v>
          </cell>
          <cell r="G434">
            <v>1692672</v>
          </cell>
          <cell r="H434">
            <v>42515853.213592231</v>
          </cell>
          <cell r="I434">
            <v>82093334.650000006</v>
          </cell>
          <cell r="J434">
            <v>0</v>
          </cell>
          <cell r="K434">
            <v>8499321.1266860645</v>
          </cell>
          <cell r="L434">
            <v>4483910.4173244797</v>
          </cell>
          <cell r="M434">
            <v>132941</v>
          </cell>
          <cell r="N434">
            <v>13116172.544010544</v>
          </cell>
          <cell r="O434">
            <v>0</v>
          </cell>
          <cell r="P434">
            <v>15961087.446198611</v>
          </cell>
          <cell r="Q434">
            <v>10500221.446198611</v>
          </cell>
          <cell r="R434">
            <v>26461308.892397221</v>
          </cell>
          <cell r="S434">
            <v>42515853.213592231</v>
          </cell>
        </row>
        <row r="435">
          <cell r="A435">
            <v>5201020220</v>
          </cell>
          <cell r="B435" t="str">
            <v>PRODUCTION INCENTIVE BONUS</v>
          </cell>
          <cell r="C435">
            <v>0</v>
          </cell>
          <cell r="D435">
            <v>10261685.164558787</v>
          </cell>
          <cell r="E435">
            <v>11889790.592722766</v>
          </cell>
          <cell r="F435">
            <v>1138333</v>
          </cell>
          <cell r="G435">
            <v>973385</v>
          </cell>
          <cell r="H435">
            <v>17168533.242718447</v>
          </cell>
          <cell r="I435">
            <v>39320009</v>
          </cell>
          <cell r="J435">
            <v>0</v>
          </cell>
          <cell r="K435">
            <v>5514880.4284232669</v>
          </cell>
          <cell r="L435">
            <v>3375920.7361355191</v>
          </cell>
          <cell r="M435">
            <v>1370884</v>
          </cell>
          <cell r="N435">
            <v>10261685.164558787</v>
          </cell>
          <cell r="O435">
            <v>0</v>
          </cell>
          <cell r="P435">
            <v>9196979.2963613831</v>
          </cell>
          <cell r="Q435">
            <v>2692811.296361384</v>
          </cell>
          <cell r="R435">
            <v>11889790.592722766</v>
          </cell>
          <cell r="S435">
            <v>17168533.242718447</v>
          </cell>
        </row>
        <row r="436">
          <cell r="A436">
            <v>5201020300</v>
          </cell>
          <cell r="B436" t="str">
            <v>SPECIAL INCENTIVE / REWARDS</v>
          </cell>
          <cell r="C436">
            <v>0</v>
          </cell>
          <cell r="D436">
            <v>153397.20687966351</v>
          </cell>
          <cell r="E436">
            <v>556557.00671256951</v>
          </cell>
          <cell r="F436">
            <v>-68719</v>
          </cell>
          <cell r="G436">
            <v>0</v>
          </cell>
          <cell r="H436">
            <v>833747.78640776698</v>
          </cell>
          <cell r="I436">
            <v>1543702</v>
          </cell>
          <cell r="J436">
            <v>0</v>
          </cell>
          <cell r="K436">
            <v>82233.018121056724</v>
          </cell>
          <cell r="L436">
            <v>71164.188758606775</v>
          </cell>
          <cell r="M436">
            <v>0</v>
          </cell>
          <cell r="N436">
            <v>153397.20687966351</v>
          </cell>
          <cell r="O436">
            <v>0</v>
          </cell>
          <cell r="P436">
            <v>366788.50335628475</v>
          </cell>
          <cell r="Q436">
            <v>189768.50335628475</v>
          </cell>
          <cell r="R436">
            <v>556557.00671256951</v>
          </cell>
          <cell r="S436">
            <v>833747.78640776698</v>
          </cell>
        </row>
        <row r="437">
          <cell r="A437">
            <v>5201020310</v>
          </cell>
          <cell r="B437" t="str">
            <v>JOINING EXPENSES</v>
          </cell>
          <cell r="C437">
            <v>0</v>
          </cell>
          <cell r="D437">
            <v>589882.17279824847</v>
          </cell>
          <cell r="E437">
            <v>782404.78836680017</v>
          </cell>
          <cell r="F437">
            <v>0</v>
          </cell>
          <cell r="G437">
            <v>0</v>
          </cell>
          <cell r="H437">
            <v>1354659.0388349514</v>
          </cell>
          <cell r="I437">
            <v>2726946</v>
          </cell>
          <cell r="J437">
            <v>0</v>
          </cell>
          <cell r="K437">
            <v>132124.58747947338</v>
          </cell>
          <cell r="L437">
            <v>218546.58531877503</v>
          </cell>
          <cell r="M437">
            <v>239211</v>
          </cell>
          <cell r="N437">
            <v>589882.17279824847</v>
          </cell>
          <cell r="O437">
            <v>0</v>
          </cell>
          <cell r="P437">
            <v>304902.89418340009</v>
          </cell>
          <cell r="Q437">
            <v>477501.89418340009</v>
          </cell>
          <cell r="R437">
            <v>782404.78836680017</v>
          </cell>
          <cell r="S437">
            <v>1354659.0388349514</v>
          </cell>
        </row>
        <row r="438">
          <cell r="A438">
            <v>5201030000</v>
          </cell>
          <cell r="B438" t="str">
            <v>CO'S CONTRIBUTION TO PF</v>
          </cell>
          <cell r="C438">
            <v>0</v>
          </cell>
          <cell r="D438">
            <v>8377369.0008642795</v>
          </cell>
          <cell r="E438">
            <v>12135180.950592034</v>
          </cell>
          <cell r="F438">
            <v>928204</v>
          </cell>
          <cell r="G438">
            <v>689595</v>
          </cell>
          <cell r="H438">
            <v>16092027.048543688</v>
          </cell>
          <cell r="I438">
            <v>36604577</v>
          </cell>
          <cell r="J438">
            <v>0</v>
          </cell>
          <cell r="K438">
            <v>5215457.0726282736</v>
          </cell>
          <cell r="L438">
            <v>2748503.9282360058</v>
          </cell>
          <cell r="M438">
            <v>413408</v>
          </cell>
          <cell r="N438">
            <v>8377369.0008642795</v>
          </cell>
          <cell r="O438">
            <v>0</v>
          </cell>
          <cell r="P438">
            <v>8417662.4752960168</v>
          </cell>
          <cell r="Q438">
            <v>3717518.4752960159</v>
          </cell>
          <cell r="R438">
            <v>12135180.950592034</v>
          </cell>
          <cell r="S438">
            <v>16092027.048543688</v>
          </cell>
        </row>
        <row r="439">
          <cell r="A439">
            <v>5201030010</v>
          </cell>
          <cell r="B439" t="str">
            <v>CO'S CONTRIBUTION TO FPF</v>
          </cell>
          <cell r="C439">
            <v>0</v>
          </cell>
          <cell r="D439">
            <v>0</v>
          </cell>
          <cell r="E439">
            <v>0</v>
          </cell>
          <cell r="F439">
            <v>0</v>
          </cell>
          <cell r="G439">
            <v>0</v>
          </cell>
          <cell r="H439">
            <v>0</v>
          </cell>
          <cell r="I439">
            <v>0</v>
          </cell>
          <cell r="J439">
            <v>0</v>
          </cell>
          <cell r="K439">
            <v>0</v>
          </cell>
          <cell r="L439">
            <v>0</v>
          </cell>
          <cell r="M439">
            <v>0</v>
          </cell>
          <cell r="N439">
            <v>0</v>
          </cell>
          <cell r="O439">
            <v>0</v>
          </cell>
          <cell r="P439">
            <v>0</v>
          </cell>
          <cell r="Q439">
            <v>0</v>
          </cell>
          <cell r="R439">
            <v>0</v>
          </cell>
          <cell r="S439">
            <v>0</v>
          </cell>
        </row>
        <row r="440">
          <cell r="A440">
            <v>5201030020</v>
          </cell>
          <cell r="B440" t="str">
            <v>CO'S CONTRIBUTION TO LABOUR WELFARE FUND</v>
          </cell>
          <cell r="C440">
            <v>0</v>
          </cell>
          <cell r="D440">
            <v>0</v>
          </cell>
          <cell r="E440">
            <v>0</v>
          </cell>
          <cell r="F440">
            <v>0</v>
          </cell>
          <cell r="G440">
            <v>0</v>
          </cell>
          <cell r="H440">
            <v>0</v>
          </cell>
          <cell r="I440">
            <v>0</v>
          </cell>
          <cell r="J440">
            <v>0</v>
          </cell>
          <cell r="K440">
            <v>0</v>
          </cell>
          <cell r="L440">
            <v>0</v>
          </cell>
          <cell r="M440">
            <v>0</v>
          </cell>
          <cell r="N440">
            <v>0</v>
          </cell>
          <cell r="O440">
            <v>0</v>
          </cell>
          <cell r="P440">
            <v>0</v>
          </cell>
          <cell r="Q440">
            <v>0</v>
          </cell>
          <cell r="R440">
            <v>0</v>
          </cell>
          <cell r="S440">
            <v>0</v>
          </cell>
        </row>
        <row r="441">
          <cell r="A441">
            <v>5201030030</v>
          </cell>
          <cell r="B441" t="str">
            <v>CO'S CONTRIBUTION TO GRATUITY</v>
          </cell>
          <cell r="C441">
            <v>0</v>
          </cell>
          <cell r="D441">
            <v>3520520.3042551354</v>
          </cell>
          <cell r="E441">
            <v>5321865.7734147673</v>
          </cell>
          <cell r="F441">
            <v>367251</v>
          </cell>
          <cell r="G441">
            <v>276515</v>
          </cell>
          <cell r="H441">
            <v>7284092.9223300964</v>
          </cell>
          <cell r="I441">
            <v>16126479</v>
          </cell>
          <cell r="J441">
            <v>0</v>
          </cell>
          <cell r="K441">
            <v>2172824.5342398663</v>
          </cell>
          <cell r="L441">
            <v>1186922.7700152691</v>
          </cell>
          <cell r="M441">
            <v>160773</v>
          </cell>
          <cell r="N441">
            <v>3520520.3042551354</v>
          </cell>
          <cell r="O441">
            <v>0</v>
          </cell>
          <cell r="P441">
            <v>3606535.3867073837</v>
          </cell>
          <cell r="Q441">
            <v>1715330.3867073837</v>
          </cell>
          <cell r="R441">
            <v>5321865.7734147673</v>
          </cell>
          <cell r="S441">
            <v>7284092.9223300964</v>
          </cell>
        </row>
        <row r="442">
          <cell r="A442">
            <v>5201030060</v>
          </cell>
          <cell r="B442" t="str">
            <v xml:space="preserve"> P.F. INSPECTION CHARGES</v>
          </cell>
          <cell r="C442">
            <v>0</v>
          </cell>
          <cell r="D442">
            <v>184373.1699858834</v>
          </cell>
          <cell r="E442">
            <v>456181.0391403301</v>
          </cell>
          <cell r="F442">
            <v>0</v>
          </cell>
          <cell r="G442">
            <v>0</v>
          </cell>
          <cell r="H442">
            <v>893796.57087378635</v>
          </cell>
          <cell r="I442">
            <v>1534350.7799999998</v>
          </cell>
          <cell r="J442">
            <v>0</v>
          </cell>
          <cell r="K442">
            <v>98839.225147071527</v>
          </cell>
          <cell r="L442">
            <v>85533.944838811891</v>
          </cell>
          <cell r="M442">
            <v>0</v>
          </cell>
          <cell r="N442">
            <v>184373.1699858834</v>
          </cell>
          <cell r="O442">
            <v>0</v>
          </cell>
          <cell r="P442">
            <v>228090.51957016505</v>
          </cell>
          <cell r="Q442">
            <v>228090.51957016505</v>
          </cell>
          <cell r="R442">
            <v>456181.0391403301</v>
          </cell>
          <cell r="S442">
            <v>893796.57087378635</v>
          </cell>
        </row>
        <row r="443">
          <cell r="A443">
            <v>5201050000</v>
          </cell>
          <cell r="B443" t="str">
            <v>CANTEEN EXPENSES</v>
          </cell>
          <cell r="C443">
            <v>0</v>
          </cell>
          <cell r="D443">
            <v>2192903.5817253897</v>
          </cell>
          <cell r="E443">
            <v>5645885.5630318923</v>
          </cell>
          <cell r="F443">
            <v>59134</v>
          </cell>
          <cell r="G443">
            <v>-57782</v>
          </cell>
          <cell r="H443">
            <v>-117296.17475728155</v>
          </cell>
          <cell r="I443">
            <v>7721492.9700000007</v>
          </cell>
          <cell r="J443">
            <v>0</v>
          </cell>
          <cell r="K443">
            <v>1221175.53865691</v>
          </cell>
          <cell r="L443">
            <v>1046392.0430684797</v>
          </cell>
          <cell r="M443">
            <v>-74664</v>
          </cell>
          <cell r="N443">
            <v>2192903.5817253897</v>
          </cell>
          <cell r="O443">
            <v>0</v>
          </cell>
          <cell r="P443">
            <v>2807122.7815159461</v>
          </cell>
          <cell r="Q443">
            <v>2838762.7815159461</v>
          </cell>
          <cell r="R443">
            <v>5645885.5630318923</v>
          </cell>
          <cell r="S443">
            <v>-117296.17475728155</v>
          </cell>
        </row>
        <row r="444">
          <cell r="A444">
            <v>5201050002</v>
          </cell>
          <cell r="B444" t="str">
            <v>LUNCH &amp; TEA EXPENSES (OFFICE)</v>
          </cell>
          <cell r="C444">
            <v>0</v>
          </cell>
          <cell r="D444">
            <v>0</v>
          </cell>
          <cell r="E444">
            <v>0</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row>
        <row r="445">
          <cell r="A445">
            <v>5201050021</v>
          </cell>
          <cell r="B445" t="str">
            <v>MEDICAL CENTRE/HOSPITAL EXPS</v>
          </cell>
          <cell r="C445">
            <v>0</v>
          </cell>
          <cell r="D445">
            <v>-31949.554896142432</v>
          </cell>
          <cell r="E445">
            <v>-79050.445103857564</v>
          </cell>
          <cell r="F445">
            <v>0</v>
          </cell>
          <cell r="G445">
            <v>0</v>
          </cell>
          <cell r="H445">
            <v>0</v>
          </cell>
          <cell r="I445">
            <v>-111000</v>
          </cell>
          <cell r="J445">
            <v>0</v>
          </cell>
          <cell r="K445">
            <v>-17127.596439169138</v>
          </cell>
          <cell r="L445">
            <v>-14821.958456973294</v>
          </cell>
          <cell r="M445">
            <v>0</v>
          </cell>
          <cell r="N445">
            <v>-31949.554896142432</v>
          </cell>
          <cell r="O445">
            <v>0</v>
          </cell>
          <cell r="P445">
            <v>-39525.222551928782</v>
          </cell>
          <cell r="Q445">
            <v>-39525.222551928782</v>
          </cell>
          <cell r="R445">
            <v>-79050.445103857564</v>
          </cell>
          <cell r="S445">
            <v>0</v>
          </cell>
        </row>
        <row r="446">
          <cell r="A446">
            <v>5201050040</v>
          </cell>
          <cell r="B446" t="str">
            <v>UNIFORM EXPENSES</v>
          </cell>
          <cell r="C446">
            <v>0</v>
          </cell>
          <cell r="D446">
            <v>230497.19409495551</v>
          </cell>
          <cell r="E446">
            <v>570302.33590504457</v>
          </cell>
          <cell r="F446">
            <v>0</v>
          </cell>
          <cell r="G446">
            <v>0</v>
          </cell>
          <cell r="H446">
            <v>506315</v>
          </cell>
          <cell r="I446">
            <v>1307114.53</v>
          </cell>
          <cell r="J446">
            <v>0</v>
          </cell>
          <cell r="K446">
            <v>123565.50611275966</v>
          </cell>
          <cell r="L446">
            <v>106931.68798219586</v>
          </cell>
          <cell r="M446">
            <v>0</v>
          </cell>
          <cell r="N446">
            <v>230497.19409495551</v>
          </cell>
          <cell r="O446">
            <v>0</v>
          </cell>
          <cell r="P446">
            <v>285151.16795252229</v>
          </cell>
          <cell r="Q446">
            <v>285151.16795252229</v>
          </cell>
          <cell r="R446">
            <v>570302.33590504457</v>
          </cell>
          <cell r="S446">
            <v>506315</v>
          </cell>
        </row>
        <row r="447">
          <cell r="A447">
            <v>5201050050</v>
          </cell>
          <cell r="B447" t="str">
            <v>STAFF WELFARE OTHERS</v>
          </cell>
          <cell r="C447">
            <v>0</v>
          </cell>
          <cell r="D447">
            <v>362085.87191380258</v>
          </cell>
          <cell r="E447">
            <v>859824.32226095465</v>
          </cell>
          <cell r="F447">
            <v>0</v>
          </cell>
          <cell r="G447">
            <v>12832</v>
          </cell>
          <cell r="H447">
            <v>16268046.195825243</v>
          </cell>
          <cell r="I447">
            <v>17489956.390000001</v>
          </cell>
          <cell r="J447">
            <v>0</v>
          </cell>
          <cell r="K447">
            <v>189709.43648987354</v>
          </cell>
          <cell r="L447">
            <v>161376.43542392901</v>
          </cell>
          <cell r="M447">
            <v>11000</v>
          </cell>
          <cell r="N447">
            <v>362085.87191380258</v>
          </cell>
          <cell r="O447">
            <v>0</v>
          </cell>
          <cell r="P447">
            <v>429487.16113047733</v>
          </cell>
          <cell r="Q447">
            <v>430337.16113047733</v>
          </cell>
          <cell r="R447">
            <v>859824.32226095465</v>
          </cell>
          <cell r="S447">
            <v>16268046.195825243</v>
          </cell>
        </row>
        <row r="448">
          <cell r="A448">
            <v>5201050070</v>
          </cell>
          <cell r="B448" t="str">
            <v>MEAL VOUCHERS</v>
          </cell>
          <cell r="C448">
            <v>0</v>
          </cell>
          <cell r="D448">
            <v>2243856.7634980264</v>
          </cell>
          <cell r="E448">
            <v>3310703.0666961484</v>
          </cell>
          <cell r="F448">
            <v>-834</v>
          </cell>
          <cell r="G448">
            <v>-224</v>
          </cell>
          <cell r="H448">
            <v>3617284.9798058253</v>
          </cell>
          <cell r="I448">
            <v>9171844.8100000005</v>
          </cell>
          <cell r="J448">
            <v>0</v>
          </cell>
          <cell r="K448">
            <v>1014029.4066174988</v>
          </cell>
          <cell r="L448">
            <v>1156006.4968805276</v>
          </cell>
          <cell r="M448">
            <v>73820.86</v>
          </cell>
          <cell r="N448">
            <v>2243856.7634980264</v>
          </cell>
          <cell r="O448">
            <v>0</v>
          </cell>
          <cell r="P448">
            <v>1311307.688348074</v>
          </cell>
          <cell r="Q448">
            <v>1999395.3783480742</v>
          </cell>
          <cell r="R448">
            <v>3310703.0666961484</v>
          </cell>
          <cell r="S448">
            <v>3617284.9798058253</v>
          </cell>
        </row>
        <row r="449">
          <cell r="A449">
            <v>5301010000</v>
          </cell>
          <cell r="B449" t="str">
            <v>INTEREST ON DEBENTURES</v>
          </cell>
          <cell r="C449">
            <v>0</v>
          </cell>
          <cell r="D449">
            <v>0</v>
          </cell>
          <cell r="E449">
            <v>468528767</v>
          </cell>
          <cell r="F449">
            <v>0</v>
          </cell>
          <cell r="G449">
            <v>0</v>
          </cell>
          <cell r="H449">
            <v>111935753</v>
          </cell>
          <cell r="I449">
            <v>580464520</v>
          </cell>
          <cell r="J449">
            <v>0</v>
          </cell>
          <cell r="K449">
            <v>0</v>
          </cell>
          <cell r="L449">
            <v>0</v>
          </cell>
          <cell r="M449">
            <v>0</v>
          </cell>
          <cell r="N449">
            <v>0</v>
          </cell>
          <cell r="O449">
            <v>0</v>
          </cell>
          <cell r="P449">
            <v>468528767</v>
          </cell>
          <cell r="Q449">
            <v>0</v>
          </cell>
          <cell r="R449">
            <v>468528767</v>
          </cell>
          <cell r="S449">
            <v>111935753</v>
          </cell>
        </row>
        <row r="450">
          <cell r="A450">
            <v>5301010010</v>
          </cell>
          <cell r="B450" t="str">
            <v>INTEREST ON RUPEE TERM LOANS</v>
          </cell>
          <cell r="C450">
            <v>0</v>
          </cell>
          <cell r="D450">
            <v>3078987.3745914162</v>
          </cell>
          <cell r="E450">
            <v>0</v>
          </cell>
          <cell r="F450">
            <v>0</v>
          </cell>
          <cell r="G450">
            <v>0</v>
          </cell>
          <cell r="H450">
            <v>261482157.32802236</v>
          </cell>
          <cell r="I450">
            <v>264561144.70261377</v>
          </cell>
          <cell r="J450">
            <v>0</v>
          </cell>
          <cell r="K450">
            <v>3078987.3745914162</v>
          </cell>
          <cell r="L450">
            <v>0</v>
          </cell>
          <cell r="M450">
            <v>0</v>
          </cell>
          <cell r="N450">
            <v>3078987.3745914162</v>
          </cell>
          <cell r="O450">
            <v>0</v>
          </cell>
          <cell r="P450">
            <v>0</v>
          </cell>
          <cell r="Q450">
            <v>0</v>
          </cell>
          <cell r="R450">
            <v>0</v>
          </cell>
          <cell r="S450">
            <v>261482157.32802236</v>
          </cell>
        </row>
        <row r="451">
          <cell r="A451">
            <v>5301010030</v>
          </cell>
          <cell r="B451" t="str">
            <v>INTEREST ON BUYERS CREDIT</v>
          </cell>
          <cell r="C451">
            <v>0</v>
          </cell>
          <cell r="D451">
            <v>0</v>
          </cell>
          <cell r="E451">
            <v>6524486.7400000002</v>
          </cell>
          <cell r="F451">
            <v>0</v>
          </cell>
          <cell r="G451">
            <v>0</v>
          </cell>
          <cell r="H451">
            <v>7291012.0300000003</v>
          </cell>
          <cell r="I451">
            <v>13815498.77</v>
          </cell>
          <cell r="J451">
            <v>0</v>
          </cell>
          <cell r="K451">
            <v>0</v>
          </cell>
          <cell r="L451">
            <v>0</v>
          </cell>
          <cell r="M451">
            <v>0</v>
          </cell>
          <cell r="N451">
            <v>0</v>
          </cell>
          <cell r="O451">
            <v>0</v>
          </cell>
          <cell r="P451">
            <v>6524486.7400000002</v>
          </cell>
          <cell r="Q451">
            <v>0</v>
          </cell>
          <cell r="R451">
            <v>6524486.7400000002</v>
          </cell>
          <cell r="S451">
            <v>7291012.0300000003</v>
          </cell>
        </row>
        <row r="452">
          <cell r="A452">
            <v>5301020000</v>
          </cell>
          <cell r="B452" t="str">
            <v>INTEREST ON CASH CREDIT</v>
          </cell>
          <cell r="C452">
            <v>0</v>
          </cell>
          <cell r="D452">
            <v>19552716.719999999</v>
          </cell>
          <cell r="E452">
            <v>39690</v>
          </cell>
          <cell r="F452">
            <v>0</v>
          </cell>
          <cell r="G452">
            <v>0</v>
          </cell>
          <cell r="H452">
            <v>33107</v>
          </cell>
          <cell r="I452">
            <v>19625513.719999999</v>
          </cell>
          <cell r="J452">
            <v>0</v>
          </cell>
          <cell r="K452">
            <v>19552716.719999999</v>
          </cell>
          <cell r="L452">
            <v>0</v>
          </cell>
          <cell r="M452">
            <v>0</v>
          </cell>
          <cell r="N452">
            <v>19552716.719999999</v>
          </cell>
          <cell r="O452">
            <v>0</v>
          </cell>
          <cell r="P452">
            <v>39690</v>
          </cell>
          <cell r="Q452">
            <v>0</v>
          </cell>
          <cell r="R452">
            <v>39690</v>
          </cell>
          <cell r="S452">
            <v>33107</v>
          </cell>
        </row>
        <row r="453">
          <cell r="A453">
            <v>5301020020</v>
          </cell>
          <cell r="B453" t="str">
            <v>INTEREST OTHERS</v>
          </cell>
          <cell r="C453">
            <v>0</v>
          </cell>
          <cell r="D453">
            <v>0</v>
          </cell>
          <cell r="E453">
            <v>0</v>
          </cell>
          <cell r="F453">
            <v>0</v>
          </cell>
          <cell r="G453">
            <v>0</v>
          </cell>
          <cell r="H453">
            <v>0</v>
          </cell>
          <cell r="I453">
            <v>0</v>
          </cell>
          <cell r="J453">
            <v>0</v>
          </cell>
          <cell r="K453">
            <v>0</v>
          </cell>
          <cell r="L453">
            <v>0</v>
          </cell>
          <cell r="M453">
            <v>0</v>
          </cell>
          <cell r="N453">
            <v>0</v>
          </cell>
          <cell r="O453">
            <v>0</v>
          </cell>
          <cell r="P453">
            <v>0</v>
          </cell>
          <cell r="Q453">
            <v>0</v>
          </cell>
          <cell r="R453">
            <v>0</v>
          </cell>
          <cell r="S453">
            <v>0</v>
          </cell>
        </row>
        <row r="454">
          <cell r="A454">
            <v>5301030000</v>
          </cell>
          <cell r="B454" t="str">
            <v>BANK CHARGES</v>
          </cell>
          <cell r="C454">
            <v>0</v>
          </cell>
          <cell r="D454">
            <v>94137.029406528192</v>
          </cell>
          <cell r="E454">
            <v>273649.6805934718</v>
          </cell>
          <cell r="F454">
            <v>0</v>
          </cell>
          <cell r="G454">
            <v>0</v>
          </cell>
          <cell r="H454">
            <v>286087.38</v>
          </cell>
          <cell r="I454">
            <v>653874.09</v>
          </cell>
          <cell r="J454">
            <v>0</v>
          </cell>
          <cell r="K454">
            <v>85662.666795252226</v>
          </cell>
          <cell r="L454">
            <v>8474.362611275963</v>
          </cell>
          <cell r="M454">
            <v>0</v>
          </cell>
          <cell r="N454">
            <v>94137.029406528192</v>
          </cell>
          <cell r="O454">
            <v>0</v>
          </cell>
          <cell r="P454">
            <v>251051.38029673588</v>
          </cell>
          <cell r="Q454">
            <v>22598.300296735903</v>
          </cell>
          <cell r="R454">
            <v>273649.6805934718</v>
          </cell>
          <cell r="S454">
            <v>286087.38</v>
          </cell>
        </row>
        <row r="455">
          <cell r="A455">
            <v>5301030010</v>
          </cell>
          <cell r="B455" t="str">
            <v>L/C CHARGES</v>
          </cell>
          <cell r="C455">
            <v>0</v>
          </cell>
          <cell r="D455">
            <v>989059.95</v>
          </cell>
          <cell r="E455">
            <v>14121450.729999999</v>
          </cell>
          <cell r="F455">
            <v>0</v>
          </cell>
          <cell r="G455">
            <v>0</v>
          </cell>
          <cell r="H455">
            <v>10022967.08</v>
          </cell>
          <cell r="I455">
            <v>25133477.759999998</v>
          </cell>
          <cell r="J455">
            <v>0</v>
          </cell>
          <cell r="K455">
            <v>989059.95</v>
          </cell>
          <cell r="L455">
            <v>0</v>
          </cell>
          <cell r="M455">
            <v>0</v>
          </cell>
          <cell r="N455">
            <v>989059.95</v>
          </cell>
          <cell r="O455">
            <v>0</v>
          </cell>
          <cell r="P455">
            <v>14121450.729999999</v>
          </cell>
          <cell r="Q455">
            <v>0</v>
          </cell>
          <cell r="R455">
            <v>14121450.729999999</v>
          </cell>
          <cell r="S455">
            <v>10022967.08</v>
          </cell>
        </row>
        <row r="456">
          <cell r="A456">
            <v>5301030020</v>
          </cell>
          <cell r="B456" t="str">
            <v>BANK GUARANTEE CHARGES</v>
          </cell>
          <cell r="C456">
            <v>0</v>
          </cell>
          <cell r="D456">
            <v>1072288.7946587536</v>
          </cell>
          <cell r="E456">
            <v>6223238.0953412466</v>
          </cell>
          <cell r="F456">
            <v>0</v>
          </cell>
          <cell r="G456">
            <v>0</v>
          </cell>
          <cell r="H456">
            <v>15113672.34</v>
          </cell>
          <cell r="I456">
            <v>22409199.23</v>
          </cell>
          <cell r="J456">
            <v>0</v>
          </cell>
          <cell r="K456">
            <v>757137.93115726998</v>
          </cell>
          <cell r="L456">
            <v>315150.86350148363</v>
          </cell>
          <cell r="M456">
            <v>0</v>
          </cell>
          <cell r="N456">
            <v>1072288.7946587536</v>
          </cell>
          <cell r="O456">
            <v>0</v>
          </cell>
          <cell r="P456">
            <v>5382835.7926706234</v>
          </cell>
          <cell r="Q456">
            <v>840402.30267062306</v>
          </cell>
          <cell r="R456">
            <v>6223238.0953412466</v>
          </cell>
          <cell r="S456">
            <v>15113672.34</v>
          </cell>
        </row>
        <row r="457">
          <cell r="A457">
            <v>5301030030</v>
          </cell>
          <cell r="B457" t="str">
            <v>OTHER FINANCE CHARGES</v>
          </cell>
          <cell r="C457">
            <v>0</v>
          </cell>
          <cell r="D457">
            <v>85373</v>
          </cell>
          <cell r="E457">
            <v>12003819.41</v>
          </cell>
          <cell r="F457">
            <v>0</v>
          </cell>
          <cell r="G457">
            <v>0</v>
          </cell>
          <cell r="H457">
            <v>23638821.649999999</v>
          </cell>
          <cell r="I457">
            <v>35728014.060000002</v>
          </cell>
          <cell r="J457">
            <v>0</v>
          </cell>
          <cell r="K457">
            <v>85373</v>
          </cell>
          <cell r="L457">
            <v>0</v>
          </cell>
          <cell r="M457">
            <v>0</v>
          </cell>
          <cell r="N457">
            <v>85373</v>
          </cell>
          <cell r="O457">
            <v>0</v>
          </cell>
          <cell r="P457">
            <v>12003819.41</v>
          </cell>
          <cell r="Q457">
            <v>0</v>
          </cell>
          <cell r="R457">
            <v>12003819.41</v>
          </cell>
          <cell r="S457">
            <v>23638821.649999999</v>
          </cell>
        </row>
        <row r="458">
          <cell r="A458">
            <v>5301030060</v>
          </cell>
          <cell r="B458" t="str">
            <v>UPFRONT LOAN FEES</v>
          </cell>
          <cell r="C458">
            <v>0</v>
          </cell>
          <cell r="D458">
            <v>0</v>
          </cell>
          <cell r="E458">
            <v>0</v>
          </cell>
          <cell r="F458">
            <v>0</v>
          </cell>
          <cell r="G458">
            <v>0</v>
          </cell>
          <cell r="H458">
            <v>0</v>
          </cell>
          <cell r="I458">
            <v>0</v>
          </cell>
          <cell r="J458">
            <v>0</v>
          </cell>
          <cell r="K458">
            <v>0</v>
          </cell>
          <cell r="L458">
            <v>0</v>
          </cell>
          <cell r="M458">
            <v>0</v>
          </cell>
          <cell r="N458">
            <v>0</v>
          </cell>
          <cell r="O458">
            <v>0</v>
          </cell>
          <cell r="P458">
            <v>0</v>
          </cell>
          <cell r="Q458">
            <v>0</v>
          </cell>
          <cell r="R458">
            <v>0</v>
          </cell>
          <cell r="S458">
            <v>0</v>
          </cell>
        </row>
        <row r="459">
          <cell r="A459">
            <v>5301030220</v>
          </cell>
          <cell r="B459" t="str">
            <v>WC PROCESSING CHARGES</v>
          </cell>
          <cell r="C459">
            <v>0</v>
          </cell>
          <cell r="D459">
            <v>0</v>
          </cell>
          <cell r="E459">
            <v>0</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row>
        <row r="460">
          <cell r="A460">
            <v>5301030280</v>
          </cell>
          <cell r="B460" t="str">
            <v>FORWARD CON PRE- EXP</v>
          </cell>
          <cell r="C460">
            <v>0</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row>
        <row r="461">
          <cell r="A461">
            <v>5401010020</v>
          </cell>
          <cell r="B461" t="str">
            <v>DEPRECIATION BUILDINGS-FACTORY</v>
          </cell>
          <cell r="C461">
            <v>0</v>
          </cell>
          <cell r="D461">
            <v>159581724.49327347</v>
          </cell>
          <cell r="E461">
            <v>18590868.370000001</v>
          </cell>
          <cell r="F461">
            <v>-26783.796712329146</v>
          </cell>
          <cell r="G461">
            <v>0</v>
          </cell>
          <cell r="H461">
            <v>109019969.88775259</v>
          </cell>
          <cell r="I461">
            <v>287192562.75102603</v>
          </cell>
          <cell r="J461">
            <v>0</v>
          </cell>
          <cell r="K461">
            <v>159581724.49327347</v>
          </cell>
          <cell r="L461">
            <v>0</v>
          </cell>
          <cell r="M461">
            <v>0</v>
          </cell>
          <cell r="N461">
            <v>159581724.49327347</v>
          </cell>
          <cell r="O461">
            <v>0</v>
          </cell>
          <cell r="P461">
            <v>18590868.370000001</v>
          </cell>
          <cell r="Q461">
            <v>0</v>
          </cell>
          <cell r="R461">
            <v>18590868.370000001</v>
          </cell>
          <cell r="S461">
            <v>109019969.88775259</v>
          </cell>
        </row>
        <row r="462">
          <cell r="A462">
            <v>5401010050</v>
          </cell>
          <cell r="B462" t="str">
            <v>DEPRECIATION PLANT AND MACHINERY</v>
          </cell>
          <cell r="C462">
            <v>0</v>
          </cell>
          <cell r="D462">
            <v>131316801.49813846</v>
          </cell>
          <cell r="E462">
            <v>748203430.58483684</v>
          </cell>
          <cell r="F462">
            <v>9228198.1269863062</v>
          </cell>
          <cell r="G462">
            <v>6104389.5599999996</v>
          </cell>
          <cell r="H462">
            <v>1694011449.3516216</v>
          </cell>
          <cell r="I462">
            <v>2573531681.434597</v>
          </cell>
          <cell r="J462">
            <v>0</v>
          </cell>
          <cell r="K462">
            <v>130536246.03285655</v>
          </cell>
          <cell r="L462">
            <v>178190.5152818991</v>
          </cell>
          <cell r="M462">
            <v>602364.94999999995</v>
          </cell>
          <cell r="N462">
            <v>131316801.49813846</v>
          </cell>
          <cell r="O462">
            <v>0</v>
          </cell>
          <cell r="P462">
            <v>747728255.8774184</v>
          </cell>
          <cell r="Q462">
            <v>475174.70741839765</v>
          </cell>
          <cell r="R462">
            <v>748203430.58483684</v>
          </cell>
          <cell r="S462">
            <v>1694011449.3516216</v>
          </cell>
        </row>
        <row r="463">
          <cell r="A463">
            <v>5401010090</v>
          </cell>
          <cell r="B463" t="str">
            <v>DEPRECIATION OFFICE EQUIPMENTS</v>
          </cell>
          <cell r="C463">
            <v>0</v>
          </cell>
          <cell r="D463">
            <v>1439506.56</v>
          </cell>
          <cell r="E463">
            <v>1516796.12</v>
          </cell>
          <cell r="F463">
            <v>64630.26</v>
          </cell>
          <cell r="G463">
            <v>0</v>
          </cell>
          <cell r="H463">
            <v>2791902.95</v>
          </cell>
          <cell r="I463">
            <v>5748205.6300000008</v>
          </cell>
          <cell r="J463">
            <v>0</v>
          </cell>
          <cell r="K463">
            <v>1382521.4100000001</v>
          </cell>
          <cell r="L463">
            <v>0</v>
          </cell>
          <cell r="M463">
            <v>56985.15</v>
          </cell>
          <cell r="N463">
            <v>1439506.56</v>
          </cell>
          <cell r="O463">
            <v>0</v>
          </cell>
          <cell r="P463">
            <v>1516796.12</v>
          </cell>
          <cell r="Q463">
            <v>0</v>
          </cell>
          <cell r="R463">
            <v>1516796.12</v>
          </cell>
          <cell r="S463">
            <v>2791902.95</v>
          </cell>
        </row>
        <row r="464">
          <cell r="A464">
            <v>5401010100</v>
          </cell>
          <cell r="B464" t="str">
            <v>DEPRECIATION COMPUTERS</v>
          </cell>
          <cell r="C464">
            <v>0</v>
          </cell>
          <cell r="D464">
            <v>3336705.9457566761</v>
          </cell>
          <cell r="E464">
            <v>1366621.1442433235</v>
          </cell>
          <cell r="F464">
            <v>797.29</v>
          </cell>
          <cell r="G464">
            <v>0</v>
          </cell>
          <cell r="H464">
            <v>1765954.53</v>
          </cell>
          <cell r="I464">
            <v>6469281.6200000001</v>
          </cell>
          <cell r="J464">
            <v>0</v>
          </cell>
          <cell r="K464">
            <v>3160093.9930860531</v>
          </cell>
          <cell r="L464">
            <v>176611.95267062314</v>
          </cell>
          <cell r="M464">
            <v>0</v>
          </cell>
          <cell r="N464">
            <v>3336705.9457566761</v>
          </cell>
          <cell r="O464">
            <v>0</v>
          </cell>
          <cell r="P464">
            <v>895655.93712166173</v>
          </cell>
          <cell r="Q464">
            <v>470965.20712166175</v>
          </cell>
          <cell r="R464">
            <v>1366621.1442433235</v>
          </cell>
          <cell r="S464">
            <v>1765954.53</v>
          </cell>
        </row>
        <row r="465">
          <cell r="A465">
            <v>5401010130</v>
          </cell>
          <cell r="B465" t="str">
            <v>DEPRECIATION FURNITURE &amp; FIXTURE-NORMAL RATE</v>
          </cell>
          <cell r="C465">
            <v>0</v>
          </cell>
          <cell r="D465">
            <v>52736063.140000001</v>
          </cell>
          <cell r="E465">
            <v>332710.64999999997</v>
          </cell>
          <cell r="F465">
            <v>37788.080000000002</v>
          </cell>
          <cell r="G465">
            <v>0</v>
          </cell>
          <cell r="H465">
            <v>2408668.5499999998</v>
          </cell>
          <cell r="I465">
            <v>55477442.339999996</v>
          </cell>
          <cell r="J465">
            <v>0</v>
          </cell>
          <cell r="K465">
            <v>52685655.899999999</v>
          </cell>
          <cell r="L465">
            <v>0</v>
          </cell>
          <cell r="M465">
            <v>50407.24</v>
          </cell>
          <cell r="N465">
            <v>52736063.140000001</v>
          </cell>
          <cell r="O465">
            <v>0</v>
          </cell>
          <cell r="P465">
            <v>332710.64999999997</v>
          </cell>
          <cell r="Q465">
            <v>0</v>
          </cell>
          <cell r="R465">
            <v>332710.64999999997</v>
          </cell>
          <cell r="S465">
            <v>2408668.5499999998</v>
          </cell>
        </row>
        <row r="466">
          <cell r="A466">
            <v>5401010140</v>
          </cell>
          <cell r="B466" t="str">
            <v>DEPRECIATION FURNITURE &amp; FIXTURE-OTHERS</v>
          </cell>
          <cell r="C466">
            <v>0</v>
          </cell>
          <cell r="D466">
            <v>98614.55</v>
          </cell>
          <cell r="E466">
            <v>0</v>
          </cell>
          <cell r="F466">
            <v>0</v>
          </cell>
          <cell r="G466">
            <v>0</v>
          </cell>
          <cell r="H466">
            <v>1491635.14</v>
          </cell>
          <cell r="I466">
            <v>1590249.69</v>
          </cell>
          <cell r="J466">
            <v>0</v>
          </cell>
          <cell r="K466">
            <v>98614.55</v>
          </cell>
          <cell r="L466">
            <v>0</v>
          </cell>
          <cell r="M466">
            <v>0</v>
          </cell>
          <cell r="N466">
            <v>98614.55</v>
          </cell>
          <cell r="O466">
            <v>0</v>
          </cell>
          <cell r="P466">
            <v>0</v>
          </cell>
          <cell r="Q466">
            <v>0</v>
          </cell>
          <cell r="R466">
            <v>0</v>
          </cell>
          <cell r="S466">
            <v>1491635.14</v>
          </cell>
        </row>
        <row r="467">
          <cell r="A467">
            <v>5401010150</v>
          </cell>
          <cell r="B467" t="str">
            <v>DEPRECIATION VEHICLES - MOTOR CARS</v>
          </cell>
          <cell r="C467">
            <v>0</v>
          </cell>
          <cell r="D467">
            <v>13665222.655489616</v>
          </cell>
          <cell r="E467">
            <v>656081.6345103858</v>
          </cell>
          <cell r="F467">
            <v>0</v>
          </cell>
          <cell r="G467">
            <v>0</v>
          </cell>
          <cell r="H467">
            <v>500118.14</v>
          </cell>
          <cell r="I467">
            <v>14821422.430000003</v>
          </cell>
          <cell r="J467">
            <v>0</v>
          </cell>
          <cell r="K467">
            <v>13626495.309643919</v>
          </cell>
          <cell r="L467">
            <v>38727.345845697331</v>
          </cell>
          <cell r="M467">
            <v>0</v>
          </cell>
          <cell r="N467">
            <v>13665222.655489616</v>
          </cell>
          <cell r="O467">
            <v>0</v>
          </cell>
          <cell r="P467">
            <v>552808.71225519292</v>
          </cell>
          <cell r="Q467">
            <v>103272.92225519288</v>
          </cell>
          <cell r="R467">
            <v>656081.6345103858</v>
          </cell>
          <cell r="S467">
            <v>500118.14</v>
          </cell>
        </row>
        <row r="468">
          <cell r="A468">
            <v>5501010000</v>
          </cell>
          <cell r="B468" t="str">
            <v>CONSUMPTION OF STORE,SPARE &amp; TOOLS - INDIGE</v>
          </cell>
          <cell r="C468">
            <v>0</v>
          </cell>
          <cell r="D468">
            <v>18162600.098058254</v>
          </cell>
          <cell r="E468">
            <v>48440766.693980582</v>
          </cell>
          <cell r="F468">
            <v>7080958.7199999997</v>
          </cell>
          <cell r="G468">
            <v>1055606.5</v>
          </cell>
          <cell r="H468">
            <v>102568170.23796117</v>
          </cell>
          <cell r="I468">
            <v>169171537.03</v>
          </cell>
          <cell r="J468">
            <v>0</v>
          </cell>
          <cell r="K468">
            <v>18162600.098058254</v>
          </cell>
          <cell r="L468">
            <v>0</v>
          </cell>
          <cell r="M468">
            <v>0</v>
          </cell>
          <cell r="N468">
            <v>18162600.098058254</v>
          </cell>
          <cell r="O468">
            <v>0</v>
          </cell>
          <cell r="P468">
            <v>107493945.12398058</v>
          </cell>
          <cell r="Q468">
            <v>-59053178.43</v>
          </cell>
          <cell r="R468">
            <v>48440766.693980582</v>
          </cell>
          <cell r="S468">
            <v>102568170.23796117</v>
          </cell>
        </row>
        <row r="469">
          <cell r="A469">
            <v>5501010010</v>
          </cell>
          <cell r="B469" t="str">
            <v>CONSUMPTION OF STORE,SPARE &amp; TOOLS - IMPORT</v>
          </cell>
          <cell r="C469">
            <v>0</v>
          </cell>
          <cell r="D469">
            <v>14340.527893175074</v>
          </cell>
          <cell r="E469">
            <v>19341.622106824929</v>
          </cell>
          <cell r="F469">
            <v>31764</v>
          </cell>
          <cell r="G469">
            <v>0</v>
          </cell>
          <cell r="H469">
            <v>1181743.8900000001</v>
          </cell>
          <cell r="I469">
            <v>1215426.04</v>
          </cell>
          <cell r="J469">
            <v>0</v>
          </cell>
          <cell r="K469">
            <v>10819.770623145401</v>
          </cell>
          <cell r="L469">
            <v>3520.7572700296737</v>
          </cell>
          <cell r="M469">
            <v>0</v>
          </cell>
          <cell r="N469">
            <v>14340.527893175074</v>
          </cell>
          <cell r="O469">
            <v>0</v>
          </cell>
          <cell r="P469">
            <v>9388.6360534124651</v>
          </cell>
          <cell r="Q469">
            <v>9952.9860534124637</v>
          </cell>
          <cell r="R469">
            <v>19341.622106824929</v>
          </cell>
          <cell r="S469">
            <v>1181743.8900000001</v>
          </cell>
        </row>
        <row r="470">
          <cell r="A470">
            <v>5501010100</v>
          </cell>
          <cell r="B470" t="str">
            <v>MANUAL PRICE VAR STORES &amp; SPARE&amp;CONSUMAB MATE</v>
          </cell>
          <cell r="C470">
            <v>0</v>
          </cell>
          <cell r="D470">
            <v>-81835.570000000007</v>
          </cell>
          <cell r="E470">
            <v>4956</v>
          </cell>
          <cell r="F470">
            <v>0</v>
          </cell>
          <cell r="G470">
            <v>0</v>
          </cell>
          <cell r="H470">
            <v>-92848.639999999999</v>
          </cell>
          <cell r="I470">
            <v>-169728.21000000002</v>
          </cell>
          <cell r="J470">
            <v>0</v>
          </cell>
          <cell r="K470">
            <v>-81835.570000000007</v>
          </cell>
          <cell r="L470">
            <v>0</v>
          </cell>
          <cell r="M470">
            <v>0</v>
          </cell>
          <cell r="N470">
            <v>-81835.570000000007</v>
          </cell>
          <cell r="O470">
            <v>0</v>
          </cell>
          <cell r="P470">
            <v>4956</v>
          </cell>
          <cell r="Q470">
            <v>0</v>
          </cell>
          <cell r="R470">
            <v>4956</v>
          </cell>
          <cell r="S470">
            <v>-92848.639999999999</v>
          </cell>
        </row>
        <row r="471">
          <cell r="A471">
            <v>5501010130</v>
          </cell>
          <cell r="B471" t="str">
            <v>CONSUM OF MAINTENANCE STORES</v>
          </cell>
          <cell r="C471">
            <v>0</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row>
        <row r="472">
          <cell r="A472">
            <v>5501030000</v>
          </cell>
          <cell r="B472" t="str">
            <v>RENT - OFFICE</v>
          </cell>
          <cell r="C472">
            <v>0</v>
          </cell>
          <cell r="D472">
            <v>69109.424389962835</v>
          </cell>
          <cell r="E472">
            <v>221342.90570712453</v>
          </cell>
          <cell r="F472">
            <v>0</v>
          </cell>
          <cell r="G472">
            <v>0</v>
          </cell>
          <cell r="H472">
            <v>431844.33656957932</v>
          </cell>
          <cell r="I472">
            <v>722296.66666666674</v>
          </cell>
          <cell r="J472">
            <v>0</v>
          </cell>
          <cell r="K472">
            <v>27607.629569876983</v>
          </cell>
          <cell r="L472">
            <v>41501.794820085852</v>
          </cell>
          <cell r="M472">
            <v>0</v>
          </cell>
          <cell r="N472">
            <v>69109.424389962835</v>
          </cell>
          <cell r="O472">
            <v>0</v>
          </cell>
          <cell r="P472">
            <v>110671.45285356227</v>
          </cell>
          <cell r="Q472">
            <v>110671.45285356227</v>
          </cell>
          <cell r="R472">
            <v>221342.90570712453</v>
          </cell>
          <cell r="S472">
            <v>431844.33656957932</v>
          </cell>
        </row>
        <row r="473">
          <cell r="A473">
            <v>5501030020</v>
          </cell>
          <cell r="B473" t="str">
            <v>LEASE RENT CHARGES</v>
          </cell>
          <cell r="C473">
            <v>0</v>
          </cell>
          <cell r="D473">
            <v>-283.58618305436318</v>
          </cell>
          <cell r="E473">
            <v>-701.65653539223877</v>
          </cell>
          <cell r="F473">
            <v>0</v>
          </cell>
          <cell r="G473">
            <v>0</v>
          </cell>
          <cell r="H473">
            <v>-1374.7572815533979</v>
          </cell>
          <cell r="I473">
            <v>-2360</v>
          </cell>
          <cell r="J473">
            <v>0</v>
          </cell>
          <cell r="K473">
            <v>-152.02558266831841</v>
          </cell>
          <cell r="L473">
            <v>-131.56060038604477</v>
          </cell>
          <cell r="M473">
            <v>0</v>
          </cell>
          <cell r="N473">
            <v>-283.58618305436318</v>
          </cell>
          <cell r="O473">
            <v>0</v>
          </cell>
          <cell r="P473">
            <v>-350.82826769611938</v>
          </cell>
          <cell r="Q473">
            <v>-350.82826769611938</v>
          </cell>
          <cell r="R473">
            <v>-701.65653539223877</v>
          </cell>
          <cell r="S473">
            <v>-1374.7572815533979</v>
          </cell>
        </row>
        <row r="474">
          <cell r="A474">
            <v>5501030030</v>
          </cell>
          <cell r="B474" t="str">
            <v>RENT - OTHERS</v>
          </cell>
          <cell r="C474">
            <v>0</v>
          </cell>
          <cell r="D474">
            <v>1421244.0838350956</v>
          </cell>
          <cell r="E474">
            <v>3516480.2074270407</v>
          </cell>
          <cell r="F474">
            <v>0</v>
          </cell>
          <cell r="G474">
            <v>0</v>
          </cell>
          <cell r="H474">
            <v>503009.7087378641</v>
          </cell>
          <cell r="I474">
            <v>5440734.0000000009</v>
          </cell>
          <cell r="J474">
            <v>0</v>
          </cell>
          <cell r="K474">
            <v>761904.04494252545</v>
          </cell>
          <cell r="L474">
            <v>659340.03889257018</v>
          </cell>
          <cell r="M474">
            <v>0</v>
          </cell>
          <cell r="N474">
            <v>1421244.0838350956</v>
          </cell>
          <cell r="O474">
            <v>0</v>
          </cell>
          <cell r="P474">
            <v>1758240.1037135203</v>
          </cell>
          <cell r="Q474">
            <v>1758240.1037135203</v>
          </cell>
          <cell r="R474">
            <v>3516480.2074270407</v>
          </cell>
          <cell r="S474">
            <v>503009.7087378641</v>
          </cell>
        </row>
        <row r="475">
          <cell r="A475">
            <v>5501040000</v>
          </cell>
          <cell r="B475" t="str">
            <v>EQUIPMENT HIRE CHARGES</v>
          </cell>
          <cell r="C475">
            <v>0</v>
          </cell>
          <cell r="D475">
            <v>0</v>
          </cell>
          <cell r="E475">
            <v>0</v>
          </cell>
          <cell r="F475">
            <v>0</v>
          </cell>
          <cell r="G475">
            <v>0</v>
          </cell>
          <cell r="H475">
            <v>467350</v>
          </cell>
          <cell r="I475">
            <v>467350</v>
          </cell>
          <cell r="J475">
            <v>0</v>
          </cell>
          <cell r="K475">
            <v>0</v>
          </cell>
          <cell r="L475">
            <v>0</v>
          </cell>
          <cell r="M475">
            <v>0</v>
          </cell>
          <cell r="N475">
            <v>0</v>
          </cell>
          <cell r="O475">
            <v>0</v>
          </cell>
          <cell r="P475">
            <v>0</v>
          </cell>
          <cell r="Q475">
            <v>0</v>
          </cell>
          <cell r="R475">
            <v>0</v>
          </cell>
          <cell r="S475">
            <v>467350</v>
          </cell>
        </row>
        <row r="476">
          <cell r="A476">
            <v>5501050000</v>
          </cell>
          <cell r="B476" t="str">
            <v>REPAIRS AND MAINTAINENCE - PLANT &amp; MACHINERY</v>
          </cell>
          <cell r="C476">
            <v>0</v>
          </cell>
          <cell r="D476">
            <v>31536150.671770334</v>
          </cell>
          <cell r="E476">
            <v>87179853.780462667</v>
          </cell>
          <cell r="F476">
            <v>19911729.640000001</v>
          </cell>
          <cell r="G476">
            <v>15235719.34</v>
          </cell>
          <cell r="H476">
            <v>146898748.82776701</v>
          </cell>
          <cell r="I476">
            <v>265614753.28000003</v>
          </cell>
          <cell r="J476">
            <v>0</v>
          </cell>
          <cell r="K476">
            <v>21089875.180433583</v>
          </cell>
          <cell r="L476">
            <v>10446275.491336752</v>
          </cell>
          <cell r="M476">
            <v>0</v>
          </cell>
          <cell r="N476">
            <v>31536150.671770334</v>
          </cell>
          <cell r="O476">
            <v>0</v>
          </cell>
          <cell r="P476">
            <v>31880960.220231336</v>
          </cell>
          <cell r="Q476">
            <v>55298893.560231335</v>
          </cell>
          <cell r="R476">
            <v>87179853.780462667</v>
          </cell>
          <cell r="S476">
            <v>146898748.82776701</v>
          </cell>
        </row>
        <row r="477">
          <cell r="A477">
            <v>5501050050</v>
          </cell>
          <cell r="B477" t="str">
            <v>SERVICE CHARGES</v>
          </cell>
          <cell r="C477">
            <v>0</v>
          </cell>
          <cell r="D477">
            <v>0</v>
          </cell>
          <cell r="E477">
            <v>0</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row>
        <row r="478">
          <cell r="A478">
            <v>5501050060</v>
          </cell>
          <cell r="B478" t="str">
            <v>SERVICE CHARGES - MANPOWER</v>
          </cell>
          <cell r="C478">
            <v>0</v>
          </cell>
          <cell r="D478">
            <v>0</v>
          </cell>
          <cell r="E478">
            <v>0</v>
          </cell>
          <cell r="F478">
            <v>76950.009999999995</v>
          </cell>
          <cell r="G478">
            <v>0</v>
          </cell>
          <cell r="H478">
            <v>1651552.96</v>
          </cell>
          <cell r="I478">
            <v>1651552.96</v>
          </cell>
          <cell r="J478">
            <v>0</v>
          </cell>
          <cell r="K478">
            <v>0</v>
          </cell>
          <cell r="L478">
            <v>0</v>
          </cell>
          <cell r="M478">
            <v>0</v>
          </cell>
          <cell r="N478">
            <v>0</v>
          </cell>
          <cell r="O478">
            <v>0</v>
          </cell>
          <cell r="P478">
            <v>0</v>
          </cell>
          <cell r="Q478">
            <v>0</v>
          </cell>
          <cell r="R478">
            <v>0</v>
          </cell>
          <cell r="S478">
            <v>1651552.96</v>
          </cell>
        </row>
        <row r="479">
          <cell r="A479">
            <v>5501050120</v>
          </cell>
          <cell r="B479" t="str">
            <v>ASH &amp; COAL HANDLING EXPENSES</v>
          </cell>
          <cell r="C479">
            <v>0</v>
          </cell>
          <cell r="D479">
            <v>0</v>
          </cell>
          <cell r="E479">
            <v>20365399.879999999</v>
          </cell>
          <cell r="F479">
            <v>0</v>
          </cell>
          <cell r="G479">
            <v>0</v>
          </cell>
          <cell r="H479">
            <v>6418375.6500000004</v>
          </cell>
          <cell r="I479">
            <v>26783775.530000001</v>
          </cell>
          <cell r="J479">
            <v>0</v>
          </cell>
          <cell r="K479">
            <v>0</v>
          </cell>
          <cell r="L479">
            <v>0</v>
          </cell>
          <cell r="M479">
            <v>0</v>
          </cell>
          <cell r="N479">
            <v>0</v>
          </cell>
          <cell r="O479">
            <v>0</v>
          </cell>
          <cell r="P479">
            <v>20365399.879999999</v>
          </cell>
          <cell r="Q479">
            <v>0</v>
          </cell>
          <cell r="R479">
            <v>20365399.879999999</v>
          </cell>
          <cell r="S479">
            <v>6418375.6500000004</v>
          </cell>
        </row>
        <row r="480">
          <cell r="A480">
            <v>5501060000</v>
          </cell>
          <cell r="B480" t="str">
            <v>REPAIRS AND MAINTAINENCE - FACTORY BUILDING</v>
          </cell>
          <cell r="C480">
            <v>0</v>
          </cell>
          <cell r="D480">
            <v>-0.4</v>
          </cell>
          <cell r="E480">
            <v>0</v>
          </cell>
          <cell r="F480">
            <v>0</v>
          </cell>
          <cell r="G480">
            <v>0</v>
          </cell>
          <cell r="H480">
            <v>12695347.199999999</v>
          </cell>
          <cell r="I480">
            <v>12695346.799999999</v>
          </cell>
          <cell r="J480">
            <v>0</v>
          </cell>
          <cell r="K480">
            <v>-0.4</v>
          </cell>
          <cell r="L480">
            <v>0</v>
          </cell>
          <cell r="M480">
            <v>0</v>
          </cell>
          <cell r="N480">
            <v>-0.4</v>
          </cell>
          <cell r="O480">
            <v>0</v>
          </cell>
          <cell r="P480">
            <v>0</v>
          </cell>
          <cell r="Q480">
            <v>0</v>
          </cell>
          <cell r="R480">
            <v>0</v>
          </cell>
          <cell r="S480">
            <v>12695347.199999999</v>
          </cell>
        </row>
        <row r="481">
          <cell r="A481">
            <v>5501060010</v>
          </cell>
          <cell r="B481" t="str">
            <v>REPAIRS AND MAINTAINENCE - NON FACTORY BUILDI</v>
          </cell>
          <cell r="C481">
            <v>0</v>
          </cell>
          <cell r="D481">
            <v>-19.827000086427937</v>
          </cell>
          <cell r="E481">
            <v>-49.056495059203137</v>
          </cell>
          <cell r="F481">
            <v>0</v>
          </cell>
          <cell r="G481">
            <v>0</v>
          </cell>
          <cell r="H481">
            <v>1175959.8834951457</v>
          </cell>
          <cell r="I481">
            <v>1175891</v>
          </cell>
          <cell r="J481">
            <v>0</v>
          </cell>
          <cell r="K481">
            <v>-10.628907262827347</v>
          </cell>
          <cell r="L481">
            <v>-9.1980928236005894</v>
          </cell>
          <cell r="M481">
            <v>0</v>
          </cell>
          <cell r="N481">
            <v>-19.827000086427937</v>
          </cell>
          <cell r="O481">
            <v>0</v>
          </cell>
          <cell r="P481">
            <v>-24.528247529601568</v>
          </cell>
          <cell r="Q481">
            <v>-24.528247529601568</v>
          </cell>
          <cell r="R481">
            <v>-49.056495059203137</v>
          </cell>
          <cell r="S481">
            <v>1175959.8834951457</v>
          </cell>
        </row>
        <row r="482">
          <cell r="A482">
            <v>5501060020</v>
          </cell>
          <cell r="B482" t="str">
            <v>REPAIRS AND MAINT.-RESIDENTIAL BUILDINGS</v>
          </cell>
          <cell r="C482">
            <v>0</v>
          </cell>
          <cell r="D482">
            <v>-13560.22609547406</v>
          </cell>
          <cell r="E482">
            <v>-33551.074875399732</v>
          </cell>
          <cell r="F482">
            <v>0</v>
          </cell>
          <cell r="G482">
            <v>0</v>
          </cell>
          <cell r="H482">
            <v>4491966.8709708741</v>
          </cell>
          <cell r="I482">
            <v>4444855.57</v>
          </cell>
          <cell r="J482">
            <v>0</v>
          </cell>
          <cell r="K482">
            <v>-7269.3995563366088</v>
          </cell>
          <cell r="L482">
            <v>-6290.8265391374498</v>
          </cell>
          <cell r="M482">
            <v>0</v>
          </cell>
          <cell r="N482">
            <v>-13560.22609547406</v>
          </cell>
          <cell r="O482">
            <v>0</v>
          </cell>
          <cell r="P482">
            <v>-16775.537437699866</v>
          </cell>
          <cell r="Q482">
            <v>-16775.537437699866</v>
          </cell>
          <cell r="R482">
            <v>-33551.074875399732</v>
          </cell>
          <cell r="S482">
            <v>4491966.8709708741</v>
          </cell>
        </row>
        <row r="483">
          <cell r="A483">
            <v>5501060030</v>
          </cell>
          <cell r="B483" t="str">
            <v>REPAIRS AND MAINT.-GUEST HOUSE</v>
          </cell>
          <cell r="C483">
            <v>0</v>
          </cell>
          <cell r="D483">
            <v>1796.6587537091987</v>
          </cell>
          <cell r="E483">
            <v>4445.3412462908009</v>
          </cell>
          <cell r="F483">
            <v>0</v>
          </cell>
          <cell r="G483">
            <v>0</v>
          </cell>
          <cell r="H483">
            <v>0</v>
          </cell>
          <cell r="I483">
            <v>6242</v>
          </cell>
          <cell r="J483">
            <v>0</v>
          </cell>
          <cell r="K483">
            <v>963.15727002967355</v>
          </cell>
          <cell r="L483">
            <v>833.50148367952522</v>
          </cell>
          <cell r="M483">
            <v>0</v>
          </cell>
          <cell r="N483">
            <v>1796.6587537091987</v>
          </cell>
          <cell r="O483">
            <v>0</v>
          </cell>
          <cell r="P483">
            <v>2222.6706231454004</v>
          </cell>
          <cell r="Q483">
            <v>2222.6706231454004</v>
          </cell>
          <cell r="R483">
            <v>4445.3412462908009</v>
          </cell>
          <cell r="S483">
            <v>0</v>
          </cell>
        </row>
        <row r="484">
          <cell r="A484">
            <v>5501060050</v>
          </cell>
          <cell r="B484" t="str">
            <v>REPAIRS AND MAINT.-FLATS</v>
          </cell>
          <cell r="C484">
            <v>0</v>
          </cell>
          <cell r="D484">
            <v>0</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row>
        <row r="485">
          <cell r="A485">
            <v>5501070000</v>
          </cell>
          <cell r="B485" t="str">
            <v>REPAIRS AND MAINTAINENCE - VEHICLES</v>
          </cell>
          <cell r="C485">
            <v>0</v>
          </cell>
          <cell r="D485">
            <v>227972.58277145575</v>
          </cell>
          <cell r="E485">
            <v>564055.87489844719</v>
          </cell>
          <cell r="F485">
            <v>0</v>
          </cell>
          <cell r="G485">
            <v>0</v>
          </cell>
          <cell r="H485">
            <v>991690.32233009697</v>
          </cell>
          <cell r="I485">
            <v>1783718.7799999998</v>
          </cell>
          <cell r="J485">
            <v>0</v>
          </cell>
          <cell r="K485">
            <v>122212.1062279969</v>
          </cell>
          <cell r="L485">
            <v>105760.47654345885</v>
          </cell>
          <cell r="M485">
            <v>0</v>
          </cell>
          <cell r="N485">
            <v>227972.58277145575</v>
          </cell>
          <cell r="O485">
            <v>0</v>
          </cell>
          <cell r="P485">
            <v>282027.93744922359</v>
          </cell>
          <cell r="Q485">
            <v>282027.93744922359</v>
          </cell>
          <cell r="R485">
            <v>564055.87489844719</v>
          </cell>
          <cell r="S485">
            <v>991690.32233009697</v>
          </cell>
        </row>
        <row r="486">
          <cell r="A486">
            <v>5501070010</v>
          </cell>
          <cell r="B486" t="str">
            <v>REPAIRS AND MAINTAINENCE - COMPUTERS</v>
          </cell>
          <cell r="C486">
            <v>0</v>
          </cell>
          <cell r="D486">
            <v>4857893.1711549647</v>
          </cell>
          <cell r="E486">
            <v>12028822.49564115</v>
          </cell>
          <cell r="F486">
            <v>0</v>
          </cell>
          <cell r="G486">
            <v>0</v>
          </cell>
          <cell r="H486">
            <v>23889663.093203884</v>
          </cell>
          <cell r="I486">
            <v>40776378.759999998</v>
          </cell>
          <cell r="J486">
            <v>0</v>
          </cell>
          <cell r="K486">
            <v>2604231.3907222492</v>
          </cell>
          <cell r="L486">
            <v>2253661.7804327155</v>
          </cell>
          <cell r="M486">
            <v>0</v>
          </cell>
          <cell r="N486">
            <v>4857893.1711549647</v>
          </cell>
          <cell r="O486">
            <v>0</v>
          </cell>
          <cell r="P486">
            <v>6009764.7478205748</v>
          </cell>
          <cell r="Q486">
            <v>6019057.7478205748</v>
          </cell>
          <cell r="R486">
            <v>12028822.49564115</v>
          </cell>
          <cell r="S486">
            <v>23889663.093203884</v>
          </cell>
        </row>
        <row r="487">
          <cell r="A487">
            <v>5501070020</v>
          </cell>
          <cell r="B487" t="str">
            <v>REPAIRS AND MAINTAINENCE - OTHERS</v>
          </cell>
          <cell r="C487">
            <v>0</v>
          </cell>
          <cell r="D487">
            <v>2661429.3387514041</v>
          </cell>
          <cell r="E487">
            <v>7309779.9980447125</v>
          </cell>
          <cell r="F487">
            <v>86800</v>
          </cell>
          <cell r="G487">
            <v>-12377</v>
          </cell>
          <cell r="H487">
            <v>3595790.7632038831</v>
          </cell>
          <cell r="I487">
            <v>13567000.1</v>
          </cell>
          <cell r="J487">
            <v>0</v>
          </cell>
          <cell r="K487">
            <v>1872875.2697430206</v>
          </cell>
          <cell r="L487">
            <v>788554.06900838355</v>
          </cell>
          <cell r="M487">
            <v>0</v>
          </cell>
          <cell r="N487">
            <v>2661429.3387514041</v>
          </cell>
          <cell r="O487">
            <v>0</v>
          </cell>
          <cell r="P487">
            <v>4763777.4040223565</v>
          </cell>
          <cell r="Q487">
            <v>2546002.594022356</v>
          </cell>
          <cell r="R487">
            <v>7309779.9980447125</v>
          </cell>
          <cell r="S487">
            <v>3595790.7632038831</v>
          </cell>
        </row>
        <row r="488">
          <cell r="A488">
            <v>5501070040</v>
          </cell>
          <cell r="B488" t="str">
            <v>REPAIRS &amp; MAINT-OFFICE EQPT,FURNITURE &amp; FIXTU</v>
          </cell>
          <cell r="C488">
            <v>0</v>
          </cell>
          <cell r="D488">
            <v>4205.7272910604715</v>
          </cell>
          <cell r="E488">
            <v>10405.923194376424</v>
          </cell>
          <cell r="F488">
            <v>0</v>
          </cell>
          <cell r="G488">
            <v>-2500</v>
          </cell>
          <cell r="H488">
            <v>1143138.8895145631</v>
          </cell>
          <cell r="I488">
            <v>1157750.54</v>
          </cell>
          <cell r="J488">
            <v>0</v>
          </cell>
          <cell r="K488">
            <v>2254.616692114892</v>
          </cell>
          <cell r="L488">
            <v>1951.1105989455796</v>
          </cell>
          <cell r="M488">
            <v>0</v>
          </cell>
          <cell r="N488">
            <v>4205.7272910604715</v>
          </cell>
          <cell r="O488">
            <v>0</v>
          </cell>
          <cell r="P488">
            <v>5202.9615971882122</v>
          </cell>
          <cell r="Q488">
            <v>5202.9615971882122</v>
          </cell>
          <cell r="R488">
            <v>10405.923194376424</v>
          </cell>
          <cell r="S488">
            <v>1143138.8895145631</v>
          </cell>
        </row>
        <row r="489">
          <cell r="A489">
            <v>5501070060</v>
          </cell>
          <cell r="B489" t="str">
            <v>MANPOWER SUPPLY CHARGES</v>
          </cell>
          <cell r="C489">
            <v>0</v>
          </cell>
          <cell r="D489">
            <v>78620.311061623128</v>
          </cell>
          <cell r="E489">
            <v>194524.48097721188</v>
          </cell>
          <cell r="F489">
            <v>0</v>
          </cell>
          <cell r="G489">
            <v>0</v>
          </cell>
          <cell r="H489">
            <v>1012198.7779611652</v>
          </cell>
          <cell r="I489">
            <v>1285343.5700000003</v>
          </cell>
          <cell r="J489">
            <v>0</v>
          </cell>
          <cell r="K489">
            <v>42146.970878395907</v>
          </cell>
          <cell r="L489">
            <v>36473.340183227228</v>
          </cell>
          <cell r="M489">
            <v>0</v>
          </cell>
          <cell r="N489">
            <v>78620.311061623128</v>
          </cell>
          <cell r="O489">
            <v>0</v>
          </cell>
          <cell r="P489">
            <v>97262.240488605938</v>
          </cell>
          <cell r="Q489">
            <v>97262.240488605938</v>
          </cell>
          <cell r="R489">
            <v>194524.48097721188</v>
          </cell>
          <cell r="S489">
            <v>1012198.7779611652</v>
          </cell>
        </row>
        <row r="490">
          <cell r="A490">
            <v>5501070070</v>
          </cell>
          <cell r="B490" t="str">
            <v xml:space="preserve"> HOUSE KEEPING EXPENSES -PLANT</v>
          </cell>
          <cell r="C490">
            <v>0</v>
          </cell>
          <cell r="D490">
            <v>8016060.9506231453</v>
          </cell>
          <cell r="E490">
            <v>15805599.009376856</v>
          </cell>
          <cell r="F490">
            <v>436508.4</v>
          </cell>
          <cell r="G490">
            <v>0</v>
          </cell>
          <cell r="H490">
            <v>14091518.93</v>
          </cell>
          <cell r="I490">
            <v>37913178.890000001</v>
          </cell>
          <cell r="J490">
            <v>0</v>
          </cell>
          <cell r="K490">
            <v>5831723.7213649852</v>
          </cell>
          <cell r="L490">
            <v>2184337.2292581601</v>
          </cell>
          <cell r="M490">
            <v>0</v>
          </cell>
          <cell r="N490">
            <v>8016060.9506231453</v>
          </cell>
          <cell r="O490">
            <v>0</v>
          </cell>
          <cell r="P490">
            <v>6561707.3246884272</v>
          </cell>
          <cell r="Q490">
            <v>9243891.6846884284</v>
          </cell>
          <cell r="R490">
            <v>15805599.009376856</v>
          </cell>
          <cell r="S490">
            <v>14091518.93</v>
          </cell>
        </row>
        <row r="491">
          <cell r="A491">
            <v>5501070080</v>
          </cell>
          <cell r="B491" t="str">
            <v xml:space="preserve"> COMPUTER CONSUMABLES &amp; SOFTWARE EXP.</v>
          </cell>
          <cell r="C491">
            <v>0</v>
          </cell>
          <cell r="D491">
            <v>356217.07364524214</v>
          </cell>
          <cell r="E491">
            <v>2525520.2199469907</v>
          </cell>
          <cell r="F491">
            <v>0</v>
          </cell>
          <cell r="G491">
            <v>0</v>
          </cell>
          <cell r="H491">
            <v>1133779.666407767</v>
          </cell>
          <cell r="I491">
            <v>4015516.96</v>
          </cell>
          <cell r="J491">
            <v>0</v>
          </cell>
          <cell r="K491">
            <v>188442.67865518134</v>
          </cell>
          <cell r="L491">
            <v>167774.3949900608</v>
          </cell>
          <cell r="M491">
            <v>0</v>
          </cell>
          <cell r="N491">
            <v>356217.07364524214</v>
          </cell>
          <cell r="O491">
            <v>0</v>
          </cell>
          <cell r="P491">
            <v>2090652.4999734955</v>
          </cell>
          <cell r="Q491">
            <v>434867.7199734954</v>
          </cell>
          <cell r="R491">
            <v>2525520.2199469907</v>
          </cell>
          <cell r="S491">
            <v>1133779.666407767</v>
          </cell>
        </row>
        <row r="492">
          <cell r="A492">
            <v>5501090010</v>
          </cell>
          <cell r="B492" t="str">
            <v>INSURANCE PREMIUM - VEHICLES</v>
          </cell>
          <cell r="C492">
            <v>0</v>
          </cell>
          <cell r="D492">
            <v>530643.03387974994</v>
          </cell>
          <cell r="E492">
            <v>1074626.0632076287</v>
          </cell>
          <cell r="F492">
            <v>0</v>
          </cell>
          <cell r="G492">
            <v>0</v>
          </cell>
          <cell r="H492">
            <v>1586229.9029126214</v>
          </cell>
          <cell r="I492">
            <v>3191499</v>
          </cell>
          <cell r="J492">
            <v>0</v>
          </cell>
          <cell r="K492">
            <v>329150.64702831954</v>
          </cell>
          <cell r="L492">
            <v>201492.3868514304</v>
          </cell>
          <cell r="M492">
            <v>0</v>
          </cell>
          <cell r="N492">
            <v>530643.03387974994</v>
          </cell>
          <cell r="O492">
            <v>0</v>
          </cell>
          <cell r="P492">
            <v>537313.03160381434</v>
          </cell>
          <cell r="Q492">
            <v>537313.03160381434</v>
          </cell>
          <cell r="R492">
            <v>1074626.0632076287</v>
          </cell>
          <cell r="S492">
            <v>1586229.9029126214</v>
          </cell>
        </row>
        <row r="493">
          <cell r="A493">
            <v>5501090030</v>
          </cell>
          <cell r="B493" t="str">
            <v>INSURANCE PREMIUM - FIXED ASSETS</v>
          </cell>
          <cell r="C493">
            <v>0</v>
          </cell>
          <cell r="D493">
            <v>18168967.272640947</v>
          </cell>
          <cell r="E493">
            <v>32965562.807359051</v>
          </cell>
          <cell r="F493">
            <v>1668280</v>
          </cell>
          <cell r="G493">
            <v>201699</v>
          </cell>
          <cell r="H493">
            <v>107170105.28</v>
          </cell>
          <cell r="I493">
            <v>158304635.36000001</v>
          </cell>
          <cell r="J493">
            <v>0</v>
          </cell>
          <cell r="K493">
            <v>18121769.216261126</v>
          </cell>
          <cell r="L493">
            <v>47198.056379821959</v>
          </cell>
          <cell r="M493">
            <v>0</v>
          </cell>
          <cell r="N493">
            <v>18168967.272640947</v>
          </cell>
          <cell r="O493">
            <v>0</v>
          </cell>
          <cell r="P493">
            <v>32839701.323679525</v>
          </cell>
          <cell r="Q493">
            <v>125861.48367952523</v>
          </cell>
          <cell r="R493">
            <v>32965562.807359051</v>
          </cell>
          <cell r="S493">
            <v>107170105.28</v>
          </cell>
        </row>
        <row r="494">
          <cell r="A494">
            <v>5501090050</v>
          </cell>
          <cell r="B494" t="str">
            <v>INSURANCE PREMIUM - STAFF</v>
          </cell>
          <cell r="C494">
            <v>0</v>
          </cell>
          <cell r="D494">
            <v>693678.71549883334</v>
          </cell>
          <cell r="E494">
            <v>3414813.3373167012</v>
          </cell>
          <cell r="F494">
            <v>-154698</v>
          </cell>
          <cell r="G494">
            <v>-124980</v>
          </cell>
          <cell r="H494">
            <v>7385875.0271844659</v>
          </cell>
          <cell r="I494">
            <v>11494367.08</v>
          </cell>
          <cell r="J494">
            <v>0</v>
          </cell>
          <cell r="K494">
            <v>239662.58975195186</v>
          </cell>
          <cell r="L494">
            <v>497450.12574688147</v>
          </cell>
          <cell r="M494">
            <v>-43434</v>
          </cell>
          <cell r="N494">
            <v>693678.71549883334</v>
          </cell>
          <cell r="O494">
            <v>0</v>
          </cell>
          <cell r="P494">
            <v>1297307.6686583506</v>
          </cell>
          <cell r="Q494">
            <v>2117505.6686583506</v>
          </cell>
          <cell r="R494">
            <v>3414813.3373167012</v>
          </cell>
          <cell r="S494">
            <v>7385875.0271844659</v>
          </cell>
        </row>
        <row r="495">
          <cell r="A495">
            <v>5501090070</v>
          </cell>
          <cell r="B495" t="str">
            <v>INSURANCE PREMIUM - OTHERS</v>
          </cell>
          <cell r="C495">
            <v>0</v>
          </cell>
          <cell r="D495">
            <v>395328.17316383857</v>
          </cell>
          <cell r="E495">
            <v>1036397.5624672296</v>
          </cell>
          <cell r="F495">
            <v>0</v>
          </cell>
          <cell r="G495">
            <v>0</v>
          </cell>
          <cell r="H495">
            <v>653991.65436893201</v>
          </cell>
          <cell r="I495">
            <v>2085717.3900000001</v>
          </cell>
          <cell r="J495">
            <v>0</v>
          </cell>
          <cell r="K495">
            <v>211928.50520123303</v>
          </cell>
          <cell r="L495">
            <v>183399.66796260551</v>
          </cell>
          <cell r="M495">
            <v>0</v>
          </cell>
          <cell r="N495">
            <v>395328.17316383857</v>
          </cell>
          <cell r="O495">
            <v>0</v>
          </cell>
          <cell r="P495">
            <v>547331.78123361478</v>
          </cell>
          <cell r="Q495">
            <v>489065.78123361472</v>
          </cell>
          <cell r="R495">
            <v>1036397.5624672296</v>
          </cell>
          <cell r="S495">
            <v>653991.65436893201</v>
          </cell>
        </row>
        <row r="496">
          <cell r="A496">
            <v>5501090080</v>
          </cell>
          <cell r="B496" t="str">
            <v>INSURANCE PREMIUM - MARINE POLICY</v>
          </cell>
          <cell r="C496">
            <v>0</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row>
        <row r="497">
          <cell r="A497">
            <v>5501090100</v>
          </cell>
          <cell r="B497" t="str">
            <v>INSURANCE  - DIRECTORS &amp; OFFICERS LIABILITY</v>
          </cell>
          <cell r="C497">
            <v>0</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row>
        <row r="498">
          <cell r="A498">
            <v>5501090110</v>
          </cell>
          <cell r="B498" t="str">
            <v>INSURANCE - PUBLIC LIABILITY</v>
          </cell>
          <cell r="C498">
            <v>0</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row>
        <row r="499">
          <cell r="A499">
            <v>5501090120</v>
          </cell>
          <cell r="B499" t="str">
            <v>INSURANCE - EAR POLICY</v>
          </cell>
          <cell r="C499">
            <v>0</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row>
        <row r="500">
          <cell r="A500">
            <v>5501100020</v>
          </cell>
          <cell r="B500" t="str">
            <v>RATES AND TAXES - SERVICE TAX</v>
          </cell>
          <cell r="C500">
            <v>0</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row>
        <row r="501">
          <cell r="A501">
            <v>5501100040</v>
          </cell>
          <cell r="B501" t="str">
            <v>RATES AND TAXES - OTHERS</v>
          </cell>
          <cell r="C501">
            <v>0</v>
          </cell>
          <cell r="D501">
            <v>13413196.416169802</v>
          </cell>
          <cell r="E501">
            <v>6271005.6606263146</v>
          </cell>
          <cell r="F501">
            <v>0</v>
          </cell>
          <cell r="G501">
            <v>0</v>
          </cell>
          <cell r="H501">
            <v>14523224.893203884</v>
          </cell>
          <cell r="I501">
            <v>34207426.969999999</v>
          </cell>
          <cell r="J501">
            <v>0</v>
          </cell>
          <cell r="K501">
            <v>12019739.729802368</v>
          </cell>
          <cell r="L501">
            <v>1393456.686367434</v>
          </cell>
          <cell r="M501">
            <v>0</v>
          </cell>
          <cell r="N501">
            <v>13413196.416169802</v>
          </cell>
          <cell r="O501">
            <v>0</v>
          </cell>
          <cell r="P501">
            <v>3903787.8303131573</v>
          </cell>
          <cell r="Q501">
            <v>2367217.8303131573</v>
          </cell>
          <cell r="R501">
            <v>6271005.6606263146</v>
          </cell>
          <cell r="S501">
            <v>14523224.893203884</v>
          </cell>
        </row>
        <row r="502">
          <cell r="A502">
            <v>5501100100</v>
          </cell>
          <cell r="B502" t="str">
            <v>EXCISE DUTY EXPENDITURE</v>
          </cell>
          <cell r="C502">
            <v>0</v>
          </cell>
          <cell r="D502">
            <v>0</v>
          </cell>
          <cell r="E502">
            <v>0</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row>
        <row r="503">
          <cell r="A503">
            <v>5501100150</v>
          </cell>
          <cell r="B503" t="str">
            <v>RATES AND TAXES - WEALTH TAX</v>
          </cell>
          <cell r="C503">
            <v>0</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row>
        <row r="504">
          <cell r="A504">
            <v>5501100220</v>
          </cell>
          <cell r="B504" t="str">
            <v>RATES AND TAXES - PANCHAYAT TAX</v>
          </cell>
          <cell r="C504">
            <v>0</v>
          </cell>
          <cell r="D504">
            <v>0</v>
          </cell>
          <cell r="E504">
            <v>0</v>
          </cell>
          <cell r="F504">
            <v>0</v>
          </cell>
          <cell r="G504">
            <v>0</v>
          </cell>
          <cell r="H504">
            <v>3896992</v>
          </cell>
          <cell r="I504">
            <v>3896992</v>
          </cell>
          <cell r="J504">
            <v>0</v>
          </cell>
          <cell r="K504">
            <v>0</v>
          </cell>
          <cell r="L504">
            <v>0</v>
          </cell>
          <cell r="M504">
            <v>0</v>
          </cell>
          <cell r="N504">
            <v>0</v>
          </cell>
          <cell r="O504">
            <v>0</v>
          </cell>
          <cell r="P504">
            <v>0</v>
          </cell>
          <cell r="Q504">
            <v>0</v>
          </cell>
          <cell r="R504">
            <v>0</v>
          </cell>
          <cell r="S504">
            <v>3896992</v>
          </cell>
        </row>
        <row r="505">
          <cell r="A505">
            <v>5501100230</v>
          </cell>
          <cell r="B505" t="str">
            <v>RATES AND TAXES - CESS WATER</v>
          </cell>
          <cell r="C505">
            <v>0</v>
          </cell>
          <cell r="D505">
            <v>0</v>
          </cell>
          <cell r="E505">
            <v>0</v>
          </cell>
          <cell r="F505">
            <v>0</v>
          </cell>
          <cell r="G505">
            <v>0</v>
          </cell>
          <cell r="H505">
            <v>2102190</v>
          </cell>
          <cell r="I505">
            <v>2102190</v>
          </cell>
          <cell r="J505">
            <v>0</v>
          </cell>
          <cell r="K505">
            <v>0</v>
          </cell>
          <cell r="L505">
            <v>0</v>
          </cell>
          <cell r="M505">
            <v>0</v>
          </cell>
          <cell r="N505">
            <v>0</v>
          </cell>
          <cell r="O505">
            <v>0</v>
          </cell>
          <cell r="P505">
            <v>0</v>
          </cell>
          <cell r="Q505">
            <v>0</v>
          </cell>
          <cell r="R505">
            <v>0</v>
          </cell>
          <cell r="S505">
            <v>2102190</v>
          </cell>
        </row>
        <row r="506">
          <cell r="A506">
            <v>5501100310</v>
          </cell>
          <cell r="B506" t="str">
            <v>RATES &amp; TAXES-WATER &amp; POLLUTION CONTROL EXPS</v>
          </cell>
          <cell r="C506">
            <v>0</v>
          </cell>
          <cell r="D506">
            <v>0</v>
          </cell>
          <cell r="E506">
            <v>0</v>
          </cell>
          <cell r="F506">
            <v>0</v>
          </cell>
          <cell r="G506">
            <v>0</v>
          </cell>
          <cell r="H506">
            <v>10133618</v>
          </cell>
          <cell r="I506">
            <v>10133618</v>
          </cell>
          <cell r="J506">
            <v>0</v>
          </cell>
          <cell r="K506">
            <v>0</v>
          </cell>
          <cell r="L506">
            <v>0</v>
          </cell>
          <cell r="M506">
            <v>0</v>
          </cell>
          <cell r="N506">
            <v>0</v>
          </cell>
          <cell r="O506">
            <v>0</v>
          </cell>
          <cell r="P506">
            <v>0</v>
          </cell>
          <cell r="Q506">
            <v>0</v>
          </cell>
          <cell r="R506">
            <v>0</v>
          </cell>
          <cell r="S506">
            <v>10133618</v>
          </cell>
        </row>
        <row r="507">
          <cell r="A507">
            <v>5501100320</v>
          </cell>
          <cell r="B507" t="str">
            <v>RATES &amp; TAXES - ELECTRICITY TAX</v>
          </cell>
          <cell r="C507">
            <v>0</v>
          </cell>
          <cell r="D507">
            <v>4855650</v>
          </cell>
          <cell r="E507">
            <v>7277797</v>
          </cell>
          <cell r="F507">
            <v>0</v>
          </cell>
          <cell r="G507">
            <v>0</v>
          </cell>
          <cell r="H507">
            <v>0</v>
          </cell>
          <cell r="I507">
            <v>12133447</v>
          </cell>
          <cell r="J507">
            <v>0</v>
          </cell>
          <cell r="K507">
            <v>4855650</v>
          </cell>
          <cell r="L507">
            <v>0</v>
          </cell>
          <cell r="M507">
            <v>0</v>
          </cell>
          <cell r="N507">
            <v>4855650</v>
          </cell>
          <cell r="O507">
            <v>0</v>
          </cell>
          <cell r="P507">
            <v>7277797</v>
          </cell>
          <cell r="Q507">
            <v>0</v>
          </cell>
          <cell r="R507">
            <v>7277797</v>
          </cell>
          <cell r="S507">
            <v>0</v>
          </cell>
        </row>
        <row r="508">
          <cell r="A508">
            <v>5501100330</v>
          </cell>
          <cell r="B508" t="str">
            <v>RATES AND TAXES - ROYALTY</v>
          </cell>
          <cell r="C508">
            <v>0</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row>
        <row r="509">
          <cell r="A509">
            <v>5501100340</v>
          </cell>
          <cell r="B509" t="str">
            <v>BIDDING FEES</v>
          </cell>
          <cell r="C509">
            <v>0</v>
          </cell>
          <cell r="D509">
            <v>-195402.38459105181</v>
          </cell>
          <cell r="E509">
            <v>-483469.81754487049</v>
          </cell>
          <cell r="F509">
            <v>0</v>
          </cell>
          <cell r="G509">
            <v>0</v>
          </cell>
          <cell r="H509">
            <v>-947263.5378640776</v>
          </cell>
          <cell r="I509">
            <v>-1626135.7399999998</v>
          </cell>
          <cell r="J509">
            <v>0</v>
          </cell>
          <cell r="K509">
            <v>-104751.7938013886</v>
          </cell>
          <cell r="L509">
            <v>-90650.590789663212</v>
          </cell>
          <cell r="M509">
            <v>0</v>
          </cell>
          <cell r="N509">
            <v>-195402.38459105181</v>
          </cell>
          <cell r="O509">
            <v>0</v>
          </cell>
          <cell r="P509">
            <v>-241734.90877243524</v>
          </cell>
          <cell r="Q509">
            <v>-241734.90877243524</v>
          </cell>
          <cell r="R509">
            <v>-483469.81754487049</v>
          </cell>
          <cell r="S509">
            <v>-947263.5378640776</v>
          </cell>
        </row>
        <row r="510">
          <cell r="A510">
            <v>5501110030</v>
          </cell>
          <cell r="B510" t="str">
            <v>FREIGHT INWARD</v>
          </cell>
          <cell r="C510">
            <v>0</v>
          </cell>
          <cell r="D510">
            <v>0</v>
          </cell>
          <cell r="E510">
            <v>0</v>
          </cell>
          <cell r="F510">
            <v>0</v>
          </cell>
          <cell r="G510">
            <v>0</v>
          </cell>
          <cell r="H510">
            <v>11744.54</v>
          </cell>
          <cell r="I510">
            <v>11744.54</v>
          </cell>
          <cell r="J510">
            <v>0</v>
          </cell>
          <cell r="K510">
            <v>0</v>
          </cell>
          <cell r="L510">
            <v>0</v>
          </cell>
          <cell r="M510">
            <v>0</v>
          </cell>
          <cell r="N510">
            <v>0</v>
          </cell>
          <cell r="O510">
            <v>0</v>
          </cell>
          <cell r="P510">
            <v>0</v>
          </cell>
          <cell r="Q510">
            <v>0</v>
          </cell>
          <cell r="R510">
            <v>0</v>
          </cell>
          <cell r="S510">
            <v>11744.54</v>
          </cell>
        </row>
        <row r="511">
          <cell r="A511">
            <v>5501140000</v>
          </cell>
          <cell r="B511" t="str">
            <v>REALIZED FOREIGN EXCHANGE GAIN/LOSS - OTHER</v>
          </cell>
          <cell r="C511">
            <v>0</v>
          </cell>
          <cell r="D511">
            <v>-26767664.32669903</v>
          </cell>
          <cell r="E511">
            <v>33314355.16223301</v>
          </cell>
          <cell r="F511">
            <v>0</v>
          </cell>
          <cell r="G511">
            <v>0</v>
          </cell>
          <cell r="H511">
            <v>24353905.014466017</v>
          </cell>
          <cell r="I511">
            <v>30900595.849999998</v>
          </cell>
          <cell r="J511">
            <v>0</v>
          </cell>
          <cell r="K511">
            <v>-26767664.32669903</v>
          </cell>
          <cell r="L511">
            <v>0</v>
          </cell>
          <cell r="M511">
            <v>0</v>
          </cell>
          <cell r="N511">
            <v>-26767664.32669903</v>
          </cell>
          <cell r="O511">
            <v>0</v>
          </cell>
          <cell r="P511">
            <v>33314355.16223301</v>
          </cell>
          <cell r="Q511">
            <v>0</v>
          </cell>
          <cell r="R511">
            <v>33314355.16223301</v>
          </cell>
          <cell r="S511">
            <v>24353905.014466017</v>
          </cell>
        </row>
        <row r="512">
          <cell r="A512">
            <v>5501140002</v>
          </cell>
          <cell r="B512" t="str">
            <v>REAL FOREX GAIN/L CO</v>
          </cell>
          <cell r="C512">
            <v>0</v>
          </cell>
          <cell r="D512">
            <v>0</v>
          </cell>
          <cell r="E512">
            <v>31022248.690000001</v>
          </cell>
          <cell r="F512">
            <v>0</v>
          </cell>
          <cell r="G512">
            <v>0</v>
          </cell>
          <cell r="H512">
            <v>84085708.620000005</v>
          </cell>
          <cell r="I512">
            <v>115107957.31</v>
          </cell>
          <cell r="J512">
            <v>0</v>
          </cell>
          <cell r="K512">
            <v>0</v>
          </cell>
          <cell r="L512">
            <v>0</v>
          </cell>
          <cell r="M512">
            <v>0</v>
          </cell>
          <cell r="N512">
            <v>0</v>
          </cell>
          <cell r="O512">
            <v>0</v>
          </cell>
          <cell r="P512">
            <v>31022248.690000001</v>
          </cell>
          <cell r="Q512">
            <v>0</v>
          </cell>
          <cell r="R512">
            <v>31022248.690000001</v>
          </cell>
          <cell r="S512">
            <v>84085708.620000005</v>
          </cell>
        </row>
        <row r="513">
          <cell r="A513">
            <v>5501140010</v>
          </cell>
          <cell r="B513" t="str">
            <v>UNREALIZED FOREIGN EXCHANGE GAIN/LOSS</v>
          </cell>
          <cell r="C513">
            <v>0</v>
          </cell>
          <cell r="D513">
            <v>-25066.262857307484</v>
          </cell>
          <cell r="E513">
            <v>2684166.6433427436</v>
          </cell>
          <cell r="F513">
            <v>0</v>
          </cell>
          <cell r="G513">
            <v>0</v>
          </cell>
          <cell r="H513">
            <v>-4275252.3504854366</v>
          </cell>
          <cell r="I513">
            <v>-1616151.9700000007</v>
          </cell>
          <cell r="J513">
            <v>0</v>
          </cell>
          <cell r="K513">
            <v>-26842.764109072054</v>
          </cell>
          <cell r="L513">
            <v>1776.5012517645703</v>
          </cell>
          <cell r="M513">
            <v>0</v>
          </cell>
          <cell r="N513">
            <v>-25066.262857307484</v>
          </cell>
          <cell r="O513">
            <v>0</v>
          </cell>
          <cell r="P513">
            <v>1881704.2766713714</v>
          </cell>
          <cell r="Q513">
            <v>802462.36667137221</v>
          </cell>
          <cell r="R513">
            <v>2684166.6433427436</v>
          </cell>
          <cell r="S513">
            <v>-4275252.3504854366</v>
          </cell>
        </row>
        <row r="514">
          <cell r="A514">
            <v>5501140012</v>
          </cell>
          <cell r="B514" t="str">
            <v>UNREAL FOR GAIN/L CO</v>
          </cell>
          <cell r="C514">
            <v>0</v>
          </cell>
          <cell r="D514">
            <v>0</v>
          </cell>
          <cell r="E514">
            <v>14594267.75</v>
          </cell>
          <cell r="F514">
            <v>0</v>
          </cell>
          <cell r="G514">
            <v>0</v>
          </cell>
          <cell r="H514">
            <v>-11180386.68</v>
          </cell>
          <cell r="I514">
            <v>3413881.0700000003</v>
          </cell>
          <cell r="J514">
            <v>0</v>
          </cell>
          <cell r="K514">
            <v>0</v>
          </cell>
          <cell r="L514">
            <v>0</v>
          </cell>
          <cell r="M514">
            <v>0</v>
          </cell>
          <cell r="N514">
            <v>0</v>
          </cell>
          <cell r="O514">
            <v>0</v>
          </cell>
          <cell r="P514">
            <v>14594267.75</v>
          </cell>
          <cell r="Q514">
            <v>0</v>
          </cell>
          <cell r="R514">
            <v>14594267.75</v>
          </cell>
          <cell r="S514">
            <v>-11180386.68</v>
          </cell>
        </row>
        <row r="515">
          <cell r="A515">
            <v>5501140350</v>
          </cell>
          <cell r="B515" t="str">
            <v>EXCHANGE DIFFERENCE ON CUSTOMER</v>
          </cell>
          <cell r="C515">
            <v>0</v>
          </cell>
          <cell r="D515">
            <v>886063.15319898585</v>
          </cell>
          <cell r="E515">
            <v>35894797.453791305</v>
          </cell>
          <cell r="F515">
            <v>0</v>
          </cell>
          <cell r="G515">
            <v>0</v>
          </cell>
          <cell r="H515">
            <v>-8985898.096990291</v>
          </cell>
          <cell r="I515">
            <v>27794962.510000002</v>
          </cell>
          <cell r="J515">
            <v>0</v>
          </cell>
          <cell r="K515">
            <v>475002.92748811614</v>
          </cell>
          <cell r="L515">
            <v>411060.22571086977</v>
          </cell>
          <cell r="M515">
            <v>0</v>
          </cell>
          <cell r="N515">
            <v>886063.15319898585</v>
          </cell>
          <cell r="O515">
            <v>0</v>
          </cell>
          <cell r="P515">
            <v>34798636.851895653</v>
          </cell>
          <cell r="Q515">
            <v>1096160.6018956527</v>
          </cell>
          <cell r="R515">
            <v>35894797.453791305</v>
          </cell>
          <cell r="S515">
            <v>-8985898.096990291</v>
          </cell>
        </row>
        <row r="516">
          <cell r="A516">
            <v>5501140390</v>
          </cell>
          <cell r="B516" t="str">
            <v>EXCHANGE DIFFERENCE - FCL INTEREST</v>
          </cell>
          <cell r="C516">
            <v>0</v>
          </cell>
          <cell r="D516">
            <v>0</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row>
        <row r="517">
          <cell r="A517">
            <v>5501150000</v>
          </cell>
          <cell r="B517" t="str">
            <v>DONATIONS AND CHARITIES (80G)</v>
          </cell>
          <cell r="C517">
            <v>0</v>
          </cell>
          <cell r="D517">
            <v>0</v>
          </cell>
          <cell r="E517">
            <v>0</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row>
        <row r="518">
          <cell r="A518">
            <v>5501170000</v>
          </cell>
          <cell r="B518" t="str">
            <v>WATER CHARGES</v>
          </cell>
          <cell r="C518">
            <v>0</v>
          </cell>
          <cell r="D518">
            <v>61388603.399999999</v>
          </cell>
          <cell r="E518">
            <v>114791735.84</v>
          </cell>
          <cell r="F518">
            <v>0</v>
          </cell>
          <cell r="G518">
            <v>0</v>
          </cell>
          <cell r="H518">
            <v>52325928.759999998</v>
          </cell>
          <cell r="I518">
            <v>228506268</v>
          </cell>
          <cell r="J518">
            <v>0</v>
          </cell>
          <cell r="K518">
            <v>61388603.399999999</v>
          </cell>
          <cell r="L518">
            <v>0</v>
          </cell>
          <cell r="M518">
            <v>0</v>
          </cell>
          <cell r="N518">
            <v>61388603.399999999</v>
          </cell>
          <cell r="O518">
            <v>0</v>
          </cell>
          <cell r="P518">
            <v>114791735.84</v>
          </cell>
          <cell r="Q518">
            <v>0</v>
          </cell>
          <cell r="R518">
            <v>114791735.84</v>
          </cell>
          <cell r="S518">
            <v>52325928.759999998</v>
          </cell>
        </row>
        <row r="519">
          <cell r="A519">
            <v>5501170010</v>
          </cell>
          <cell r="B519" t="str">
            <v>MATERIAL HANDLING CHARGES</v>
          </cell>
          <cell r="C519">
            <v>0</v>
          </cell>
          <cell r="D519">
            <v>1157561.1821068251</v>
          </cell>
          <cell r="E519">
            <v>2966910.0278931749</v>
          </cell>
          <cell r="F519">
            <v>0</v>
          </cell>
          <cell r="G519">
            <v>0</v>
          </cell>
          <cell r="H519">
            <v>2182727.4700000002</v>
          </cell>
          <cell r="I519">
            <v>6307198.6799999997</v>
          </cell>
          <cell r="J519">
            <v>0</v>
          </cell>
          <cell r="K519">
            <v>614772.48937685462</v>
          </cell>
          <cell r="L519">
            <v>542788.69272997032</v>
          </cell>
          <cell r="M519">
            <v>0</v>
          </cell>
          <cell r="N519">
            <v>1157561.1821068251</v>
          </cell>
          <cell r="O519">
            <v>0</v>
          </cell>
          <cell r="P519">
            <v>1519473.5139465875</v>
          </cell>
          <cell r="Q519">
            <v>1447436.5139465875</v>
          </cell>
          <cell r="R519">
            <v>2966910.0278931749</v>
          </cell>
          <cell r="S519">
            <v>2182727.4700000002</v>
          </cell>
        </row>
        <row r="520">
          <cell r="A520">
            <v>5501170110</v>
          </cell>
          <cell r="B520" t="str">
            <v>ELECTRICITY CHARGES -RAW WATER PIPE LINE CHAR</v>
          </cell>
          <cell r="C520">
            <v>0</v>
          </cell>
          <cell r="D520">
            <v>0</v>
          </cell>
          <cell r="E520">
            <v>0</v>
          </cell>
          <cell r="F520">
            <v>0</v>
          </cell>
          <cell r="G520">
            <v>0</v>
          </cell>
          <cell r="H520">
            <v>14937006.029999999</v>
          </cell>
          <cell r="I520">
            <v>14937006.029999999</v>
          </cell>
          <cell r="J520">
            <v>0</v>
          </cell>
          <cell r="K520">
            <v>0</v>
          </cell>
          <cell r="L520">
            <v>0</v>
          </cell>
          <cell r="M520">
            <v>0</v>
          </cell>
          <cell r="N520">
            <v>0</v>
          </cell>
          <cell r="O520">
            <v>0</v>
          </cell>
          <cell r="P520">
            <v>0</v>
          </cell>
          <cell r="Q520">
            <v>0</v>
          </cell>
          <cell r="R520">
            <v>0</v>
          </cell>
          <cell r="S520">
            <v>14937006.029999999</v>
          </cell>
        </row>
        <row r="521">
          <cell r="A521">
            <v>5501200000</v>
          </cell>
          <cell r="B521" t="str">
            <v>SALES PROMOTION EXPENSES</v>
          </cell>
          <cell r="C521">
            <v>0</v>
          </cell>
          <cell r="D521">
            <v>0</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row>
        <row r="522">
          <cell r="A522">
            <v>5501200010</v>
          </cell>
          <cell r="B522" t="str">
            <v>ADVERTISEMENT EXPENSES</v>
          </cell>
          <cell r="C522">
            <v>0</v>
          </cell>
          <cell r="D522">
            <v>300738.8453827317</v>
          </cell>
          <cell r="E522">
            <v>744096.11228717119</v>
          </cell>
          <cell r="F522">
            <v>0</v>
          </cell>
          <cell r="G522">
            <v>0</v>
          </cell>
          <cell r="H522">
            <v>1522467.3223300972</v>
          </cell>
          <cell r="I522">
            <v>2567302.2800000003</v>
          </cell>
          <cell r="J522">
            <v>0</v>
          </cell>
          <cell r="K522">
            <v>161220.8243288871</v>
          </cell>
          <cell r="L522">
            <v>139518.0210538446</v>
          </cell>
          <cell r="M522">
            <v>0</v>
          </cell>
          <cell r="N522">
            <v>300738.8453827317</v>
          </cell>
          <cell r="O522">
            <v>0</v>
          </cell>
          <cell r="P522">
            <v>372048.05614358559</v>
          </cell>
          <cell r="Q522">
            <v>372048.05614358559</v>
          </cell>
          <cell r="R522">
            <v>744096.11228717119</v>
          </cell>
          <cell r="S522">
            <v>1522467.3223300972</v>
          </cell>
        </row>
        <row r="523">
          <cell r="A523">
            <v>5501200020</v>
          </cell>
          <cell r="B523" t="str">
            <v>BRANDING EXPENSES</v>
          </cell>
          <cell r="C523">
            <v>0</v>
          </cell>
          <cell r="D523">
            <v>9764845.6080205142</v>
          </cell>
          <cell r="E523">
            <v>24160442.741494056</v>
          </cell>
          <cell r="F523">
            <v>0</v>
          </cell>
          <cell r="G523">
            <v>0</v>
          </cell>
          <cell r="H523">
            <v>47337611.650485441</v>
          </cell>
          <cell r="I523">
            <v>81262900.000000015</v>
          </cell>
          <cell r="J523">
            <v>0</v>
          </cell>
          <cell r="K523">
            <v>5234762.593990379</v>
          </cell>
          <cell r="L523">
            <v>4530083.0140301352</v>
          </cell>
          <cell r="M523">
            <v>0</v>
          </cell>
          <cell r="N523">
            <v>9764845.6080205142</v>
          </cell>
          <cell r="O523">
            <v>0</v>
          </cell>
          <cell r="P523">
            <v>12080221.370747028</v>
          </cell>
          <cell r="Q523">
            <v>12080221.370747028</v>
          </cell>
          <cell r="R523">
            <v>24160442.741494056</v>
          </cell>
          <cell r="S523">
            <v>47337611.650485441</v>
          </cell>
        </row>
        <row r="524">
          <cell r="A524">
            <v>5501210000</v>
          </cell>
          <cell r="B524" t="str">
            <v>STAFF EDUCATION AND TRAINING EXPENSES</v>
          </cell>
          <cell r="C524">
            <v>0</v>
          </cell>
          <cell r="D524">
            <v>759994.75408372004</v>
          </cell>
          <cell r="E524">
            <v>1880399.3915473486</v>
          </cell>
          <cell r="F524">
            <v>0</v>
          </cell>
          <cell r="G524">
            <v>-2360</v>
          </cell>
          <cell r="H524">
            <v>3485084.0743689323</v>
          </cell>
          <cell r="I524">
            <v>6125478.2200000007</v>
          </cell>
          <cell r="J524">
            <v>0</v>
          </cell>
          <cell r="K524">
            <v>407419.86816859216</v>
          </cell>
          <cell r="L524">
            <v>352574.88591512782</v>
          </cell>
          <cell r="M524">
            <v>0</v>
          </cell>
          <cell r="N524">
            <v>759994.75408372004</v>
          </cell>
          <cell r="O524">
            <v>0</v>
          </cell>
          <cell r="P524">
            <v>940199.69577367429</v>
          </cell>
          <cell r="Q524">
            <v>940199.69577367429</v>
          </cell>
          <cell r="R524">
            <v>1880399.3915473486</v>
          </cell>
          <cell r="S524">
            <v>3485084.0743689323</v>
          </cell>
        </row>
        <row r="525">
          <cell r="A525">
            <v>5501210020</v>
          </cell>
          <cell r="B525" t="str">
            <v>ENTERTAINMENT EXPENSES</v>
          </cell>
          <cell r="C525">
            <v>0</v>
          </cell>
          <cell r="D525">
            <v>46074.061046930372</v>
          </cell>
          <cell r="E525">
            <v>113997.67681714731</v>
          </cell>
          <cell r="F525">
            <v>0</v>
          </cell>
          <cell r="G525">
            <v>0</v>
          </cell>
          <cell r="H525">
            <v>123882.26213592233</v>
          </cell>
          <cell r="I525">
            <v>283954</v>
          </cell>
          <cell r="J525">
            <v>0</v>
          </cell>
          <cell r="K525">
            <v>24699.496643715251</v>
          </cell>
          <cell r="L525">
            <v>21374.564403215121</v>
          </cell>
          <cell r="M525">
            <v>0</v>
          </cell>
          <cell r="N525">
            <v>46074.061046930372</v>
          </cell>
          <cell r="O525">
            <v>0</v>
          </cell>
          <cell r="P525">
            <v>56998.838408573654</v>
          </cell>
          <cell r="Q525">
            <v>56998.838408573654</v>
          </cell>
          <cell r="R525">
            <v>113997.67681714731</v>
          </cell>
          <cell r="S525">
            <v>123882.26213592233</v>
          </cell>
        </row>
        <row r="526">
          <cell r="A526">
            <v>5501210030</v>
          </cell>
          <cell r="B526" t="str">
            <v>POSTAGE AND TELEGRAM</v>
          </cell>
          <cell r="C526">
            <v>0</v>
          </cell>
          <cell r="D526">
            <v>116514.38818126818</v>
          </cell>
          <cell r="E526">
            <v>288283.02230416873</v>
          </cell>
          <cell r="F526">
            <v>410</v>
          </cell>
          <cell r="G526">
            <v>-2566</v>
          </cell>
          <cell r="H526">
            <v>615078.80951456318</v>
          </cell>
          <cell r="I526">
            <v>1019876.2200000001</v>
          </cell>
          <cell r="J526">
            <v>0</v>
          </cell>
          <cell r="K526">
            <v>62461.321499236554</v>
          </cell>
          <cell r="L526">
            <v>54053.066682031633</v>
          </cell>
          <cell r="M526">
            <v>0</v>
          </cell>
          <cell r="N526">
            <v>116514.38818126818</v>
          </cell>
          <cell r="O526">
            <v>0</v>
          </cell>
          <cell r="P526">
            <v>144141.51115208436</v>
          </cell>
          <cell r="Q526">
            <v>144141.51115208436</v>
          </cell>
          <cell r="R526">
            <v>288283.02230416873</v>
          </cell>
          <cell r="S526">
            <v>615078.80951456318</v>
          </cell>
        </row>
        <row r="527">
          <cell r="A527">
            <v>5501210040</v>
          </cell>
          <cell r="B527" t="str">
            <v>COMMUNICATION AND TELEPHONE EXPENSES</v>
          </cell>
          <cell r="C527">
            <v>0</v>
          </cell>
          <cell r="D527">
            <v>884044.700055314</v>
          </cell>
          <cell r="E527">
            <v>2180623.5568378903</v>
          </cell>
          <cell r="F527">
            <v>27413.78</v>
          </cell>
          <cell r="G527">
            <v>2163</v>
          </cell>
          <cell r="H527">
            <v>3392386.3831067961</v>
          </cell>
          <cell r="I527">
            <v>6457054.6400000006</v>
          </cell>
          <cell r="J527">
            <v>0</v>
          </cell>
          <cell r="K527">
            <v>472506.22064820951</v>
          </cell>
          <cell r="L527">
            <v>411585.47940710443</v>
          </cell>
          <cell r="M527">
            <v>-47</v>
          </cell>
          <cell r="N527">
            <v>884044.700055314</v>
          </cell>
          <cell r="O527">
            <v>0</v>
          </cell>
          <cell r="P527">
            <v>1087579.2784189451</v>
          </cell>
          <cell r="Q527">
            <v>1093044.2784189451</v>
          </cell>
          <cell r="R527">
            <v>2180623.5568378903</v>
          </cell>
          <cell r="S527">
            <v>3392386.3831067961</v>
          </cell>
        </row>
        <row r="528">
          <cell r="A528">
            <v>5501210050</v>
          </cell>
          <cell r="B528" t="str">
            <v>PRINTING AND STATIONARY</v>
          </cell>
          <cell r="C528">
            <v>0</v>
          </cell>
          <cell r="D528">
            <v>268434.40227074991</v>
          </cell>
          <cell r="E528">
            <v>657596.04685546365</v>
          </cell>
          <cell r="F528">
            <v>0</v>
          </cell>
          <cell r="G528">
            <v>4229</v>
          </cell>
          <cell r="H528">
            <v>1195045.6208737863</v>
          </cell>
          <cell r="I528">
            <v>2121076.0699999998</v>
          </cell>
          <cell r="J528">
            <v>0</v>
          </cell>
          <cell r="K528">
            <v>145135.14348535045</v>
          </cell>
          <cell r="L528">
            <v>123299.25878539943</v>
          </cell>
          <cell r="M528">
            <v>0</v>
          </cell>
          <cell r="N528">
            <v>268434.40227074991</v>
          </cell>
          <cell r="O528">
            <v>0</v>
          </cell>
          <cell r="P528">
            <v>328798.02342773182</v>
          </cell>
          <cell r="Q528">
            <v>328798.02342773182</v>
          </cell>
          <cell r="R528">
            <v>657596.04685546365</v>
          </cell>
          <cell r="S528">
            <v>1195045.6208737863</v>
          </cell>
        </row>
        <row r="529">
          <cell r="A529">
            <v>5501210051</v>
          </cell>
          <cell r="B529" t="str">
            <v>COMPUTER STATIONERY</v>
          </cell>
          <cell r="C529">
            <v>0</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row>
        <row r="530">
          <cell r="A530">
            <v>5501210060</v>
          </cell>
          <cell r="B530" t="str">
            <v>TRAVELLING EXPENSES - LOCAL</v>
          </cell>
          <cell r="C530">
            <v>0</v>
          </cell>
          <cell r="D530">
            <v>1831093.2091443636</v>
          </cell>
          <cell r="E530">
            <v>4530539.8989138892</v>
          </cell>
          <cell r="F530">
            <v>334405</v>
          </cell>
          <cell r="G530">
            <v>-140339.9</v>
          </cell>
          <cell r="H530">
            <v>7455712.7419417482</v>
          </cell>
          <cell r="I530">
            <v>13817345.850000001</v>
          </cell>
          <cell r="J530">
            <v>0</v>
          </cell>
          <cell r="K530">
            <v>981616.97809800936</v>
          </cell>
          <cell r="L530">
            <v>849476.23104635428</v>
          </cell>
          <cell r="M530">
            <v>0</v>
          </cell>
          <cell r="N530">
            <v>1831093.2091443636</v>
          </cell>
          <cell r="O530">
            <v>0</v>
          </cell>
          <cell r="P530">
            <v>2265269.9494569446</v>
          </cell>
          <cell r="Q530">
            <v>2265269.9494569446</v>
          </cell>
          <cell r="R530">
            <v>4530539.8989138892</v>
          </cell>
          <cell r="S530">
            <v>7455712.7419417482</v>
          </cell>
        </row>
        <row r="531">
          <cell r="A531">
            <v>5501210062</v>
          </cell>
          <cell r="B531" t="str">
            <v xml:space="preserve"> DIRECTORS TRAVELLING EXPENSES - LOCAL</v>
          </cell>
          <cell r="C531">
            <v>0</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row>
        <row r="532">
          <cell r="A532">
            <v>5501210070</v>
          </cell>
          <cell r="B532" t="str">
            <v>TRAVELLING EXPENSES - FOREIGN</v>
          </cell>
          <cell r="C532">
            <v>0</v>
          </cell>
          <cell r="D532">
            <v>77774.23168448043</v>
          </cell>
          <cell r="E532">
            <v>192431.08870386909</v>
          </cell>
          <cell r="F532">
            <v>0</v>
          </cell>
          <cell r="G532">
            <v>0</v>
          </cell>
          <cell r="H532">
            <v>377030.67961165047</v>
          </cell>
          <cell r="I532">
            <v>647236</v>
          </cell>
          <cell r="J532">
            <v>0</v>
          </cell>
          <cell r="K532">
            <v>41693.402552504973</v>
          </cell>
          <cell r="L532">
            <v>36080.829131975457</v>
          </cell>
          <cell r="M532">
            <v>0</v>
          </cell>
          <cell r="N532">
            <v>77774.23168448043</v>
          </cell>
          <cell r="O532">
            <v>0</v>
          </cell>
          <cell r="P532">
            <v>96215.544351934543</v>
          </cell>
          <cell r="Q532">
            <v>96215.544351934543</v>
          </cell>
          <cell r="R532">
            <v>192431.08870386909</v>
          </cell>
          <cell r="S532">
            <v>377030.67961165047</v>
          </cell>
        </row>
        <row r="533">
          <cell r="A533">
            <v>5501210072</v>
          </cell>
          <cell r="B533" t="str">
            <v>DIRECTORS TRAVELLING EXPENSES - FOREIGN</v>
          </cell>
          <cell r="C533">
            <v>0</v>
          </cell>
          <cell r="D533">
            <v>0</v>
          </cell>
          <cell r="E533">
            <v>0</v>
          </cell>
          <cell r="F533">
            <v>0</v>
          </cell>
          <cell r="G533">
            <v>0</v>
          </cell>
          <cell r="H533">
            <v>0</v>
          </cell>
          <cell r="I533">
            <v>0</v>
          </cell>
          <cell r="J533">
            <v>0</v>
          </cell>
          <cell r="K533">
            <v>0</v>
          </cell>
          <cell r="L533">
            <v>0</v>
          </cell>
          <cell r="M533">
            <v>0</v>
          </cell>
          <cell r="N533">
            <v>0</v>
          </cell>
          <cell r="O533">
            <v>0</v>
          </cell>
          <cell r="P533">
            <v>0</v>
          </cell>
          <cell r="Q533">
            <v>0</v>
          </cell>
          <cell r="R533">
            <v>0</v>
          </cell>
          <cell r="S533">
            <v>0</v>
          </cell>
        </row>
        <row r="534">
          <cell r="A534">
            <v>5501210080</v>
          </cell>
          <cell r="B534" t="str">
            <v>CONVEYANCE EXPENSES</v>
          </cell>
          <cell r="C534">
            <v>0</v>
          </cell>
          <cell r="D534">
            <v>340862.07885684655</v>
          </cell>
          <cell r="E534">
            <v>843370.09201694001</v>
          </cell>
          <cell r="F534">
            <v>0</v>
          </cell>
          <cell r="G534">
            <v>0</v>
          </cell>
          <cell r="H534">
            <v>1502408.7191262133</v>
          </cell>
          <cell r="I534">
            <v>2686640.8899999997</v>
          </cell>
          <cell r="J534">
            <v>0</v>
          </cell>
          <cell r="K534">
            <v>182730.18660367033</v>
          </cell>
          <cell r="L534">
            <v>158131.89225317625</v>
          </cell>
          <cell r="M534">
            <v>0</v>
          </cell>
          <cell r="N534">
            <v>340862.07885684655</v>
          </cell>
          <cell r="O534">
            <v>0</v>
          </cell>
          <cell r="P534">
            <v>421685.04600847</v>
          </cell>
          <cell r="Q534">
            <v>421685.04600847</v>
          </cell>
          <cell r="R534">
            <v>843370.09201694001</v>
          </cell>
          <cell r="S534">
            <v>1502408.7191262133</v>
          </cell>
        </row>
        <row r="535">
          <cell r="A535">
            <v>5501210090</v>
          </cell>
          <cell r="B535" t="str">
            <v>VEHICLE HIRE CHARGES</v>
          </cell>
          <cell r="C535">
            <v>0</v>
          </cell>
          <cell r="D535">
            <v>8124638.8909982434</v>
          </cell>
          <cell r="E535">
            <v>20102199.317933798</v>
          </cell>
          <cell r="F535">
            <v>588275.87</v>
          </cell>
          <cell r="G535">
            <v>513258.06</v>
          </cell>
          <cell r="H535">
            <v>46572393.251067966</v>
          </cell>
          <cell r="I535">
            <v>74799231.460000008</v>
          </cell>
          <cell r="J535">
            <v>0</v>
          </cell>
          <cell r="K535">
            <v>4355476.5188856563</v>
          </cell>
          <cell r="L535">
            <v>3769162.3721125871</v>
          </cell>
          <cell r="M535">
            <v>0</v>
          </cell>
          <cell r="N535">
            <v>8124638.8909982434</v>
          </cell>
          <cell r="O535">
            <v>0</v>
          </cell>
          <cell r="P535">
            <v>10051099.658966899</v>
          </cell>
          <cell r="Q535">
            <v>10051099.658966899</v>
          </cell>
          <cell r="R535">
            <v>20102199.317933798</v>
          </cell>
          <cell r="S535">
            <v>46572393.251067966</v>
          </cell>
        </row>
        <row r="536">
          <cell r="A536">
            <v>5501210091</v>
          </cell>
          <cell r="B536" t="str">
            <v>VEHICLE EXPENSES - PETROL</v>
          </cell>
          <cell r="C536">
            <v>0</v>
          </cell>
          <cell r="D536">
            <v>439950.07568955095</v>
          </cell>
          <cell r="E536">
            <v>1088536.2697473424</v>
          </cell>
          <cell r="F536">
            <v>0</v>
          </cell>
          <cell r="G536">
            <v>0</v>
          </cell>
          <cell r="H536">
            <v>1928855.7145631069</v>
          </cell>
          <cell r="I536">
            <v>3457342.0600000005</v>
          </cell>
          <cell r="J536">
            <v>0</v>
          </cell>
          <cell r="K536">
            <v>235849.52511192422</v>
          </cell>
          <cell r="L536">
            <v>204100.55057762671</v>
          </cell>
          <cell r="M536">
            <v>0</v>
          </cell>
          <cell r="N536">
            <v>439950.07568955095</v>
          </cell>
          <cell r="O536">
            <v>0</v>
          </cell>
          <cell r="P536">
            <v>544268.13487367122</v>
          </cell>
          <cell r="Q536">
            <v>544268.13487367122</v>
          </cell>
          <cell r="R536">
            <v>1088536.2697473424</v>
          </cell>
          <cell r="S536">
            <v>1928855.7145631069</v>
          </cell>
        </row>
        <row r="537">
          <cell r="A537">
            <v>5501210092</v>
          </cell>
          <cell r="B537" t="str">
            <v>VEHICLE EXPENSES - MAINTENANCE</v>
          </cell>
          <cell r="C537">
            <v>0</v>
          </cell>
          <cell r="D537">
            <v>393759.28338221321</v>
          </cell>
          <cell r="E537">
            <v>974249.77331681608</v>
          </cell>
          <cell r="F537">
            <v>0</v>
          </cell>
          <cell r="G537">
            <v>0</v>
          </cell>
          <cell r="H537">
            <v>1961002.7933009709</v>
          </cell>
          <cell r="I537">
            <v>3329011.85</v>
          </cell>
          <cell r="J537">
            <v>0</v>
          </cell>
          <cell r="K537">
            <v>211087.45088531016</v>
          </cell>
          <cell r="L537">
            <v>182671.83249690302</v>
          </cell>
          <cell r="M537">
            <v>0</v>
          </cell>
          <cell r="N537">
            <v>393759.28338221321</v>
          </cell>
          <cell r="O537">
            <v>0</v>
          </cell>
          <cell r="P537">
            <v>487124.88665840804</v>
          </cell>
          <cell r="Q537">
            <v>487124.88665840804</v>
          </cell>
          <cell r="R537">
            <v>974249.77331681608</v>
          </cell>
          <cell r="S537">
            <v>1961002.7933009709</v>
          </cell>
        </row>
        <row r="538">
          <cell r="A538">
            <v>5501210093</v>
          </cell>
          <cell r="B538" t="str">
            <v>VEHICLE EXPENSES - OTHERS</v>
          </cell>
          <cell r="C538">
            <v>0</v>
          </cell>
          <cell r="D538">
            <v>12358.571562328945</v>
          </cell>
          <cell r="E538">
            <v>30577.90902019533</v>
          </cell>
          <cell r="F538">
            <v>0</v>
          </cell>
          <cell r="G538">
            <v>0</v>
          </cell>
          <cell r="H538">
            <v>58516.019417475734</v>
          </cell>
          <cell r="I538">
            <v>101452.5</v>
          </cell>
          <cell r="J538">
            <v>0</v>
          </cell>
          <cell r="K538">
            <v>6625.2136210423214</v>
          </cell>
          <cell r="L538">
            <v>5733.3579412866238</v>
          </cell>
          <cell r="M538">
            <v>0</v>
          </cell>
          <cell r="N538">
            <v>12358.571562328945</v>
          </cell>
          <cell r="O538">
            <v>0</v>
          </cell>
          <cell r="P538">
            <v>15288.954510097665</v>
          </cell>
          <cell r="Q538">
            <v>15288.954510097665</v>
          </cell>
          <cell r="R538">
            <v>30577.90902019533</v>
          </cell>
          <cell r="S538">
            <v>58516.019417475734</v>
          </cell>
        </row>
        <row r="539">
          <cell r="A539">
            <v>5501210100</v>
          </cell>
          <cell r="B539" t="str">
            <v>LEGAL EXPENSES</v>
          </cell>
          <cell r="C539">
            <v>0</v>
          </cell>
          <cell r="D539">
            <v>3941741.796705367</v>
          </cell>
          <cell r="E539">
            <v>9752763.2083431762</v>
          </cell>
          <cell r="F539">
            <v>0</v>
          </cell>
          <cell r="G539">
            <v>0</v>
          </cell>
          <cell r="H539">
            <v>19549354.634951457</v>
          </cell>
          <cell r="I539">
            <v>33243859.640000001</v>
          </cell>
          <cell r="J539">
            <v>0</v>
          </cell>
          <cell r="K539">
            <v>2113098.6951410216</v>
          </cell>
          <cell r="L539">
            <v>1828643.1015643454</v>
          </cell>
          <cell r="M539">
            <v>0</v>
          </cell>
          <cell r="N539">
            <v>3941741.796705367</v>
          </cell>
          <cell r="O539">
            <v>0</v>
          </cell>
          <cell r="P539">
            <v>4876381.6041715881</v>
          </cell>
          <cell r="Q539">
            <v>4876381.6041715881</v>
          </cell>
          <cell r="R539">
            <v>9752763.2083431762</v>
          </cell>
          <cell r="S539">
            <v>19549354.634951457</v>
          </cell>
        </row>
        <row r="540">
          <cell r="A540">
            <v>5501210101</v>
          </cell>
          <cell r="B540" t="str">
            <v>PROFESSIONAL FEES</v>
          </cell>
          <cell r="C540">
            <v>0</v>
          </cell>
          <cell r="D540">
            <v>15242950.637975283</v>
          </cell>
          <cell r="E540">
            <v>38058451.642413072</v>
          </cell>
          <cell r="F540">
            <v>0</v>
          </cell>
          <cell r="G540">
            <v>0</v>
          </cell>
          <cell r="H540">
            <v>77148744.209611654</v>
          </cell>
          <cell r="I540">
            <v>130450146.49000001</v>
          </cell>
          <cell r="J540">
            <v>0</v>
          </cell>
          <cell r="K540">
            <v>8171478.6925228313</v>
          </cell>
          <cell r="L540">
            <v>7071471.9454524508</v>
          </cell>
          <cell r="M540">
            <v>0</v>
          </cell>
          <cell r="N540">
            <v>15242950.637975283</v>
          </cell>
          <cell r="O540">
            <v>0</v>
          </cell>
          <cell r="P540">
            <v>19201193.121206537</v>
          </cell>
          <cell r="Q540">
            <v>18857258.521206535</v>
          </cell>
          <cell r="R540">
            <v>38058451.642413072</v>
          </cell>
          <cell r="S540">
            <v>77148744.209611654</v>
          </cell>
        </row>
        <row r="541">
          <cell r="A541">
            <v>5501210103</v>
          </cell>
          <cell r="B541" t="str">
            <v>RETAINERSHIP FEES</v>
          </cell>
          <cell r="C541">
            <v>0</v>
          </cell>
          <cell r="D541">
            <v>668126.19218806725</v>
          </cell>
          <cell r="E541">
            <v>1653095.7332488261</v>
          </cell>
          <cell r="F541">
            <v>0</v>
          </cell>
          <cell r="G541">
            <v>0</v>
          </cell>
          <cell r="H541">
            <v>3878902.8145631067</v>
          </cell>
          <cell r="I541">
            <v>6200124.7400000002</v>
          </cell>
          <cell r="J541">
            <v>0</v>
          </cell>
          <cell r="K541">
            <v>358170.74220391235</v>
          </cell>
          <cell r="L541">
            <v>309955.4499841549</v>
          </cell>
          <cell r="M541">
            <v>0</v>
          </cell>
          <cell r="N541">
            <v>668126.19218806725</v>
          </cell>
          <cell r="O541">
            <v>0</v>
          </cell>
          <cell r="P541">
            <v>826547.86662441306</v>
          </cell>
          <cell r="Q541">
            <v>826547.86662441306</v>
          </cell>
          <cell r="R541">
            <v>1653095.7332488261</v>
          </cell>
          <cell r="S541">
            <v>3878902.8145631067</v>
          </cell>
        </row>
        <row r="542">
          <cell r="A542">
            <v>5501210104</v>
          </cell>
          <cell r="B542" t="str">
            <v>INSPECTION FEES A/C</v>
          </cell>
          <cell r="C542">
            <v>0</v>
          </cell>
          <cell r="D542">
            <v>0</v>
          </cell>
          <cell r="E542">
            <v>0</v>
          </cell>
          <cell r="F542">
            <v>49243</v>
          </cell>
          <cell r="G542">
            <v>0</v>
          </cell>
          <cell r="H542">
            <v>0</v>
          </cell>
          <cell r="I542">
            <v>0</v>
          </cell>
          <cell r="J542">
            <v>0</v>
          </cell>
          <cell r="K542">
            <v>0</v>
          </cell>
          <cell r="L542">
            <v>0</v>
          </cell>
          <cell r="M542">
            <v>0</v>
          </cell>
          <cell r="N542">
            <v>0</v>
          </cell>
          <cell r="O542">
            <v>0</v>
          </cell>
          <cell r="P542">
            <v>0</v>
          </cell>
          <cell r="Q542">
            <v>0</v>
          </cell>
          <cell r="R542">
            <v>0</v>
          </cell>
          <cell r="S542">
            <v>0</v>
          </cell>
        </row>
        <row r="543">
          <cell r="A543">
            <v>5501210160</v>
          </cell>
          <cell r="B543" t="str">
            <v>AUDITORS OUT OF POCKET EXPENSES</v>
          </cell>
          <cell r="C543">
            <v>0</v>
          </cell>
          <cell r="D543">
            <v>11249.438502492008</v>
          </cell>
          <cell r="E543">
            <v>27833.662274207032</v>
          </cell>
          <cell r="F543">
            <v>0</v>
          </cell>
          <cell r="G543">
            <v>0</v>
          </cell>
          <cell r="H543">
            <v>54534.559223300974</v>
          </cell>
          <cell r="I543">
            <v>93617.66</v>
          </cell>
          <cell r="J543">
            <v>0</v>
          </cell>
          <cell r="K543">
            <v>6030.6268260781899</v>
          </cell>
          <cell r="L543">
            <v>5218.8116764138185</v>
          </cell>
          <cell r="M543">
            <v>0</v>
          </cell>
          <cell r="N543">
            <v>11249.438502492008</v>
          </cell>
          <cell r="O543">
            <v>0</v>
          </cell>
          <cell r="P543">
            <v>13916.831137103516</v>
          </cell>
          <cell r="Q543">
            <v>13916.831137103516</v>
          </cell>
          <cell r="R543">
            <v>27833.662274207032</v>
          </cell>
          <cell r="S543">
            <v>54534.559223300974</v>
          </cell>
        </row>
        <row r="544">
          <cell r="A544">
            <v>5501210170</v>
          </cell>
          <cell r="B544" t="str">
            <v>CONFERENCE AND SEMINARSEXPENSES</v>
          </cell>
          <cell r="C544">
            <v>0</v>
          </cell>
          <cell r="D544">
            <v>0</v>
          </cell>
          <cell r="E544">
            <v>0</v>
          </cell>
          <cell r="F544">
            <v>0</v>
          </cell>
          <cell r="G544">
            <v>0</v>
          </cell>
          <cell r="H544">
            <v>1053127.5</v>
          </cell>
          <cell r="I544">
            <v>1053127.5</v>
          </cell>
          <cell r="J544">
            <v>0</v>
          </cell>
          <cell r="K544">
            <v>0</v>
          </cell>
          <cell r="L544">
            <v>0</v>
          </cell>
          <cell r="M544">
            <v>0</v>
          </cell>
          <cell r="N544">
            <v>0</v>
          </cell>
          <cell r="O544">
            <v>0</v>
          </cell>
          <cell r="P544">
            <v>0</v>
          </cell>
          <cell r="Q544">
            <v>0</v>
          </cell>
          <cell r="R544">
            <v>0</v>
          </cell>
          <cell r="S544">
            <v>1053127.5</v>
          </cell>
        </row>
        <row r="545">
          <cell r="A545">
            <v>5501210180</v>
          </cell>
          <cell r="B545" t="str">
            <v>ELECTRICITY EXPENSES-OFFICE</v>
          </cell>
          <cell r="C545">
            <v>0</v>
          </cell>
          <cell r="D545">
            <v>1038567.4642908589</v>
          </cell>
          <cell r="E545">
            <v>2569651.4580392386</v>
          </cell>
          <cell r="F545">
            <v>0</v>
          </cell>
          <cell r="G545">
            <v>0</v>
          </cell>
          <cell r="H545">
            <v>5034724.0776699027</v>
          </cell>
          <cell r="I545">
            <v>8642943</v>
          </cell>
          <cell r="J545">
            <v>0</v>
          </cell>
          <cell r="K545">
            <v>556757.81590850174</v>
          </cell>
          <cell r="L545">
            <v>481809.64838235726</v>
          </cell>
          <cell r="M545">
            <v>0</v>
          </cell>
          <cell r="N545">
            <v>1038567.4642908589</v>
          </cell>
          <cell r="O545">
            <v>0</v>
          </cell>
          <cell r="P545">
            <v>1284825.7290196193</v>
          </cell>
          <cell r="Q545">
            <v>1284825.7290196193</v>
          </cell>
          <cell r="R545">
            <v>2569651.4580392386</v>
          </cell>
          <cell r="S545">
            <v>5034724.0776699027</v>
          </cell>
        </row>
        <row r="546">
          <cell r="A546">
            <v>5501210181</v>
          </cell>
          <cell r="B546" t="str">
            <v>ELECTRICITY EXPENSES - RESIDENCE</v>
          </cell>
          <cell r="C546">
            <v>0</v>
          </cell>
          <cell r="D546">
            <v>0</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row>
        <row r="547">
          <cell r="A547">
            <v>5501210190</v>
          </cell>
          <cell r="B547" t="str">
            <v>POOJA EXPENSES</v>
          </cell>
          <cell r="C547">
            <v>0</v>
          </cell>
          <cell r="D547">
            <v>25735.222551928782</v>
          </cell>
          <cell r="E547">
            <v>63674.777448071218</v>
          </cell>
          <cell r="F547">
            <v>0</v>
          </cell>
          <cell r="G547">
            <v>0</v>
          </cell>
          <cell r="H547">
            <v>12423</v>
          </cell>
          <cell r="I547">
            <v>101833</v>
          </cell>
          <cell r="J547">
            <v>0</v>
          </cell>
          <cell r="K547">
            <v>13796.201780415431</v>
          </cell>
          <cell r="L547">
            <v>11939.020771513353</v>
          </cell>
          <cell r="M547">
            <v>0</v>
          </cell>
          <cell r="N547">
            <v>25735.222551928782</v>
          </cell>
          <cell r="O547">
            <v>0</v>
          </cell>
          <cell r="P547">
            <v>31837.388724035609</v>
          </cell>
          <cell r="Q547">
            <v>31837.388724035609</v>
          </cell>
          <cell r="R547">
            <v>63674.777448071218</v>
          </cell>
          <cell r="S547">
            <v>12423</v>
          </cell>
        </row>
        <row r="548">
          <cell r="A548">
            <v>5501210200</v>
          </cell>
          <cell r="B548" t="str">
            <v>BOOKS AND PERIODICALS</v>
          </cell>
          <cell r="C548">
            <v>0</v>
          </cell>
          <cell r="D548">
            <v>4820.5599089625766</v>
          </cell>
          <cell r="E548">
            <v>10927.158537639365</v>
          </cell>
          <cell r="F548">
            <v>0</v>
          </cell>
          <cell r="G548">
            <v>-500</v>
          </cell>
          <cell r="H548">
            <v>25451.281553398057</v>
          </cell>
          <cell r="I548">
            <v>41199</v>
          </cell>
          <cell r="J548">
            <v>0</v>
          </cell>
          <cell r="K548">
            <v>2584.2176831551956</v>
          </cell>
          <cell r="L548">
            <v>2236.3422258073811</v>
          </cell>
          <cell r="M548">
            <v>0</v>
          </cell>
          <cell r="N548">
            <v>4820.5599089625766</v>
          </cell>
          <cell r="O548">
            <v>0</v>
          </cell>
          <cell r="P548">
            <v>4963.5792688196825</v>
          </cell>
          <cell r="Q548">
            <v>5963.5792688196825</v>
          </cell>
          <cell r="R548">
            <v>10927.158537639365</v>
          </cell>
          <cell r="S548">
            <v>25451.281553398057</v>
          </cell>
        </row>
        <row r="549">
          <cell r="A549">
            <v>5501210210</v>
          </cell>
          <cell r="B549" t="str">
            <v>OFFICE MAINTENANCE EXPENSES</v>
          </cell>
          <cell r="C549">
            <v>0</v>
          </cell>
          <cell r="D549">
            <v>271892.5189242604</v>
          </cell>
          <cell r="E549">
            <v>672723.75816311839</v>
          </cell>
          <cell r="F549">
            <v>32632.05</v>
          </cell>
          <cell r="G549">
            <v>0</v>
          </cell>
          <cell r="H549">
            <v>-242484.09708737861</v>
          </cell>
          <cell r="I549">
            <v>702132.18000000017</v>
          </cell>
          <cell r="J549">
            <v>0</v>
          </cell>
          <cell r="K549">
            <v>145756.81426867566</v>
          </cell>
          <cell r="L549">
            <v>126135.7046555847</v>
          </cell>
          <cell r="M549">
            <v>0</v>
          </cell>
          <cell r="N549">
            <v>271892.5189242604</v>
          </cell>
          <cell r="O549">
            <v>0</v>
          </cell>
          <cell r="P549">
            <v>336361.87908155919</v>
          </cell>
          <cell r="Q549">
            <v>336361.87908155919</v>
          </cell>
          <cell r="R549">
            <v>672723.75816311839</v>
          </cell>
          <cell r="S549">
            <v>-242484.09708737861</v>
          </cell>
        </row>
        <row r="550">
          <cell r="A550">
            <v>5501210220</v>
          </cell>
          <cell r="B550" t="str">
            <v>MEMBERSHIP AND SUBSCRIPTION</v>
          </cell>
          <cell r="C550">
            <v>0</v>
          </cell>
          <cell r="D550">
            <v>-350342.70339517732</v>
          </cell>
          <cell r="E550">
            <v>207293.35242430354</v>
          </cell>
          <cell r="F550">
            <v>0</v>
          </cell>
          <cell r="G550">
            <v>0</v>
          </cell>
          <cell r="H550">
            <v>-3488376.6990291262</v>
          </cell>
          <cell r="I550">
            <v>-3631426.05</v>
          </cell>
          <cell r="J550">
            <v>0</v>
          </cell>
          <cell r="K550">
            <v>-124116.7069747342</v>
          </cell>
          <cell r="L550">
            <v>-226225.99642044312</v>
          </cell>
          <cell r="M550">
            <v>0</v>
          </cell>
          <cell r="N550">
            <v>-350342.70339517732</v>
          </cell>
          <cell r="O550">
            <v>0</v>
          </cell>
          <cell r="P550">
            <v>810562.67621215177</v>
          </cell>
          <cell r="Q550">
            <v>-603269.32378784823</v>
          </cell>
          <cell r="R550">
            <v>207293.35242430354</v>
          </cell>
          <cell r="S550">
            <v>-3488376.6990291262</v>
          </cell>
        </row>
        <row r="551">
          <cell r="A551">
            <v>5501210230</v>
          </cell>
          <cell r="B551" t="str">
            <v>GARDENING CHARGES</v>
          </cell>
          <cell r="C551">
            <v>0</v>
          </cell>
          <cell r="D551">
            <v>2999432.0354005932</v>
          </cell>
          <cell r="E551">
            <v>3128574.3245994067</v>
          </cell>
          <cell r="F551">
            <v>455259.64</v>
          </cell>
          <cell r="G551">
            <v>0</v>
          </cell>
          <cell r="H551">
            <v>11009536.220000001</v>
          </cell>
          <cell r="I551">
            <v>17137542.579999998</v>
          </cell>
          <cell r="J551">
            <v>0</v>
          </cell>
          <cell r="K551">
            <v>2975860.8751632045</v>
          </cell>
          <cell r="L551">
            <v>23571.160237388722</v>
          </cell>
          <cell r="M551">
            <v>0</v>
          </cell>
          <cell r="N551">
            <v>2999432.0354005932</v>
          </cell>
          <cell r="O551">
            <v>0</v>
          </cell>
          <cell r="P551">
            <v>1421105.4972997033</v>
          </cell>
          <cell r="Q551">
            <v>1707468.8272997031</v>
          </cell>
          <cell r="R551">
            <v>3128574.3245994067</v>
          </cell>
          <cell r="S551">
            <v>11009536.220000001</v>
          </cell>
        </row>
        <row r="552">
          <cell r="A552">
            <v>5501210240</v>
          </cell>
          <cell r="B552" t="str">
            <v>RECRUITMENT EXPENSES</v>
          </cell>
          <cell r="C552">
            <v>0</v>
          </cell>
          <cell r="D552">
            <v>1057852.1254196079</v>
          </cell>
          <cell r="E552">
            <v>2617366.0835124315</v>
          </cell>
          <cell r="F552">
            <v>0</v>
          </cell>
          <cell r="G552">
            <v>0</v>
          </cell>
          <cell r="H552">
            <v>5825118.4310679613</v>
          </cell>
          <cell r="I552">
            <v>9500336.6400000006</v>
          </cell>
          <cell r="J552">
            <v>0</v>
          </cell>
          <cell r="K552">
            <v>567095.9847610268</v>
          </cell>
          <cell r="L552">
            <v>490756.14065858093</v>
          </cell>
          <cell r="M552">
            <v>0</v>
          </cell>
          <cell r="N552">
            <v>1057852.1254196079</v>
          </cell>
          <cell r="O552">
            <v>0</v>
          </cell>
          <cell r="P552">
            <v>1308683.0417562157</v>
          </cell>
          <cell r="Q552">
            <v>1308683.0417562157</v>
          </cell>
          <cell r="R552">
            <v>2617366.0835124315</v>
          </cell>
          <cell r="S552">
            <v>5825118.4310679613</v>
          </cell>
        </row>
        <row r="553">
          <cell r="A553">
            <v>5501210260</v>
          </cell>
          <cell r="B553" t="str">
            <v>GUEST HOUSE EXPENSES</v>
          </cell>
          <cell r="C553">
            <v>0</v>
          </cell>
          <cell r="D553">
            <v>9198.0122151479354</v>
          </cell>
          <cell r="E553">
            <v>22757.968367376332</v>
          </cell>
          <cell r="F553">
            <v>0</v>
          </cell>
          <cell r="G553">
            <v>0</v>
          </cell>
          <cell r="H553">
            <v>55906.019417475727</v>
          </cell>
          <cell r="I553">
            <v>87862</v>
          </cell>
          <cell r="J553">
            <v>0</v>
          </cell>
          <cell r="K553">
            <v>4930.8931462648725</v>
          </cell>
          <cell r="L553">
            <v>4267.1190688830629</v>
          </cell>
          <cell r="M553">
            <v>0</v>
          </cell>
          <cell r="N553">
            <v>9198.0122151479354</v>
          </cell>
          <cell r="O553">
            <v>0</v>
          </cell>
          <cell r="P553">
            <v>11378.984183688166</v>
          </cell>
          <cell r="Q553">
            <v>11378.984183688166</v>
          </cell>
          <cell r="R553">
            <v>22757.968367376332</v>
          </cell>
          <cell r="S553">
            <v>55906.019417475727</v>
          </cell>
        </row>
        <row r="554">
          <cell r="A554">
            <v>5501210270</v>
          </cell>
          <cell r="B554" t="str">
            <v>COMPUTER MAINTAINENCE EXPENSES</v>
          </cell>
          <cell r="C554">
            <v>0</v>
          </cell>
          <cell r="D554">
            <v>275718.54516320478</v>
          </cell>
          <cell r="E554">
            <v>682190.21483679523</v>
          </cell>
          <cell r="F554">
            <v>0</v>
          </cell>
          <cell r="G554">
            <v>0</v>
          </cell>
          <cell r="H554">
            <v>0</v>
          </cell>
          <cell r="I554">
            <v>957908.76</v>
          </cell>
          <cell r="J554">
            <v>0</v>
          </cell>
          <cell r="K554">
            <v>147807.87988130565</v>
          </cell>
          <cell r="L554">
            <v>127910.66528189911</v>
          </cell>
          <cell r="M554">
            <v>0</v>
          </cell>
          <cell r="N554">
            <v>275718.54516320478</v>
          </cell>
          <cell r="O554">
            <v>0</v>
          </cell>
          <cell r="P554">
            <v>341095.10741839762</v>
          </cell>
          <cell r="Q554">
            <v>341095.10741839762</v>
          </cell>
          <cell r="R554">
            <v>682190.21483679523</v>
          </cell>
          <cell r="S554">
            <v>0</v>
          </cell>
        </row>
        <row r="555">
          <cell r="A555">
            <v>5501210320</v>
          </cell>
          <cell r="B555" t="str">
            <v>SECURITY CHARGES</v>
          </cell>
          <cell r="C555">
            <v>0</v>
          </cell>
          <cell r="D555">
            <v>-124860.59209302325</v>
          </cell>
          <cell r="E555">
            <v>10568274.542093024</v>
          </cell>
          <cell r="F555">
            <v>1571293.9100000001</v>
          </cell>
          <cell r="G555">
            <v>1110187.24</v>
          </cell>
          <cell r="H555">
            <v>12560426.68</v>
          </cell>
          <cell r="I555">
            <v>23003840.630000003</v>
          </cell>
          <cell r="J555">
            <v>0</v>
          </cell>
          <cell r="K555">
            <v>-124860.59209302325</v>
          </cell>
          <cell r="L555">
            <v>0</v>
          </cell>
          <cell r="M555">
            <v>0</v>
          </cell>
          <cell r="N555">
            <v>-124860.59209302325</v>
          </cell>
          <cell r="O555">
            <v>0</v>
          </cell>
          <cell r="P555">
            <v>5947344.8320930237</v>
          </cell>
          <cell r="Q555">
            <v>4620929.71</v>
          </cell>
          <cell r="R555">
            <v>10568274.542093024</v>
          </cell>
          <cell r="S555">
            <v>12560426.68</v>
          </cell>
        </row>
        <row r="556">
          <cell r="A556">
            <v>5501210330</v>
          </cell>
          <cell r="B556" t="str">
            <v>FESTIVAL EXPENSES</v>
          </cell>
          <cell r="C556">
            <v>0</v>
          </cell>
          <cell r="D556">
            <v>2878.3382789317507</v>
          </cell>
          <cell r="E556">
            <v>7121.6617210682489</v>
          </cell>
          <cell r="F556">
            <v>0</v>
          </cell>
          <cell r="G556">
            <v>0</v>
          </cell>
          <cell r="H556">
            <v>83930</v>
          </cell>
          <cell r="I556">
            <v>93930</v>
          </cell>
          <cell r="J556">
            <v>0</v>
          </cell>
          <cell r="K556">
            <v>1543.026706231454</v>
          </cell>
          <cell r="L556">
            <v>1335.3115727002967</v>
          </cell>
          <cell r="M556">
            <v>0</v>
          </cell>
          <cell r="N556">
            <v>2878.3382789317507</v>
          </cell>
          <cell r="O556">
            <v>0</v>
          </cell>
          <cell r="P556">
            <v>3560.8308605341244</v>
          </cell>
          <cell r="Q556">
            <v>3560.8308605341244</v>
          </cell>
          <cell r="R556">
            <v>7121.6617210682489</v>
          </cell>
          <cell r="S556">
            <v>83930</v>
          </cell>
        </row>
        <row r="557">
          <cell r="A557">
            <v>5501210340</v>
          </cell>
          <cell r="B557" t="str">
            <v>MISCELLANEOUS EXPENSES - OTHERS</v>
          </cell>
          <cell r="C557">
            <v>0</v>
          </cell>
          <cell r="D557">
            <v>113518.87956958888</v>
          </cell>
          <cell r="E557">
            <v>280871.45460516837</v>
          </cell>
          <cell r="F557">
            <v>0</v>
          </cell>
          <cell r="G557">
            <v>0</v>
          </cell>
          <cell r="H557">
            <v>582656.30582524266</v>
          </cell>
          <cell r="I557">
            <v>977046.6399999999</v>
          </cell>
          <cell r="J557">
            <v>0</v>
          </cell>
          <cell r="K557">
            <v>60855.481831119818</v>
          </cell>
          <cell r="L557">
            <v>52663.397738469066</v>
          </cell>
          <cell r="M557">
            <v>0</v>
          </cell>
          <cell r="N557">
            <v>113518.87956958888</v>
          </cell>
          <cell r="O557">
            <v>0</v>
          </cell>
          <cell r="P557">
            <v>140435.72730258419</v>
          </cell>
          <cell r="Q557">
            <v>140435.72730258419</v>
          </cell>
          <cell r="R557">
            <v>280871.45460516837</v>
          </cell>
          <cell r="S557">
            <v>582656.30582524266</v>
          </cell>
        </row>
        <row r="558">
          <cell r="A558">
            <v>5501210360</v>
          </cell>
          <cell r="B558" t="str">
            <v>LICENSE FEES</v>
          </cell>
          <cell r="C558">
            <v>0</v>
          </cell>
          <cell r="D558">
            <v>211796.34081415116</v>
          </cell>
          <cell r="E558">
            <v>524032.18345769355</v>
          </cell>
          <cell r="F558">
            <v>0</v>
          </cell>
          <cell r="G558">
            <v>0</v>
          </cell>
          <cell r="H558">
            <v>1022655.4757281553</v>
          </cell>
          <cell r="I558">
            <v>1758484</v>
          </cell>
          <cell r="J558">
            <v>0</v>
          </cell>
          <cell r="K558">
            <v>113540.30641583361</v>
          </cell>
          <cell r="L558">
            <v>98256.034398317541</v>
          </cell>
          <cell r="M558">
            <v>0</v>
          </cell>
          <cell r="N558">
            <v>211796.34081415116</v>
          </cell>
          <cell r="O558">
            <v>0</v>
          </cell>
          <cell r="P558">
            <v>262016.09172884678</v>
          </cell>
          <cell r="Q558">
            <v>262016.09172884678</v>
          </cell>
          <cell r="R558">
            <v>524032.18345769355</v>
          </cell>
          <cell r="S558">
            <v>1022655.4757281553</v>
          </cell>
        </row>
        <row r="559">
          <cell r="A559">
            <v>5501210370</v>
          </cell>
          <cell r="B559" t="str">
            <v>TESTING EXPENSES</v>
          </cell>
          <cell r="C559">
            <v>0</v>
          </cell>
          <cell r="D559">
            <v>1007158.6130267063</v>
          </cell>
          <cell r="E559">
            <v>54323.856973293761</v>
          </cell>
          <cell r="F559">
            <v>0</v>
          </cell>
          <cell r="G559">
            <v>-4720</v>
          </cell>
          <cell r="H559">
            <v>1506535.25</v>
          </cell>
          <cell r="I559">
            <v>2568017.7199999997</v>
          </cell>
          <cell r="J559">
            <v>0</v>
          </cell>
          <cell r="K559">
            <v>1004243.9523442137</v>
          </cell>
          <cell r="L559">
            <v>2914.6606824925816</v>
          </cell>
          <cell r="M559">
            <v>0</v>
          </cell>
          <cell r="N559">
            <v>1007158.6130267063</v>
          </cell>
          <cell r="O559">
            <v>0</v>
          </cell>
          <cell r="P559">
            <v>46551.428486646881</v>
          </cell>
          <cell r="Q559">
            <v>7772.4284866468843</v>
          </cell>
          <cell r="R559">
            <v>54323.856973293761</v>
          </cell>
          <cell r="S559">
            <v>1506535.25</v>
          </cell>
        </row>
        <row r="560">
          <cell r="A560">
            <v>5501210380</v>
          </cell>
          <cell r="B560" t="str">
            <v>AGM EXPENSES</v>
          </cell>
          <cell r="C560">
            <v>0</v>
          </cell>
          <cell r="D560">
            <v>0</v>
          </cell>
          <cell r="E560">
            <v>0</v>
          </cell>
          <cell r="F560">
            <v>0</v>
          </cell>
          <cell r="G560">
            <v>0</v>
          </cell>
          <cell r="H560">
            <v>0</v>
          </cell>
          <cell r="I560">
            <v>0</v>
          </cell>
          <cell r="J560">
            <v>0</v>
          </cell>
          <cell r="K560">
            <v>0</v>
          </cell>
          <cell r="L560">
            <v>0</v>
          </cell>
          <cell r="M560">
            <v>0</v>
          </cell>
          <cell r="N560">
            <v>0</v>
          </cell>
          <cell r="O560">
            <v>0</v>
          </cell>
          <cell r="P560">
            <v>0</v>
          </cell>
          <cell r="Q560">
            <v>0</v>
          </cell>
          <cell r="R560">
            <v>0</v>
          </cell>
          <cell r="S560">
            <v>0</v>
          </cell>
        </row>
        <row r="561">
          <cell r="A561">
            <v>5501210390</v>
          </cell>
          <cell r="B561" t="str">
            <v>TRUSTEES REMUNERATION - DEBENTURES</v>
          </cell>
          <cell r="C561">
            <v>0</v>
          </cell>
          <cell r="D561">
            <v>0</v>
          </cell>
          <cell r="E561">
            <v>0</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row>
        <row r="562">
          <cell r="A562">
            <v>5501210440</v>
          </cell>
          <cell r="B562" t="str">
            <v>SAFETY-OTHER EXPENSES</v>
          </cell>
          <cell r="C562">
            <v>0</v>
          </cell>
          <cell r="D562">
            <v>3009817.2120474773</v>
          </cell>
          <cell r="E562">
            <v>6044301.777952522</v>
          </cell>
          <cell r="F562">
            <v>114083.68</v>
          </cell>
          <cell r="G562">
            <v>0</v>
          </cell>
          <cell r="H562">
            <v>8154629.4000000004</v>
          </cell>
          <cell r="I562">
            <v>17208748.390000001</v>
          </cell>
          <cell r="J562">
            <v>0</v>
          </cell>
          <cell r="K562">
            <v>1553137.3930563796</v>
          </cell>
          <cell r="L562">
            <v>1456679.8189910979</v>
          </cell>
          <cell r="M562">
            <v>0</v>
          </cell>
          <cell r="N562">
            <v>3009817.2120474773</v>
          </cell>
          <cell r="O562">
            <v>0</v>
          </cell>
          <cell r="P562">
            <v>2593222.6639762609</v>
          </cell>
          <cell r="Q562">
            <v>3451079.1139762606</v>
          </cell>
          <cell r="R562">
            <v>6044301.777952522</v>
          </cell>
          <cell r="S562">
            <v>8154629.4000000004</v>
          </cell>
        </row>
        <row r="563">
          <cell r="A563">
            <v>5501210450</v>
          </cell>
          <cell r="B563" t="str">
            <v>COMMUNITY DEVELOPMENT EXPENSES (CSR)</v>
          </cell>
          <cell r="C563">
            <v>0</v>
          </cell>
          <cell r="D563">
            <v>0</v>
          </cell>
          <cell r="E563">
            <v>10500000</v>
          </cell>
          <cell r="F563">
            <v>0</v>
          </cell>
          <cell r="G563">
            <v>0</v>
          </cell>
          <cell r="H563">
            <v>15000000</v>
          </cell>
          <cell r="I563">
            <v>25500000</v>
          </cell>
          <cell r="J563">
            <v>0</v>
          </cell>
          <cell r="K563">
            <v>0</v>
          </cell>
          <cell r="L563">
            <v>0</v>
          </cell>
          <cell r="M563">
            <v>0</v>
          </cell>
          <cell r="N563">
            <v>0</v>
          </cell>
          <cell r="O563">
            <v>0</v>
          </cell>
          <cell r="P563">
            <v>10500000</v>
          </cell>
          <cell r="Q563">
            <v>0</v>
          </cell>
          <cell r="R563">
            <v>10500000</v>
          </cell>
          <cell r="S563">
            <v>15000000</v>
          </cell>
        </row>
        <row r="564">
          <cell r="A564">
            <v>5501210530</v>
          </cell>
          <cell r="B564" t="str">
            <v>GIFT EXPENSES</v>
          </cell>
          <cell r="C564">
            <v>0</v>
          </cell>
          <cell r="D564">
            <v>284341.56000921899</v>
          </cell>
          <cell r="E564">
            <v>694618.292806315</v>
          </cell>
          <cell r="F564">
            <v>0</v>
          </cell>
          <cell r="G564">
            <v>0</v>
          </cell>
          <cell r="H564">
            <v>181736.02718446602</v>
          </cell>
          <cell r="I564">
            <v>1160695.8799999999</v>
          </cell>
          <cell r="J564">
            <v>0</v>
          </cell>
          <cell r="K564">
            <v>154100.63010803491</v>
          </cell>
          <cell r="L564">
            <v>130240.92990118406</v>
          </cell>
          <cell r="M564">
            <v>0</v>
          </cell>
          <cell r="N564">
            <v>284341.56000921899</v>
          </cell>
          <cell r="O564">
            <v>0</v>
          </cell>
          <cell r="P564">
            <v>347309.1464031575</v>
          </cell>
          <cell r="Q564">
            <v>347309.1464031575</v>
          </cell>
          <cell r="R564">
            <v>694618.292806315</v>
          </cell>
          <cell r="S564">
            <v>181736.02718446602</v>
          </cell>
        </row>
        <row r="565">
          <cell r="A565">
            <v>5501210600</v>
          </cell>
          <cell r="B565" t="str">
            <v>HOUSEKEEPING EXPENSES</v>
          </cell>
          <cell r="C565">
            <v>0</v>
          </cell>
          <cell r="D565">
            <v>86254.872729970331</v>
          </cell>
          <cell r="E565">
            <v>13775.957270029676</v>
          </cell>
          <cell r="F565">
            <v>0</v>
          </cell>
          <cell r="G565">
            <v>0</v>
          </cell>
          <cell r="H565">
            <v>10203854.98</v>
          </cell>
          <cell r="I565">
            <v>10303885.810000001</v>
          </cell>
          <cell r="J565">
            <v>0</v>
          </cell>
          <cell r="K565">
            <v>83671.880741839763</v>
          </cell>
          <cell r="L565">
            <v>2582.9919881305641</v>
          </cell>
          <cell r="M565">
            <v>0</v>
          </cell>
          <cell r="N565">
            <v>86254.872729970331</v>
          </cell>
          <cell r="O565">
            <v>0</v>
          </cell>
          <cell r="P565">
            <v>6887.9786350148379</v>
          </cell>
          <cell r="Q565">
            <v>6887.9786350148379</v>
          </cell>
          <cell r="R565">
            <v>13775.957270029676</v>
          </cell>
          <cell r="S565">
            <v>10203854.98</v>
          </cell>
        </row>
        <row r="566">
          <cell r="A566">
            <v>5501210630</v>
          </cell>
          <cell r="B566" t="str">
            <v>TRAVELLING EXPENSES - DOMESTIC -LODGING / BOA</v>
          </cell>
          <cell r="C566">
            <v>0</v>
          </cell>
          <cell r="D566">
            <v>376074.36290311429</v>
          </cell>
          <cell r="E566">
            <v>930493.26903863333</v>
          </cell>
          <cell r="F566">
            <v>0</v>
          </cell>
          <cell r="G566">
            <v>0</v>
          </cell>
          <cell r="H566">
            <v>263103.39805825241</v>
          </cell>
          <cell r="I566">
            <v>1569671.03</v>
          </cell>
          <cell r="J566">
            <v>0</v>
          </cell>
          <cell r="K566">
            <v>201606.87495837055</v>
          </cell>
          <cell r="L566">
            <v>174467.48794474371</v>
          </cell>
          <cell r="M566">
            <v>0</v>
          </cell>
          <cell r="N566">
            <v>376074.36290311429</v>
          </cell>
          <cell r="O566">
            <v>0</v>
          </cell>
          <cell r="P566">
            <v>465246.63451931666</v>
          </cell>
          <cell r="Q566">
            <v>465246.63451931666</v>
          </cell>
          <cell r="R566">
            <v>930493.26903863333</v>
          </cell>
          <cell r="S566">
            <v>263103.39805825241</v>
          </cell>
        </row>
        <row r="567">
          <cell r="A567">
            <v>5501210780</v>
          </cell>
          <cell r="B567" t="str">
            <v>RECOVERY FROM EMP COVEYANCE EXPNS</v>
          </cell>
          <cell r="C567">
            <v>0</v>
          </cell>
          <cell r="D567">
            <v>-44135.264786378961</v>
          </cell>
          <cell r="E567">
            <v>-64369.696378669585</v>
          </cell>
          <cell r="F567">
            <v>0</v>
          </cell>
          <cell r="G567">
            <v>0</v>
          </cell>
          <cell r="H567">
            <v>-636396.03883495147</v>
          </cell>
          <cell r="I567">
            <v>-744901</v>
          </cell>
          <cell r="J567">
            <v>0</v>
          </cell>
          <cell r="K567">
            <v>-24708.88421537841</v>
          </cell>
          <cell r="L567">
            <v>-19426.380571000547</v>
          </cell>
          <cell r="M567">
            <v>0</v>
          </cell>
          <cell r="N567">
            <v>-44135.264786378961</v>
          </cell>
          <cell r="O567">
            <v>0</v>
          </cell>
          <cell r="P567">
            <v>-35145.348189334793</v>
          </cell>
          <cell r="Q567">
            <v>-29224.348189334793</v>
          </cell>
          <cell r="R567">
            <v>-64369.696378669585</v>
          </cell>
          <cell r="S567">
            <v>-636396.03883495147</v>
          </cell>
        </row>
        <row r="568">
          <cell r="A568">
            <v>5501240000</v>
          </cell>
          <cell r="B568" t="str">
            <v>CASH DISCOUNT ON SALES - LOCAL</v>
          </cell>
          <cell r="C568">
            <v>0</v>
          </cell>
          <cell r="D568">
            <v>0</v>
          </cell>
          <cell r="E568">
            <v>0</v>
          </cell>
          <cell r="F568">
            <v>0</v>
          </cell>
          <cell r="G568">
            <v>0</v>
          </cell>
          <cell r="H568">
            <v>0</v>
          </cell>
          <cell r="I568">
            <v>0</v>
          </cell>
          <cell r="J568">
            <v>0</v>
          </cell>
          <cell r="K568">
            <v>0</v>
          </cell>
          <cell r="L568">
            <v>0</v>
          </cell>
          <cell r="M568">
            <v>0</v>
          </cell>
          <cell r="N568">
            <v>0</v>
          </cell>
          <cell r="O568">
            <v>0</v>
          </cell>
          <cell r="P568">
            <v>0</v>
          </cell>
          <cell r="Q568">
            <v>0</v>
          </cell>
          <cell r="R568">
            <v>0</v>
          </cell>
          <cell r="S568">
            <v>0</v>
          </cell>
        </row>
        <row r="569">
          <cell r="A569">
            <v>5501240001</v>
          </cell>
          <cell r="B569" t="str">
            <v>CASH DISCOUNT ON SALES - LOCAL</v>
          </cell>
          <cell r="C569">
            <v>0</v>
          </cell>
          <cell r="D569">
            <v>0</v>
          </cell>
          <cell r="E569">
            <v>0</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row>
        <row r="570">
          <cell r="A570">
            <v>5501260000</v>
          </cell>
          <cell r="B570" t="str">
            <v>ROUNDING-OFF DIFFERENCE ACCOUNT</v>
          </cell>
          <cell r="C570">
            <v>0</v>
          </cell>
          <cell r="D570">
            <v>10.362017804154302</v>
          </cell>
          <cell r="E570">
            <v>25.637982195845698</v>
          </cell>
          <cell r="F570">
            <v>0</v>
          </cell>
          <cell r="G570">
            <v>0</v>
          </cell>
          <cell r="H570">
            <v>0</v>
          </cell>
          <cell r="I570">
            <v>36</v>
          </cell>
          <cell r="J570">
            <v>0</v>
          </cell>
          <cell r="K570">
            <v>5.5548961424332344</v>
          </cell>
          <cell r="L570">
            <v>4.8071216617210686</v>
          </cell>
          <cell r="M570">
            <v>0</v>
          </cell>
          <cell r="N570">
            <v>10.362017804154302</v>
          </cell>
          <cell r="O570">
            <v>0</v>
          </cell>
          <cell r="P570">
            <v>12.818991097922849</v>
          </cell>
          <cell r="Q570">
            <v>12.818991097922849</v>
          </cell>
          <cell r="R570">
            <v>25.637982195845698</v>
          </cell>
          <cell r="S570">
            <v>0</v>
          </cell>
        </row>
        <row r="571">
          <cell r="A571">
            <v>5501260001</v>
          </cell>
          <cell r="B571" t="str">
            <v>ROUNDING-OFF DIFFERENCE ACCOUNT</v>
          </cell>
          <cell r="C571">
            <v>0</v>
          </cell>
          <cell r="D571">
            <v>2.4850165653539227</v>
          </cell>
          <cell r="E571">
            <v>4.1648863472674371</v>
          </cell>
          <cell r="F571">
            <v>-0.04</v>
          </cell>
          <cell r="G571">
            <v>0</v>
          </cell>
          <cell r="H571">
            <v>-3.5099029126213592</v>
          </cell>
          <cell r="I571">
            <v>3.1400000000000006</v>
          </cell>
          <cell r="J571">
            <v>0</v>
          </cell>
          <cell r="K571">
            <v>1.7172253752412781</v>
          </cell>
          <cell r="L571">
            <v>0.76779119011264441</v>
          </cell>
          <cell r="M571">
            <v>0</v>
          </cell>
          <cell r="N571">
            <v>2.4850165653539227</v>
          </cell>
          <cell r="O571">
            <v>0</v>
          </cell>
          <cell r="P571">
            <v>1.9174431736337185</v>
          </cell>
          <cell r="Q571">
            <v>2.2474431736337186</v>
          </cell>
          <cell r="R571">
            <v>4.1648863472674371</v>
          </cell>
          <cell r="S571">
            <v>-3.5099029126213592</v>
          </cell>
        </row>
        <row r="572">
          <cell r="A572">
            <v>5501260080</v>
          </cell>
          <cell r="B572" t="str">
            <v>GREEN BELT DEVELOPMENT EXPENSES</v>
          </cell>
          <cell r="C572">
            <v>0</v>
          </cell>
          <cell r="D572">
            <v>0</v>
          </cell>
          <cell r="E572">
            <v>0</v>
          </cell>
          <cell r="F572">
            <v>0</v>
          </cell>
          <cell r="G572">
            <v>0</v>
          </cell>
          <cell r="H572">
            <v>3540000</v>
          </cell>
          <cell r="I572">
            <v>3540000</v>
          </cell>
          <cell r="J572">
            <v>0</v>
          </cell>
          <cell r="K572">
            <v>0</v>
          </cell>
          <cell r="L572">
            <v>0</v>
          </cell>
          <cell r="M572">
            <v>0</v>
          </cell>
          <cell r="N572">
            <v>0</v>
          </cell>
          <cell r="O572">
            <v>0</v>
          </cell>
          <cell r="P572">
            <v>0</v>
          </cell>
          <cell r="Q572">
            <v>0</v>
          </cell>
          <cell r="R572">
            <v>0</v>
          </cell>
          <cell r="S572">
            <v>3540000</v>
          </cell>
        </row>
        <row r="573">
          <cell r="A573">
            <v>5501210110</v>
          </cell>
          <cell r="B573" t="str">
            <v>STATUTORY AUDIT FEES</v>
          </cell>
          <cell r="C573">
            <v>0</v>
          </cell>
          <cell r="D573">
            <v>1598717.1069689724</v>
          </cell>
          <cell r="E573">
            <v>3955588.7182737463</v>
          </cell>
          <cell r="F573">
            <v>0</v>
          </cell>
          <cell r="G573">
            <v>0</v>
          </cell>
          <cell r="H573">
            <v>7750194.1747572822</v>
          </cell>
          <cell r="I573">
            <v>13304500</v>
          </cell>
          <cell r="J573">
            <v>0</v>
          </cell>
          <cell r="K573">
            <v>857044.22229264502</v>
          </cell>
          <cell r="L573">
            <v>741672.88467632746</v>
          </cell>
          <cell r="M573">
            <v>0</v>
          </cell>
          <cell r="N573">
            <v>1598717.1069689724</v>
          </cell>
          <cell r="O573">
            <v>0</v>
          </cell>
          <cell r="P573">
            <v>1977794.3591368732</v>
          </cell>
          <cell r="Q573">
            <v>1977794.3591368732</v>
          </cell>
          <cell r="R573">
            <v>3955588.7182737463</v>
          </cell>
          <cell r="S573">
            <v>7750194.1747572822</v>
          </cell>
        </row>
        <row r="574">
          <cell r="A574">
            <v>5501260090</v>
          </cell>
          <cell r="B574" t="str">
            <v>OPEN ACCESS CHARGES TO SLDC</v>
          </cell>
          <cell r="C574">
            <v>0</v>
          </cell>
          <cell r="D574">
            <v>0</v>
          </cell>
          <cell r="E574">
            <v>0</v>
          </cell>
          <cell r="F574">
            <v>0</v>
          </cell>
          <cell r="G574">
            <v>0</v>
          </cell>
          <cell r="H574">
            <v>797680</v>
          </cell>
          <cell r="I574">
            <v>797680</v>
          </cell>
          <cell r="J574">
            <v>0</v>
          </cell>
          <cell r="K574">
            <v>0</v>
          </cell>
          <cell r="L574">
            <v>0</v>
          </cell>
          <cell r="M574">
            <v>0</v>
          </cell>
          <cell r="N574">
            <v>0</v>
          </cell>
          <cell r="O574">
            <v>0</v>
          </cell>
          <cell r="P574">
            <v>0</v>
          </cell>
          <cell r="Q574">
            <v>0</v>
          </cell>
          <cell r="R574">
            <v>0</v>
          </cell>
          <cell r="S574">
            <v>797680</v>
          </cell>
        </row>
        <row r="575">
          <cell r="A575">
            <v>5501270000</v>
          </cell>
          <cell r="B575" t="str">
            <v>LOSS ON SALE OF FIXED ASSETS</v>
          </cell>
          <cell r="C575">
            <v>0</v>
          </cell>
          <cell r="D575">
            <v>183960</v>
          </cell>
          <cell r="E575">
            <v>0</v>
          </cell>
          <cell r="F575">
            <v>0</v>
          </cell>
          <cell r="G575">
            <v>0</v>
          </cell>
          <cell r="H575">
            <v>0</v>
          </cell>
          <cell r="I575">
            <v>183960</v>
          </cell>
          <cell r="J575">
            <v>0</v>
          </cell>
          <cell r="K575">
            <v>183960</v>
          </cell>
          <cell r="L575">
            <v>0</v>
          </cell>
          <cell r="M575">
            <v>0</v>
          </cell>
          <cell r="N575">
            <v>183960</v>
          </cell>
          <cell r="O575">
            <v>0</v>
          </cell>
          <cell r="P575">
            <v>0</v>
          </cell>
          <cell r="Q575">
            <v>0</v>
          </cell>
          <cell r="R575">
            <v>0</v>
          </cell>
          <cell r="S575">
            <v>0</v>
          </cell>
        </row>
        <row r="576">
          <cell r="A576">
            <v>5501280010</v>
          </cell>
          <cell r="B576" t="str">
            <v>PROVISION FOR DOUBTFUL ADVANCES</v>
          </cell>
          <cell r="C576">
            <v>0</v>
          </cell>
          <cell r="D576">
            <v>457389720</v>
          </cell>
          <cell r="E576">
            <v>0</v>
          </cell>
          <cell r="F576">
            <v>0</v>
          </cell>
          <cell r="G576">
            <v>0</v>
          </cell>
          <cell r="H576">
            <v>0</v>
          </cell>
          <cell r="I576">
            <v>457389720</v>
          </cell>
          <cell r="J576">
            <v>0</v>
          </cell>
          <cell r="K576">
            <v>457389720</v>
          </cell>
          <cell r="L576">
            <v>0</v>
          </cell>
          <cell r="M576">
            <v>0</v>
          </cell>
          <cell r="N576">
            <v>457389720</v>
          </cell>
          <cell r="O576">
            <v>0</v>
          </cell>
          <cell r="P576">
            <v>0</v>
          </cell>
          <cell r="Q576">
            <v>0</v>
          </cell>
          <cell r="R576">
            <v>0</v>
          </cell>
          <cell r="S576">
            <v>0</v>
          </cell>
        </row>
        <row r="577">
          <cell r="A577">
            <v>5501290000</v>
          </cell>
          <cell r="B577" t="str">
            <v>PROVISION FOR DIMINIUTION IN THE VALUE OF INVESTME</v>
          </cell>
          <cell r="C577">
            <v>0</v>
          </cell>
          <cell r="D577">
            <v>-2600000</v>
          </cell>
          <cell r="E577">
            <v>0</v>
          </cell>
          <cell r="F577">
            <v>0</v>
          </cell>
          <cell r="G577">
            <v>0</v>
          </cell>
          <cell r="H577">
            <v>0</v>
          </cell>
          <cell r="I577">
            <v>-2600000</v>
          </cell>
          <cell r="J577">
            <v>0</v>
          </cell>
          <cell r="K577">
            <v>-2600000</v>
          </cell>
          <cell r="L577">
            <v>0</v>
          </cell>
          <cell r="M577">
            <v>0</v>
          </cell>
          <cell r="N577">
            <v>-2600000</v>
          </cell>
          <cell r="O577">
            <v>0</v>
          </cell>
          <cell r="P577">
            <v>0</v>
          </cell>
          <cell r="Q577">
            <v>0</v>
          </cell>
          <cell r="R577">
            <v>0</v>
          </cell>
          <cell r="S577">
            <v>0</v>
          </cell>
        </row>
        <row r="578">
          <cell r="A578">
            <v>5601010000</v>
          </cell>
          <cell r="B578" t="str">
            <v>CURRENT YEAR PROVISION FOR INCOME TAX</v>
          </cell>
          <cell r="C578">
            <v>0</v>
          </cell>
          <cell r="D578">
            <v>0</v>
          </cell>
          <cell r="E578">
            <v>0</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row>
        <row r="579">
          <cell r="A579">
            <v>5601010010</v>
          </cell>
          <cell r="B579" t="str">
            <v>DEFERRED TAX-TIMING DIFFERENCE</v>
          </cell>
          <cell r="C579">
            <v>0</v>
          </cell>
          <cell r="D579">
            <v>0</v>
          </cell>
          <cell r="E579">
            <v>0</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row>
        <row r="580">
          <cell r="A580">
            <v>9101010000</v>
          </cell>
          <cell r="B580" t="str">
            <v>DATA MIGRATION - ASSET MANAGEMENT</v>
          </cell>
          <cell r="C580">
            <v>0</v>
          </cell>
          <cell r="D580">
            <v>0</v>
          </cell>
          <cell r="E580">
            <v>0</v>
          </cell>
          <cell r="F580">
            <v>0</v>
          </cell>
          <cell r="G580">
            <v>0</v>
          </cell>
          <cell r="H580">
            <v>0</v>
          </cell>
          <cell r="I580">
            <v>0</v>
          </cell>
          <cell r="J580">
            <v>0</v>
          </cell>
          <cell r="K580">
            <v>0</v>
          </cell>
          <cell r="L580">
            <v>0</v>
          </cell>
          <cell r="M580">
            <v>0</v>
          </cell>
          <cell r="N580">
            <v>0</v>
          </cell>
          <cell r="O580">
            <v>0</v>
          </cell>
          <cell r="P580">
            <v>0</v>
          </cell>
          <cell r="Q580">
            <v>0</v>
          </cell>
          <cell r="R580">
            <v>0</v>
          </cell>
          <cell r="S580">
            <v>0</v>
          </cell>
        </row>
        <row r="581">
          <cell r="A581">
            <v>9101010010</v>
          </cell>
          <cell r="B581" t="str">
            <v>DATA MIGRATION - ASSET MANAGEMENT – AUC</v>
          </cell>
          <cell r="C581">
            <v>0</v>
          </cell>
          <cell r="D581">
            <v>0</v>
          </cell>
          <cell r="E581">
            <v>0</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row>
        <row r="582">
          <cell r="A582">
            <v>9101020000</v>
          </cell>
          <cell r="B582" t="str">
            <v>DATA MIGRATION - ACCOUNTS RECEIVABLE</v>
          </cell>
          <cell r="C582">
            <v>0</v>
          </cell>
          <cell r="D582">
            <v>0</v>
          </cell>
          <cell r="E582">
            <v>0</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row>
        <row r="583">
          <cell r="A583">
            <v>9101030000</v>
          </cell>
          <cell r="B583" t="str">
            <v>DATA MIG - MATERIAL MANAGEMENT</v>
          </cell>
          <cell r="C583">
            <v>0</v>
          </cell>
          <cell r="D583">
            <v>0</v>
          </cell>
          <cell r="E583">
            <v>0</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row>
        <row r="584">
          <cell r="A584">
            <v>9101040000</v>
          </cell>
          <cell r="B584" t="str">
            <v>DATA MIGRATION - ACCOUNTS PAYABLE</v>
          </cell>
          <cell r="C584">
            <v>0</v>
          </cell>
          <cell r="D584">
            <v>0</v>
          </cell>
          <cell r="E584">
            <v>0</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row>
        <row r="585">
          <cell r="A585">
            <v>9101050000</v>
          </cell>
          <cell r="B585" t="str">
            <v>DATA MIGRATION - OTHER BALANCE SHEET</v>
          </cell>
          <cell r="C585">
            <v>0</v>
          </cell>
          <cell r="D585">
            <v>0</v>
          </cell>
          <cell r="E585">
            <v>0</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row>
        <row r="586">
          <cell r="A586">
            <v>9101050010</v>
          </cell>
          <cell r="B586" t="str">
            <v>DATA MIGRATION - OTHER BS - BANK OPEN ITEMS</v>
          </cell>
          <cell r="C586">
            <v>0</v>
          </cell>
          <cell r="D586">
            <v>0</v>
          </cell>
          <cell r="E586">
            <v>0</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row>
        <row r="587">
          <cell r="A587">
            <v>9101109998</v>
          </cell>
          <cell r="B587" t="str">
            <v>PROFIT CENTER NETOFF - MANUAL</v>
          </cell>
          <cell r="C587">
            <v>0</v>
          </cell>
          <cell r="D587">
            <v>0</v>
          </cell>
          <cell r="E587">
            <v>0</v>
          </cell>
          <cell r="F587">
            <v>0</v>
          </cell>
          <cell r="G587">
            <v>0</v>
          </cell>
          <cell r="H587">
            <v>0</v>
          </cell>
          <cell r="I587">
            <v>0</v>
          </cell>
          <cell r="J587">
            <v>0</v>
          </cell>
          <cell r="K587">
            <v>0</v>
          </cell>
          <cell r="L587">
            <v>0</v>
          </cell>
          <cell r="M587">
            <v>0</v>
          </cell>
          <cell r="N587">
            <v>0</v>
          </cell>
          <cell r="O587">
            <v>0</v>
          </cell>
          <cell r="P587">
            <v>0</v>
          </cell>
          <cell r="Q587">
            <v>0</v>
          </cell>
          <cell r="R587">
            <v>0</v>
          </cell>
          <cell r="S587">
            <v>0</v>
          </cell>
        </row>
        <row r="588">
          <cell r="A588">
            <v>9101109999</v>
          </cell>
          <cell r="B588" t="str">
            <v>PROFIT CENTER NETOFF</v>
          </cell>
          <cell r="C588">
            <v>28236067703.380001</v>
          </cell>
          <cell r="D588">
            <v>-31803635814.23</v>
          </cell>
          <cell r="E588">
            <v>1185226342.5</v>
          </cell>
          <cell r="F588">
            <v>-783104422.38999999</v>
          </cell>
          <cell r="G588">
            <v>-89625626.870000005</v>
          </cell>
          <cell r="H588">
            <v>3255071817.6099997</v>
          </cell>
          <cell r="I588">
            <v>872730049.26000118</v>
          </cell>
          <cell r="J588">
            <v>28236067703.380001</v>
          </cell>
          <cell r="K588">
            <v>-34198707043.66</v>
          </cell>
          <cell r="L588">
            <v>2484951320.23</v>
          </cell>
          <cell r="M588">
            <v>-89880090.799999997</v>
          </cell>
          <cell r="N588">
            <v>-31803635814.23</v>
          </cell>
          <cell r="O588">
            <v>-18565511103.18</v>
          </cell>
          <cell r="P588">
            <v>10784655317.119999</v>
          </cell>
          <cell r="Q588">
            <v>8966082128.5600014</v>
          </cell>
          <cell r="R588">
            <v>1185226342.5</v>
          </cell>
          <cell r="S588">
            <v>3255071817.6099997</v>
          </cell>
        </row>
        <row r="589">
          <cell r="A589">
            <v>1401010010</v>
          </cell>
          <cell r="B589" t="str">
            <v>LOSS/GAIN ON MTM FORWARD CONTRACT</v>
          </cell>
          <cell r="C589">
            <v>0</v>
          </cell>
          <cell r="D589">
            <v>5.9604644775390625E-8</v>
          </cell>
          <cell r="E589">
            <v>180522.71</v>
          </cell>
          <cell r="F589">
            <v>0</v>
          </cell>
          <cell r="G589">
            <v>0</v>
          </cell>
          <cell r="H589">
            <v>1691669.9799999404</v>
          </cell>
          <cell r="I589">
            <v>1872192.69</v>
          </cell>
          <cell r="J589">
            <v>0</v>
          </cell>
          <cell r="K589">
            <v>5.9604644775390625E-8</v>
          </cell>
          <cell r="L589">
            <v>0</v>
          </cell>
          <cell r="M589">
            <v>0</v>
          </cell>
          <cell r="N589">
            <v>5.9604644775390625E-8</v>
          </cell>
          <cell r="O589">
            <v>180522.71</v>
          </cell>
          <cell r="P589">
            <v>0</v>
          </cell>
          <cell r="Q589">
            <v>0</v>
          </cell>
          <cell r="R589">
            <v>180522.71</v>
          </cell>
          <cell r="S589">
            <v>1691669.9799999404</v>
          </cell>
        </row>
        <row r="590">
          <cell r="A590">
            <v>1403028010</v>
          </cell>
          <cell r="B590" t="str">
            <v>SUNDRY CREDITORS - FOREX REINSTATEMENT</v>
          </cell>
          <cell r="C590">
            <v>-33233.440000000002</v>
          </cell>
          <cell r="D590">
            <v>0</v>
          </cell>
          <cell r="E590">
            <v>-10952050.98</v>
          </cell>
          <cell r="F590">
            <v>0</v>
          </cell>
          <cell r="G590">
            <v>0</v>
          </cell>
          <cell r="H590">
            <v>2998927.22</v>
          </cell>
          <cell r="I590">
            <v>-7986357.1999999993</v>
          </cell>
          <cell r="J590">
            <v>-33233.440000000002</v>
          </cell>
          <cell r="K590">
            <v>0</v>
          </cell>
          <cell r="L590">
            <v>0</v>
          </cell>
          <cell r="M590">
            <v>0</v>
          </cell>
          <cell r="N590">
            <v>0</v>
          </cell>
          <cell r="O590">
            <v>3396158.82</v>
          </cell>
          <cell r="P590">
            <v>-11140670.18</v>
          </cell>
          <cell r="Q590">
            <v>-3207539.62</v>
          </cell>
          <cell r="R590">
            <v>-10952050.98</v>
          </cell>
          <cell r="S590">
            <v>2998927.22</v>
          </cell>
        </row>
        <row r="591">
          <cell r="A591">
            <v>2101052670</v>
          </cell>
          <cell r="B591" t="str">
            <v>CAPITAL WORK-IN-PROGRESS CLEARING A/C</v>
          </cell>
          <cell r="C591">
            <v>-8051781.9900000002</v>
          </cell>
          <cell r="D591">
            <v>-233040.92</v>
          </cell>
          <cell r="E591">
            <v>-1240320.33</v>
          </cell>
          <cell r="F591">
            <v>-2358590.39</v>
          </cell>
          <cell r="G591">
            <v>0</v>
          </cell>
          <cell r="H591">
            <v>-10265894.710000001</v>
          </cell>
          <cell r="I591">
            <v>-19791037.950000003</v>
          </cell>
          <cell r="J591">
            <v>-8051781.9900000002</v>
          </cell>
          <cell r="K591">
            <v>-233040.92</v>
          </cell>
          <cell r="L591">
            <v>0</v>
          </cell>
          <cell r="M591">
            <v>0</v>
          </cell>
          <cell r="N591">
            <v>-233040.92</v>
          </cell>
          <cell r="O591">
            <v>0</v>
          </cell>
          <cell r="P591">
            <v>-1240320.33</v>
          </cell>
          <cell r="Q591">
            <v>0</v>
          </cell>
          <cell r="R591">
            <v>-1240320.33</v>
          </cell>
          <cell r="S591">
            <v>-10265894.710000001</v>
          </cell>
        </row>
        <row r="592">
          <cell r="A592">
            <v>2105510000</v>
          </cell>
          <cell r="B592" t="str">
            <v>LONG TERM ADVANCE TO VENDORS - CAPITAL ADVANC</v>
          </cell>
          <cell r="C592">
            <v>8051781.9900000002</v>
          </cell>
          <cell r="D592">
            <v>233040.92</v>
          </cell>
          <cell r="E592">
            <v>1240320.33</v>
          </cell>
          <cell r="F592">
            <v>2358590.39</v>
          </cell>
          <cell r="G592">
            <v>0</v>
          </cell>
          <cell r="H592">
            <v>10265894.710000001</v>
          </cell>
          <cell r="I592">
            <v>19791037.950000003</v>
          </cell>
          <cell r="J592">
            <v>8051781.9900000002</v>
          </cell>
          <cell r="K592">
            <v>233040.92</v>
          </cell>
          <cell r="L592">
            <v>0</v>
          </cell>
          <cell r="M592">
            <v>0</v>
          </cell>
          <cell r="N592">
            <v>233040.92</v>
          </cell>
          <cell r="O592">
            <v>0</v>
          </cell>
          <cell r="P592">
            <v>1240320.33</v>
          </cell>
          <cell r="Q592">
            <v>0</v>
          </cell>
          <cell r="R592">
            <v>1240320.33</v>
          </cell>
          <cell r="S592">
            <v>10265894.710000001</v>
          </cell>
        </row>
        <row r="593">
          <cell r="A593">
            <v>2204014381</v>
          </cell>
          <cell r="B593" t="str">
            <v>IDBI BANK-MUMBAI TRA DEBSER-4103000031815-INC</v>
          </cell>
          <cell r="C593">
            <v>0</v>
          </cell>
          <cell r="D593">
            <v>0</v>
          </cell>
          <cell r="E593">
            <v>0</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row>
        <row r="594">
          <cell r="A594">
            <v>2204014382</v>
          </cell>
          <cell r="B594" t="str">
            <v>IDBI BANK-MUMBAI TRA DEBSER-4103000031815-OUT</v>
          </cell>
          <cell r="C594">
            <v>0</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row>
        <row r="595">
          <cell r="A595">
            <v>2204014603</v>
          </cell>
          <cell r="B595" t="str">
            <v>SBI- CAG BRANCH MUMBAI C/A- TRANSFER</v>
          </cell>
          <cell r="C595">
            <v>0</v>
          </cell>
          <cell r="D595">
            <v>0</v>
          </cell>
          <cell r="E595">
            <v>0</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row>
        <row r="596">
          <cell r="A596">
            <v>2205550000</v>
          </cell>
          <cell r="B596" t="str">
            <v xml:space="preserve"> OTHER LOANS AND ADVANCES</v>
          </cell>
          <cell r="C596">
            <v>0</v>
          </cell>
          <cell r="D596">
            <v>0</v>
          </cell>
          <cell r="E596">
            <v>0</v>
          </cell>
          <cell r="F596">
            <v>0</v>
          </cell>
          <cell r="G596">
            <v>0</v>
          </cell>
          <cell r="H596">
            <v>0</v>
          </cell>
          <cell r="I596">
            <v>0</v>
          </cell>
          <cell r="J596">
            <v>0</v>
          </cell>
          <cell r="K596">
            <v>0</v>
          </cell>
          <cell r="L596">
            <v>0</v>
          </cell>
          <cell r="M596">
            <v>0</v>
          </cell>
          <cell r="N596">
            <v>0</v>
          </cell>
          <cell r="O596">
            <v>0</v>
          </cell>
          <cell r="P596">
            <v>0</v>
          </cell>
          <cell r="Q596">
            <v>0</v>
          </cell>
          <cell r="R596">
            <v>0</v>
          </cell>
          <cell r="S596">
            <v>0</v>
          </cell>
        </row>
        <row r="597">
          <cell r="A597">
            <v>4101075000</v>
          </cell>
          <cell r="B597" t="str">
            <v>SALES OF FIXED ASSETS</v>
          </cell>
          <cell r="C597">
            <v>0</v>
          </cell>
          <cell r="D597">
            <v>0.32</v>
          </cell>
          <cell r="E597">
            <v>0</v>
          </cell>
          <cell r="F597">
            <v>0</v>
          </cell>
          <cell r="G597">
            <v>0</v>
          </cell>
          <cell r="H597">
            <v>0</v>
          </cell>
          <cell r="I597">
            <v>0.32</v>
          </cell>
          <cell r="J597">
            <v>0</v>
          </cell>
          <cell r="K597">
            <v>0.32</v>
          </cell>
          <cell r="L597">
            <v>0</v>
          </cell>
          <cell r="M597">
            <v>0</v>
          </cell>
          <cell r="N597">
            <v>0.32</v>
          </cell>
          <cell r="O597">
            <v>0</v>
          </cell>
          <cell r="P597">
            <v>0</v>
          </cell>
          <cell r="Q597">
            <v>0</v>
          </cell>
          <cell r="R597">
            <v>0</v>
          </cell>
          <cell r="S597">
            <v>0</v>
          </cell>
        </row>
        <row r="598">
          <cell r="A598">
            <v>5201030070</v>
          </cell>
          <cell r="B598" t="str">
            <v>EDLI Admin Charges A/c . No. 22</v>
          </cell>
          <cell r="C598">
            <v>0</v>
          </cell>
          <cell r="D598">
            <v>-34.366800149808412</v>
          </cell>
          <cell r="E598">
            <v>-85.031258102618764</v>
          </cell>
          <cell r="F598">
            <v>0</v>
          </cell>
          <cell r="G598">
            <v>0</v>
          </cell>
          <cell r="H598">
            <v>-166.60194174757279</v>
          </cell>
          <cell r="I598">
            <v>-286</v>
          </cell>
          <cell r="J598">
            <v>0</v>
          </cell>
          <cell r="K598">
            <v>-18.423439255567398</v>
          </cell>
          <cell r="L598">
            <v>-15.943360894241017</v>
          </cell>
          <cell r="M598">
            <v>0</v>
          </cell>
          <cell r="N598">
            <v>-34.366800149808412</v>
          </cell>
          <cell r="O598">
            <v>0</v>
          </cell>
          <cell r="P598">
            <v>-42.515629051309382</v>
          </cell>
          <cell r="Q598">
            <v>-42.515629051309382</v>
          </cell>
          <cell r="R598">
            <v>-85.031258102618764</v>
          </cell>
          <cell r="S598">
            <v>-166.60194174757279</v>
          </cell>
        </row>
        <row r="599">
          <cell r="A599">
            <v>5501130000</v>
          </cell>
          <cell r="B599" t="str">
            <v>COMMISSION ON SALES - LOCAL</v>
          </cell>
          <cell r="C599">
            <v>0</v>
          </cell>
          <cell r="D599">
            <v>0</v>
          </cell>
          <cell r="E599">
            <v>0</v>
          </cell>
          <cell r="F599">
            <v>0</v>
          </cell>
          <cell r="G599">
            <v>0</v>
          </cell>
          <cell r="H599">
            <v>22025994</v>
          </cell>
          <cell r="I599">
            <v>22025994</v>
          </cell>
          <cell r="J599">
            <v>0</v>
          </cell>
          <cell r="K599">
            <v>0</v>
          </cell>
          <cell r="L599">
            <v>0</v>
          </cell>
          <cell r="M599">
            <v>0</v>
          </cell>
          <cell r="N599">
            <v>0</v>
          </cell>
          <cell r="O599">
            <v>0</v>
          </cell>
          <cell r="P599">
            <v>0</v>
          </cell>
          <cell r="Q599">
            <v>0</v>
          </cell>
          <cell r="R599">
            <v>0</v>
          </cell>
          <cell r="S599">
            <v>22025994</v>
          </cell>
        </row>
        <row r="600">
          <cell r="A600">
            <v>5103019010</v>
          </cell>
          <cell r="B600" t="str">
            <v>INCREASE / DECREASE IN BANKED ENERGY</v>
          </cell>
          <cell r="C600">
            <v>0</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cell r="S600">
            <v>0</v>
          </cell>
        </row>
        <row r="601">
          <cell r="A601">
            <v>5501050130</v>
          </cell>
          <cell r="B601" t="str">
            <v>REPAIRS &amp; MAINT OTHR.- MIDC PIPE LINE</v>
          </cell>
          <cell r="C601">
            <v>0</v>
          </cell>
          <cell r="D601">
            <v>0</v>
          </cell>
          <cell r="E601">
            <v>0</v>
          </cell>
          <cell r="F601">
            <v>0</v>
          </cell>
          <cell r="G601">
            <v>0</v>
          </cell>
          <cell r="H601">
            <v>6050243.8499999996</v>
          </cell>
          <cell r="I601">
            <v>6050243.8499999996</v>
          </cell>
          <cell r="J601">
            <v>0</v>
          </cell>
          <cell r="K601">
            <v>0</v>
          </cell>
          <cell r="L601">
            <v>0</v>
          </cell>
          <cell r="M601">
            <v>0</v>
          </cell>
          <cell r="N601">
            <v>0</v>
          </cell>
          <cell r="O601">
            <v>0</v>
          </cell>
          <cell r="P601">
            <v>0</v>
          </cell>
          <cell r="Q601">
            <v>0</v>
          </cell>
          <cell r="R601">
            <v>0</v>
          </cell>
          <cell r="S601">
            <v>6050243.8499999996</v>
          </cell>
        </row>
        <row r="602">
          <cell r="A602">
            <v>5501090040</v>
          </cell>
          <cell r="B602" t="str">
            <v>INSURANCE PREMIUM - GOODS IN TRANSIT</v>
          </cell>
          <cell r="C602">
            <v>0</v>
          </cell>
          <cell r="D602">
            <v>0</v>
          </cell>
          <cell r="E602">
            <v>0</v>
          </cell>
          <cell r="F602">
            <v>0</v>
          </cell>
          <cell r="G602">
            <v>0</v>
          </cell>
          <cell r="H602">
            <v>0</v>
          </cell>
          <cell r="I602">
            <v>0</v>
          </cell>
          <cell r="J602">
            <v>0</v>
          </cell>
          <cell r="K602">
            <v>0</v>
          </cell>
          <cell r="L602">
            <v>0</v>
          </cell>
          <cell r="M602">
            <v>0</v>
          </cell>
          <cell r="N602">
            <v>0</v>
          </cell>
          <cell r="O602">
            <v>0</v>
          </cell>
          <cell r="P602">
            <v>0</v>
          </cell>
          <cell r="Q602">
            <v>0</v>
          </cell>
          <cell r="R602">
            <v>0</v>
          </cell>
          <cell r="S602">
            <v>0</v>
          </cell>
        </row>
        <row r="603">
          <cell r="A603">
            <v>5101091220</v>
          </cell>
          <cell r="B603" t="str">
            <v>PR.DIFF- FOR STORES- OPEN</v>
          </cell>
          <cell r="C603">
            <v>0</v>
          </cell>
          <cell r="D603">
            <v>0</v>
          </cell>
          <cell r="E603">
            <v>0</v>
          </cell>
          <cell r="F603">
            <v>0</v>
          </cell>
          <cell r="G603">
            <v>0</v>
          </cell>
          <cell r="H603">
            <v>0</v>
          </cell>
          <cell r="I603">
            <v>0</v>
          </cell>
          <cell r="J603">
            <v>0</v>
          </cell>
          <cell r="K603">
            <v>0</v>
          </cell>
          <cell r="L603">
            <v>0</v>
          </cell>
          <cell r="M603">
            <v>0</v>
          </cell>
          <cell r="N603">
            <v>0</v>
          </cell>
          <cell r="O603">
            <v>0</v>
          </cell>
          <cell r="P603">
            <v>0</v>
          </cell>
          <cell r="Q603">
            <v>0</v>
          </cell>
          <cell r="R603">
            <v>0</v>
          </cell>
          <cell r="S603">
            <v>0</v>
          </cell>
        </row>
        <row r="604">
          <cell r="A604">
            <v>5501210350</v>
          </cell>
          <cell r="B604" t="str">
            <v>BAD DEBT WRITTEN OFF</v>
          </cell>
          <cell r="C604">
            <v>0</v>
          </cell>
          <cell r="D604">
            <v>0</v>
          </cell>
          <cell r="E604">
            <v>0</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row>
        <row r="605">
          <cell r="A605">
            <v>2105570220</v>
          </cell>
          <cell r="B605" t="str">
            <v>ADVANCE AGAINST EQUITY SHARE CAPITAL</v>
          </cell>
          <cell r="C605">
            <v>0</v>
          </cell>
          <cell r="D605">
            <v>0</v>
          </cell>
          <cell r="E605">
            <v>0</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row>
        <row r="606">
          <cell r="A606">
            <v>2204014432</v>
          </cell>
          <cell r="B606" t="str">
            <v>ICICI BANK LTD. - IPO - OUTGOING</v>
          </cell>
          <cell r="C606">
            <v>-142739</v>
          </cell>
          <cell r="D606">
            <v>0</v>
          </cell>
          <cell r="E606">
            <v>0</v>
          </cell>
          <cell r="F606">
            <v>0</v>
          </cell>
          <cell r="G606">
            <v>0</v>
          </cell>
          <cell r="H606">
            <v>0</v>
          </cell>
          <cell r="I606">
            <v>-142739</v>
          </cell>
          <cell r="J606">
            <v>-142739</v>
          </cell>
          <cell r="K606">
            <v>0</v>
          </cell>
          <cell r="L606">
            <v>0</v>
          </cell>
          <cell r="M606">
            <v>0</v>
          </cell>
          <cell r="N606">
            <v>0</v>
          </cell>
          <cell r="O606">
            <v>0</v>
          </cell>
          <cell r="P606">
            <v>0</v>
          </cell>
          <cell r="Q606">
            <v>0</v>
          </cell>
          <cell r="R606">
            <v>0</v>
          </cell>
          <cell r="S606">
            <v>0</v>
          </cell>
        </row>
        <row r="607">
          <cell r="A607">
            <v>2204014932</v>
          </cell>
          <cell r="B607" t="str">
            <v>IDBI-DIVIDEND A/C2009/10- 004103000042635-OUT</v>
          </cell>
          <cell r="C607">
            <v>-441770</v>
          </cell>
          <cell r="D607">
            <v>0</v>
          </cell>
          <cell r="E607">
            <v>0</v>
          </cell>
          <cell r="F607">
            <v>0</v>
          </cell>
          <cell r="G607">
            <v>0</v>
          </cell>
          <cell r="H607">
            <v>0</v>
          </cell>
          <cell r="I607">
            <v>-441770</v>
          </cell>
          <cell r="J607">
            <v>-441770</v>
          </cell>
          <cell r="K607">
            <v>0</v>
          </cell>
          <cell r="L607">
            <v>0</v>
          </cell>
          <cell r="M607">
            <v>0</v>
          </cell>
          <cell r="N607">
            <v>0</v>
          </cell>
          <cell r="O607">
            <v>0</v>
          </cell>
          <cell r="P607">
            <v>0</v>
          </cell>
          <cell r="Q607">
            <v>0</v>
          </cell>
          <cell r="R607">
            <v>0</v>
          </cell>
          <cell r="S607">
            <v>0</v>
          </cell>
        </row>
        <row r="608">
          <cell r="A608">
            <v>2204014952</v>
          </cell>
          <cell r="B608" t="str">
            <v>IDBI-DIVIDEND A/C2010-11-0004103000047542-OUT</v>
          </cell>
          <cell r="C608">
            <v>-1589203</v>
          </cell>
          <cell r="D608">
            <v>0</v>
          </cell>
          <cell r="E608">
            <v>0</v>
          </cell>
          <cell r="F608">
            <v>0</v>
          </cell>
          <cell r="G608">
            <v>0</v>
          </cell>
          <cell r="H608">
            <v>0</v>
          </cell>
          <cell r="I608">
            <v>-1589203</v>
          </cell>
          <cell r="J608">
            <v>-1589203</v>
          </cell>
          <cell r="K608">
            <v>0</v>
          </cell>
          <cell r="L608">
            <v>0</v>
          </cell>
          <cell r="M608">
            <v>0</v>
          </cell>
          <cell r="N608">
            <v>0</v>
          </cell>
          <cell r="O608">
            <v>0</v>
          </cell>
          <cell r="P608">
            <v>0</v>
          </cell>
          <cell r="Q608">
            <v>0</v>
          </cell>
          <cell r="R608">
            <v>0</v>
          </cell>
          <cell r="S608">
            <v>0</v>
          </cell>
        </row>
        <row r="609">
          <cell r="A609">
            <v>2204014972</v>
          </cell>
          <cell r="B609" t="str">
            <v>IDBI BANK-A/C 52711- DIVIDEND A/C 2011-12-OUT</v>
          </cell>
          <cell r="C609">
            <v>-973294</v>
          </cell>
          <cell r="D609">
            <v>0</v>
          </cell>
          <cell r="E609">
            <v>0</v>
          </cell>
          <cell r="F609">
            <v>0</v>
          </cell>
          <cell r="G609">
            <v>0</v>
          </cell>
          <cell r="H609">
            <v>0</v>
          </cell>
          <cell r="I609">
            <v>-973294</v>
          </cell>
          <cell r="J609">
            <v>-973294</v>
          </cell>
          <cell r="K609">
            <v>0</v>
          </cell>
          <cell r="L609">
            <v>0</v>
          </cell>
          <cell r="M609">
            <v>0</v>
          </cell>
          <cell r="N609">
            <v>0</v>
          </cell>
          <cell r="O609">
            <v>0</v>
          </cell>
          <cell r="P609">
            <v>0</v>
          </cell>
          <cell r="Q609">
            <v>0</v>
          </cell>
          <cell r="R609">
            <v>0</v>
          </cell>
          <cell r="S609">
            <v>0</v>
          </cell>
        </row>
        <row r="610">
          <cell r="A610">
            <v>2204014982</v>
          </cell>
          <cell r="B610" t="str">
            <v>IDBI BANK-A/C 57707- DIVIDEND A/C 2012-13-OUT</v>
          </cell>
          <cell r="C610">
            <v>-3278408</v>
          </cell>
          <cell r="D610">
            <v>0</v>
          </cell>
          <cell r="E610">
            <v>0</v>
          </cell>
          <cell r="F610">
            <v>0</v>
          </cell>
          <cell r="G610">
            <v>0</v>
          </cell>
          <cell r="H610">
            <v>0</v>
          </cell>
          <cell r="I610">
            <v>-3278408</v>
          </cell>
          <cell r="J610">
            <v>-3278408</v>
          </cell>
          <cell r="K610">
            <v>0</v>
          </cell>
          <cell r="L610">
            <v>0</v>
          </cell>
          <cell r="M610">
            <v>0</v>
          </cell>
          <cell r="N610">
            <v>0</v>
          </cell>
          <cell r="O610">
            <v>0</v>
          </cell>
          <cell r="P610">
            <v>0</v>
          </cell>
          <cell r="Q610">
            <v>0</v>
          </cell>
          <cell r="R610">
            <v>0</v>
          </cell>
          <cell r="S610">
            <v>0</v>
          </cell>
        </row>
        <row r="611">
          <cell r="A611">
            <v>2204015312</v>
          </cell>
          <cell r="B611" t="str">
            <v>IDBI - DIVIDEND A/C 20013/14-004103000063072-</v>
          </cell>
          <cell r="C611">
            <v>-2383126</v>
          </cell>
          <cell r="D611">
            <v>0</v>
          </cell>
          <cell r="E611">
            <v>0</v>
          </cell>
          <cell r="F611">
            <v>0</v>
          </cell>
          <cell r="G611">
            <v>0</v>
          </cell>
          <cell r="H611">
            <v>0</v>
          </cell>
          <cell r="I611">
            <v>-2383126</v>
          </cell>
          <cell r="J611">
            <v>-2383126</v>
          </cell>
          <cell r="K611">
            <v>0</v>
          </cell>
          <cell r="L611">
            <v>0</v>
          </cell>
          <cell r="M611">
            <v>0</v>
          </cell>
          <cell r="N611">
            <v>0</v>
          </cell>
          <cell r="O611">
            <v>0</v>
          </cell>
          <cell r="P611">
            <v>0</v>
          </cell>
          <cell r="Q611">
            <v>0</v>
          </cell>
          <cell r="R611">
            <v>0</v>
          </cell>
          <cell r="S611">
            <v>0</v>
          </cell>
        </row>
        <row r="612">
          <cell r="A612">
            <v>2206590050</v>
          </cell>
          <cell r="B612" t="str">
            <v>OTHER RECEIVABLES</v>
          </cell>
          <cell r="C612">
            <v>-7.9999998211860657E-2</v>
          </cell>
          <cell r="D612">
            <v>0</v>
          </cell>
          <cell r="E612">
            <v>0</v>
          </cell>
          <cell r="F612">
            <v>0</v>
          </cell>
          <cell r="G612">
            <v>0</v>
          </cell>
          <cell r="H612">
            <v>118634564</v>
          </cell>
          <cell r="I612">
            <v>118634563.92</v>
          </cell>
          <cell r="J612">
            <v>-7.9999998211860657E-2</v>
          </cell>
          <cell r="K612">
            <v>0</v>
          </cell>
          <cell r="L612">
            <v>0</v>
          </cell>
          <cell r="M612">
            <v>0</v>
          </cell>
          <cell r="N612">
            <v>0</v>
          </cell>
          <cell r="O612">
            <v>0</v>
          </cell>
          <cell r="P612">
            <v>0</v>
          </cell>
          <cell r="Q612">
            <v>0</v>
          </cell>
          <cell r="R612">
            <v>0</v>
          </cell>
          <cell r="S612">
            <v>118634564</v>
          </cell>
        </row>
        <row r="613">
          <cell r="A613">
            <v>5201030080</v>
          </cell>
          <cell r="B613" t="str">
            <v>ADMIN CHR: DEP LINKED INS FUND</v>
          </cell>
          <cell r="C613">
            <v>0</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S613">
            <v>0</v>
          </cell>
        </row>
        <row r="614">
          <cell r="A614">
            <v>5501210710</v>
          </cell>
          <cell r="B614" t="str">
            <v>APPLICATION FEES</v>
          </cell>
          <cell r="C614">
            <v>0</v>
          </cell>
          <cell r="D614">
            <v>23639.792284866468</v>
          </cell>
          <cell r="E614">
            <v>58490.207715133532</v>
          </cell>
          <cell r="F614">
            <v>0</v>
          </cell>
          <cell r="G614">
            <v>0</v>
          </cell>
          <cell r="H614">
            <v>114600</v>
          </cell>
          <cell r="I614">
            <v>196730</v>
          </cell>
          <cell r="J614">
            <v>0</v>
          </cell>
          <cell r="K614">
            <v>12672.878338278932</v>
          </cell>
          <cell r="L614">
            <v>10966.913946587538</v>
          </cell>
          <cell r="M614">
            <v>0</v>
          </cell>
          <cell r="N614">
            <v>23639.792284866468</v>
          </cell>
          <cell r="O614">
            <v>0</v>
          </cell>
          <cell r="P614">
            <v>29245.103857566766</v>
          </cell>
          <cell r="Q614">
            <v>29245.103857566766</v>
          </cell>
          <cell r="R614">
            <v>58490.207715133532</v>
          </cell>
          <cell r="S614">
            <v>114600</v>
          </cell>
        </row>
        <row r="615">
          <cell r="A615">
            <v>1404040314</v>
          </cell>
          <cell r="B615" t="str">
            <v>TDS PAYABLE U/S 194B</v>
          </cell>
          <cell r="C615">
            <v>0</v>
          </cell>
          <cell r="D615">
            <v>0</v>
          </cell>
          <cell r="E615">
            <v>0</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row>
        <row r="616">
          <cell r="A616">
            <v>1404110005</v>
          </cell>
          <cell r="B616" t="str">
            <v>INTEREST ACCRUED BUT NOT DUE DEBENTURES (CTRL</v>
          </cell>
          <cell r="C616">
            <v>0</v>
          </cell>
          <cell r="D616">
            <v>0</v>
          </cell>
          <cell r="E616">
            <v>0</v>
          </cell>
          <cell r="F616">
            <v>0</v>
          </cell>
          <cell r="G616">
            <v>0</v>
          </cell>
          <cell r="H616">
            <v>-7708151</v>
          </cell>
          <cell r="I616">
            <v>-7708151</v>
          </cell>
          <cell r="J616">
            <v>0</v>
          </cell>
          <cell r="K616">
            <v>0</v>
          </cell>
          <cell r="L616">
            <v>0</v>
          </cell>
          <cell r="M616">
            <v>0</v>
          </cell>
          <cell r="N616">
            <v>0</v>
          </cell>
          <cell r="O616">
            <v>0</v>
          </cell>
          <cell r="P616">
            <v>0</v>
          </cell>
          <cell r="Q616">
            <v>0</v>
          </cell>
          <cell r="R616">
            <v>0</v>
          </cell>
          <cell r="S616">
            <v>-7708151</v>
          </cell>
        </row>
        <row r="617">
          <cell r="A617">
            <v>1404110031</v>
          </cell>
          <cell r="B617" t="str">
            <v>INTEREST ACCRUED BUT NOT DUE OTHERS (CTRL A/C</v>
          </cell>
          <cell r="C617">
            <v>0</v>
          </cell>
          <cell r="D617">
            <v>0</v>
          </cell>
          <cell r="E617">
            <v>0</v>
          </cell>
          <cell r="F617">
            <v>0</v>
          </cell>
          <cell r="G617">
            <v>0</v>
          </cell>
          <cell r="H617">
            <v>0</v>
          </cell>
          <cell r="I617">
            <v>0</v>
          </cell>
          <cell r="J617">
            <v>0</v>
          </cell>
          <cell r="K617">
            <v>0</v>
          </cell>
          <cell r="L617">
            <v>0</v>
          </cell>
          <cell r="M617">
            <v>0</v>
          </cell>
          <cell r="N617">
            <v>0</v>
          </cell>
          <cell r="O617">
            <v>0</v>
          </cell>
          <cell r="P617">
            <v>0</v>
          </cell>
          <cell r="Q617">
            <v>0</v>
          </cell>
          <cell r="R617">
            <v>0</v>
          </cell>
          <cell r="S617">
            <v>0</v>
          </cell>
        </row>
        <row r="618">
          <cell r="A618">
            <v>1404040026</v>
          </cell>
          <cell r="B618" t="str">
            <v>VAT DEFERRAL</v>
          </cell>
          <cell r="C618">
            <v>0</v>
          </cell>
          <cell r="D618">
            <v>0</v>
          </cell>
          <cell r="E618">
            <v>0</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row>
        <row r="619">
          <cell r="A619">
            <v>2204014503</v>
          </cell>
          <cell r="B619" t="str">
            <v>SBI - CA 30186229456 - TRANSFER</v>
          </cell>
          <cell r="C619">
            <v>0</v>
          </cell>
          <cell r="D619">
            <v>0</v>
          </cell>
          <cell r="E619">
            <v>0</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row>
        <row r="620">
          <cell r="A620">
            <v>2204014512</v>
          </cell>
          <cell r="B620" t="str">
            <v>BANK OF INDIA - CA 146320110000026 - OUTGOING</v>
          </cell>
          <cell r="C620">
            <v>0</v>
          </cell>
          <cell r="D620">
            <v>0</v>
          </cell>
          <cell r="E620">
            <v>0</v>
          </cell>
          <cell r="F620">
            <v>0</v>
          </cell>
          <cell r="G620">
            <v>0</v>
          </cell>
          <cell r="H620">
            <v>0</v>
          </cell>
          <cell r="I620">
            <v>0</v>
          </cell>
          <cell r="J620">
            <v>0</v>
          </cell>
          <cell r="K620">
            <v>0</v>
          </cell>
          <cell r="L620">
            <v>0</v>
          </cell>
          <cell r="M620">
            <v>0</v>
          </cell>
          <cell r="N620">
            <v>0</v>
          </cell>
          <cell r="O620">
            <v>0</v>
          </cell>
          <cell r="P620">
            <v>0</v>
          </cell>
          <cell r="Q620">
            <v>0</v>
          </cell>
          <cell r="R620">
            <v>0</v>
          </cell>
          <cell r="S620">
            <v>0</v>
          </cell>
        </row>
        <row r="621">
          <cell r="A621">
            <v>5101090400</v>
          </cell>
          <cell r="B621" t="str">
            <v>GAIN/LOSS  REVLAUTION-Others</v>
          </cell>
          <cell r="C621">
            <v>0</v>
          </cell>
          <cell r="D621">
            <v>0</v>
          </cell>
          <cell r="E621">
            <v>0</v>
          </cell>
          <cell r="F621">
            <v>0</v>
          </cell>
          <cell r="G621">
            <v>0</v>
          </cell>
          <cell r="H621">
            <v>106.8</v>
          </cell>
          <cell r="I621">
            <v>106.8</v>
          </cell>
          <cell r="J621">
            <v>0</v>
          </cell>
          <cell r="K621">
            <v>0</v>
          </cell>
          <cell r="L621">
            <v>0</v>
          </cell>
          <cell r="M621">
            <v>0</v>
          </cell>
          <cell r="N621">
            <v>0</v>
          </cell>
          <cell r="O621">
            <v>0</v>
          </cell>
          <cell r="P621">
            <v>0</v>
          </cell>
          <cell r="Q621">
            <v>0</v>
          </cell>
          <cell r="R621">
            <v>0</v>
          </cell>
          <cell r="S621">
            <v>106.8</v>
          </cell>
        </row>
        <row r="622">
          <cell r="A622">
            <v>5104020060</v>
          </cell>
          <cell r="B622" t="str">
            <v>COMPENSATION PAID TO PORT FOR COAL HANDLING</v>
          </cell>
          <cell r="C622">
            <v>0</v>
          </cell>
          <cell r="D622">
            <v>0</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row>
        <row r="623">
          <cell r="A623">
            <v>5501210081</v>
          </cell>
          <cell r="B623" t="str">
            <v>REIMB-CONVEYANCE EXPENSES</v>
          </cell>
          <cell r="C623">
            <v>0</v>
          </cell>
          <cell r="D623">
            <v>0</v>
          </cell>
          <cell r="E623">
            <v>0</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row>
        <row r="624">
          <cell r="A624">
            <v>2204160000</v>
          </cell>
          <cell r="B624" t="str">
            <v>CHEQUES IN HAND - MUMBAI</v>
          </cell>
          <cell r="C624">
            <v>-0.46</v>
          </cell>
          <cell r="D624">
            <v>0</v>
          </cell>
          <cell r="E624">
            <v>0</v>
          </cell>
          <cell r="F624">
            <v>0</v>
          </cell>
          <cell r="G624">
            <v>0</v>
          </cell>
          <cell r="H624">
            <v>0</v>
          </cell>
          <cell r="I624">
            <v>-0.46</v>
          </cell>
          <cell r="J624">
            <v>-0.46</v>
          </cell>
          <cell r="K624">
            <v>0</v>
          </cell>
          <cell r="L624">
            <v>0</v>
          </cell>
          <cell r="M624">
            <v>0</v>
          </cell>
          <cell r="N624">
            <v>0</v>
          </cell>
          <cell r="O624">
            <v>0</v>
          </cell>
          <cell r="P624">
            <v>0</v>
          </cell>
          <cell r="Q624">
            <v>0</v>
          </cell>
          <cell r="R624">
            <v>0</v>
          </cell>
          <cell r="S624">
            <v>0</v>
          </cell>
        </row>
        <row r="625">
          <cell r="A625">
            <v>4201090030</v>
          </cell>
          <cell r="B625" t="str">
            <v>PROVISION NO LONGER REQUIRED WRITTEN BACK</v>
          </cell>
          <cell r="C625">
            <v>0</v>
          </cell>
          <cell r="D625">
            <v>-359357</v>
          </cell>
          <cell r="E625">
            <v>0</v>
          </cell>
          <cell r="F625">
            <v>0</v>
          </cell>
          <cell r="G625">
            <v>0</v>
          </cell>
          <cell r="H625">
            <v>0</v>
          </cell>
          <cell r="I625">
            <v>-359357</v>
          </cell>
          <cell r="J625">
            <v>0</v>
          </cell>
          <cell r="K625">
            <v>-359357</v>
          </cell>
          <cell r="L625">
            <v>0</v>
          </cell>
          <cell r="M625">
            <v>0</v>
          </cell>
          <cell r="N625">
            <v>-359357</v>
          </cell>
          <cell r="O625">
            <v>0</v>
          </cell>
          <cell r="P625">
            <v>0</v>
          </cell>
          <cell r="Q625">
            <v>0</v>
          </cell>
          <cell r="R625">
            <v>0</v>
          </cell>
          <cell r="S625">
            <v>0</v>
          </cell>
        </row>
        <row r="626">
          <cell r="A626">
            <v>1405010010</v>
          </cell>
          <cell r="B626" t="str">
            <v>PROPOSED DIVIDEND ON EQUITY SHARES</v>
          </cell>
          <cell r="C626">
            <v>0</v>
          </cell>
          <cell r="D626">
            <v>0</v>
          </cell>
          <cell r="E626">
            <v>0</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row>
        <row r="627">
          <cell r="A627">
            <v>1405010020</v>
          </cell>
          <cell r="B627" t="str">
            <v>DIVIDEND DISTRIBUTION TAX</v>
          </cell>
          <cell r="C627">
            <v>0</v>
          </cell>
          <cell r="D627">
            <v>0</v>
          </cell>
          <cell r="E627">
            <v>0</v>
          </cell>
          <cell r="F627">
            <v>0</v>
          </cell>
          <cell r="G627">
            <v>0</v>
          </cell>
          <cell r="H627">
            <v>0</v>
          </cell>
          <cell r="I627">
            <v>0</v>
          </cell>
          <cell r="J627">
            <v>0</v>
          </cell>
          <cell r="K627">
            <v>0</v>
          </cell>
          <cell r="L627">
            <v>0</v>
          </cell>
          <cell r="M627">
            <v>0</v>
          </cell>
          <cell r="N627">
            <v>0</v>
          </cell>
          <cell r="O627">
            <v>0</v>
          </cell>
          <cell r="P627">
            <v>0</v>
          </cell>
          <cell r="Q627">
            <v>0</v>
          </cell>
          <cell r="R627">
            <v>0</v>
          </cell>
          <cell r="S627">
            <v>0</v>
          </cell>
        </row>
        <row r="628">
          <cell r="A628">
            <v>5501100160</v>
          </cell>
          <cell r="B628" t="str">
            <v>RATES AND TAXES - PROFESSIONAL TAX</v>
          </cell>
          <cell r="C628">
            <v>0</v>
          </cell>
          <cell r="D628">
            <v>0</v>
          </cell>
          <cell r="E628">
            <v>0</v>
          </cell>
          <cell r="F628">
            <v>0</v>
          </cell>
          <cell r="G628">
            <v>0</v>
          </cell>
          <cell r="H628">
            <v>0</v>
          </cell>
          <cell r="I628">
            <v>0</v>
          </cell>
          <cell r="J628">
            <v>0</v>
          </cell>
          <cell r="K628">
            <v>0</v>
          </cell>
          <cell r="L628">
            <v>0</v>
          </cell>
          <cell r="M628">
            <v>0</v>
          </cell>
          <cell r="N628">
            <v>0</v>
          </cell>
          <cell r="O628">
            <v>0</v>
          </cell>
          <cell r="P628">
            <v>0</v>
          </cell>
          <cell r="Q628">
            <v>0</v>
          </cell>
          <cell r="R628">
            <v>0</v>
          </cell>
          <cell r="S628">
            <v>0</v>
          </cell>
        </row>
        <row r="629">
          <cell r="A629">
            <v>1403022020</v>
          </cell>
          <cell r="B629" t="str">
            <v>OUTSTANDING LIABILITIES - 2015-16</v>
          </cell>
          <cell r="C629">
            <v>0</v>
          </cell>
          <cell r="D629">
            <v>0</v>
          </cell>
          <cell r="E629">
            <v>0</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row>
        <row r="630">
          <cell r="A630">
            <v>2205550090</v>
          </cell>
          <cell r="B630" t="str">
            <v>ADVANCE - PROJECT VIDYUT</v>
          </cell>
          <cell r="C630">
            <v>0</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S630">
            <v>0</v>
          </cell>
        </row>
        <row r="631">
          <cell r="A631">
            <v>4102030030</v>
          </cell>
          <cell r="B631" t="str">
            <v>OTHER INCOME-RENT RECD-TOWNSHIP</v>
          </cell>
          <cell r="C631">
            <v>0</v>
          </cell>
          <cell r="D631">
            <v>0</v>
          </cell>
          <cell r="E631">
            <v>0</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row>
        <row r="632">
          <cell r="A632">
            <v>4102030050</v>
          </cell>
          <cell r="B632" t="str">
            <v>OTHER INCOME-ELECTRICITY CHGS TOWNSHIP</v>
          </cell>
          <cell r="C632">
            <v>0</v>
          </cell>
          <cell r="D632">
            <v>0</v>
          </cell>
          <cell r="E632">
            <v>0</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row>
        <row r="633">
          <cell r="A633">
            <v>5401010010</v>
          </cell>
          <cell r="B633" t="str">
            <v>DEPRECIATION SOFTWARE</v>
          </cell>
          <cell r="C633">
            <v>0</v>
          </cell>
          <cell r="D633">
            <v>4482819.3423442142</v>
          </cell>
          <cell r="E633">
            <v>1053756.6476557865</v>
          </cell>
          <cell r="F633">
            <v>0</v>
          </cell>
          <cell r="G633">
            <v>0</v>
          </cell>
          <cell r="H633">
            <v>260380.15</v>
          </cell>
          <cell r="I633">
            <v>5796956.1400000006</v>
          </cell>
          <cell r="J633">
            <v>0</v>
          </cell>
          <cell r="K633">
            <v>4300430.9546587542</v>
          </cell>
          <cell r="L633">
            <v>182388.38768545995</v>
          </cell>
          <cell r="M633">
            <v>0</v>
          </cell>
          <cell r="N633">
            <v>4482819.3423442142</v>
          </cell>
          <cell r="O633">
            <v>0</v>
          </cell>
          <cell r="P633">
            <v>567387.61382789316</v>
          </cell>
          <cell r="Q633">
            <v>486369.0338278932</v>
          </cell>
          <cell r="R633">
            <v>1053756.6476557865</v>
          </cell>
          <cell r="S633">
            <v>260380.15</v>
          </cell>
        </row>
        <row r="634">
          <cell r="A634">
            <v>5101060014</v>
          </cell>
          <cell r="B634" t="str">
            <v>PRICE DIFFERENCE - FG(PRD)</v>
          </cell>
          <cell r="C634">
            <v>0</v>
          </cell>
          <cell r="D634">
            <v>0</v>
          </cell>
          <cell r="E634">
            <v>-0.01</v>
          </cell>
          <cell r="F634">
            <v>0</v>
          </cell>
          <cell r="G634">
            <v>0</v>
          </cell>
          <cell r="H634">
            <v>0</v>
          </cell>
          <cell r="I634">
            <v>-0.01</v>
          </cell>
          <cell r="J634">
            <v>0</v>
          </cell>
          <cell r="K634">
            <v>0</v>
          </cell>
          <cell r="L634">
            <v>0</v>
          </cell>
          <cell r="M634">
            <v>0</v>
          </cell>
          <cell r="N634">
            <v>0</v>
          </cell>
          <cell r="O634">
            <v>0</v>
          </cell>
          <cell r="P634">
            <v>-0.01</v>
          </cell>
          <cell r="Q634">
            <v>0</v>
          </cell>
          <cell r="R634">
            <v>-0.01</v>
          </cell>
          <cell r="S634">
            <v>0</v>
          </cell>
        </row>
        <row r="635">
          <cell r="A635">
            <v>1404040209</v>
          </cell>
          <cell r="B635" t="str">
            <v>CST PAYABLE- RAJASTHAN</v>
          </cell>
          <cell r="C635">
            <v>0</v>
          </cell>
          <cell r="D635">
            <v>0</v>
          </cell>
          <cell r="E635">
            <v>0</v>
          </cell>
          <cell r="F635">
            <v>0</v>
          </cell>
          <cell r="G635">
            <v>0</v>
          </cell>
          <cell r="H635">
            <v>0.2</v>
          </cell>
          <cell r="I635">
            <v>0.2</v>
          </cell>
          <cell r="J635">
            <v>0</v>
          </cell>
          <cell r="K635">
            <v>0</v>
          </cell>
          <cell r="L635">
            <v>0</v>
          </cell>
          <cell r="M635">
            <v>0</v>
          </cell>
          <cell r="N635">
            <v>0</v>
          </cell>
          <cell r="O635">
            <v>0</v>
          </cell>
          <cell r="P635">
            <v>0</v>
          </cell>
          <cell r="Q635">
            <v>0</v>
          </cell>
          <cell r="R635">
            <v>0</v>
          </cell>
          <cell r="S635">
            <v>0.2</v>
          </cell>
        </row>
        <row r="636">
          <cell r="A636">
            <v>2105610022</v>
          </cell>
          <cell r="B636" t="str">
            <v>TDS RECOVERABLE - FY 2015-16</v>
          </cell>
          <cell r="C636">
            <v>2968018328.6700001</v>
          </cell>
          <cell r="D636">
            <v>0</v>
          </cell>
          <cell r="E636">
            <v>0</v>
          </cell>
          <cell r="F636">
            <v>0</v>
          </cell>
          <cell r="G636">
            <v>0</v>
          </cell>
          <cell r="H636">
            <v>0</v>
          </cell>
          <cell r="I636">
            <v>2968018328.6700001</v>
          </cell>
          <cell r="J636">
            <v>2968018328.6700001</v>
          </cell>
          <cell r="K636">
            <v>0</v>
          </cell>
          <cell r="L636">
            <v>0</v>
          </cell>
          <cell r="M636">
            <v>0</v>
          </cell>
          <cell r="N636">
            <v>0</v>
          </cell>
          <cell r="O636">
            <v>0</v>
          </cell>
          <cell r="P636">
            <v>0</v>
          </cell>
          <cell r="Q636">
            <v>0</v>
          </cell>
          <cell r="R636">
            <v>0</v>
          </cell>
          <cell r="S636">
            <v>0</v>
          </cell>
        </row>
        <row r="637">
          <cell r="A637">
            <v>2204014423</v>
          </cell>
          <cell r="B637" t="str">
            <v>IDBI  MUMBAI TRA REVENUE- 4103000031806-TRANS</v>
          </cell>
          <cell r="C637">
            <v>0</v>
          </cell>
          <cell r="D637">
            <v>0</v>
          </cell>
          <cell r="E637">
            <v>-10000</v>
          </cell>
          <cell r="F637">
            <v>0</v>
          </cell>
          <cell r="G637">
            <v>0</v>
          </cell>
          <cell r="H637">
            <v>0</v>
          </cell>
          <cell r="I637">
            <v>-10000</v>
          </cell>
          <cell r="J637">
            <v>0</v>
          </cell>
          <cell r="K637">
            <v>0</v>
          </cell>
          <cell r="L637">
            <v>0</v>
          </cell>
          <cell r="M637">
            <v>0</v>
          </cell>
          <cell r="N637">
            <v>0</v>
          </cell>
          <cell r="O637">
            <v>-10000</v>
          </cell>
          <cell r="P637">
            <v>0</v>
          </cell>
          <cell r="Q637">
            <v>0</v>
          </cell>
          <cell r="R637">
            <v>-10000</v>
          </cell>
          <cell r="S637">
            <v>0</v>
          </cell>
        </row>
        <row r="638">
          <cell r="A638">
            <v>2205520050</v>
          </cell>
          <cell r="B638" t="str">
            <v>ADVANCE TO EMPLOYEE - SALARY ADVANCES</v>
          </cell>
          <cell r="C638">
            <v>101323</v>
          </cell>
          <cell r="D638">
            <v>0</v>
          </cell>
          <cell r="E638">
            <v>0</v>
          </cell>
          <cell r="F638">
            <v>0</v>
          </cell>
          <cell r="G638">
            <v>0</v>
          </cell>
          <cell r="H638">
            <v>10000</v>
          </cell>
          <cell r="I638">
            <v>111323</v>
          </cell>
          <cell r="J638">
            <v>101323</v>
          </cell>
          <cell r="K638">
            <v>0</v>
          </cell>
          <cell r="L638">
            <v>0</v>
          </cell>
          <cell r="M638">
            <v>0</v>
          </cell>
          <cell r="N638">
            <v>0</v>
          </cell>
          <cell r="O638">
            <v>0</v>
          </cell>
          <cell r="P638">
            <v>0</v>
          </cell>
          <cell r="Q638">
            <v>0</v>
          </cell>
          <cell r="R638">
            <v>0</v>
          </cell>
          <cell r="S638">
            <v>10000</v>
          </cell>
        </row>
        <row r="639">
          <cell r="A639">
            <v>1403020020</v>
          </cell>
          <cell r="B639" t="str">
            <v>TRADE PAYABLES - IMPORTED STORES SPARES VENDO</v>
          </cell>
          <cell r="C639">
            <v>-337776.43</v>
          </cell>
          <cell r="D639">
            <v>-42500</v>
          </cell>
          <cell r="E639">
            <v>-167469.53</v>
          </cell>
          <cell r="F639">
            <v>0</v>
          </cell>
          <cell r="G639">
            <v>0</v>
          </cell>
          <cell r="H639">
            <v>-659570.18999999994</v>
          </cell>
          <cell r="I639">
            <v>-1207316.1499999999</v>
          </cell>
          <cell r="J639">
            <v>-337776.43</v>
          </cell>
          <cell r="K639">
            <v>-42500</v>
          </cell>
          <cell r="L639">
            <v>0</v>
          </cell>
          <cell r="M639">
            <v>0</v>
          </cell>
          <cell r="N639">
            <v>-42500</v>
          </cell>
          <cell r="O639">
            <v>-2754.56</v>
          </cell>
          <cell r="P639">
            <v>-161500</v>
          </cell>
          <cell r="Q639">
            <v>-3214.97</v>
          </cell>
          <cell r="R639">
            <v>-167469.53</v>
          </cell>
          <cell r="S639">
            <v>-659570.18999999994</v>
          </cell>
        </row>
        <row r="640">
          <cell r="A640">
            <v>1403021420</v>
          </cell>
          <cell r="B640" t="str">
            <v>RETENTION  - OPERATIONS SERVICES</v>
          </cell>
          <cell r="C640">
            <v>0</v>
          </cell>
          <cell r="D640">
            <v>-55797</v>
          </cell>
          <cell r="E640">
            <v>-20307</v>
          </cell>
          <cell r="F640">
            <v>0</v>
          </cell>
          <cell r="G640">
            <v>0</v>
          </cell>
          <cell r="H640">
            <v>0</v>
          </cell>
          <cell r="I640">
            <v>-76104</v>
          </cell>
          <cell r="J640">
            <v>0</v>
          </cell>
          <cell r="K640">
            <v>-31194</v>
          </cell>
          <cell r="L640">
            <v>-24603</v>
          </cell>
          <cell r="M640">
            <v>0</v>
          </cell>
          <cell r="N640">
            <v>-55797</v>
          </cell>
          <cell r="O640">
            <v>-3000</v>
          </cell>
          <cell r="P640">
            <v>-17307</v>
          </cell>
          <cell r="Q640">
            <v>0</v>
          </cell>
          <cell r="R640">
            <v>-20307</v>
          </cell>
          <cell r="S640">
            <v>0</v>
          </cell>
        </row>
        <row r="641">
          <cell r="A641">
            <v>5101090800</v>
          </cell>
          <cell r="B641" t="str">
            <v>EXCHAGE RATE DIFFERENCES -Others</v>
          </cell>
          <cell r="C641">
            <v>0</v>
          </cell>
          <cell r="D641">
            <v>0</v>
          </cell>
          <cell r="E641">
            <v>0</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row>
        <row r="642">
          <cell r="A642">
            <v>5104020110</v>
          </cell>
          <cell r="B642" t="str">
            <v>PRICE DIFFERENCE - IND FUEL</v>
          </cell>
          <cell r="C642">
            <v>0</v>
          </cell>
          <cell r="D642">
            <v>0</v>
          </cell>
          <cell r="E642">
            <v>-24480.05</v>
          </cell>
          <cell r="F642">
            <v>0</v>
          </cell>
          <cell r="G642">
            <v>0</v>
          </cell>
          <cell r="H642">
            <v>0</v>
          </cell>
          <cell r="I642">
            <v>-24480.05</v>
          </cell>
          <cell r="J642">
            <v>0</v>
          </cell>
          <cell r="K642">
            <v>0</v>
          </cell>
          <cell r="L642">
            <v>0</v>
          </cell>
          <cell r="M642">
            <v>0</v>
          </cell>
          <cell r="N642">
            <v>0</v>
          </cell>
          <cell r="O642">
            <v>-24480.05</v>
          </cell>
          <cell r="P642">
            <v>0</v>
          </cell>
          <cell r="Q642">
            <v>0</v>
          </cell>
          <cell r="R642">
            <v>-24480.05</v>
          </cell>
          <cell r="S642">
            <v>0</v>
          </cell>
        </row>
        <row r="643">
          <cell r="A643">
            <v>5501210250</v>
          </cell>
          <cell r="B643" t="str">
            <v>UTILITY EXPENSES - WATER</v>
          </cell>
          <cell r="C643">
            <v>0</v>
          </cell>
          <cell r="D643">
            <v>0</v>
          </cell>
          <cell r="E643">
            <v>0</v>
          </cell>
          <cell r="F643">
            <v>0</v>
          </cell>
          <cell r="G643">
            <v>0</v>
          </cell>
          <cell r="H643">
            <v>0</v>
          </cell>
          <cell r="I643">
            <v>0</v>
          </cell>
          <cell r="J643">
            <v>0</v>
          </cell>
          <cell r="K643">
            <v>0</v>
          </cell>
          <cell r="L643">
            <v>0</v>
          </cell>
          <cell r="M643">
            <v>0</v>
          </cell>
          <cell r="N643">
            <v>0</v>
          </cell>
          <cell r="O643">
            <v>0</v>
          </cell>
          <cell r="P643">
            <v>0</v>
          </cell>
          <cell r="Q643">
            <v>0</v>
          </cell>
          <cell r="R643">
            <v>0</v>
          </cell>
          <cell r="S643">
            <v>0</v>
          </cell>
        </row>
        <row r="644">
          <cell r="A644">
            <v>5501100240</v>
          </cell>
          <cell r="B644" t="str">
            <v>RATES AND TAXES - PROPERTY TAXES OFFICE</v>
          </cell>
          <cell r="C644">
            <v>0</v>
          </cell>
          <cell r="D644">
            <v>1592902.6289072628</v>
          </cell>
          <cell r="E644">
            <v>3941202.3808014751</v>
          </cell>
          <cell r="F644">
            <v>0</v>
          </cell>
          <cell r="G644">
            <v>0</v>
          </cell>
          <cell r="H644">
            <v>7722006.990291263</v>
          </cell>
          <cell r="I644">
            <v>13256112</v>
          </cell>
          <cell r="J644">
            <v>0</v>
          </cell>
          <cell r="K644">
            <v>853927.18250698631</v>
          </cell>
          <cell r="L644">
            <v>738975.44640027662</v>
          </cell>
          <cell r="M644">
            <v>0</v>
          </cell>
          <cell r="N644">
            <v>1592902.6289072628</v>
          </cell>
          <cell r="O644">
            <v>0</v>
          </cell>
          <cell r="P644">
            <v>1970601.1904007376</v>
          </cell>
          <cell r="Q644">
            <v>1970601.1904007376</v>
          </cell>
          <cell r="R644">
            <v>3941202.3808014751</v>
          </cell>
          <cell r="S644">
            <v>7722006.990291263</v>
          </cell>
        </row>
        <row r="645">
          <cell r="A645">
            <v>2101050150</v>
          </cell>
          <cell r="B645" t="str">
            <v>CWIP - VEHICLES - MOTOR CARS</v>
          </cell>
          <cell r="C645">
            <v>0.05</v>
          </cell>
          <cell r="D645">
            <v>0</v>
          </cell>
          <cell r="E645">
            <v>0</v>
          </cell>
          <cell r="F645">
            <v>0</v>
          </cell>
          <cell r="G645">
            <v>0</v>
          </cell>
          <cell r="H645">
            <v>0</v>
          </cell>
          <cell r="I645">
            <v>0.05</v>
          </cell>
          <cell r="J645">
            <v>0.05</v>
          </cell>
          <cell r="K645">
            <v>0</v>
          </cell>
          <cell r="L645">
            <v>0</v>
          </cell>
          <cell r="M645">
            <v>0</v>
          </cell>
          <cell r="N645">
            <v>0</v>
          </cell>
          <cell r="O645">
            <v>0</v>
          </cell>
          <cell r="P645">
            <v>0</v>
          </cell>
          <cell r="Q645">
            <v>0</v>
          </cell>
          <cell r="R645">
            <v>0</v>
          </cell>
          <cell r="S645">
            <v>0</v>
          </cell>
        </row>
        <row r="646">
          <cell r="A646">
            <v>2205520060</v>
          </cell>
          <cell r="B646" t="str">
            <v>ADVANCE TO EMPLOYEE - MARRIAGE ADVANCE</v>
          </cell>
          <cell r="C646">
            <v>0</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row>
        <row r="647">
          <cell r="A647">
            <v>5201020010</v>
          </cell>
          <cell r="B647" t="str">
            <v>HOUSE RENT ALLOWANCE</v>
          </cell>
          <cell r="C647">
            <v>0</v>
          </cell>
          <cell r="D647">
            <v>6636270.830716487</v>
          </cell>
          <cell r="E647">
            <v>10630422.344040794</v>
          </cell>
          <cell r="F647">
            <v>1261933</v>
          </cell>
          <cell r="G647">
            <v>834832</v>
          </cell>
          <cell r="H647">
            <v>14661374.825242719</v>
          </cell>
          <cell r="I647">
            <v>31928068</v>
          </cell>
          <cell r="J647">
            <v>0</v>
          </cell>
          <cell r="K647">
            <v>3720189.6412088387</v>
          </cell>
          <cell r="L647">
            <v>2340759.1895076488</v>
          </cell>
          <cell r="M647">
            <v>575322</v>
          </cell>
          <cell r="N647">
            <v>6636270.830716487</v>
          </cell>
          <cell r="O647">
            <v>0</v>
          </cell>
          <cell r="P647">
            <v>6809495.1720203971</v>
          </cell>
          <cell r="Q647">
            <v>3820927.1720203971</v>
          </cell>
          <cell r="R647">
            <v>10630422.344040794</v>
          </cell>
          <cell r="S647">
            <v>14661374.825242719</v>
          </cell>
        </row>
        <row r="648">
          <cell r="A648">
            <v>5201020030</v>
          </cell>
          <cell r="B648" t="str">
            <v>SPECIAL ALLOWANCE</v>
          </cell>
          <cell r="C648">
            <v>0</v>
          </cell>
          <cell r="D648">
            <v>4341461.1395811122</v>
          </cell>
          <cell r="E648">
            <v>10741759.520613061</v>
          </cell>
          <cell r="F648">
            <v>0</v>
          </cell>
          <cell r="G648">
            <v>0</v>
          </cell>
          <cell r="H648">
            <v>20999065.339805823</v>
          </cell>
          <cell r="I648">
            <v>36082286</v>
          </cell>
          <cell r="J648">
            <v>0</v>
          </cell>
          <cell r="K648">
            <v>2327381.2294661631</v>
          </cell>
          <cell r="L648">
            <v>2014079.9101149489</v>
          </cell>
          <cell r="M648">
            <v>0</v>
          </cell>
          <cell r="N648">
            <v>4341461.1395811122</v>
          </cell>
          <cell r="O648">
            <v>0</v>
          </cell>
          <cell r="P648">
            <v>5370879.7603065306</v>
          </cell>
          <cell r="Q648">
            <v>5370879.7603065306</v>
          </cell>
          <cell r="R648">
            <v>10741759.520613061</v>
          </cell>
          <cell r="S648">
            <v>20999065.339805823</v>
          </cell>
        </row>
        <row r="649">
          <cell r="A649">
            <v>5201020110</v>
          </cell>
          <cell r="B649" t="str">
            <v>CAR ALLOWANCE</v>
          </cell>
          <cell r="C649">
            <v>0</v>
          </cell>
          <cell r="D649">
            <v>-14513.928552908299</v>
          </cell>
          <cell r="E649">
            <v>-65104.751058742186</v>
          </cell>
          <cell r="F649">
            <v>0</v>
          </cell>
          <cell r="G649">
            <v>0</v>
          </cell>
          <cell r="H649">
            <v>-63141.320388349515</v>
          </cell>
          <cell r="I649">
            <v>-142760</v>
          </cell>
          <cell r="J649">
            <v>0</v>
          </cell>
          <cell r="K649">
            <v>-7780.6627293941401</v>
          </cell>
          <cell r="L649">
            <v>-6733.2658235141589</v>
          </cell>
          <cell r="M649">
            <v>0</v>
          </cell>
          <cell r="N649">
            <v>-14513.928552908299</v>
          </cell>
          <cell r="O649">
            <v>0</v>
          </cell>
          <cell r="P649">
            <v>-47149.375529371093</v>
          </cell>
          <cell r="Q649">
            <v>-17955.375529371093</v>
          </cell>
          <cell r="R649">
            <v>-65104.751058742186</v>
          </cell>
          <cell r="S649">
            <v>-63141.320388349515</v>
          </cell>
        </row>
        <row r="650">
          <cell r="A650">
            <v>5201020190</v>
          </cell>
          <cell r="B650" t="str">
            <v>NOTICE PAY</v>
          </cell>
          <cell r="C650">
            <v>0</v>
          </cell>
          <cell r="D650">
            <v>45658.51012647288</v>
          </cell>
          <cell r="E650">
            <v>194478.00443663393</v>
          </cell>
          <cell r="F650">
            <v>-46840</v>
          </cell>
          <cell r="G650">
            <v>0</v>
          </cell>
          <cell r="H650">
            <v>288889.48543689324</v>
          </cell>
          <cell r="I650">
            <v>529026</v>
          </cell>
          <cell r="J650">
            <v>0</v>
          </cell>
          <cell r="K650">
            <v>2453.6342946040168</v>
          </cell>
          <cell r="L650">
            <v>43204.875831868863</v>
          </cell>
          <cell r="M650">
            <v>0</v>
          </cell>
          <cell r="N650">
            <v>45658.51012647288</v>
          </cell>
          <cell r="O650">
            <v>0</v>
          </cell>
          <cell r="P650">
            <v>79265.002218316964</v>
          </cell>
          <cell r="Q650">
            <v>115213.00221831696</v>
          </cell>
          <cell r="R650">
            <v>194478.00443663393</v>
          </cell>
          <cell r="S650">
            <v>288889.48543689324</v>
          </cell>
        </row>
        <row r="651">
          <cell r="A651">
            <v>5201020240</v>
          </cell>
          <cell r="B651" t="str">
            <v>SUPPLEMENTARY ALLOWANCE</v>
          </cell>
          <cell r="C651">
            <v>0</v>
          </cell>
          <cell r="D651">
            <v>55895594.455676876</v>
          </cell>
          <cell r="E651">
            <v>80167241.117138654</v>
          </cell>
          <cell r="F651">
            <v>7164801</v>
          </cell>
          <cell r="G651">
            <v>6342599</v>
          </cell>
          <cell r="H651">
            <v>88635972.427184463</v>
          </cell>
          <cell r="I651">
            <v>224698808</v>
          </cell>
          <cell r="J651">
            <v>0</v>
          </cell>
          <cell r="K651">
            <v>34611177.058713377</v>
          </cell>
          <cell r="L651">
            <v>18621527.396963499</v>
          </cell>
          <cell r="M651">
            <v>2662890</v>
          </cell>
          <cell r="N651">
            <v>55895594.455676876</v>
          </cell>
          <cell r="O651">
            <v>0</v>
          </cell>
          <cell r="P651">
            <v>59447773.058569327</v>
          </cell>
          <cell r="Q651">
            <v>20719468.058569331</v>
          </cell>
          <cell r="R651">
            <v>80167241.117138654</v>
          </cell>
          <cell r="S651">
            <v>88635972.427184463</v>
          </cell>
        </row>
        <row r="652">
          <cell r="A652">
            <v>5201050080</v>
          </cell>
          <cell r="B652" t="str">
            <v>ATTIRE EXPENSES</v>
          </cell>
          <cell r="C652">
            <v>0</v>
          </cell>
          <cell r="D652">
            <v>0</v>
          </cell>
          <cell r="E652">
            <v>0</v>
          </cell>
          <cell r="F652">
            <v>0</v>
          </cell>
          <cell r="G652">
            <v>0</v>
          </cell>
          <cell r="H652">
            <v>0</v>
          </cell>
          <cell r="I652">
            <v>0</v>
          </cell>
          <cell r="J652">
            <v>0</v>
          </cell>
          <cell r="K652">
            <v>0</v>
          </cell>
          <cell r="L652">
            <v>0</v>
          </cell>
          <cell r="M652">
            <v>0</v>
          </cell>
          <cell r="N652">
            <v>0</v>
          </cell>
          <cell r="O652">
            <v>0</v>
          </cell>
          <cell r="P652">
            <v>0</v>
          </cell>
          <cell r="Q652">
            <v>0</v>
          </cell>
          <cell r="R652">
            <v>0</v>
          </cell>
          <cell r="S652">
            <v>0</v>
          </cell>
        </row>
        <row r="653">
          <cell r="A653">
            <v>1403028020</v>
          </cell>
          <cell r="B653" t="str">
            <v>VENDOR TRANSFER  - CONTRA A/C  - AP &amp; GL</v>
          </cell>
          <cell r="C653">
            <v>0</v>
          </cell>
          <cell r="D653">
            <v>0</v>
          </cell>
          <cell r="E653">
            <v>0</v>
          </cell>
          <cell r="F653">
            <v>0</v>
          </cell>
          <cell r="G653">
            <v>0</v>
          </cell>
          <cell r="H653">
            <v>0</v>
          </cell>
          <cell r="I653">
            <v>0</v>
          </cell>
          <cell r="J653">
            <v>0</v>
          </cell>
          <cell r="K653">
            <v>0</v>
          </cell>
          <cell r="L653">
            <v>0</v>
          </cell>
          <cell r="M653">
            <v>0</v>
          </cell>
          <cell r="N653">
            <v>0</v>
          </cell>
          <cell r="O653">
            <v>0</v>
          </cell>
          <cell r="P653">
            <v>0</v>
          </cell>
          <cell r="Q653">
            <v>0</v>
          </cell>
          <cell r="R653">
            <v>0</v>
          </cell>
          <cell r="S653">
            <v>0</v>
          </cell>
        </row>
        <row r="654">
          <cell r="A654">
            <v>1403021380</v>
          </cell>
          <cell r="B654" t="str">
            <v>RETENTION  - OPERATIONS SUPPLIES</v>
          </cell>
          <cell r="C654">
            <v>0</v>
          </cell>
          <cell r="D654">
            <v>-16945</v>
          </cell>
          <cell r="E654">
            <v>-173833.15</v>
          </cell>
          <cell r="F654">
            <v>0</v>
          </cell>
          <cell r="G654">
            <v>0</v>
          </cell>
          <cell r="H654">
            <v>0</v>
          </cell>
          <cell r="I654">
            <v>-190778.15</v>
          </cell>
          <cell r="J654">
            <v>0</v>
          </cell>
          <cell r="K654">
            <v>-16945</v>
          </cell>
          <cell r="L654">
            <v>0</v>
          </cell>
          <cell r="M654">
            <v>0</v>
          </cell>
          <cell r="N654">
            <v>-16945</v>
          </cell>
          <cell r="O654">
            <v>-75123</v>
          </cell>
          <cell r="P654">
            <v>-32783</v>
          </cell>
          <cell r="Q654">
            <v>-65927.149999999994</v>
          </cell>
          <cell r="R654">
            <v>-173833.15</v>
          </cell>
          <cell r="S654">
            <v>0</v>
          </cell>
        </row>
        <row r="655">
          <cell r="A655">
            <v>2205520051</v>
          </cell>
          <cell r="B655" t="str">
            <v>Salary advance - Employee</v>
          </cell>
          <cell r="C655">
            <v>-103930</v>
          </cell>
          <cell r="D655">
            <v>-40852</v>
          </cell>
          <cell r="E655">
            <v>307879</v>
          </cell>
          <cell r="F655">
            <v>37061</v>
          </cell>
          <cell r="G655">
            <v>42069</v>
          </cell>
          <cell r="H655">
            <v>135757</v>
          </cell>
          <cell r="I655">
            <v>298854</v>
          </cell>
          <cell r="J655">
            <v>-103930</v>
          </cell>
          <cell r="K655">
            <v>-852</v>
          </cell>
          <cell r="L655">
            <v>-40000</v>
          </cell>
          <cell r="M655">
            <v>0</v>
          </cell>
          <cell r="N655">
            <v>-40852</v>
          </cell>
          <cell r="O655">
            <v>320559</v>
          </cell>
          <cell r="P655">
            <v>-12680</v>
          </cell>
          <cell r="Q655">
            <v>0</v>
          </cell>
          <cell r="R655">
            <v>307879</v>
          </cell>
          <cell r="S655">
            <v>135757</v>
          </cell>
        </row>
        <row r="656">
          <cell r="A656">
            <v>2205520061</v>
          </cell>
          <cell r="B656" t="str">
            <v>Marriage advance-Employee</v>
          </cell>
          <cell r="C656">
            <v>0</v>
          </cell>
          <cell r="D656">
            <v>0</v>
          </cell>
          <cell r="E656">
            <v>0</v>
          </cell>
          <cell r="F656">
            <v>0</v>
          </cell>
          <cell r="G656">
            <v>0</v>
          </cell>
          <cell r="H656">
            <v>-16800</v>
          </cell>
          <cell r="I656">
            <v>-16800</v>
          </cell>
          <cell r="J656">
            <v>0</v>
          </cell>
          <cell r="K656">
            <v>0</v>
          </cell>
          <cell r="L656">
            <v>0</v>
          </cell>
          <cell r="M656">
            <v>0</v>
          </cell>
          <cell r="N656">
            <v>0</v>
          </cell>
          <cell r="O656">
            <v>0</v>
          </cell>
          <cell r="P656">
            <v>0</v>
          </cell>
          <cell r="Q656">
            <v>0</v>
          </cell>
          <cell r="R656">
            <v>0</v>
          </cell>
          <cell r="S656">
            <v>-16800</v>
          </cell>
        </row>
        <row r="657">
          <cell r="A657">
            <v>2205520071</v>
          </cell>
          <cell r="B657" t="str">
            <v>Medical advance-Employee</v>
          </cell>
          <cell r="C657">
            <v>0</v>
          </cell>
          <cell r="D657">
            <v>-10000</v>
          </cell>
          <cell r="E657">
            <v>-24000</v>
          </cell>
          <cell r="F657">
            <v>0</v>
          </cell>
          <cell r="G657">
            <v>0</v>
          </cell>
          <cell r="H657">
            <v>-24000</v>
          </cell>
          <cell r="I657">
            <v>-58000</v>
          </cell>
          <cell r="J657">
            <v>0</v>
          </cell>
          <cell r="K657">
            <v>0</v>
          </cell>
          <cell r="L657">
            <v>-10000</v>
          </cell>
          <cell r="M657">
            <v>0</v>
          </cell>
          <cell r="N657">
            <v>-10000</v>
          </cell>
          <cell r="O657">
            <v>-24000</v>
          </cell>
          <cell r="P657">
            <v>0</v>
          </cell>
          <cell r="Q657">
            <v>0</v>
          </cell>
          <cell r="R657">
            <v>-24000</v>
          </cell>
          <cell r="S657">
            <v>-24000</v>
          </cell>
        </row>
        <row r="658">
          <cell r="A658">
            <v>5201020130</v>
          </cell>
          <cell r="B658" t="str">
            <v>ONE TIME SPECIAL ALLOWANCE</v>
          </cell>
          <cell r="C658">
            <v>0</v>
          </cell>
          <cell r="D658">
            <v>-37639.574832185761</v>
          </cell>
          <cell r="E658">
            <v>-139615.63876004727</v>
          </cell>
          <cell r="F658">
            <v>-9960</v>
          </cell>
          <cell r="G658">
            <v>-5970</v>
          </cell>
          <cell r="H658">
            <v>-178605.78640776698</v>
          </cell>
          <cell r="I658">
            <v>-355861</v>
          </cell>
          <cell r="J658">
            <v>0</v>
          </cell>
          <cell r="K658">
            <v>-15294.205064676904</v>
          </cell>
          <cell r="L658">
            <v>-13235.369767508859</v>
          </cell>
          <cell r="M658">
            <v>-9110</v>
          </cell>
          <cell r="N658">
            <v>-37639.574832185761</v>
          </cell>
          <cell r="O658">
            <v>0</v>
          </cell>
          <cell r="P658">
            <v>-97842.319380023633</v>
          </cell>
          <cell r="Q658">
            <v>-41773.319380023626</v>
          </cell>
          <cell r="R658">
            <v>-139615.63876004727</v>
          </cell>
          <cell r="S658">
            <v>-178605.78640776698</v>
          </cell>
        </row>
        <row r="659">
          <cell r="A659">
            <v>5201020270</v>
          </cell>
          <cell r="B659" t="str">
            <v>ADDITIONAL CONVEYANCE ALLOWANCE (TAXABLE)</v>
          </cell>
          <cell r="C659">
            <v>0</v>
          </cell>
          <cell r="D659">
            <v>48.425945665639134</v>
          </cell>
          <cell r="E659">
            <v>119.81677278096281</v>
          </cell>
          <cell r="F659">
            <v>0</v>
          </cell>
          <cell r="G659">
            <v>0</v>
          </cell>
          <cell r="H659">
            <v>234.75728155339806</v>
          </cell>
          <cell r="I659">
            <v>403</v>
          </cell>
          <cell r="J659">
            <v>0</v>
          </cell>
          <cell r="K659">
            <v>25.960300769208608</v>
          </cell>
          <cell r="L659">
            <v>22.465644896430526</v>
          </cell>
          <cell r="M659">
            <v>0</v>
          </cell>
          <cell r="N659">
            <v>48.425945665639134</v>
          </cell>
          <cell r="O659">
            <v>0</v>
          </cell>
          <cell r="P659">
            <v>59.908386390481404</v>
          </cell>
          <cell r="Q659">
            <v>59.908386390481404</v>
          </cell>
          <cell r="R659">
            <v>119.81677278096281</v>
          </cell>
          <cell r="S659">
            <v>234.75728155339806</v>
          </cell>
        </row>
        <row r="660">
          <cell r="A660">
            <v>5501210910</v>
          </cell>
          <cell r="B660" t="str">
            <v>GYM EXPENSES</v>
          </cell>
          <cell r="C660">
            <v>0</v>
          </cell>
          <cell r="D660">
            <v>-300.409092218605</v>
          </cell>
          <cell r="E660">
            <v>-743.28022816974442</v>
          </cell>
          <cell r="F660">
            <v>0</v>
          </cell>
          <cell r="G660">
            <v>0</v>
          </cell>
          <cell r="H660">
            <v>-1456.3106796116504</v>
          </cell>
          <cell r="I660">
            <v>-2500</v>
          </cell>
          <cell r="J660">
            <v>0</v>
          </cell>
          <cell r="K660">
            <v>-161.04404943677795</v>
          </cell>
          <cell r="L660">
            <v>-139.36504278182707</v>
          </cell>
          <cell r="M660">
            <v>0</v>
          </cell>
          <cell r="N660">
            <v>-300.409092218605</v>
          </cell>
          <cell r="O660">
            <v>0</v>
          </cell>
          <cell r="P660">
            <v>-371.64011408487221</v>
          </cell>
          <cell r="Q660">
            <v>-371.64011408487221</v>
          </cell>
          <cell r="R660">
            <v>-743.28022816974442</v>
          </cell>
          <cell r="S660">
            <v>-1456.3106796116504</v>
          </cell>
        </row>
        <row r="661">
          <cell r="A661">
            <v>2103030020</v>
          </cell>
          <cell r="B661" t="str">
            <v>INVESTMENT IN NCD</v>
          </cell>
          <cell r="C661">
            <v>0</v>
          </cell>
          <cell r="D661">
            <v>0</v>
          </cell>
          <cell r="E661">
            <v>0</v>
          </cell>
          <cell r="F661">
            <v>0</v>
          </cell>
          <cell r="G661">
            <v>0</v>
          </cell>
          <cell r="H661">
            <v>0</v>
          </cell>
          <cell r="I661">
            <v>0</v>
          </cell>
          <cell r="J661">
            <v>0</v>
          </cell>
          <cell r="K661">
            <v>0</v>
          </cell>
          <cell r="L661">
            <v>0</v>
          </cell>
          <cell r="M661">
            <v>0</v>
          </cell>
          <cell r="N661">
            <v>0</v>
          </cell>
          <cell r="O661">
            <v>0</v>
          </cell>
          <cell r="P661">
            <v>0</v>
          </cell>
          <cell r="Q661">
            <v>0</v>
          </cell>
          <cell r="R661">
            <v>0</v>
          </cell>
          <cell r="S661">
            <v>0</v>
          </cell>
        </row>
        <row r="662">
          <cell r="A662">
            <v>5501010060</v>
          </cell>
          <cell r="B662" t="str">
            <v>PRICE DIFFERENCE ON OTHER CONSUMABLES</v>
          </cell>
          <cell r="C662">
            <v>0</v>
          </cell>
          <cell r="D662">
            <v>0</v>
          </cell>
          <cell r="E662">
            <v>0</v>
          </cell>
          <cell r="F662">
            <v>0</v>
          </cell>
          <cell r="G662">
            <v>0</v>
          </cell>
          <cell r="H662">
            <v>0</v>
          </cell>
          <cell r="I662">
            <v>0</v>
          </cell>
          <cell r="J662">
            <v>0</v>
          </cell>
          <cell r="K662">
            <v>0</v>
          </cell>
          <cell r="L662">
            <v>0</v>
          </cell>
          <cell r="M662">
            <v>0</v>
          </cell>
          <cell r="N662">
            <v>0</v>
          </cell>
          <cell r="O662">
            <v>0</v>
          </cell>
          <cell r="P662">
            <v>0</v>
          </cell>
          <cell r="Q662">
            <v>0</v>
          </cell>
          <cell r="R662">
            <v>0</v>
          </cell>
          <cell r="S662">
            <v>0</v>
          </cell>
        </row>
        <row r="663">
          <cell r="A663">
            <v>1404050017</v>
          </cell>
          <cell r="B663" t="str">
            <v>ST - PAYABLE FINAL SWACH BHARATH CESS-VJNR</v>
          </cell>
          <cell r="C663">
            <v>0</v>
          </cell>
          <cell r="D663">
            <v>0</v>
          </cell>
          <cell r="E663">
            <v>0</v>
          </cell>
          <cell r="F663">
            <v>0</v>
          </cell>
          <cell r="G663">
            <v>0</v>
          </cell>
          <cell r="H663">
            <v>0</v>
          </cell>
          <cell r="I663">
            <v>0</v>
          </cell>
          <cell r="J663">
            <v>0</v>
          </cell>
          <cell r="K663">
            <v>0</v>
          </cell>
          <cell r="L663">
            <v>0</v>
          </cell>
          <cell r="M663">
            <v>0</v>
          </cell>
          <cell r="N663">
            <v>0</v>
          </cell>
          <cell r="O663">
            <v>0</v>
          </cell>
          <cell r="P663">
            <v>0</v>
          </cell>
          <cell r="Q663">
            <v>0</v>
          </cell>
          <cell r="R663">
            <v>0</v>
          </cell>
          <cell r="S663">
            <v>0</v>
          </cell>
        </row>
        <row r="664">
          <cell r="A664">
            <v>2204015762</v>
          </cell>
          <cell r="B664" t="str">
            <v>IDBI BANK – DIVIDEND – 0004103000067245 – OUT</v>
          </cell>
          <cell r="C664">
            <v>-603226</v>
          </cell>
          <cell r="D664">
            <v>0</v>
          </cell>
          <cell r="E664">
            <v>0</v>
          </cell>
          <cell r="F664">
            <v>0</v>
          </cell>
          <cell r="G664">
            <v>0</v>
          </cell>
          <cell r="H664">
            <v>0</v>
          </cell>
          <cell r="I664">
            <v>-603226</v>
          </cell>
          <cell r="J664">
            <v>-603226</v>
          </cell>
          <cell r="K664">
            <v>0</v>
          </cell>
          <cell r="L664">
            <v>0</v>
          </cell>
          <cell r="M664">
            <v>0</v>
          </cell>
          <cell r="N664">
            <v>0</v>
          </cell>
          <cell r="O664">
            <v>0</v>
          </cell>
          <cell r="P664">
            <v>0</v>
          </cell>
          <cell r="Q664">
            <v>0</v>
          </cell>
          <cell r="R664">
            <v>0</v>
          </cell>
          <cell r="S664">
            <v>0</v>
          </cell>
        </row>
        <row r="665">
          <cell r="A665">
            <v>5501100023</v>
          </cell>
          <cell r="B665" t="str">
            <v>RATES AND TAXES - Duty &amp; SB Cess</v>
          </cell>
          <cell r="C665">
            <v>0</v>
          </cell>
          <cell r="D665">
            <v>0</v>
          </cell>
          <cell r="E665">
            <v>0</v>
          </cell>
          <cell r="F665">
            <v>0</v>
          </cell>
          <cell r="G665">
            <v>0</v>
          </cell>
          <cell r="H665">
            <v>0</v>
          </cell>
          <cell r="I665">
            <v>0</v>
          </cell>
          <cell r="J665">
            <v>0</v>
          </cell>
          <cell r="K665">
            <v>0</v>
          </cell>
          <cell r="L665">
            <v>0</v>
          </cell>
          <cell r="M665">
            <v>0</v>
          </cell>
          <cell r="N665">
            <v>0</v>
          </cell>
          <cell r="O665">
            <v>0</v>
          </cell>
          <cell r="P665">
            <v>0</v>
          </cell>
          <cell r="Q665">
            <v>0</v>
          </cell>
          <cell r="R665">
            <v>0</v>
          </cell>
          <cell r="S665">
            <v>0</v>
          </cell>
        </row>
        <row r="666">
          <cell r="A666">
            <v>2204014452</v>
          </cell>
          <cell r="B666" t="str">
            <v>ICICI BANK - NARIMAN POINT- 000405029195- OUT</v>
          </cell>
          <cell r="C666">
            <v>0</v>
          </cell>
          <cell r="D666">
            <v>0</v>
          </cell>
          <cell r="E666">
            <v>0</v>
          </cell>
          <cell r="F666">
            <v>0</v>
          </cell>
          <cell r="G666">
            <v>0</v>
          </cell>
          <cell r="H666">
            <v>0</v>
          </cell>
          <cell r="I666">
            <v>0</v>
          </cell>
          <cell r="J666">
            <v>0</v>
          </cell>
          <cell r="K666">
            <v>0</v>
          </cell>
          <cell r="L666">
            <v>0</v>
          </cell>
          <cell r="M666">
            <v>0</v>
          </cell>
          <cell r="N666">
            <v>0</v>
          </cell>
          <cell r="O666">
            <v>0</v>
          </cell>
          <cell r="P666">
            <v>0</v>
          </cell>
          <cell r="Q666">
            <v>0</v>
          </cell>
          <cell r="R666">
            <v>0</v>
          </cell>
          <cell r="S666">
            <v>0</v>
          </cell>
        </row>
        <row r="667">
          <cell r="A667">
            <v>1404040630</v>
          </cell>
          <cell r="B667" t="str">
            <v>LABOUR WELFARE FUND PAYABLE</v>
          </cell>
          <cell r="C667">
            <v>10338</v>
          </cell>
          <cell r="D667">
            <v>-1180</v>
          </cell>
          <cell r="E667">
            <v>3526</v>
          </cell>
          <cell r="F667">
            <v>0</v>
          </cell>
          <cell r="G667">
            <v>0</v>
          </cell>
          <cell r="H667">
            <v>-17460</v>
          </cell>
          <cell r="I667">
            <v>-4776</v>
          </cell>
          <cell r="J667">
            <v>10338</v>
          </cell>
          <cell r="K667">
            <v>-920</v>
          </cell>
          <cell r="L667">
            <v>-160</v>
          </cell>
          <cell r="M667">
            <v>-100</v>
          </cell>
          <cell r="N667">
            <v>-1180</v>
          </cell>
          <cell r="O667">
            <v>5169</v>
          </cell>
          <cell r="P667">
            <v>-1323</v>
          </cell>
          <cell r="Q667">
            <v>-320</v>
          </cell>
          <cell r="R667">
            <v>3526</v>
          </cell>
          <cell r="S667">
            <v>-17460</v>
          </cell>
        </row>
        <row r="668">
          <cell r="A668">
            <v>1404080200</v>
          </cell>
          <cell r="B668" t="str">
            <v>PAYABLE - H.S.M. CLUB</v>
          </cell>
          <cell r="C668">
            <v>0</v>
          </cell>
          <cell r="D668">
            <v>0</v>
          </cell>
          <cell r="E668">
            <v>0</v>
          </cell>
          <cell r="F668">
            <v>0</v>
          </cell>
          <cell r="G668">
            <v>0</v>
          </cell>
          <cell r="H668">
            <v>0</v>
          </cell>
          <cell r="I668">
            <v>0</v>
          </cell>
          <cell r="J668">
            <v>0</v>
          </cell>
          <cell r="K668">
            <v>0</v>
          </cell>
          <cell r="L668">
            <v>0</v>
          </cell>
          <cell r="M668">
            <v>0</v>
          </cell>
          <cell r="N668">
            <v>0</v>
          </cell>
          <cell r="O668">
            <v>0</v>
          </cell>
          <cell r="P668">
            <v>0</v>
          </cell>
          <cell r="Q668">
            <v>0</v>
          </cell>
          <cell r="R668">
            <v>0</v>
          </cell>
          <cell r="S668">
            <v>0</v>
          </cell>
        </row>
        <row r="669">
          <cell r="A669">
            <v>1404020020</v>
          </cell>
          <cell r="B669" t="str">
            <v>SECURITY DEPOSIT RECEIVED FROM CUSTOMER</v>
          </cell>
          <cell r="C669">
            <v>0</v>
          </cell>
          <cell r="D669">
            <v>0</v>
          </cell>
          <cell r="E669">
            <v>-30000000</v>
          </cell>
          <cell r="F669">
            <v>0</v>
          </cell>
          <cell r="G669">
            <v>0</v>
          </cell>
          <cell r="H669">
            <v>-433895.85</v>
          </cell>
          <cell r="I669">
            <v>-30433895.850000001</v>
          </cell>
          <cell r="J669">
            <v>0</v>
          </cell>
          <cell r="K669">
            <v>0</v>
          </cell>
          <cell r="L669">
            <v>0</v>
          </cell>
          <cell r="M669">
            <v>0</v>
          </cell>
          <cell r="N669">
            <v>0</v>
          </cell>
          <cell r="O669">
            <v>-30000000</v>
          </cell>
          <cell r="P669">
            <v>0</v>
          </cell>
          <cell r="Q669">
            <v>0</v>
          </cell>
          <cell r="R669">
            <v>-30000000</v>
          </cell>
          <cell r="S669">
            <v>-433895.85</v>
          </cell>
        </row>
        <row r="670">
          <cell r="A670">
            <v>5501210540</v>
          </cell>
          <cell r="B670" t="str">
            <v>SPONSORSHIP FEES</v>
          </cell>
          <cell r="C670">
            <v>0</v>
          </cell>
          <cell r="D670">
            <v>0</v>
          </cell>
          <cell r="E670">
            <v>0</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row>
        <row r="671">
          <cell r="A671">
            <v>5501170020</v>
          </cell>
          <cell r="B671" t="str">
            <v>LABOUR CHARGES</v>
          </cell>
          <cell r="C671">
            <v>0</v>
          </cell>
          <cell r="D671">
            <v>0</v>
          </cell>
          <cell r="E671">
            <v>0</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row>
        <row r="672">
          <cell r="A672">
            <v>5501260011</v>
          </cell>
          <cell r="B672" t="str">
            <v>SECTION 195 GROSS UP FI</v>
          </cell>
          <cell r="C672">
            <v>0</v>
          </cell>
          <cell r="D672">
            <v>0</v>
          </cell>
          <cell r="E672">
            <v>0</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row>
        <row r="673">
          <cell r="A673">
            <v>5201020080</v>
          </cell>
          <cell r="B673" t="str">
            <v>EX - GRATIA PAYMENT TO EMPLOYEES</v>
          </cell>
          <cell r="C673">
            <v>0</v>
          </cell>
          <cell r="D673">
            <v>3913390.9064849759</v>
          </cell>
          <cell r="E673">
            <v>5551950.3459422085</v>
          </cell>
          <cell r="F673">
            <v>405325</v>
          </cell>
          <cell r="G673">
            <v>315121</v>
          </cell>
          <cell r="H673">
            <v>7306336.747572815</v>
          </cell>
          <cell r="I673">
            <v>16771678</v>
          </cell>
          <cell r="J673">
            <v>0</v>
          </cell>
          <cell r="K673">
            <v>2369624.3416208117</v>
          </cell>
          <cell r="L673">
            <v>1294155.5648641642</v>
          </cell>
          <cell r="M673">
            <v>249611</v>
          </cell>
          <cell r="N673">
            <v>3913390.9064849759</v>
          </cell>
          <cell r="O673">
            <v>0</v>
          </cell>
          <cell r="P673">
            <v>3819865.1729711043</v>
          </cell>
          <cell r="Q673">
            <v>1732085.1729711043</v>
          </cell>
          <cell r="R673">
            <v>5551950.3459422085</v>
          </cell>
          <cell r="S673">
            <v>7306336.747572815</v>
          </cell>
        </row>
        <row r="674">
          <cell r="A674">
            <v>5501210061</v>
          </cell>
          <cell r="B674" t="str">
            <v>TRAVELLING EXPENSES - LOCAL - NON EMPLOYEE</v>
          </cell>
          <cell r="C674">
            <v>0</v>
          </cell>
          <cell r="D674">
            <v>0</v>
          </cell>
          <cell r="E674">
            <v>0</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row>
        <row r="675">
          <cell r="A675">
            <v>2202080800</v>
          </cell>
          <cell r="B675" t="str">
            <v>PROVISION FOR NON MOVING INVENTORY</v>
          </cell>
          <cell r="C675">
            <v>0</v>
          </cell>
          <cell r="D675">
            <v>0</v>
          </cell>
          <cell r="E675">
            <v>-5800010.6699999999</v>
          </cell>
          <cell r="F675">
            <v>0</v>
          </cell>
          <cell r="G675">
            <v>0</v>
          </cell>
          <cell r="H675">
            <v>0</v>
          </cell>
          <cell r="I675">
            <v>-5800010.6699999999</v>
          </cell>
          <cell r="J675">
            <v>0</v>
          </cell>
          <cell r="K675">
            <v>0</v>
          </cell>
          <cell r="L675">
            <v>0</v>
          </cell>
          <cell r="M675">
            <v>0</v>
          </cell>
          <cell r="N675">
            <v>0</v>
          </cell>
          <cell r="O675">
            <v>-305465.67</v>
          </cell>
          <cell r="P675">
            <v>-5494545</v>
          </cell>
          <cell r="Q675">
            <v>0</v>
          </cell>
          <cell r="R675">
            <v>-5800010.6699999999</v>
          </cell>
          <cell r="S675">
            <v>0</v>
          </cell>
        </row>
        <row r="676">
          <cell r="A676">
            <v>5501010031</v>
          </cell>
          <cell r="B676" t="str">
            <v>PROVISION FOR NON MOVING - STORES AND SPARES</v>
          </cell>
          <cell r="C676">
            <v>0</v>
          </cell>
          <cell r="D676">
            <v>0</v>
          </cell>
          <cell r="E676">
            <v>0</v>
          </cell>
          <cell r="F676">
            <v>0</v>
          </cell>
          <cell r="G676">
            <v>0</v>
          </cell>
          <cell r="H676">
            <v>0</v>
          </cell>
          <cell r="I676">
            <v>0</v>
          </cell>
          <cell r="J676">
            <v>0</v>
          </cell>
          <cell r="K676">
            <v>0</v>
          </cell>
          <cell r="L676">
            <v>0</v>
          </cell>
          <cell r="M676">
            <v>0</v>
          </cell>
          <cell r="N676">
            <v>0</v>
          </cell>
          <cell r="O676">
            <v>0</v>
          </cell>
          <cell r="P676">
            <v>0</v>
          </cell>
          <cell r="Q676">
            <v>0</v>
          </cell>
          <cell r="R676">
            <v>0</v>
          </cell>
          <cell r="S676">
            <v>0</v>
          </cell>
        </row>
        <row r="677">
          <cell r="A677">
            <v>2204014601</v>
          </cell>
          <cell r="B677" t="str">
            <v>SBI- CAG BRANCH MUMBAI C/A- INCOMING</v>
          </cell>
          <cell r="C677">
            <v>0</v>
          </cell>
          <cell r="D677">
            <v>125500000</v>
          </cell>
          <cell r="E677">
            <v>-125500000</v>
          </cell>
          <cell r="F677">
            <v>0</v>
          </cell>
          <cell r="G677">
            <v>0</v>
          </cell>
          <cell r="H677">
            <v>0</v>
          </cell>
          <cell r="I677">
            <v>0</v>
          </cell>
          <cell r="J677">
            <v>0</v>
          </cell>
          <cell r="K677">
            <v>125500000</v>
          </cell>
          <cell r="L677">
            <v>0</v>
          </cell>
          <cell r="M677">
            <v>0</v>
          </cell>
          <cell r="N677">
            <v>125500000</v>
          </cell>
          <cell r="O677">
            <v>-125500000</v>
          </cell>
          <cell r="P677">
            <v>0</v>
          </cell>
          <cell r="Q677">
            <v>0</v>
          </cell>
          <cell r="R677">
            <v>-125500000</v>
          </cell>
          <cell r="S677">
            <v>0</v>
          </cell>
        </row>
        <row r="678">
          <cell r="A678">
            <v>5501010040</v>
          </cell>
          <cell r="B678" t="str">
            <v>PHY INV. DIFF &amp; SCRAP STORES AND SPARES-Ind</v>
          </cell>
          <cell r="C678">
            <v>0</v>
          </cell>
          <cell r="D678">
            <v>0</v>
          </cell>
          <cell r="E678">
            <v>0</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row>
        <row r="679">
          <cell r="A679">
            <v>1403022030</v>
          </cell>
          <cell r="B679" t="str">
            <v>OUTSTANDING LIABILITIES - 2016-17</v>
          </cell>
          <cell r="C679">
            <v>0</v>
          </cell>
          <cell r="D679">
            <v>0</v>
          </cell>
          <cell r="E679">
            <v>0</v>
          </cell>
          <cell r="F679">
            <v>0</v>
          </cell>
          <cell r="G679">
            <v>0</v>
          </cell>
          <cell r="H679">
            <v>0</v>
          </cell>
          <cell r="I679">
            <v>0</v>
          </cell>
          <cell r="J679">
            <v>0</v>
          </cell>
          <cell r="K679">
            <v>0</v>
          </cell>
          <cell r="L679">
            <v>0</v>
          </cell>
          <cell r="M679">
            <v>0</v>
          </cell>
          <cell r="N679">
            <v>0</v>
          </cell>
          <cell r="O679">
            <v>0</v>
          </cell>
          <cell r="P679">
            <v>0</v>
          </cell>
          <cell r="Q679">
            <v>0</v>
          </cell>
          <cell r="R679">
            <v>0</v>
          </cell>
          <cell r="S679">
            <v>0</v>
          </cell>
        </row>
        <row r="680">
          <cell r="A680">
            <v>1404161010</v>
          </cell>
          <cell r="B680" t="str">
            <v>OUTSTANDING LIABILITIES -PROJECTS 2015-16</v>
          </cell>
          <cell r="C680">
            <v>-398202486</v>
          </cell>
          <cell r="D680">
            <v>0</v>
          </cell>
          <cell r="E680">
            <v>0</v>
          </cell>
          <cell r="F680">
            <v>0</v>
          </cell>
          <cell r="G680">
            <v>0</v>
          </cell>
          <cell r="H680">
            <v>0</v>
          </cell>
          <cell r="I680">
            <v>-398202486</v>
          </cell>
          <cell r="J680">
            <v>-398202486</v>
          </cell>
          <cell r="K680">
            <v>0</v>
          </cell>
          <cell r="L680">
            <v>0</v>
          </cell>
          <cell r="M680">
            <v>0</v>
          </cell>
          <cell r="N680">
            <v>0</v>
          </cell>
          <cell r="O680">
            <v>0</v>
          </cell>
          <cell r="P680">
            <v>0</v>
          </cell>
          <cell r="Q680">
            <v>0</v>
          </cell>
          <cell r="R680">
            <v>0</v>
          </cell>
          <cell r="S680">
            <v>0</v>
          </cell>
        </row>
        <row r="681">
          <cell r="A681">
            <v>4201090000</v>
          </cell>
          <cell r="B681" t="str">
            <v>PROFIT ON SALE OF FIXED ASSETS</v>
          </cell>
          <cell r="C681">
            <v>0</v>
          </cell>
          <cell r="D681">
            <v>-550934</v>
          </cell>
          <cell r="E681">
            <v>-302106.08</v>
          </cell>
          <cell r="F681">
            <v>0</v>
          </cell>
          <cell r="G681">
            <v>0</v>
          </cell>
          <cell r="H681">
            <v>0</v>
          </cell>
          <cell r="I681">
            <v>-853040.08000000007</v>
          </cell>
          <cell r="J681">
            <v>0</v>
          </cell>
          <cell r="K681">
            <v>-550934</v>
          </cell>
          <cell r="L681">
            <v>0</v>
          </cell>
          <cell r="M681">
            <v>0</v>
          </cell>
          <cell r="N681">
            <v>-550934</v>
          </cell>
          <cell r="O681">
            <v>0</v>
          </cell>
          <cell r="P681">
            <v>-302106.08</v>
          </cell>
          <cell r="Q681">
            <v>0</v>
          </cell>
          <cell r="R681">
            <v>-302106.08</v>
          </cell>
          <cell r="S681">
            <v>0</v>
          </cell>
        </row>
        <row r="682">
          <cell r="A682">
            <v>1404080060</v>
          </cell>
          <cell r="B682" t="str">
            <v>PROVISION FOR EXGRATIA PAYABLE</v>
          </cell>
          <cell r="C682">
            <v>0</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row>
        <row r="683">
          <cell r="A683">
            <v>1404050188</v>
          </cell>
          <cell r="B683" t="str">
            <v>KKC PAYABLE FINAL-ENERGY</v>
          </cell>
          <cell r="C683">
            <v>0</v>
          </cell>
          <cell r="D683">
            <v>0</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row>
        <row r="684">
          <cell r="A684">
            <v>5501100024</v>
          </cell>
          <cell r="B684" t="str">
            <v>KKC Expenses Account</v>
          </cell>
          <cell r="C684">
            <v>0</v>
          </cell>
          <cell r="D684">
            <v>0</v>
          </cell>
          <cell r="E684">
            <v>0</v>
          </cell>
          <cell r="F684">
            <v>0</v>
          </cell>
          <cell r="G684">
            <v>0</v>
          </cell>
          <cell r="H684">
            <v>0</v>
          </cell>
          <cell r="I684">
            <v>0</v>
          </cell>
          <cell r="J684">
            <v>0</v>
          </cell>
          <cell r="K684">
            <v>0</v>
          </cell>
          <cell r="L684">
            <v>0</v>
          </cell>
          <cell r="M684">
            <v>0</v>
          </cell>
          <cell r="N684">
            <v>0</v>
          </cell>
          <cell r="O684">
            <v>0</v>
          </cell>
          <cell r="P684">
            <v>0</v>
          </cell>
          <cell r="Q684">
            <v>0</v>
          </cell>
          <cell r="R684">
            <v>0</v>
          </cell>
          <cell r="S684">
            <v>0</v>
          </cell>
        </row>
        <row r="685">
          <cell r="A685">
            <v>2206564012</v>
          </cell>
          <cell r="B685" t="str">
            <v>ADVANCE TAX F.Y. 16-17</v>
          </cell>
          <cell r="C685">
            <v>0</v>
          </cell>
          <cell r="D685">
            <v>0</v>
          </cell>
          <cell r="E685">
            <v>0</v>
          </cell>
          <cell r="F685">
            <v>0</v>
          </cell>
          <cell r="G685">
            <v>0</v>
          </cell>
          <cell r="H685">
            <v>0</v>
          </cell>
          <cell r="I685">
            <v>0</v>
          </cell>
          <cell r="J685">
            <v>0</v>
          </cell>
          <cell r="K685">
            <v>0</v>
          </cell>
          <cell r="L685">
            <v>0</v>
          </cell>
          <cell r="M685">
            <v>0</v>
          </cell>
          <cell r="N685">
            <v>0</v>
          </cell>
          <cell r="O685">
            <v>0</v>
          </cell>
          <cell r="P685">
            <v>0</v>
          </cell>
          <cell r="Q685">
            <v>0</v>
          </cell>
          <cell r="R685">
            <v>0</v>
          </cell>
          <cell r="S685">
            <v>0</v>
          </cell>
        </row>
        <row r="686">
          <cell r="A686">
            <v>2206540261</v>
          </cell>
          <cell r="B686" t="str">
            <v>KKC RECEIVABLE FINAL-ENERGY</v>
          </cell>
          <cell r="C686">
            <v>0</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cell r="R686">
            <v>0</v>
          </cell>
          <cell r="S686">
            <v>0</v>
          </cell>
        </row>
        <row r="687">
          <cell r="A687">
            <v>2204016261</v>
          </cell>
          <cell r="B687" t="str">
            <v>IDBI- 0004103000071460 DIVIDEND FY 2015-16 -</v>
          </cell>
          <cell r="C687">
            <v>3280128032</v>
          </cell>
          <cell r="D687">
            <v>0</v>
          </cell>
          <cell r="E687">
            <v>0</v>
          </cell>
          <cell r="F687">
            <v>0</v>
          </cell>
          <cell r="G687">
            <v>0</v>
          </cell>
          <cell r="H687">
            <v>0</v>
          </cell>
          <cell r="I687">
            <v>3280128032</v>
          </cell>
          <cell r="J687">
            <v>3280128032</v>
          </cell>
          <cell r="K687">
            <v>0</v>
          </cell>
          <cell r="L687">
            <v>0</v>
          </cell>
          <cell r="M687">
            <v>0</v>
          </cell>
          <cell r="N687">
            <v>0</v>
          </cell>
          <cell r="O687">
            <v>0</v>
          </cell>
          <cell r="P687">
            <v>0</v>
          </cell>
          <cell r="Q687">
            <v>0</v>
          </cell>
          <cell r="R687">
            <v>0</v>
          </cell>
          <cell r="S687">
            <v>0</v>
          </cell>
        </row>
        <row r="688">
          <cell r="A688">
            <v>2204016262</v>
          </cell>
          <cell r="B688" t="str">
            <v>IDBI- 0004103000071460 DIVIDEND FY 2015-16 -</v>
          </cell>
          <cell r="C688">
            <v>-3278388382</v>
          </cell>
          <cell r="D688">
            <v>0</v>
          </cell>
          <cell r="E688">
            <v>0</v>
          </cell>
          <cell r="F688">
            <v>0</v>
          </cell>
          <cell r="G688">
            <v>0</v>
          </cell>
          <cell r="H688">
            <v>0</v>
          </cell>
          <cell r="I688">
            <v>-3278388382</v>
          </cell>
          <cell r="J688">
            <v>-3278388382</v>
          </cell>
          <cell r="K688">
            <v>0</v>
          </cell>
          <cell r="L688">
            <v>0</v>
          </cell>
          <cell r="M688">
            <v>0</v>
          </cell>
          <cell r="N688">
            <v>0</v>
          </cell>
          <cell r="O688">
            <v>0</v>
          </cell>
          <cell r="P688">
            <v>0</v>
          </cell>
          <cell r="Q688">
            <v>0</v>
          </cell>
          <cell r="R688">
            <v>0</v>
          </cell>
          <cell r="S688">
            <v>0</v>
          </cell>
        </row>
        <row r="689">
          <cell r="A689">
            <v>5201040000</v>
          </cell>
          <cell r="B689" t="str">
            <v>ESOP EXPENSES</v>
          </cell>
          <cell r="C689">
            <v>0</v>
          </cell>
          <cell r="D689">
            <v>8483852.393483622</v>
          </cell>
          <cell r="E689">
            <v>20990974.994186278</v>
          </cell>
          <cell r="F689">
            <v>0</v>
          </cell>
          <cell r="G689">
            <v>0</v>
          </cell>
          <cell r="H689">
            <v>41127666.122330099</v>
          </cell>
          <cell r="I689">
            <v>70602493.50999999</v>
          </cell>
          <cell r="J689">
            <v>0</v>
          </cell>
          <cell r="K689">
            <v>4548044.5820736941</v>
          </cell>
          <cell r="L689">
            <v>3935807.8114099274</v>
          </cell>
          <cell r="M689">
            <v>0</v>
          </cell>
          <cell r="N689">
            <v>8483852.393483622</v>
          </cell>
          <cell r="O689">
            <v>0</v>
          </cell>
          <cell r="P689">
            <v>10495487.497093139</v>
          </cell>
          <cell r="Q689">
            <v>10495487.497093139</v>
          </cell>
          <cell r="R689">
            <v>20990974.994186278</v>
          </cell>
          <cell r="S689">
            <v>41127666.122330099</v>
          </cell>
        </row>
        <row r="690">
          <cell r="A690">
            <v>2206590011</v>
          </cell>
          <cell r="B690" t="str">
            <v>INTEREST RECEIVABLE OTHERS</v>
          </cell>
          <cell r="C690">
            <v>0</v>
          </cell>
          <cell r="D690">
            <v>34426311</v>
          </cell>
          <cell r="E690">
            <v>0</v>
          </cell>
          <cell r="F690">
            <v>0</v>
          </cell>
          <cell r="G690">
            <v>0</v>
          </cell>
          <cell r="H690">
            <v>0</v>
          </cell>
          <cell r="I690">
            <v>34426311</v>
          </cell>
          <cell r="J690">
            <v>0</v>
          </cell>
          <cell r="K690">
            <v>34426311</v>
          </cell>
          <cell r="L690">
            <v>0</v>
          </cell>
          <cell r="M690">
            <v>0</v>
          </cell>
          <cell r="N690">
            <v>34426311</v>
          </cell>
          <cell r="O690">
            <v>0</v>
          </cell>
          <cell r="P690">
            <v>0</v>
          </cell>
          <cell r="Q690">
            <v>0</v>
          </cell>
          <cell r="R690">
            <v>0</v>
          </cell>
          <cell r="S690">
            <v>0</v>
          </cell>
        </row>
        <row r="691">
          <cell r="A691">
            <v>2206590019</v>
          </cell>
          <cell r="B691" t="str">
            <v>INTEREST RECEIVABLE OTHERS (CTRL A/C)</v>
          </cell>
          <cell r="C691">
            <v>0</v>
          </cell>
          <cell r="D691">
            <v>0</v>
          </cell>
          <cell r="E691">
            <v>0</v>
          </cell>
          <cell r="F691">
            <v>0</v>
          </cell>
          <cell r="G691">
            <v>0</v>
          </cell>
          <cell r="H691">
            <v>0</v>
          </cell>
          <cell r="I691">
            <v>0</v>
          </cell>
          <cell r="J691">
            <v>0</v>
          </cell>
          <cell r="K691">
            <v>0</v>
          </cell>
          <cell r="L691">
            <v>0</v>
          </cell>
          <cell r="M691">
            <v>0</v>
          </cell>
          <cell r="N691">
            <v>0</v>
          </cell>
          <cell r="O691">
            <v>0</v>
          </cell>
          <cell r="P691">
            <v>0</v>
          </cell>
          <cell r="Q691">
            <v>0</v>
          </cell>
          <cell r="R691">
            <v>0</v>
          </cell>
          <cell r="S691">
            <v>0</v>
          </cell>
        </row>
        <row r="692">
          <cell r="A692">
            <v>1403022032</v>
          </cell>
          <cell r="B692" t="str">
            <v>OUTSTANDING LIABILITIES COAL</v>
          </cell>
          <cell r="C692">
            <v>0</v>
          </cell>
          <cell r="D692">
            <v>0</v>
          </cell>
          <cell r="E692">
            <v>-162123035.25</v>
          </cell>
          <cell r="F692">
            <v>0</v>
          </cell>
          <cell r="G692">
            <v>0</v>
          </cell>
          <cell r="H692">
            <v>-11109513.970000001</v>
          </cell>
          <cell r="I692">
            <v>-173232549.22</v>
          </cell>
          <cell r="J692">
            <v>0</v>
          </cell>
          <cell r="K692">
            <v>0</v>
          </cell>
          <cell r="L692">
            <v>0</v>
          </cell>
          <cell r="M692">
            <v>0</v>
          </cell>
          <cell r="N692">
            <v>0</v>
          </cell>
          <cell r="O692">
            <v>-16284838.09</v>
          </cell>
          <cell r="P692">
            <v>-145838197.16</v>
          </cell>
          <cell r="Q692">
            <v>0</v>
          </cell>
          <cell r="R692">
            <v>-162123035.25</v>
          </cell>
          <cell r="S692">
            <v>-11109513.970000001</v>
          </cell>
        </row>
        <row r="693">
          <cell r="A693">
            <v>2204016251</v>
          </cell>
          <cell r="B693" t="str">
            <v>Mizohu Bank - H10-792-103046 - Incoming</v>
          </cell>
          <cell r="C693">
            <v>0</v>
          </cell>
          <cell r="D693">
            <v>0</v>
          </cell>
          <cell r="E693">
            <v>0</v>
          </cell>
          <cell r="F693">
            <v>0</v>
          </cell>
          <cell r="G693">
            <v>0</v>
          </cell>
          <cell r="H693">
            <v>0</v>
          </cell>
          <cell r="I693">
            <v>0</v>
          </cell>
          <cell r="J693">
            <v>0</v>
          </cell>
          <cell r="K693">
            <v>0</v>
          </cell>
          <cell r="L693">
            <v>0</v>
          </cell>
          <cell r="M693">
            <v>0</v>
          </cell>
          <cell r="N693">
            <v>0</v>
          </cell>
          <cell r="O693">
            <v>0</v>
          </cell>
          <cell r="P693">
            <v>0</v>
          </cell>
          <cell r="Q693">
            <v>0</v>
          </cell>
          <cell r="R693">
            <v>0</v>
          </cell>
          <cell r="S693">
            <v>0</v>
          </cell>
        </row>
        <row r="694">
          <cell r="A694">
            <v>2204016252</v>
          </cell>
          <cell r="B694" t="str">
            <v>Mizohu Bank - H10-792-103046 - Outgoing</v>
          </cell>
          <cell r="C694">
            <v>0</v>
          </cell>
          <cell r="D694">
            <v>0</v>
          </cell>
          <cell r="E694">
            <v>0</v>
          </cell>
          <cell r="F694">
            <v>0</v>
          </cell>
          <cell r="G694">
            <v>0</v>
          </cell>
          <cell r="H694">
            <v>0</v>
          </cell>
          <cell r="I694">
            <v>0</v>
          </cell>
          <cell r="J694">
            <v>0</v>
          </cell>
          <cell r="K694">
            <v>0</v>
          </cell>
          <cell r="L694">
            <v>0</v>
          </cell>
          <cell r="M694">
            <v>0</v>
          </cell>
          <cell r="N694">
            <v>0</v>
          </cell>
          <cell r="O694">
            <v>0</v>
          </cell>
          <cell r="P694">
            <v>0</v>
          </cell>
          <cell r="Q694">
            <v>0</v>
          </cell>
          <cell r="R694">
            <v>0</v>
          </cell>
          <cell r="S694">
            <v>0</v>
          </cell>
        </row>
        <row r="695">
          <cell r="A695">
            <v>2206551260</v>
          </cell>
          <cell r="B695" t="str">
            <v>VAT RECEIVABLE- KARNATAKA</v>
          </cell>
          <cell r="C695">
            <v>0</v>
          </cell>
          <cell r="D695">
            <v>0</v>
          </cell>
          <cell r="E695">
            <v>0</v>
          </cell>
          <cell r="F695">
            <v>0</v>
          </cell>
          <cell r="G695">
            <v>0</v>
          </cell>
          <cell r="H695">
            <v>0</v>
          </cell>
          <cell r="I695">
            <v>0</v>
          </cell>
          <cell r="J695">
            <v>0</v>
          </cell>
          <cell r="K695">
            <v>0</v>
          </cell>
          <cell r="L695">
            <v>0</v>
          </cell>
          <cell r="M695">
            <v>0</v>
          </cell>
          <cell r="N695">
            <v>0</v>
          </cell>
          <cell r="O695">
            <v>0</v>
          </cell>
          <cell r="P695">
            <v>0</v>
          </cell>
          <cell r="Q695">
            <v>0</v>
          </cell>
          <cell r="R695">
            <v>0</v>
          </cell>
          <cell r="S695">
            <v>0</v>
          </cell>
        </row>
        <row r="696">
          <cell r="A696">
            <v>2206551230</v>
          </cell>
          <cell r="B696" t="str">
            <v>VAT RECEIVABLE- ANDHRA PRADESH</v>
          </cell>
          <cell r="C696">
            <v>0</v>
          </cell>
          <cell r="D696">
            <v>0</v>
          </cell>
          <cell r="E696">
            <v>0</v>
          </cell>
          <cell r="F696">
            <v>0</v>
          </cell>
          <cell r="G696">
            <v>0</v>
          </cell>
          <cell r="H696">
            <v>0</v>
          </cell>
          <cell r="I696">
            <v>0</v>
          </cell>
          <cell r="J696">
            <v>0</v>
          </cell>
          <cell r="K696">
            <v>0</v>
          </cell>
          <cell r="L696">
            <v>0</v>
          </cell>
          <cell r="M696">
            <v>0</v>
          </cell>
          <cell r="N696">
            <v>0</v>
          </cell>
          <cell r="O696">
            <v>6622600</v>
          </cell>
          <cell r="P696">
            <v>-6622600</v>
          </cell>
          <cell r="Q696">
            <v>0</v>
          </cell>
          <cell r="R696">
            <v>0</v>
          </cell>
          <cell r="S696">
            <v>0</v>
          </cell>
        </row>
        <row r="697">
          <cell r="A697">
            <v>5501030080</v>
          </cell>
          <cell r="B697" t="str">
            <v>RENT RECOVERY - EMPLOYEES</v>
          </cell>
          <cell r="C697">
            <v>0</v>
          </cell>
          <cell r="D697">
            <v>0</v>
          </cell>
          <cell r="E697">
            <v>0</v>
          </cell>
          <cell r="F697">
            <v>0</v>
          </cell>
          <cell r="G697">
            <v>0</v>
          </cell>
          <cell r="H697">
            <v>0</v>
          </cell>
          <cell r="I697">
            <v>0</v>
          </cell>
          <cell r="J697">
            <v>0</v>
          </cell>
          <cell r="K697">
            <v>0</v>
          </cell>
          <cell r="L697">
            <v>0</v>
          </cell>
          <cell r="M697">
            <v>0</v>
          </cell>
          <cell r="N697">
            <v>0</v>
          </cell>
          <cell r="O697">
            <v>0</v>
          </cell>
          <cell r="P697">
            <v>0</v>
          </cell>
          <cell r="Q697">
            <v>0</v>
          </cell>
          <cell r="R697">
            <v>0</v>
          </cell>
          <cell r="S697">
            <v>0</v>
          </cell>
        </row>
        <row r="698">
          <cell r="A698">
            <v>4101050000</v>
          </cell>
          <cell r="B698" t="str">
            <v>SALES TO GROUP COMPANIES - DOMESTIC</v>
          </cell>
          <cell r="C698">
            <v>0</v>
          </cell>
          <cell r="D698">
            <v>0</v>
          </cell>
          <cell r="E698">
            <v>0</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row>
        <row r="699">
          <cell r="A699">
            <v>2206540260</v>
          </cell>
          <cell r="B699" t="str">
            <v>KKC RECEIVABLE INTERIM-ENERGY</v>
          </cell>
          <cell r="C699">
            <v>0</v>
          </cell>
          <cell r="D699">
            <v>0</v>
          </cell>
          <cell r="E699">
            <v>0</v>
          </cell>
          <cell r="F699">
            <v>0</v>
          </cell>
          <cell r="G699">
            <v>0</v>
          </cell>
          <cell r="H699">
            <v>0</v>
          </cell>
          <cell r="I699">
            <v>0</v>
          </cell>
          <cell r="J699">
            <v>0</v>
          </cell>
          <cell r="K699">
            <v>0</v>
          </cell>
          <cell r="L699">
            <v>0</v>
          </cell>
          <cell r="M699">
            <v>0</v>
          </cell>
          <cell r="N699">
            <v>0</v>
          </cell>
          <cell r="O699">
            <v>0</v>
          </cell>
          <cell r="P699">
            <v>0</v>
          </cell>
          <cell r="Q699">
            <v>0</v>
          </cell>
          <cell r="R699">
            <v>0</v>
          </cell>
          <cell r="S699">
            <v>0</v>
          </cell>
        </row>
        <row r="700">
          <cell r="A700">
            <v>5501150030</v>
          </cell>
          <cell r="B700" t="str">
            <v>DONATIONS - POLITICAL DONATIONS</v>
          </cell>
          <cell r="C700">
            <v>0</v>
          </cell>
          <cell r="D700">
            <v>0</v>
          </cell>
          <cell r="E700">
            <v>0</v>
          </cell>
          <cell r="F700">
            <v>0</v>
          </cell>
          <cell r="G700">
            <v>0</v>
          </cell>
          <cell r="H700">
            <v>0</v>
          </cell>
          <cell r="I700">
            <v>0</v>
          </cell>
          <cell r="J700">
            <v>0</v>
          </cell>
          <cell r="K700">
            <v>0</v>
          </cell>
          <cell r="L700">
            <v>0</v>
          </cell>
          <cell r="M700">
            <v>0</v>
          </cell>
          <cell r="N700">
            <v>0</v>
          </cell>
          <cell r="O700">
            <v>0</v>
          </cell>
          <cell r="P700">
            <v>0</v>
          </cell>
          <cell r="Q700">
            <v>0</v>
          </cell>
          <cell r="R700">
            <v>0</v>
          </cell>
          <cell r="S700">
            <v>0</v>
          </cell>
        </row>
        <row r="701">
          <cell r="A701">
            <v>1304020050</v>
          </cell>
          <cell r="B701" t="str">
            <v>SECURITY DEPOSITS</v>
          </cell>
          <cell r="C701">
            <v>0</v>
          </cell>
          <cell r="D701">
            <v>0</v>
          </cell>
          <cell r="E701">
            <v>0</v>
          </cell>
          <cell r="F701">
            <v>0</v>
          </cell>
          <cell r="G701">
            <v>0</v>
          </cell>
          <cell r="H701">
            <v>0</v>
          </cell>
          <cell r="I701">
            <v>0</v>
          </cell>
          <cell r="J701">
            <v>0</v>
          </cell>
          <cell r="K701">
            <v>0</v>
          </cell>
          <cell r="L701">
            <v>0</v>
          </cell>
          <cell r="M701">
            <v>0</v>
          </cell>
          <cell r="N701">
            <v>0</v>
          </cell>
          <cell r="O701">
            <v>0</v>
          </cell>
          <cell r="P701">
            <v>0</v>
          </cell>
          <cell r="Q701">
            <v>0</v>
          </cell>
          <cell r="R701">
            <v>0</v>
          </cell>
          <cell r="S701">
            <v>0</v>
          </cell>
        </row>
        <row r="702">
          <cell r="A702">
            <v>2204016382</v>
          </cell>
          <cell r="B702" t="str">
            <v>STATE BANK OF INDIA – CA – 36367913451 – OUTG</v>
          </cell>
          <cell r="C702">
            <v>4999999942.5</v>
          </cell>
          <cell r="D702">
            <v>-5000000000</v>
          </cell>
          <cell r="E702">
            <v>0</v>
          </cell>
          <cell r="F702">
            <v>0</v>
          </cell>
          <cell r="G702">
            <v>0</v>
          </cell>
          <cell r="H702">
            <v>0</v>
          </cell>
          <cell r="I702">
            <v>-57.5</v>
          </cell>
          <cell r="J702">
            <v>4999999942.5</v>
          </cell>
          <cell r="K702">
            <v>-5000000000</v>
          </cell>
          <cell r="L702">
            <v>0</v>
          </cell>
          <cell r="M702">
            <v>0</v>
          </cell>
          <cell r="N702">
            <v>-5000000000</v>
          </cell>
          <cell r="O702">
            <v>0</v>
          </cell>
          <cell r="P702">
            <v>0</v>
          </cell>
          <cell r="Q702">
            <v>0</v>
          </cell>
          <cell r="R702">
            <v>0</v>
          </cell>
          <cell r="S702">
            <v>0</v>
          </cell>
        </row>
        <row r="703">
          <cell r="A703">
            <v>5104020130</v>
          </cell>
          <cell r="B703" t="str">
            <v>INVENTORY DIFFERENCE - IND FUEL</v>
          </cell>
          <cell r="C703">
            <v>0</v>
          </cell>
          <cell r="D703">
            <v>0</v>
          </cell>
          <cell r="E703">
            <v>29471410.350000001</v>
          </cell>
          <cell r="F703">
            <v>0</v>
          </cell>
          <cell r="G703">
            <v>0</v>
          </cell>
          <cell r="H703">
            <v>0</v>
          </cell>
          <cell r="I703">
            <v>29471410.350000001</v>
          </cell>
          <cell r="J703">
            <v>0</v>
          </cell>
          <cell r="K703">
            <v>0</v>
          </cell>
          <cell r="L703">
            <v>0</v>
          </cell>
          <cell r="M703">
            <v>0</v>
          </cell>
          <cell r="N703">
            <v>0</v>
          </cell>
          <cell r="O703">
            <v>29471410.350000001</v>
          </cell>
          <cell r="P703">
            <v>0</v>
          </cell>
          <cell r="Q703">
            <v>0</v>
          </cell>
          <cell r="R703">
            <v>29471410.350000001</v>
          </cell>
          <cell r="S703">
            <v>0</v>
          </cell>
        </row>
        <row r="704">
          <cell r="A704">
            <v>2206600070</v>
          </cell>
          <cell r="B704" t="str">
            <v>SERVICE TAX PAID UNDER PROTEST</v>
          </cell>
          <cell r="C704">
            <v>0</v>
          </cell>
          <cell r="D704">
            <v>5802348.4000000004</v>
          </cell>
          <cell r="E704">
            <v>115702584.31999999</v>
          </cell>
          <cell r="F704">
            <v>0</v>
          </cell>
          <cell r="G704">
            <v>0</v>
          </cell>
          <cell r="H704">
            <v>27172586.539999999</v>
          </cell>
          <cell r="I704">
            <v>148677519.25999999</v>
          </cell>
          <cell r="J704">
            <v>0</v>
          </cell>
          <cell r="K704">
            <v>5802348.4000000004</v>
          </cell>
          <cell r="L704">
            <v>0</v>
          </cell>
          <cell r="M704">
            <v>0</v>
          </cell>
          <cell r="N704">
            <v>5802348.4000000004</v>
          </cell>
          <cell r="O704">
            <v>115702584.31999999</v>
          </cell>
          <cell r="P704">
            <v>0</v>
          </cell>
          <cell r="Q704">
            <v>0</v>
          </cell>
          <cell r="R704">
            <v>115702584.31999999</v>
          </cell>
          <cell r="S704">
            <v>27172586.539999999</v>
          </cell>
        </row>
        <row r="705">
          <cell r="A705">
            <v>5501050030</v>
          </cell>
          <cell r="B705" t="str">
            <v>REPAIRS &amp; MAINT - WATER TREATMENT</v>
          </cell>
          <cell r="C705">
            <v>0</v>
          </cell>
          <cell r="D705">
            <v>0</v>
          </cell>
          <cell r="E705">
            <v>0</v>
          </cell>
          <cell r="F705">
            <v>0</v>
          </cell>
          <cell r="G705">
            <v>0</v>
          </cell>
          <cell r="H705">
            <v>0</v>
          </cell>
          <cell r="I705">
            <v>0</v>
          </cell>
          <cell r="J705">
            <v>0</v>
          </cell>
          <cell r="K705">
            <v>0</v>
          </cell>
          <cell r="L705">
            <v>0</v>
          </cell>
          <cell r="M705">
            <v>0</v>
          </cell>
          <cell r="N705">
            <v>0</v>
          </cell>
          <cell r="O705">
            <v>0</v>
          </cell>
          <cell r="P705">
            <v>0</v>
          </cell>
          <cell r="Q705">
            <v>0</v>
          </cell>
          <cell r="R705">
            <v>0</v>
          </cell>
          <cell r="S705">
            <v>0</v>
          </cell>
        </row>
        <row r="706">
          <cell r="A706">
            <v>2204016381</v>
          </cell>
          <cell r="B706" t="str">
            <v>STATE BANK OF INDIA - CA – 36367913451 – INCO</v>
          </cell>
          <cell r="C706">
            <v>0</v>
          </cell>
          <cell r="D706">
            <v>57.5</v>
          </cell>
          <cell r="E706">
            <v>0</v>
          </cell>
          <cell r="F706">
            <v>0</v>
          </cell>
          <cell r="G706">
            <v>0</v>
          </cell>
          <cell r="H706">
            <v>0</v>
          </cell>
          <cell r="I706">
            <v>57.5</v>
          </cell>
          <cell r="J706">
            <v>0</v>
          </cell>
          <cell r="K706">
            <v>57.5</v>
          </cell>
          <cell r="L706">
            <v>0</v>
          </cell>
          <cell r="M706">
            <v>0</v>
          </cell>
          <cell r="N706">
            <v>57.5</v>
          </cell>
          <cell r="O706">
            <v>0</v>
          </cell>
          <cell r="P706">
            <v>0</v>
          </cell>
          <cell r="Q706">
            <v>0</v>
          </cell>
          <cell r="R706">
            <v>0</v>
          </cell>
          <cell r="S706">
            <v>0</v>
          </cell>
        </row>
        <row r="707">
          <cell r="A707">
            <v>1405030010</v>
          </cell>
          <cell r="B707" t="str">
            <v>PROVISION FOR GRATUITY</v>
          </cell>
          <cell r="C707">
            <v>-26958534</v>
          </cell>
          <cell r="D707">
            <v>0</v>
          </cell>
          <cell r="E707">
            <v>0</v>
          </cell>
          <cell r="F707">
            <v>0</v>
          </cell>
          <cell r="G707">
            <v>0</v>
          </cell>
          <cell r="H707">
            <v>0</v>
          </cell>
          <cell r="I707">
            <v>-26958534</v>
          </cell>
          <cell r="J707">
            <v>-26958534</v>
          </cell>
          <cell r="K707">
            <v>0</v>
          </cell>
          <cell r="L707">
            <v>0</v>
          </cell>
          <cell r="M707">
            <v>0</v>
          </cell>
          <cell r="N707">
            <v>0</v>
          </cell>
          <cell r="O707">
            <v>0</v>
          </cell>
          <cell r="P707">
            <v>0</v>
          </cell>
          <cell r="Q707">
            <v>0</v>
          </cell>
          <cell r="R707">
            <v>0</v>
          </cell>
          <cell r="S707">
            <v>0</v>
          </cell>
        </row>
        <row r="708">
          <cell r="A708">
            <v>2204016412</v>
          </cell>
          <cell r="B708" t="str">
            <v>IDFC BANK LTD –  CA – 10001546056 - OUTGOING</v>
          </cell>
          <cell r="C708">
            <v>0</v>
          </cell>
          <cell r="D708">
            <v>0</v>
          </cell>
          <cell r="E708">
            <v>0</v>
          </cell>
          <cell r="F708">
            <v>0</v>
          </cell>
          <cell r="G708">
            <v>0</v>
          </cell>
          <cell r="H708">
            <v>0</v>
          </cell>
          <cell r="I708">
            <v>0</v>
          </cell>
          <cell r="J708">
            <v>0</v>
          </cell>
          <cell r="K708">
            <v>0</v>
          </cell>
          <cell r="L708">
            <v>0</v>
          </cell>
          <cell r="M708">
            <v>0</v>
          </cell>
          <cell r="N708">
            <v>0</v>
          </cell>
          <cell r="O708">
            <v>0</v>
          </cell>
          <cell r="P708">
            <v>0</v>
          </cell>
          <cell r="Q708">
            <v>0</v>
          </cell>
          <cell r="R708">
            <v>0</v>
          </cell>
          <cell r="S708">
            <v>0</v>
          </cell>
        </row>
        <row r="709">
          <cell r="A709">
            <v>2204016411</v>
          </cell>
          <cell r="B709" t="str">
            <v>IDFC BANK LTD –  CA – 10001546056 - INCOMING</v>
          </cell>
          <cell r="C709">
            <v>0</v>
          </cell>
          <cell r="D709">
            <v>0</v>
          </cell>
          <cell r="E709">
            <v>0</v>
          </cell>
          <cell r="F709">
            <v>0</v>
          </cell>
          <cell r="G709">
            <v>0</v>
          </cell>
          <cell r="H709">
            <v>0</v>
          </cell>
          <cell r="I709">
            <v>0</v>
          </cell>
          <cell r="J709">
            <v>0</v>
          </cell>
          <cell r="K709">
            <v>0</v>
          </cell>
          <cell r="L709">
            <v>0</v>
          </cell>
          <cell r="M709">
            <v>0</v>
          </cell>
          <cell r="N709">
            <v>0</v>
          </cell>
          <cell r="O709">
            <v>0</v>
          </cell>
          <cell r="P709">
            <v>0</v>
          </cell>
          <cell r="Q709">
            <v>0</v>
          </cell>
          <cell r="R709">
            <v>0</v>
          </cell>
          <cell r="S709">
            <v>0</v>
          </cell>
        </row>
        <row r="710">
          <cell r="A710">
            <v>5102010010</v>
          </cell>
          <cell r="B710" t="str">
            <v>POWER PURCHASE</v>
          </cell>
          <cell r="C710">
            <v>0</v>
          </cell>
          <cell r="D710">
            <v>0</v>
          </cell>
          <cell r="E710">
            <v>0</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row>
        <row r="711">
          <cell r="A711">
            <v>1404050013</v>
          </cell>
          <cell r="B711" t="str">
            <v>SERVICE TAX PAYABLE FINAL ACCOUNTS - VIJAYANA</v>
          </cell>
          <cell r="C711">
            <v>0</v>
          </cell>
          <cell r="D711">
            <v>0</v>
          </cell>
          <cell r="E711">
            <v>0</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row>
        <row r="712">
          <cell r="A712">
            <v>1404050018</v>
          </cell>
          <cell r="B712" t="str">
            <v>KKC PAYABLE-INTERIM -VJN</v>
          </cell>
          <cell r="C712">
            <v>0</v>
          </cell>
          <cell r="D712">
            <v>0</v>
          </cell>
          <cell r="E712">
            <v>0</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row>
        <row r="713">
          <cell r="A713">
            <v>2204014431</v>
          </cell>
          <cell r="B713" t="str">
            <v>ICICI BANK LTD. - IPO - INCOMING</v>
          </cell>
          <cell r="C713">
            <v>2100</v>
          </cell>
          <cell r="D713">
            <v>0</v>
          </cell>
          <cell r="E713">
            <v>0</v>
          </cell>
          <cell r="F713">
            <v>0</v>
          </cell>
          <cell r="G713">
            <v>0</v>
          </cell>
          <cell r="H713">
            <v>0</v>
          </cell>
          <cell r="I713">
            <v>2100</v>
          </cell>
          <cell r="J713">
            <v>2100</v>
          </cell>
          <cell r="K713">
            <v>0</v>
          </cell>
          <cell r="L713">
            <v>0</v>
          </cell>
          <cell r="M713">
            <v>0</v>
          </cell>
          <cell r="N713">
            <v>0</v>
          </cell>
          <cell r="O713">
            <v>0</v>
          </cell>
          <cell r="P713">
            <v>0</v>
          </cell>
          <cell r="Q713">
            <v>0</v>
          </cell>
          <cell r="R713">
            <v>0</v>
          </cell>
          <cell r="S713">
            <v>0</v>
          </cell>
        </row>
        <row r="714">
          <cell r="A714">
            <v>2206540049</v>
          </cell>
          <cell r="B714" t="str">
            <v>KKC RECEIVABLE FINAL -HO</v>
          </cell>
          <cell r="C714">
            <v>0</v>
          </cell>
          <cell r="D714">
            <v>0</v>
          </cell>
          <cell r="E714">
            <v>0</v>
          </cell>
          <cell r="F714">
            <v>0</v>
          </cell>
          <cell r="G714">
            <v>0</v>
          </cell>
          <cell r="H714">
            <v>0</v>
          </cell>
          <cell r="I714">
            <v>0</v>
          </cell>
          <cell r="J714">
            <v>0</v>
          </cell>
          <cell r="K714">
            <v>0</v>
          </cell>
          <cell r="L714">
            <v>0</v>
          </cell>
          <cell r="M714">
            <v>0</v>
          </cell>
          <cell r="N714">
            <v>0</v>
          </cell>
          <cell r="O714">
            <v>0</v>
          </cell>
          <cell r="P714">
            <v>0</v>
          </cell>
          <cell r="Q714">
            <v>0</v>
          </cell>
          <cell r="R714">
            <v>0</v>
          </cell>
          <cell r="S714">
            <v>0</v>
          </cell>
        </row>
        <row r="715">
          <cell r="A715">
            <v>4201090020</v>
          </cell>
          <cell r="B715" t="str">
            <v>SUNDRY CREDIT BALANCE W/BACK</v>
          </cell>
          <cell r="C715">
            <v>0</v>
          </cell>
          <cell r="D715">
            <v>0</v>
          </cell>
          <cell r="E715">
            <v>0</v>
          </cell>
          <cell r="F715">
            <v>0</v>
          </cell>
          <cell r="G715">
            <v>0</v>
          </cell>
          <cell r="H715">
            <v>0</v>
          </cell>
          <cell r="I715">
            <v>0</v>
          </cell>
          <cell r="J715">
            <v>0</v>
          </cell>
          <cell r="K715">
            <v>0</v>
          </cell>
          <cell r="L715">
            <v>0</v>
          </cell>
          <cell r="M715">
            <v>0</v>
          </cell>
          <cell r="N715">
            <v>0</v>
          </cell>
          <cell r="O715">
            <v>0</v>
          </cell>
          <cell r="P715">
            <v>0</v>
          </cell>
          <cell r="Q715">
            <v>0</v>
          </cell>
          <cell r="R715">
            <v>0</v>
          </cell>
          <cell r="S715">
            <v>0</v>
          </cell>
        </row>
        <row r="716">
          <cell r="A716">
            <v>5501210420</v>
          </cell>
          <cell r="B716" t="str">
            <v>MISC DEBITS W/OFF</v>
          </cell>
          <cell r="C716">
            <v>0</v>
          </cell>
          <cell r="D716">
            <v>-115173.37082423439</v>
          </cell>
          <cell r="E716">
            <v>-284965.04121460055</v>
          </cell>
          <cell r="F716">
            <v>0</v>
          </cell>
          <cell r="G716">
            <v>0</v>
          </cell>
          <cell r="H716">
            <v>-558332.66796116496</v>
          </cell>
          <cell r="I716">
            <v>-958471.07999999984</v>
          </cell>
          <cell r="J716">
            <v>0</v>
          </cell>
          <cell r="K716">
            <v>-61742.425596496789</v>
          </cell>
          <cell r="L716">
            <v>-53430.945227737604</v>
          </cell>
          <cell r="M716">
            <v>0</v>
          </cell>
          <cell r="N716">
            <v>-115173.37082423439</v>
          </cell>
          <cell r="O716">
            <v>0</v>
          </cell>
          <cell r="P716">
            <v>-142482.52060730028</v>
          </cell>
          <cell r="Q716">
            <v>-142482.52060730028</v>
          </cell>
          <cell r="R716">
            <v>-284965.04121460055</v>
          </cell>
          <cell r="S716">
            <v>-558332.66796116496</v>
          </cell>
        </row>
        <row r="717">
          <cell r="A717">
            <v>5501211000</v>
          </cell>
          <cell r="B717" t="str">
            <v>GBS Shared Service Cost</v>
          </cell>
          <cell r="C717">
            <v>0</v>
          </cell>
          <cell r="D717">
            <v>2501335.7583763069</v>
          </cell>
          <cell r="E717">
            <v>6188871.9794877693</v>
          </cell>
          <cell r="F717">
            <v>0</v>
          </cell>
          <cell r="G717">
            <v>0</v>
          </cell>
          <cell r="H717">
            <v>12125871.262135921</v>
          </cell>
          <cell r="I717">
            <v>20816079</v>
          </cell>
          <cell r="J717">
            <v>0</v>
          </cell>
          <cell r="K717">
            <v>1340922.2622223501</v>
          </cell>
          <cell r="L717">
            <v>1160413.4961539567</v>
          </cell>
          <cell r="M717">
            <v>0</v>
          </cell>
          <cell r="N717">
            <v>2501335.7583763069</v>
          </cell>
          <cell r="O717">
            <v>0</v>
          </cell>
          <cell r="P717">
            <v>3094435.9897438847</v>
          </cell>
          <cell r="Q717">
            <v>3094435.9897438847</v>
          </cell>
          <cell r="R717">
            <v>6188871.9794877693</v>
          </cell>
          <cell r="S717">
            <v>12125871.262135921</v>
          </cell>
        </row>
        <row r="718">
          <cell r="A718">
            <v>5104020140</v>
          </cell>
          <cell r="B718" t="str">
            <v>GAIN / LOSS REVALUATION - IND FUEL</v>
          </cell>
          <cell r="C718">
            <v>0</v>
          </cell>
          <cell r="D718">
            <v>0</v>
          </cell>
          <cell r="E718">
            <v>0</v>
          </cell>
          <cell r="F718">
            <v>0</v>
          </cell>
          <cell r="G718">
            <v>0</v>
          </cell>
          <cell r="H718">
            <v>0</v>
          </cell>
          <cell r="I718">
            <v>0</v>
          </cell>
          <cell r="J718">
            <v>0</v>
          </cell>
          <cell r="K718">
            <v>0</v>
          </cell>
          <cell r="L718">
            <v>0</v>
          </cell>
          <cell r="M718">
            <v>0</v>
          </cell>
          <cell r="N718">
            <v>0</v>
          </cell>
          <cell r="O718">
            <v>0</v>
          </cell>
          <cell r="P718">
            <v>0</v>
          </cell>
          <cell r="Q718">
            <v>0</v>
          </cell>
          <cell r="R718">
            <v>0</v>
          </cell>
          <cell r="S718">
            <v>0</v>
          </cell>
        </row>
        <row r="719">
          <cell r="A719">
            <v>5501211010</v>
          </cell>
          <cell r="B719" t="str">
            <v>Preoperative expenses writtenoff</v>
          </cell>
          <cell r="C719">
            <v>0</v>
          </cell>
          <cell r="D719">
            <v>0</v>
          </cell>
          <cell r="E719">
            <v>0</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row>
        <row r="720">
          <cell r="A720">
            <v>1403022040</v>
          </cell>
          <cell r="B720" t="str">
            <v>OUTSTANDING LIABILITIES - 2017-18</v>
          </cell>
          <cell r="C720">
            <v>2.17</v>
          </cell>
          <cell r="D720">
            <v>0</v>
          </cell>
          <cell r="E720">
            <v>0</v>
          </cell>
          <cell r="F720">
            <v>0</v>
          </cell>
          <cell r="G720">
            <v>0</v>
          </cell>
          <cell r="H720">
            <v>0</v>
          </cell>
          <cell r="I720">
            <v>2.17</v>
          </cell>
          <cell r="J720">
            <v>2.17</v>
          </cell>
          <cell r="K720">
            <v>0</v>
          </cell>
          <cell r="L720">
            <v>0</v>
          </cell>
          <cell r="M720">
            <v>0</v>
          </cell>
          <cell r="N720">
            <v>0</v>
          </cell>
          <cell r="O720">
            <v>-20690</v>
          </cell>
          <cell r="P720">
            <v>20690</v>
          </cell>
          <cell r="Q720">
            <v>0</v>
          </cell>
          <cell r="R720">
            <v>0</v>
          </cell>
          <cell r="S720">
            <v>0</v>
          </cell>
        </row>
        <row r="721">
          <cell r="A721">
            <v>1404040660</v>
          </cell>
          <cell r="B721" t="str">
            <v>NPS PAYABLE</v>
          </cell>
          <cell r="C721">
            <v>9279771</v>
          </cell>
          <cell r="D721">
            <v>-2771238</v>
          </cell>
          <cell r="E721">
            <v>-4995404</v>
          </cell>
          <cell r="F721">
            <v>-445840</v>
          </cell>
          <cell r="G721">
            <v>-297917</v>
          </cell>
          <cell r="H721">
            <v>-3134271</v>
          </cell>
          <cell r="I721">
            <v>-1621142</v>
          </cell>
          <cell r="J721">
            <v>9279771</v>
          </cell>
          <cell r="K721">
            <v>-2247644</v>
          </cell>
          <cell r="L721">
            <v>-523594</v>
          </cell>
          <cell r="M721">
            <v>0</v>
          </cell>
          <cell r="N721">
            <v>-2771238</v>
          </cell>
          <cell r="O721">
            <v>-1801851</v>
          </cell>
          <cell r="P721">
            <v>-2911874</v>
          </cell>
          <cell r="Q721">
            <v>-281679</v>
          </cell>
          <cell r="R721">
            <v>-4995404</v>
          </cell>
          <cell r="S721">
            <v>-3134271</v>
          </cell>
        </row>
        <row r="722">
          <cell r="A722">
            <v>5501270010</v>
          </cell>
          <cell r="B722" t="str">
            <v>LOSS ON SALE / WRITE OF INVESTMENTS</v>
          </cell>
          <cell r="C722">
            <v>0</v>
          </cell>
          <cell r="D722">
            <v>2599999.7000000002</v>
          </cell>
          <cell r="E722">
            <v>0</v>
          </cell>
          <cell r="F722">
            <v>0</v>
          </cell>
          <cell r="G722">
            <v>0</v>
          </cell>
          <cell r="H722">
            <v>0</v>
          </cell>
          <cell r="I722">
            <v>2599999.7000000002</v>
          </cell>
          <cell r="J722">
            <v>0</v>
          </cell>
          <cell r="K722">
            <v>2599999.7000000002</v>
          </cell>
          <cell r="L722">
            <v>0</v>
          </cell>
          <cell r="M722">
            <v>0</v>
          </cell>
          <cell r="N722">
            <v>2599999.7000000002</v>
          </cell>
          <cell r="O722">
            <v>0</v>
          </cell>
          <cell r="P722">
            <v>0</v>
          </cell>
          <cell r="Q722">
            <v>0</v>
          </cell>
          <cell r="R722">
            <v>0</v>
          </cell>
          <cell r="S722">
            <v>0</v>
          </cell>
        </row>
        <row r="723">
          <cell r="A723">
            <v>2204016250</v>
          </cell>
          <cell r="B723" t="str">
            <v>Mizohu Bank - H10-792-103046</v>
          </cell>
          <cell r="C723">
            <v>0</v>
          </cell>
          <cell r="D723">
            <v>0</v>
          </cell>
          <cell r="E723">
            <v>0</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row>
        <row r="724">
          <cell r="A724">
            <v>5201030100</v>
          </cell>
          <cell r="B724" t="str">
            <v>CONTRIBUTION TO NPS</v>
          </cell>
          <cell r="C724">
            <v>0</v>
          </cell>
          <cell r="D724">
            <v>4177333.991155542</v>
          </cell>
          <cell r="E724">
            <v>3174916.3389415462</v>
          </cell>
          <cell r="F724">
            <v>380868</v>
          </cell>
          <cell r="G724">
            <v>252464</v>
          </cell>
          <cell r="H724">
            <v>3623338.6699029128</v>
          </cell>
          <cell r="I724">
            <v>10975589.000000002</v>
          </cell>
          <cell r="J724">
            <v>0</v>
          </cell>
          <cell r="K724">
            <v>3633817.4901040019</v>
          </cell>
          <cell r="L724">
            <v>543516.5010515399</v>
          </cell>
          <cell r="M724">
            <v>0</v>
          </cell>
          <cell r="N724">
            <v>4177333.991155542</v>
          </cell>
          <cell r="O724">
            <v>0</v>
          </cell>
          <cell r="P724">
            <v>2696028.6694707731</v>
          </cell>
          <cell r="Q724">
            <v>478887.66947077296</v>
          </cell>
          <cell r="R724">
            <v>3174916.3389415462</v>
          </cell>
          <cell r="S724">
            <v>3623338.6699029128</v>
          </cell>
        </row>
        <row r="725">
          <cell r="A725">
            <v>5501210700</v>
          </cell>
          <cell r="B725" t="str">
            <v>ROC FILING FEES</v>
          </cell>
          <cell r="C725">
            <v>0</v>
          </cell>
          <cell r="D725">
            <v>72.939327590677323</v>
          </cell>
          <cell r="E725">
            <v>180.468439399614</v>
          </cell>
          <cell r="F725">
            <v>0</v>
          </cell>
          <cell r="G725">
            <v>0</v>
          </cell>
          <cell r="H725">
            <v>353.59223300970876</v>
          </cell>
          <cell r="I725">
            <v>607.00000000000011</v>
          </cell>
          <cell r="J725">
            <v>0</v>
          </cell>
          <cell r="K725">
            <v>39.101495203249698</v>
          </cell>
          <cell r="L725">
            <v>33.837832387427625</v>
          </cell>
          <cell r="M725">
            <v>0</v>
          </cell>
          <cell r="N725">
            <v>72.939327590677323</v>
          </cell>
          <cell r="O725">
            <v>0</v>
          </cell>
          <cell r="P725">
            <v>90.234219699806999</v>
          </cell>
          <cell r="Q725">
            <v>90.234219699806999</v>
          </cell>
          <cell r="R725">
            <v>180.468439399614</v>
          </cell>
          <cell r="S725">
            <v>353.59223300970876</v>
          </cell>
        </row>
        <row r="726">
          <cell r="A726">
            <v>1403020090</v>
          </cell>
          <cell r="B726" t="str">
            <v>TRADE PAYABLES - MARKETING SERVICES</v>
          </cell>
          <cell r="C726">
            <v>0</v>
          </cell>
          <cell r="D726">
            <v>0</v>
          </cell>
          <cell r="E726">
            <v>0</v>
          </cell>
          <cell r="F726">
            <v>0</v>
          </cell>
          <cell r="G726">
            <v>0</v>
          </cell>
          <cell r="H726">
            <v>0</v>
          </cell>
          <cell r="I726">
            <v>0</v>
          </cell>
          <cell r="J726">
            <v>0</v>
          </cell>
          <cell r="K726">
            <v>0</v>
          </cell>
          <cell r="L726">
            <v>0</v>
          </cell>
          <cell r="M726">
            <v>0</v>
          </cell>
          <cell r="N726">
            <v>0</v>
          </cell>
          <cell r="O726">
            <v>0</v>
          </cell>
          <cell r="P726">
            <v>0</v>
          </cell>
          <cell r="Q726">
            <v>0</v>
          </cell>
          <cell r="R726">
            <v>0</v>
          </cell>
          <cell r="S726">
            <v>0</v>
          </cell>
        </row>
        <row r="727">
          <cell r="A727">
            <v>1403028060</v>
          </cell>
          <cell r="B727" t="str">
            <v>TRADE PAYABLES - INDAS ADJUSTMENT</v>
          </cell>
          <cell r="C727">
            <v>-4535514.1800000072</v>
          </cell>
          <cell r="D727">
            <v>0</v>
          </cell>
          <cell r="E727">
            <v>0</v>
          </cell>
          <cell r="F727">
            <v>0</v>
          </cell>
          <cell r="G727">
            <v>0</v>
          </cell>
          <cell r="H727">
            <v>0</v>
          </cell>
          <cell r="I727">
            <v>-4535514.1800000072</v>
          </cell>
          <cell r="J727">
            <v>-4535514.1800000072</v>
          </cell>
          <cell r="K727">
            <v>0</v>
          </cell>
          <cell r="L727">
            <v>0</v>
          </cell>
          <cell r="M727">
            <v>0</v>
          </cell>
          <cell r="N727">
            <v>0</v>
          </cell>
          <cell r="O727">
            <v>0</v>
          </cell>
          <cell r="P727">
            <v>0</v>
          </cell>
          <cell r="Q727">
            <v>0</v>
          </cell>
          <cell r="R727">
            <v>0</v>
          </cell>
          <cell r="S727">
            <v>0</v>
          </cell>
        </row>
        <row r="728">
          <cell r="A728">
            <v>1404040600</v>
          </cell>
          <cell r="B728" t="str">
            <v>E.S.I.C PAYABLE</v>
          </cell>
          <cell r="C728">
            <v>0</v>
          </cell>
          <cell r="D728">
            <v>0</v>
          </cell>
          <cell r="E728">
            <v>0</v>
          </cell>
          <cell r="F728">
            <v>0</v>
          </cell>
          <cell r="G728">
            <v>0</v>
          </cell>
          <cell r="H728">
            <v>0</v>
          </cell>
          <cell r="I728">
            <v>0</v>
          </cell>
          <cell r="J728">
            <v>0</v>
          </cell>
          <cell r="K728">
            <v>0</v>
          </cell>
          <cell r="L728">
            <v>0</v>
          </cell>
          <cell r="M728">
            <v>0</v>
          </cell>
          <cell r="N728">
            <v>0</v>
          </cell>
          <cell r="O728">
            <v>0</v>
          </cell>
          <cell r="P728">
            <v>0</v>
          </cell>
          <cell r="Q728">
            <v>0</v>
          </cell>
          <cell r="R728">
            <v>0</v>
          </cell>
          <cell r="S728">
            <v>0</v>
          </cell>
        </row>
        <row r="729">
          <cell r="A729">
            <v>2204016541</v>
          </cell>
          <cell r="B729" t="str">
            <v>KOTAK BANK - 8111844230 - INCOMING</v>
          </cell>
          <cell r="C729">
            <v>0</v>
          </cell>
          <cell r="D729">
            <v>0</v>
          </cell>
          <cell r="E729">
            <v>0</v>
          </cell>
          <cell r="F729">
            <v>0</v>
          </cell>
          <cell r="G729">
            <v>0</v>
          </cell>
          <cell r="H729">
            <v>0</v>
          </cell>
          <cell r="I729">
            <v>0</v>
          </cell>
          <cell r="J729">
            <v>0</v>
          </cell>
          <cell r="K729">
            <v>0</v>
          </cell>
          <cell r="L729">
            <v>0</v>
          </cell>
          <cell r="M729">
            <v>0</v>
          </cell>
          <cell r="N729">
            <v>0</v>
          </cell>
          <cell r="O729">
            <v>0</v>
          </cell>
          <cell r="P729">
            <v>0</v>
          </cell>
          <cell r="Q729">
            <v>0</v>
          </cell>
          <cell r="R729">
            <v>0</v>
          </cell>
          <cell r="S729">
            <v>0</v>
          </cell>
        </row>
        <row r="730">
          <cell r="A730">
            <v>2204016542</v>
          </cell>
          <cell r="B730" t="str">
            <v>KOTAK BANK - 8111844230 - OUTGOING</v>
          </cell>
          <cell r="C730">
            <v>0</v>
          </cell>
          <cell r="D730">
            <v>0</v>
          </cell>
          <cell r="E730">
            <v>0</v>
          </cell>
          <cell r="F730">
            <v>0</v>
          </cell>
          <cell r="G730">
            <v>0</v>
          </cell>
          <cell r="H730">
            <v>0</v>
          </cell>
          <cell r="I730">
            <v>0</v>
          </cell>
          <cell r="J730">
            <v>0</v>
          </cell>
          <cell r="K730">
            <v>0</v>
          </cell>
          <cell r="L730">
            <v>0</v>
          </cell>
          <cell r="M730">
            <v>0</v>
          </cell>
          <cell r="N730">
            <v>0</v>
          </cell>
          <cell r="O730">
            <v>0</v>
          </cell>
          <cell r="P730">
            <v>0</v>
          </cell>
          <cell r="Q730">
            <v>0</v>
          </cell>
          <cell r="R730">
            <v>0</v>
          </cell>
          <cell r="S730">
            <v>0</v>
          </cell>
        </row>
        <row r="731">
          <cell r="A731">
            <v>5501140490</v>
          </cell>
          <cell r="B731" t="str">
            <v>OPTION PREMIUM</v>
          </cell>
          <cell r="C731">
            <v>0</v>
          </cell>
          <cell r="D731">
            <v>0</v>
          </cell>
          <cell r="E731">
            <v>0</v>
          </cell>
          <cell r="F731">
            <v>0</v>
          </cell>
          <cell r="G731">
            <v>0</v>
          </cell>
          <cell r="H731">
            <v>0</v>
          </cell>
          <cell r="I731">
            <v>0</v>
          </cell>
          <cell r="J731">
            <v>0</v>
          </cell>
          <cell r="K731">
            <v>0</v>
          </cell>
          <cell r="L731">
            <v>0</v>
          </cell>
          <cell r="M731">
            <v>0</v>
          </cell>
          <cell r="N731">
            <v>0</v>
          </cell>
          <cell r="O731">
            <v>0</v>
          </cell>
          <cell r="P731">
            <v>0</v>
          </cell>
          <cell r="Q731">
            <v>0</v>
          </cell>
          <cell r="R731">
            <v>0</v>
          </cell>
          <cell r="S731">
            <v>0</v>
          </cell>
        </row>
        <row r="732">
          <cell r="A732">
            <v>5501140470</v>
          </cell>
          <cell r="B732" t="str">
            <v>EXCHANGE DIFFERENCE ON MTM FWC</v>
          </cell>
          <cell r="C732">
            <v>0</v>
          </cell>
          <cell r="D732">
            <v>0</v>
          </cell>
          <cell r="E732">
            <v>-3455147.21</v>
          </cell>
          <cell r="F732">
            <v>0</v>
          </cell>
          <cell r="G732">
            <v>0</v>
          </cell>
          <cell r="H732">
            <v>-22960028.460000001</v>
          </cell>
          <cell r="I732">
            <v>-26415175.670000002</v>
          </cell>
          <cell r="J732">
            <v>0</v>
          </cell>
          <cell r="K732">
            <v>0</v>
          </cell>
          <cell r="L732">
            <v>0</v>
          </cell>
          <cell r="M732">
            <v>0</v>
          </cell>
          <cell r="N732">
            <v>0</v>
          </cell>
          <cell r="O732">
            <v>-3455147.21</v>
          </cell>
          <cell r="P732">
            <v>0</v>
          </cell>
          <cell r="Q732">
            <v>0</v>
          </cell>
          <cell r="R732">
            <v>-3455147.21</v>
          </cell>
          <cell r="S732">
            <v>-22960028.460000001</v>
          </cell>
        </row>
        <row r="733">
          <cell r="A733">
            <v>1404100232</v>
          </cell>
          <cell r="B733" t="str">
            <v>FORWARD CONTRACT PREMIUM PAYABLE - INDAS ADJU</v>
          </cell>
          <cell r="C733">
            <v>0</v>
          </cell>
          <cell r="D733">
            <v>-2.9802322387695313E-8</v>
          </cell>
          <cell r="E733">
            <v>995983348.32000005</v>
          </cell>
          <cell r="F733">
            <v>0</v>
          </cell>
          <cell r="G733">
            <v>0</v>
          </cell>
          <cell r="H733">
            <v>201535133.00000003</v>
          </cell>
          <cell r="I733">
            <v>1197518481.3200002</v>
          </cell>
          <cell r="J733">
            <v>0</v>
          </cell>
          <cell r="K733">
            <v>-2.9802322387695313E-8</v>
          </cell>
          <cell r="L733">
            <v>0</v>
          </cell>
          <cell r="M733">
            <v>0</v>
          </cell>
          <cell r="N733">
            <v>-2.9802322387695313E-8</v>
          </cell>
          <cell r="O733">
            <v>0</v>
          </cell>
          <cell r="P733">
            <v>995983348.32000005</v>
          </cell>
          <cell r="Q733">
            <v>0</v>
          </cell>
          <cell r="R733">
            <v>995983348.32000005</v>
          </cell>
          <cell r="S733">
            <v>201535133.00000003</v>
          </cell>
        </row>
        <row r="734">
          <cell r="A734">
            <v>1102120000</v>
          </cell>
          <cell r="B734" t="str">
            <v>OCI Acuarial Gain / Losses</v>
          </cell>
          <cell r="C734">
            <v>12847296</v>
          </cell>
          <cell r="D734">
            <v>-37138721961.110001</v>
          </cell>
          <cell r="E734">
            <v>-35925867</v>
          </cell>
          <cell r="F734">
            <v>0</v>
          </cell>
          <cell r="G734">
            <v>0</v>
          </cell>
          <cell r="H734">
            <v>0</v>
          </cell>
          <cell r="I734">
            <v>-37161800532.110001</v>
          </cell>
          <cell r="J734">
            <v>12847296</v>
          </cell>
          <cell r="K734">
            <v>-37138721961.110001</v>
          </cell>
          <cell r="L734">
            <v>0</v>
          </cell>
          <cell r="M734">
            <v>0</v>
          </cell>
          <cell r="N734">
            <v>-37138721961.110001</v>
          </cell>
          <cell r="O734">
            <v>-35925867</v>
          </cell>
          <cell r="P734">
            <v>0</v>
          </cell>
          <cell r="Q734">
            <v>0</v>
          </cell>
          <cell r="R734">
            <v>-35925867</v>
          </cell>
          <cell r="S734">
            <v>0</v>
          </cell>
        </row>
        <row r="735">
          <cell r="A735">
            <v>1102120030</v>
          </cell>
          <cell r="B735" t="str">
            <v>OCI - Equity Shares</v>
          </cell>
          <cell r="C735">
            <v>44278050</v>
          </cell>
          <cell r="D735">
            <v>0</v>
          </cell>
          <cell r="E735">
            <v>0</v>
          </cell>
          <cell r="F735">
            <v>0</v>
          </cell>
          <cell r="G735">
            <v>0</v>
          </cell>
          <cell r="H735">
            <v>0</v>
          </cell>
          <cell r="I735">
            <v>44278050</v>
          </cell>
          <cell r="J735">
            <v>44278050</v>
          </cell>
          <cell r="K735">
            <v>0</v>
          </cell>
          <cell r="L735">
            <v>0</v>
          </cell>
          <cell r="M735">
            <v>0</v>
          </cell>
          <cell r="N735">
            <v>0</v>
          </cell>
          <cell r="O735">
            <v>0</v>
          </cell>
          <cell r="P735">
            <v>0</v>
          </cell>
          <cell r="Q735">
            <v>0</v>
          </cell>
          <cell r="R735">
            <v>0</v>
          </cell>
          <cell r="S735">
            <v>0</v>
          </cell>
        </row>
        <row r="736">
          <cell r="A736">
            <v>1301019900</v>
          </cell>
          <cell r="B736" t="str">
            <v>LONG TERM NON-CONVERTIBLE DEBENTURES - INDAS</v>
          </cell>
          <cell r="C736">
            <v>0</v>
          </cell>
          <cell r="D736">
            <v>-0.14525295537896454</v>
          </cell>
          <cell r="E736">
            <v>0</v>
          </cell>
          <cell r="F736">
            <v>0</v>
          </cell>
          <cell r="G736">
            <v>0</v>
          </cell>
          <cell r="H736">
            <v>632556.36533920618</v>
          </cell>
          <cell r="I736">
            <v>632556.2200862508</v>
          </cell>
          <cell r="J736">
            <v>0</v>
          </cell>
          <cell r="K736">
            <v>-0.14525295537896454</v>
          </cell>
          <cell r="L736">
            <v>0</v>
          </cell>
          <cell r="M736">
            <v>0</v>
          </cell>
          <cell r="N736">
            <v>-0.14525295537896454</v>
          </cell>
          <cell r="O736">
            <v>0</v>
          </cell>
          <cell r="P736">
            <v>0</v>
          </cell>
          <cell r="Q736">
            <v>0</v>
          </cell>
          <cell r="R736">
            <v>0</v>
          </cell>
          <cell r="S736">
            <v>632556.36533920618</v>
          </cell>
        </row>
        <row r="737">
          <cell r="A737">
            <v>1301550000</v>
          </cell>
          <cell r="B737" t="str">
            <v>LOANS AND ADVANCES FROM RELATED PARTIES-LT</v>
          </cell>
          <cell r="C737">
            <v>-0.12028245627880096</v>
          </cell>
          <cell r="D737">
            <v>0</v>
          </cell>
          <cell r="E737">
            <v>0</v>
          </cell>
          <cell r="F737">
            <v>0</v>
          </cell>
          <cell r="G737">
            <v>0</v>
          </cell>
          <cell r="H737">
            <v>0</v>
          </cell>
          <cell r="I737">
            <v>-0.12028245627880096</v>
          </cell>
          <cell r="J737">
            <v>-0.12028245627880096</v>
          </cell>
          <cell r="K737">
            <v>0</v>
          </cell>
          <cell r="L737">
            <v>0</v>
          </cell>
          <cell r="M737">
            <v>0</v>
          </cell>
          <cell r="N737">
            <v>0</v>
          </cell>
          <cell r="O737">
            <v>0</v>
          </cell>
          <cell r="P737">
            <v>0</v>
          </cell>
          <cell r="Q737">
            <v>0</v>
          </cell>
          <cell r="R737">
            <v>0</v>
          </cell>
          <cell r="S737">
            <v>0</v>
          </cell>
        </row>
        <row r="738">
          <cell r="A738">
            <v>1404010000</v>
          </cell>
          <cell r="B738" t="str">
            <v>CURRENT MATURITIES OF LONG TERM DEBT</v>
          </cell>
          <cell r="C738">
            <v>0</v>
          </cell>
          <cell r="D738">
            <v>0</v>
          </cell>
          <cell r="E738">
            <v>0</v>
          </cell>
          <cell r="F738">
            <v>0</v>
          </cell>
          <cell r="G738">
            <v>0</v>
          </cell>
          <cell r="H738">
            <v>0</v>
          </cell>
          <cell r="I738">
            <v>0</v>
          </cell>
          <cell r="J738">
            <v>0</v>
          </cell>
          <cell r="K738">
            <v>0</v>
          </cell>
          <cell r="L738">
            <v>0</v>
          </cell>
          <cell r="M738">
            <v>0</v>
          </cell>
          <cell r="N738">
            <v>0</v>
          </cell>
          <cell r="O738">
            <v>0</v>
          </cell>
          <cell r="P738">
            <v>0</v>
          </cell>
          <cell r="Q738">
            <v>0</v>
          </cell>
          <cell r="R738">
            <v>0</v>
          </cell>
          <cell r="S738">
            <v>0</v>
          </cell>
        </row>
        <row r="739">
          <cell r="A739">
            <v>1404040315</v>
          </cell>
          <cell r="B739" t="str">
            <v>TAX DEDUCTED AT SOURCE - INDAS ADJUSTMENT</v>
          </cell>
          <cell r="C739">
            <v>0</v>
          </cell>
          <cell r="D739">
            <v>0</v>
          </cell>
          <cell r="E739">
            <v>0</v>
          </cell>
          <cell r="F739">
            <v>0</v>
          </cell>
          <cell r="G739">
            <v>0</v>
          </cell>
          <cell r="H739">
            <v>0</v>
          </cell>
          <cell r="I739">
            <v>0</v>
          </cell>
          <cell r="J739">
            <v>0</v>
          </cell>
          <cell r="K739">
            <v>0</v>
          </cell>
          <cell r="L739">
            <v>0</v>
          </cell>
          <cell r="M739">
            <v>0</v>
          </cell>
          <cell r="N739">
            <v>0</v>
          </cell>
          <cell r="O739">
            <v>0</v>
          </cell>
          <cell r="P739">
            <v>0</v>
          </cell>
          <cell r="Q739">
            <v>0</v>
          </cell>
          <cell r="R739">
            <v>0</v>
          </cell>
          <cell r="S739">
            <v>0</v>
          </cell>
        </row>
        <row r="740">
          <cell r="A740">
            <v>1404080281</v>
          </cell>
          <cell r="B740" t="str">
            <v>ESOP PAYABLE TO EMPLOYEE - INDAS ADJUSTMENT</v>
          </cell>
          <cell r="C740">
            <v>0</v>
          </cell>
          <cell r="D740">
            <v>0</v>
          </cell>
          <cell r="E740">
            <v>0</v>
          </cell>
          <cell r="F740">
            <v>0</v>
          </cell>
          <cell r="G740">
            <v>0</v>
          </cell>
          <cell r="H740">
            <v>0</v>
          </cell>
          <cell r="I740">
            <v>0</v>
          </cell>
          <cell r="J740">
            <v>0</v>
          </cell>
          <cell r="K740">
            <v>0</v>
          </cell>
          <cell r="L740">
            <v>0</v>
          </cell>
          <cell r="M740">
            <v>0</v>
          </cell>
          <cell r="N740">
            <v>0</v>
          </cell>
          <cell r="O740">
            <v>0</v>
          </cell>
          <cell r="P740">
            <v>0</v>
          </cell>
          <cell r="Q740">
            <v>0</v>
          </cell>
          <cell r="R740">
            <v>0</v>
          </cell>
          <cell r="S740">
            <v>0</v>
          </cell>
        </row>
        <row r="741">
          <cell r="A741">
            <v>1404100310</v>
          </cell>
          <cell r="B741" t="str">
            <v>OTHER PAYABLE - INDAS ADJUSTMENT</v>
          </cell>
          <cell r="C741">
            <v>-28025</v>
          </cell>
          <cell r="D741">
            <v>0</v>
          </cell>
          <cell r="E741">
            <v>0</v>
          </cell>
          <cell r="F741">
            <v>0</v>
          </cell>
          <cell r="G741">
            <v>0</v>
          </cell>
          <cell r="H741">
            <v>0</v>
          </cell>
          <cell r="I741">
            <v>-28025</v>
          </cell>
          <cell r="J741">
            <v>-28025</v>
          </cell>
          <cell r="K741">
            <v>0</v>
          </cell>
          <cell r="L741">
            <v>0</v>
          </cell>
          <cell r="M741">
            <v>0</v>
          </cell>
          <cell r="N741">
            <v>0</v>
          </cell>
          <cell r="O741">
            <v>0</v>
          </cell>
          <cell r="P741">
            <v>0</v>
          </cell>
          <cell r="Q741">
            <v>0</v>
          </cell>
          <cell r="R741">
            <v>0</v>
          </cell>
          <cell r="S741">
            <v>0</v>
          </cell>
        </row>
        <row r="742">
          <cell r="A742">
            <v>1304040110</v>
          </cell>
          <cell r="B742" t="str">
            <v>ACCRUED LEASE RENT - INDAS ADJUSTMENT</v>
          </cell>
          <cell r="C742">
            <v>0</v>
          </cell>
          <cell r="D742">
            <v>-1429572.9742899449</v>
          </cell>
          <cell r="E742">
            <v>0</v>
          </cell>
          <cell r="F742">
            <v>0</v>
          </cell>
          <cell r="G742">
            <v>0</v>
          </cell>
          <cell r="H742">
            <v>-57770386.906759456</v>
          </cell>
          <cell r="I742">
            <v>-59199959.881049402</v>
          </cell>
          <cell r="J742">
            <v>0</v>
          </cell>
          <cell r="K742">
            <v>-1429572.9742899449</v>
          </cell>
          <cell r="L742">
            <v>0</v>
          </cell>
          <cell r="M742">
            <v>0</v>
          </cell>
          <cell r="N742">
            <v>-1429572.9742899449</v>
          </cell>
          <cell r="O742">
            <v>0</v>
          </cell>
          <cell r="P742">
            <v>0</v>
          </cell>
          <cell r="Q742">
            <v>0</v>
          </cell>
          <cell r="R742">
            <v>0</v>
          </cell>
          <cell r="S742">
            <v>-57770386.906759456</v>
          </cell>
        </row>
        <row r="743">
          <cell r="A743">
            <v>1404130080</v>
          </cell>
          <cell r="B743" t="str">
            <v>LEASE DEPOSIT RECEIVED - INDAS ADJUSTMENT</v>
          </cell>
          <cell r="C743">
            <v>0</v>
          </cell>
          <cell r="D743">
            <v>2127612.950554294</v>
          </cell>
          <cell r="E743">
            <v>0</v>
          </cell>
          <cell r="F743">
            <v>0</v>
          </cell>
          <cell r="G743">
            <v>0</v>
          </cell>
          <cell r="H743">
            <v>66151774.717179246</v>
          </cell>
          <cell r="I743">
            <v>68279387.667733535</v>
          </cell>
          <cell r="J743">
            <v>0</v>
          </cell>
          <cell r="K743">
            <v>2127612.950554294</v>
          </cell>
          <cell r="L743">
            <v>0</v>
          </cell>
          <cell r="M743">
            <v>0</v>
          </cell>
          <cell r="N743">
            <v>2127612.950554294</v>
          </cell>
          <cell r="O743">
            <v>0</v>
          </cell>
          <cell r="P743">
            <v>0</v>
          </cell>
          <cell r="Q743">
            <v>0</v>
          </cell>
          <cell r="R743">
            <v>0</v>
          </cell>
          <cell r="S743">
            <v>66151774.717179246</v>
          </cell>
        </row>
        <row r="744">
          <cell r="A744">
            <v>1404160320</v>
          </cell>
          <cell r="B744" t="str">
            <v>BUYERS CREDIT (FOREIGN CURRENCY LOAN FROM) BA</v>
          </cell>
          <cell r="C744">
            <v>0</v>
          </cell>
          <cell r="D744">
            <v>5.9604644775390625E-7</v>
          </cell>
          <cell r="E744">
            <v>0</v>
          </cell>
          <cell r="F744">
            <v>0</v>
          </cell>
          <cell r="G744">
            <v>0</v>
          </cell>
          <cell r="H744">
            <v>-6.5565109252929688E-7</v>
          </cell>
          <cell r="I744">
            <v>-5.9604644775390625E-8</v>
          </cell>
          <cell r="J744">
            <v>0</v>
          </cell>
          <cell r="K744">
            <v>5.9604644775390625E-7</v>
          </cell>
          <cell r="L744">
            <v>0</v>
          </cell>
          <cell r="M744">
            <v>0</v>
          </cell>
          <cell r="N744">
            <v>5.9604644775390625E-7</v>
          </cell>
          <cell r="O744">
            <v>0</v>
          </cell>
          <cell r="P744">
            <v>0</v>
          </cell>
          <cell r="Q744">
            <v>0</v>
          </cell>
          <cell r="R744">
            <v>0</v>
          </cell>
          <cell r="S744">
            <v>-6.5565109252929688E-7</v>
          </cell>
        </row>
        <row r="745">
          <cell r="A745">
            <v>1405020410</v>
          </cell>
          <cell r="B745" t="str">
            <v>PROVISION FOR INCOME TAX - INDAS ADJUSTMENT</v>
          </cell>
          <cell r="C745">
            <v>-108754756</v>
          </cell>
          <cell r="D745">
            <v>0</v>
          </cell>
          <cell r="E745">
            <v>0</v>
          </cell>
          <cell r="F745">
            <v>0</v>
          </cell>
          <cell r="G745">
            <v>0</v>
          </cell>
          <cell r="H745">
            <v>0</v>
          </cell>
          <cell r="I745">
            <v>-108754756</v>
          </cell>
          <cell r="J745">
            <v>-108754756</v>
          </cell>
          <cell r="K745">
            <v>0</v>
          </cell>
          <cell r="L745">
            <v>0</v>
          </cell>
          <cell r="M745">
            <v>0</v>
          </cell>
          <cell r="N745">
            <v>0</v>
          </cell>
          <cell r="O745">
            <v>0</v>
          </cell>
          <cell r="P745">
            <v>0</v>
          </cell>
          <cell r="Q745">
            <v>0</v>
          </cell>
          <cell r="R745">
            <v>0</v>
          </cell>
          <cell r="S745">
            <v>0</v>
          </cell>
        </row>
        <row r="746">
          <cell r="A746">
            <v>2101015030</v>
          </cell>
          <cell r="B746" t="str">
            <v>BUILDINGS-FACTORY - COST-INDAS ADJUSTMENT</v>
          </cell>
          <cell r="C746">
            <v>0</v>
          </cell>
          <cell r="D746">
            <v>2010482.9975073794</v>
          </cell>
          <cell r="E746">
            <v>0</v>
          </cell>
          <cell r="F746">
            <v>-109238812.58</v>
          </cell>
          <cell r="G746">
            <v>0</v>
          </cell>
          <cell r="H746">
            <v>-1252067431.018714</v>
          </cell>
          <cell r="I746">
            <v>-1250056948.0212066</v>
          </cell>
          <cell r="J746">
            <v>0</v>
          </cell>
          <cell r="K746">
            <v>2010482.9975073794</v>
          </cell>
          <cell r="L746">
            <v>0</v>
          </cell>
          <cell r="M746">
            <v>0</v>
          </cell>
          <cell r="N746">
            <v>2010482.9975073794</v>
          </cell>
          <cell r="O746">
            <v>0</v>
          </cell>
          <cell r="P746">
            <v>0</v>
          </cell>
          <cell r="Q746">
            <v>0</v>
          </cell>
          <cell r="R746">
            <v>0</v>
          </cell>
          <cell r="S746">
            <v>-1252067431.018714</v>
          </cell>
        </row>
        <row r="747">
          <cell r="A747">
            <v>2101015070</v>
          </cell>
          <cell r="B747" t="str">
            <v>PLANT AND MACHINERY - COST-INDAS ADJUSTMENT</v>
          </cell>
          <cell r="C747">
            <v>0</v>
          </cell>
          <cell r="D747">
            <v>195018337.8382431</v>
          </cell>
          <cell r="E747">
            <v>0</v>
          </cell>
          <cell r="F747">
            <v>-866157880.14999998</v>
          </cell>
          <cell r="G747">
            <v>0</v>
          </cell>
          <cell r="H747">
            <v>-13963136592.576963</v>
          </cell>
          <cell r="I747">
            <v>-13768118254.73872</v>
          </cell>
          <cell r="J747">
            <v>0</v>
          </cell>
          <cell r="K747">
            <v>195018337.8382431</v>
          </cell>
          <cell r="L747">
            <v>0</v>
          </cell>
          <cell r="M747">
            <v>0</v>
          </cell>
          <cell r="N747">
            <v>195018337.8382431</v>
          </cell>
          <cell r="O747">
            <v>0</v>
          </cell>
          <cell r="P747">
            <v>0</v>
          </cell>
          <cell r="Q747">
            <v>0</v>
          </cell>
          <cell r="R747">
            <v>0</v>
          </cell>
          <cell r="S747">
            <v>-13963136592.576963</v>
          </cell>
        </row>
        <row r="748">
          <cell r="A748">
            <v>2101025030</v>
          </cell>
          <cell r="B748" t="str">
            <v>ACCUMULATED DEPRECIATION BUILDINGS-FACTORY-IN</v>
          </cell>
          <cell r="C748">
            <v>0</v>
          </cell>
          <cell r="D748">
            <v>-624828.07831339864</v>
          </cell>
          <cell r="E748">
            <v>0</v>
          </cell>
          <cell r="F748">
            <v>7727015.616712329</v>
          </cell>
          <cell r="G748">
            <v>0</v>
          </cell>
          <cell r="H748">
            <v>443110312.81667143</v>
          </cell>
          <cell r="I748">
            <v>442485484.73835802</v>
          </cell>
          <cell r="J748">
            <v>0</v>
          </cell>
          <cell r="K748">
            <v>-624828.07831339864</v>
          </cell>
          <cell r="L748">
            <v>0</v>
          </cell>
          <cell r="M748">
            <v>0</v>
          </cell>
          <cell r="N748">
            <v>-624828.07831339864</v>
          </cell>
          <cell r="O748">
            <v>0</v>
          </cell>
          <cell r="P748">
            <v>0</v>
          </cell>
          <cell r="Q748">
            <v>0</v>
          </cell>
          <cell r="R748">
            <v>0</v>
          </cell>
          <cell r="S748">
            <v>443110312.81667143</v>
          </cell>
        </row>
        <row r="749">
          <cell r="A749">
            <v>2101025070</v>
          </cell>
          <cell r="B749" t="str">
            <v>ACCUMULATED DEPRECIATION-PLANT &amp; MACHINERY-IN</v>
          </cell>
          <cell r="C749">
            <v>0</v>
          </cell>
          <cell r="D749">
            <v>-189851225.92500931</v>
          </cell>
          <cell r="E749">
            <v>0</v>
          </cell>
          <cell r="F749">
            <v>75566744.283013701</v>
          </cell>
          <cell r="G749">
            <v>0</v>
          </cell>
          <cell r="H749">
            <v>8046747553.2847147</v>
          </cell>
          <cell r="I749">
            <v>7856896327.359705</v>
          </cell>
          <cell r="J749">
            <v>0</v>
          </cell>
          <cell r="K749">
            <v>-189851225.92500931</v>
          </cell>
          <cell r="L749">
            <v>0</v>
          </cell>
          <cell r="M749">
            <v>0</v>
          </cell>
          <cell r="N749">
            <v>-189851225.92500931</v>
          </cell>
          <cell r="O749">
            <v>0</v>
          </cell>
          <cell r="P749">
            <v>0</v>
          </cell>
          <cell r="Q749">
            <v>0</v>
          </cell>
          <cell r="R749">
            <v>0</v>
          </cell>
          <cell r="S749">
            <v>8046747553.2847147</v>
          </cell>
        </row>
        <row r="750">
          <cell r="A750">
            <v>2103019000</v>
          </cell>
          <cell r="B750" t="str">
            <v>INVESTMENT IN EQUITY SHARES - INDAS ADJUSTMENT</v>
          </cell>
          <cell r="C750">
            <v>9.3132257461547852E-10</v>
          </cell>
          <cell r="D750">
            <v>0</v>
          </cell>
          <cell r="E750">
            <v>0</v>
          </cell>
          <cell r="F750">
            <v>0</v>
          </cell>
          <cell r="G750">
            <v>0</v>
          </cell>
          <cell r="H750">
            <v>0</v>
          </cell>
          <cell r="I750">
            <v>9.3132257461547852E-10</v>
          </cell>
          <cell r="J750">
            <v>9.3132257461547852E-10</v>
          </cell>
          <cell r="K750">
            <v>0</v>
          </cell>
          <cell r="L750">
            <v>0</v>
          </cell>
          <cell r="M750">
            <v>0</v>
          </cell>
          <cell r="N750">
            <v>0</v>
          </cell>
          <cell r="O750">
            <v>0</v>
          </cell>
          <cell r="P750">
            <v>0</v>
          </cell>
          <cell r="Q750">
            <v>0</v>
          </cell>
          <cell r="R750">
            <v>0</v>
          </cell>
          <cell r="S750">
            <v>0</v>
          </cell>
        </row>
        <row r="751">
          <cell r="A751" t="str">
            <v>2105540110NC</v>
          </cell>
          <cell r="B751" t="str">
            <v>PREPAID RENT - INDAS ADJUSTMENT</v>
          </cell>
          <cell r="C751">
            <v>0</v>
          </cell>
          <cell r="D751">
            <v>0.22841078648343682</v>
          </cell>
          <cell r="E751">
            <v>0</v>
          </cell>
          <cell r="F751">
            <v>0</v>
          </cell>
          <cell r="G751">
            <v>0</v>
          </cell>
          <cell r="H751">
            <v>-135037888.66361183</v>
          </cell>
          <cell r="I751">
            <v>-135037888.43520105</v>
          </cell>
          <cell r="J751">
            <v>0</v>
          </cell>
          <cell r="K751">
            <v>0.22841078648343682</v>
          </cell>
          <cell r="L751">
            <v>0</v>
          </cell>
          <cell r="M751">
            <v>0</v>
          </cell>
          <cell r="N751">
            <v>0.22841078648343682</v>
          </cell>
          <cell r="O751">
            <v>0</v>
          </cell>
          <cell r="P751">
            <v>0</v>
          </cell>
          <cell r="Q751">
            <v>0</v>
          </cell>
          <cell r="R751">
            <v>0</v>
          </cell>
          <cell r="S751">
            <v>-135037888.66361183</v>
          </cell>
        </row>
        <row r="752">
          <cell r="A752" t="str">
            <v>2105580290NC</v>
          </cell>
          <cell r="B752" t="str">
            <v>LEASE DEPOSIT PAID - INDAS ADJUSTMENT</v>
          </cell>
          <cell r="C752">
            <v>-4.4703483581542969E-8</v>
          </cell>
          <cell r="D752">
            <v>0</v>
          </cell>
          <cell r="E752">
            <v>0</v>
          </cell>
          <cell r="F752">
            <v>0</v>
          </cell>
          <cell r="G752">
            <v>0</v>
          </cell>
          <cell r="H752">
            <v>2.9802322387695313E-8</v>
          </cell>
          <cell r="I752">
            <v>-1.4901161193847656E-8</v>
          </cell>
          <cell r="J752">
            <v>-4.4703483581542969E-8</v>
          </cell>
          <cell r="K752">
            <v>0</v>
          </cell>
          <cell r="L752">
            <v>0</v>
          </cell>
          <cell r="M752">
            <v>0</v>
          </cell>
          <cell r="N752">
            <v>0</v>
          </cell>
          <cell r="O752">
            <v>0</v>
          </cell>
          <cell r="P752">
            <v>0</v>
          </cell>
          <cell r="Q752">
            <v>0</v>
          </cell>
          <cell r="R752">
            <v>0</v>
          </cell>
          <cell r="S752">
            <v>2.9802322387695313E-8</v>
          </cell>
        </row>
        <row r="753">
          <cell r="A753">
            <v>2206590410</v>
          </cell>
          <cell r="B753" t="str">
            <v>LEASE RECEIVABLE - INDAS ADJUSTMENT</v>
          </cell>
          <cell r="C753">
            <v>0</v>
          </cell>
          <cell r="D753">
            <v>0</v>
          </cell>
          <cell r="E753">
            <v>0</v>
          </cell>
          <cell r="F753">
            <v>830619689.22887552</v>
          </cell>
          <cell r="G753">
            <v>0</v>
          </cell>
          <cell r="H753">
            <v>8501731590.798913</v>
          </cell>
          <cell r="I753">
            <v>8501731590.798913</v>
          </cell>
          <cell r="J753">
            <v>0</v>
          </cell>
          <cell r="K753">
            <v>0</v>
          </cell>
          <cell r="L753">
            <v>0</v>
          </cell>
          <cell r="M753">
            <v>0</v>
          </cell>
          <cell r="N753">
            <v>0</v>
          </cell>
          <cell r="O753">
            <v>0</v>
          </cell>
          <cell r="P753">
            <v>0</v>
          </cell>
          <cell r="Q753">
            <v>0</v>
          </cell>
          <cell r="R753">
            <v>0</v>
          </cell>
          <cell r="S753">
            <v>8501731590.798913</v>
          </cell>
        </row>
        <row r="754">
          <cell r="A754">
            <v>2204170740</v>
          </cell>
          <cell r="B754" t="str">
            <v>CASH AND BANK BALANCE - INDAS ADJUSTMENT</v>
          </cell>
          <cell r="C754">
            <v>8517638.6299999803</v>
          </cell>
          <cell r="D754">
            <v>0</v>
          </cell>
          <cell r="E754">
            <v>0</v>
          </cell>
          <cell r="F754">
            <v>0</v>
          </cell>
          <cell r="G754">
            <v>0</v>
          </cell>
          <cell r="H754">
            <v>0</v>
          </cell>
          <cell r="I754">
            <v>8517638.6299999803</v>
          </cell>
          <cell r="J754">
            <v>8517638.6299999803</v>
          </cell>
          <cell r="K754">
            <v>0</v>
          </cell>
          <cell r="L754">
            <v>0</v>
          </cell>
          <cell r="M754">
            <v>0</v>
          </cell>
          <cell r="N754">
            <v>0</v>
          </cell>
          <cell r="O754">
            <v>0</v>
          </cell>
          <cell r="P754">
            <v>0</v>
          </cell>
          <cell r="Q754">
            <v>0</v>
          </cell>
          <cell r="R754">
            <v>0</v>
          </cell>
          <cell r="S754">
            <v>0</v>
          </cell>
        </row>
        <row r="755">
          <cell r="A755">
            <v>2206590191</v>
          </cell>
          <cell r="B755" t="str">
            <v>FORWARD CONTRACT DEFERRED PREMIUM (ASSET) - I</v>
          </cell>
          <cell r="C755">
            <v>0</v>
          </cell>
          <cell r="D755">
            <v>5.9604644775390625E-8</v>
          </cell>
          <cell r="E755">
            <v>0</v>
          </cell>
          <cell r="F755">
            <v>0</v>
          </cell>
          <cell r="G755">
            <v>0</v>
          </cell>
          <cell r="H755">
            <v>5.9604644775390625E-8</v>
          </cell>
          <cell r="I755">
            <v>1.1920928955078125E-7</v>
          </cell>
          <cell r="J755">
            <v>0</v>
          </cell>
          <cell r="K755">
            <v>5.9604644775390625E-8</v>
          </cell>
          <cell r="L755">
            <v>0</v>
          </cell>
          <cell r="M755">
            <v>0</v>
          </cell>
          <cell r="N755">
            <v>5.9604644775390625E-8</v>
          </cell>
          <cell r="O755">
            <v>0</v>
          </cell>
          <cell r="P755">
            <v>0</v>
          </cell>
          <cell r="Q755">
            <v>0</v>
          </cell>
          <cell r="R755">
            <v>0</v>
          </cell>
          <cell r="S755">
            <v>5.9604644775390625E-8</v>
          </cell>
        </row>
        <row r="756">
          <cell r="A756">
            <v>4101011180</v>
          </cell>
          <cell r="B756" t="str">
            <v>FINANCE LEASE INCOME</v>
          </cell>
          <cell r="C756">
            <v>0</v>
          </cell>
          <cell r="D756">
            <v>0</v>
          </cell>
          <cell r="E756">
            <v>0</v>
          </cell>
          <cell r="F756">
            <v>-93691679.333333328</v>
          </cell>
          <cell r="G756">
            <v>0</v>
          </cell>
          <cell r="H756">
            <v>-510290749.7743057</v>
          </cell>
          <cell r="I756">
            <v>-510290749.7743057</v>
          </cell>
          <cell r="J756">
            <v>0</v>
          </cell>
          <cell r="K756">
            <v>0</v>
          </cell>
          <cell r="L756">
            <v>0</v>
          </cell>
          <cell r="M756">
            <v>0</v>
          </cell>
          <cell r="N756">
            <v>0</v>
          </cell>
          <cell r="O756">
            <v>0</v>
          </cell>
          <cell r="P756">
            <v>0</v>
          </cell>
          <cell r="Q756">
            <v>0</v>
          </cell>
          <cell r="R756">
            <v>0</v>
          </cell>
          <cell r="S756">
            <v>-510290749.7743057</v>
          </cell>
        </row>
        <row r="757">
          <cell r="A757">
            <v>4201010210</v>
          </cell>
          <cell r="B757" t="str">
            <v>INTEREST INCOME ON FINANCIAL ASSETS - INDAS A</v>
          </cell>
          <cell r="C757">
            <v>0</v>
          </cell>
          <cell r="D757">
            <v>-17950032.176744394</v>
          </cell>
          <cell r="E757">
            <v>0</v>
          </cell>
          <cell r="F757">
            <v>0</v>
          </cell>
          <cell r="G757">
            <v>0</v>
          </cell>
          <cell r="H757">
            <v>-19079023.764575098</v>
          </cell>
          <cell r="I757">
            <v>-37029055.941319495</v>
          </cell>
          <cell r="J757">
            <v>0</v>
          </cell>
          <cell r="K757">
            <v>-17950032.176744394</v>
          </cell>
          <cell r="L757">
            <v>0</v>
          </cell>
          <cell r="M757">
            <v>0</v>
          </cell>
          <cell r="N757">
            <v>-17950032.176744394</v>
          </cell>
          <cell r="O757">
            <v>0</v>
          </cell>
          <cell r="P757">
            <v>0</v>
          </cell>
          <cell r="Q757">
            <v>0</v>
          </cell>
          <cell r="R757">
            <v>0</v>
          </cell>
          <cell r="S757">
            <v>-19079023.764575098</v>
          </cell>
        </row>
        <row r="758">
          <cell r="A758">
            <v>2106510430</v>
          </cell>
          <cell r="B758" t="str">
            <v>LEASE RECEIVABLE - INDAS ADJUSTMENT</v>
          </cell>
          <cell r="C758">
            <v>0</v>
          </cell>
          <cell r="D758">
            <v>0</v>
          </cell>
          <cell r="E758">
            <v>0</v>
          </cell>
          <cell r="F758">
            <v>42665920.167791143</v>
          </cell>
          <cell r="G758">
            <v>0</v>
          </cell>
          <cell r="H758">
            <v>361896317.73769093</v>
          </cell>
          <cell r="I758">
            <v>361896317.73769093</v>
          </cell>
          <cell r="J758">
            <v>0</v>
          </cell>
          <cell r="K758">
            <v>0</v>
          </cell>
          <cell r="L758">
            <v>0</v>
          </cell>
          <cell r="M758">
            <v>0</v>
          </cell>
          <cell r="N758">
            <v>0</v>
          </cell>
          <cell r="O758">
            <v>0</v>
          </cell>
          <cell r="P758">
            <v>0</v>
          </cell>
          <cell r="Q758">
            <v>0</v>
          </cell>
          <cell r="R758">
            <v>0</v>
          </cell>
          <cell r="S758">
            <v>361896317.73769093</v>
          </cell>
        </row>
        <row r="759">
          <cell r="A759">
            <v>2105580290</v>
          </cell>
          <cell r="B759" t="str">
            <v>LEASE DEPOSIT PAID - INDAS ADJUSTMENT</v>
          </cell>
          <cell r="C759">
            <v>0</v>
          </cell>
          <cell r="D759">
            <v>0.43096152879297733</v>
          </cell>
          <cell r="E759">
            <v>0</v>
          </cell>
          <cell r="F759">
            <v>0</v>
          </cell>
          <cell r="G759">
            <v>0</v>
          </cell>
          <cell r="H759">
            <v>0</v>
          </cell>
          <cell r="I759">
            <v>0.43096152879297733</v>
          </cell>
          <cell r="J759">
            <v>0</v>
          </cell>
          <cell r="K759">
            <v>0.43096152879297733</v>
          </cell>
          <cell r="L759">
            <v>0</v>
          </cell>
          <cell r="M759">
            <v>0</v>
          </cell>
          <cell r="N759">
            <v>0.43096152879297733</v>
          </cell>
          <cell r="O759">
            <v>0</v>
          </cell>
          <cell r="P759">
            <v>0</v>
          </cell>
          <cell r="Q759">
            <v>0</v>
          </cell>
          <cell r="R759">
            <v>0</v>
          </cell>
          <cell r="S759">
            <v>0</v>
          </cell>
        </row>
        <row r="760">
          <cell r="A760">
            <v>2105540110</v>
          </cell>
          <cell r="B760" t="str">
            <v>PREPAID RENT - INDAS ADJUSTMENT</v>
          </cell>
          <cell r="C760">
            <v>-0.75976814329624176</v>
          </cell>
          <cell r="D760">
            <v>4.4237822294235229E-9</v>
          </cell>
          <cell r="E760">
            <v>0</v>
          </cell>
          <cell r="F760">
            <v>0</v>
          </cell>
          <cell r="G760">
            <v>0</v>
          </cell>
          <cell r="H760">
            <v>30738425.522368394</v>
          </cell>
          <cell r="I760">
            <v>30738424.762600254</v>
          </cell>
          <cell r="J760">
            <v>-0.75976814329624176</v>
          </cell>
          <cell r="K760">
            <v>4.4237822294235229E-9</v>
          </cell>
          <cell r="L760">
            <v>0</v>
          </cell>
          <cell r="M760">
            <v>0</v>
          </cell>
          <cell r="N760">
            <v>4.4237822294235229E-9</v>
          </cell>
          <cell r="O760">
            <v>0</v>
          </cell>
          <cell r="P760">
            <v>0</v>
          </cell>
          <cell r="Q760">
            <v>0</v>
          </cell>
          <cell r="R760">
            <v>0</v>
          </cell>
          <cell r="S760">
            <v>30738425.522368394</v>
          </cell>
        </row>
        <row r="761">
          <cell r="A761" t="str">
            <v>1301019900NC</v>
          </cell>
          <cell r="B761" t="str">
            <v>LONG TERM NON-CONVERTIBLE DEBENTURES - INDAS</v>
          </cell>
          <cell r="C761">
            <v>0</v>
          </cell>
          <cell r="D761">
            <v>2.4980018054066022E-16</v>
          </cell>
          <cell r="E761">
            <v>0</v>
          </cell>
          <cell r="F761">
            <v>0</v>
          </cell>
          <cell r="G761">
            <v>0</v>
          </cell>
          <cell r="H761">
            <v>-3.4924596548080444E-10</v>
          </cell>
          <cell r="I761">
            <v>-3.492457156806239E-10</v>
          </cell>
          <cell r="J761">
            <v>0</v>
          </cell>
          <cell r="K761">
            <v>2.4980018054066022E-16</v>
          </cell>
          <cell r="L761">
            <v>0</v>
          </cell>
          <cell r="M761">
            <v>0</v>
          </cell>
          <cell r="N761">
            <v>2.4980018054066022E-16</v>
          </cell>
          <cell r="O761">
            <v>0</v>
          </cell>
          <cell r="P761">
            <v>0</v>
          </cell>
          <cell r="Q761">
            <v>0</v>
          </cell>
          <cell r="R761">
            <v>0</v>
          </cell>
          <cell r="S761">
            <v>-3.4924596548080444E-10</v>
          </cell>
        </row>
        <row r="762">
          <cell r="A762" t="str">
            <v>1301020210C</v>
          </cell>
          <cell r="B762" t="str">
            <v>RUPEE TERM LOANS FROM BANKS</v>
          </cell>
          <cell r="C762">
            <v>0</v>
          </cell>
          <cell r="D762">
            <v>0.13086868403479457</v>
          </cell>
          <cell r="E762">
            <v>0</v>
          </cell>
          <cell r="F762">
            <v>0</v>
          </cell>
          <cell r="G762">
            <v>0</v>
          </cell>
          <cell r="H762">
            <v>-0.40052120084874332</v>
          </cell>
          <cell r="I762">
            <v>-0.26965251681394875</v>
          </cell>
          <cell r="J762">
            <v>0</v>
          </cell>
          <cell r="K762">
            <v>0.13086868403479457</v>
          </cell>
          <cell r="L762">
            <v>0</v>
          </cell>
          <cell r="M762">
            <v>0</v>
          </cell>
          <cell r="N762">
            <v>0.13086868403479457</v>
          </cell>
          <cell r="O762">
            <v>0</v>
          </cell>
          <cell r="P762">
            <v>0</v>
          </cell>
          <cell r="Q762">
            <v>0</v>
          </cell>
          <cell r="R762">
            <v>0</v>
          </cell>
          <cell r="S762">
            <v>-0.40052120084874332</v>
          </cell>
        </row>
        <row r="763">
          <cell r="A763">
            <v>1404110960</v>
          </cell>
          <cell r="B763" t="str">
            <v>ACCRUED LEASE RENT - INDAS ADJUSTMENT</v>
          </cell>
          <cell r="C763">
            <v>0</v>
          </cell>
          <cell r="D763">
            <v>-98102.517711654422</v>
          </cell>
          <cell r="E763">
            <v>0</v>
          </cell>
          <cell r="F763">
            <v>0</v>
          </cell>
          <cell r="G763">
            <v>0</v>
          </cell>
          <cell r="H763">
            <v>-1435798.1803134738</v>
          </cell>
          <cell r="I763">
            <v>-1533900.6980251283</v>
          </cell>
          <cell r="J763">
            <v>0</v>
          </cell>
          <cell r="K763">
            <v>-98102.517711654422</v>
          </cell>
          <cell r="L763">
            <v>0</v>
          </cell>
          <cell r="M763">
            <v>0</v>
          </cell>
          <cell r="N763">
            <v>-98102.517711654422</v>
          </cell>
          <cell r="O763">
            <v>0</v>
          </cell>
          <cell r="P763">
            <v>0</v>
          </cell>
          <cell r="Q763">
            <v>0</v>
          </cell>
          <cell r="R763">
            <v>0</v>
          </cell>
          <cell r="S763">
            <v>-1435798.1803134738</v>
          </cell>
        </row>
        <row r="764">
          <cell r="A764">
            <v>1404051140</v>
          </cell>
          <cell r="B764" t="str">
            <v>CGST Payble-Maharashtra</v>
          </cell>
          <cell r="C764">
            <v>205023.62</v>
          </cell>
          <cell r="D764">
            <v>-10798</v>
          </cell>
          <cell r="E764">
            <v>-37359</v>
          </cell>
          <cell r="F764">
            <v>-4216</v>
          </cell>
          <cell r="G764">
            <v>0</v>
          </cell>
          <cell r="H764">
            <v>-31092546.699999999</v>
          </cell>
          <cell r="I764">
            <v>-30935680.079999998</v>
          </cell>
          <cell r="J764">
            <v>205023.62</v>
          </cell>
          <cell r="K764">
            <v>-5795</v>
          </cell>
          <cell r="L764">
            <v>-5003</v>
          </cell>
          <cell r="M764">
            <v>0</v>
          </cell>
          <cell r="N764">
            <v>-10798</v>
          </cell>
          <cell r="O764">
            <v>-28765</v>
          </cell>
          <cell r="P764">
            <v>-8594</v>
          </cell>
          <cell r="Q764">
            <v>0</v>
          </cell>
          <cell r="R764">
            <v>-37359</v>
          </cell>
          <cell r="S764">
            <v>-31092546.699999999</v>
          </cell>
        </row>
        <row r="765">
          <cell r="A765">
            <v>1404051141</v>
          </cell>
          <cell r="B765" t="str">
            <v>SGST Payable-Maharashtra</v>
          </cell>
          <cell r="C765">
            <v>205023.62</v>
          </cell>
          <cell r="D765">
            <v>-10798</v>
          </cell>
          <cell r="E765">
            <v>-37359</v>
          </cell>
          <cell r="F765">
            <v>-4216</v>
          </cell>
          <cell r="G765">
            <v>0</v>
          </cell>
          <cell r="H765">
            <v>-31092035.389999997</v>
          </cell>
          <cell r="I765">
            <v>-30935168.769999996</v>
          </cell>
          <cell r="J765">
            <v>205023.62</v>
          </cell>
          <cell r="K765">
            <v>-5795</v>
          </cell>
          <cell r="L765">
            <v>-5003</v>
          </cell>
          <cell r="M765">
            <v>0</v>
          </cell>
          <cell r="N765">
            <v>-10798</v>
          </cell>
          <cell r="O765">
            <v>-28765</v>
          </cell>
          <cell r="P765">
            <v>-8594</v>
          </cell>
          <cell r="Q765">
            <v>0</v>
          </cell>
          <cell r="R765">
            <v>-37359</v>
          </cell>
          <cell r="S765">
            <v>-31092035.389999997</v>
          </cell>
        </row>
        <row r="766">
          <cell r="A766">
            <v>1404051142</v>
          </cell>
          <cell r="B766" t="str">
            <v>IGST Payable-Maharashtra</v>
          </cell>
          <cell r="C766">
            <v>-7491230.7300000004</v>
          </cell>
          <cell r="D766">
            <v>0</v>
          </cell>
          <cell r="E766">
            <v>0</v>
          </cell>
          <cell r="F766">
            <v>0</v>
          </cell>
          <cell r="G766">
            <v>0</v>
          </cell>
          <cell r="H766">
            <v>7937982.1600000001</v>
          </cell>
          <cell r="I766">
            <v>446751.4299999997</v>
          </cell>
          <cell r="J766">
            <v>-7491230.7300000004</v>
          </cell>
          <cell r="K766">
            <v>0</v>
          </cell>
          <cell r="L766">
            <v>0</v>
          </cell>
          <cell r="M766">
            <v>0</v>
          </cell>
          <cell r="N766">
            <v>0</v>
          </cell>
          <cell r="O766">
            <v>0</v>
          </cell>
          <cell r="P766">
            <v>0</v>
          </cell>
          <cell r="Q766">
            <v>0</v>
          </cell>
          <cell r="R766">
            <v>0</v>
          </cell>
          <cell r="S766">
            <v>7937982.1600000001</v>
          </cell>
        </row>
        <row r="767">
          <cell r="A767">
            <v>1404051401</v>
          </cell>
          <cell r="B767" t="str">
            <v>CGST Payable - RCM</v>
          </cell>
          <cell r="C767">
            <v>-1814042.54</v>
          </cell>
          <cell r="D767">
            <v>107.65999999999985</v>
          </cell>
          <cell r="E767">
            <v>-14873.55</v>
          </cell>
          <cell r="F767">
            <v>-46768.87</v>
          </cell>
          <cell r="G767">
            <v>-51261.34</v>
          </cell>
          <cell r="H767">
            <v>1652300.28</v>
          </cell>
          <cell r="I767">
            <v>-176508.15000000014</v>
          </cell>
          <cell r="J767">
            <v>-1814042.54</v>
          </cell>
          <cell r="K767">
            <v>107.65999999999985</v>
          </cell>
          <cell r="L767">
            <v>0</v>
          </cell>
          <cell r="M767">
            <v>0</v>
          </cell>
          <cell r="N767">
            <v>107.65999999999985</v>
          </cell>
          <cell r="O767">
            <v>54612.4</v>
          </cell>
          <cell r="P767">
            <v>-65878.33</v>
          </cell>
          <cell r="Q767">
            <v>-3607.62</v>
          </cell>
          <cell r="R767">
            <v>-14873.55</v>
          </cell>
          <cell r="S767">
            <v>1652300.28</v>
          </cell>
        </row>
        <row r="768">
          <cell r="A768">
            <v>1404051402</v>
          </cell>
          <cell r="B768" t="str">
            <v>SGST Payable- RCM</v>
          </cell>
          <cell r="C768">
            <v>-1814042.54</v>
          </cell>
          <cell r="D768">
            <v>107.65999999999985</v>
          </cell>
          <cell r="E768">
            <v>-14873.55</v>
          </cell>
          <cell r="F768">
            <v>-46768.87</v>
          </cell>
          <cell r="G768">
            <v>-51261.34</v>
          </cell>
          <cell r="H768">
            <v>1652298.28</v>
          </cell>
          <cell r="I768">
            <v>-176510.15000000014</v>
          </cell>
          <cell r="J768">
            <v>-1814042.54</v>
          </cell>
          <cell r="K768">
            <v>107.65999999999985</v>
          </cell>
          <cell r="L768">
            <v>0</v>
          </cell>
          <cell r="M768">
            <v>0</v>
          </cell>
          <cell r="N768">
            <v>107.65999999999985</v>
          </cell>
          <cell r="O768">
            <v>54612.4</v>
          </cell>
          <cell r="P768">
            <v>-65878.33</v>
          </cell>
          <cell r="Q768">
            <v>-3607.62</v>
          </cell>
          <cell r="R768">
            <v>-14873.55</v>
          </cell>
          <cell r="S768">
            <v>1652298.28</v>
          </cell>
        </row>
        <row r="769">
          <cell r="A769">
            <v>1404051403</v>
          </cell>
          <cell r="B769" t="str">
            <v>IGST Payable- RCM</v>
          </cell>
          <cell r="C769">
            <v>3384600.09</v>
          </cell>
          <cell r="D769">
            <v>10.84</v>
          </cell>
          <cell r="E769">
            <v>-2464927.2000000044</v>
          </cell>
          <cell r="F769">
            <v>1050424.5699999998</v>
          </cell>
          <cell r="G769">
            <v>0.34</v>
          </cell>
          <cell r="H769">
            <v>-6572650.2599999998</v>
          </cell>
          <cell r="I769">
            <v>-5652966.5300000049</v>
          </cell>
          <cell r="J769">
            <v>3384600.09</v>
          </cell>
          <cell r="K769">
            <v>10.84</v>
          </cell>
          <cell r="L769">
            <v>0</v>
          </cell>
          <cell r="M769">
            <v>0</v>
          </cell>
          <cell r="N769">
            <v>10.84</v>
          </cell>
          <cell r="O769">
            <v>32002979</v>
          </cell>
          <cell r="P769">
            <v>-34462846.230000004</v>
          </cell>
          <cell r="Q769">
            <v>-5059.97</v>
          </cell>
          <cell r="R769">
            <v>-2464927.2000000044</v>
          </cell>
          <cell r="S769">
            <v>-6572650.2599999998</v>
          </cell>
        </row>
        <row r="770">
          <cell r="A770">
            <v>1404051110</v>
          </cell>
          <cell r="B770" t="str">
            <v>CGST Payble-Karnataka</v>
          </cell>
          <cell r="C770">
            <v>0</v>
          </cell>
          <cell r="D770">
            <v>-67091964.780000001</v>
          </cell>
          <cell r="E770">
            <v>50811930.120000035</v>
          </cell>
          <cell r="F770">
            <v>-81.33</v>
          </cell>
          <cell r="G770">
            <v>0</v>
          </cell>
          <cell r="H770">
            <v>0</v>
          </cell>
          <cell r="I770">
            <v>-16280034.659999967</v>
          </cell>
          <cell r="J770">
            <v>0</v>
          </cell>
          <cell r="K770">
            <v>-12160813.359999999</v>
          </cell>
          <cell r="L770">
            <v>-54887920.899999999</v>
          </cell>
          <cell r="M770">
            <v>-43230.52</v>
          </cell>
          <cell r="N770">
            <v>-67091964.780000001</v>
          </cell>
          <cell r="O770">
            <v>287011955.91000003</v>
          </cell>
          <cell r="P770">
            <v>-21031299.41</v>
          </cell>
          <cell r="Q770">
            <v>-215168726.38</v>
          </cell>
          <cell r="R770">
            <v>50811930.120000035</v>
          </cell>
          <cell r="S770">
            <v>0</v>
          </cell>
        </row>
        <row r="771">
          <cell r="A771">
            <v>1404051111</v>
          </cell>
          <cell r="B771" t="str">
            <v>SGST Payable-Karnataka</v>
          </cell>
          <cell r="C771">
            <v>0</v>
          </cell>
          <cell r="D771">
            <v>-59723605.780000001</v>
          </cell>
          <cell r="E771">
            <v>43443580.990000039</v>
          </cell>
          <cell r="F771">
            <v>-81.33</v>
          </cell>
          <cell r="G771">
            <v>0</v>
          </cell>
          <cell r="H771">
            <v>0</v>
          </cell>
          <cell r="I771">
            <v>-16280024.789999962</v>
          </cell>
          <cell r="J771">
            <v>0</v>
          </cell>
          <cell r="K771">
            <v>2894696.1199999996</v>
          </cell>
          <cell r="L771">
            <v>-62575071.379999995</v>
          </cell>
          <cell r="M771">
            <v>-43230.52</v>
          </cell>
          <cell r="N771">
            <v>-59723605.780000001</v>
          </cell>
          <cell r="O771">
            <v>285476565.91000003</v>
          </cell>
          <cell r="P771">
            <v>-21031236.41</v>
          </cell>
          <cell r="Q771">
            <v>-221001748.50999999</v>
          </cell>
          <cell r="R771">
            <v>43443580.990000039</v>
          </cell>
          <cell r="S771">
            <v>0</v>
          </cell>
        </row>
        <row r="772">
          <cell r="A772">
            <v>1404051441</v>
          </cell>
          <cell r="B772" t="str">
            <v>GST Payable - Clearing</v>
          </cell>
          <cell r="C772">
            <v>0</v>
          </cell>
          <cell r="D772">
            <v>0</v>
          </cell>
          <cell r="E772">
            <v>0</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row>
        <row r="773">
          <cell r="A773">
            <v>2206552110</v>
          </cell>
          <cell r="B773" t="str">
            <v>CGST Receivable-Karnataka</v>
          </cell>
          <cell r="C773">
            <v>98460</v>
          </cell>
          <cell r="D773">
            <v>3640591.3400000003</v>
          </cell>
          <cell r="E773">
            <v>559715.74999999814</v>
          </cell>
          <cell r="F773">
            <v>0</v>
          </cell>
          <cell r="G773">
            <v>0</v>
          </cell>
          <cell r="H773">
            <v>0</v>
          </cell>
          <cell r="I773">
            <v>4298767.089999998</v>
          </cell>
          <cell r="J773">
            <v>98460</v>
          </cell>
          <cell r="K773">
            <v>314570.94</v>
          </cell>
          <cell r="L773">
            <v>3326020.4000000004</v>
          </cell>
          <cell r="M773">
            <v>0</v>
          </cell>
          <cell r="N773">
            <v>3640591.3400000003</v>
          </cell>
          <cell r="O773">
            <v>-12419133.85</v>
          </cell>
          <cell r="P773">
            <v>890629.03</v>
          </cell>
          <cell r="Q773">
            <v>12088220.569999998</v>
          </cell>
          <cell r="R773">
            <v>559715.74999999814</v>
          </cell>
          <cell r="S773">
            <v>0</v>
          </cell>
        </row>
        <row r="774">
          <cell r="A774">
            <v>2206552111</v>
          </cell>
          <cell r="B774" t="str">
            <v>SGST Receivable-Karnataka</v>
          </cell>
          <cell r="C774">
            <v>98460</v>
          </cell>
          <cell r="D774">
            <v>3254423.3400000003</v>
          </cell>
          <cell r="E774">
            <v>1394001.129999999</v>
          </cell>
          <cell r="F774">
            <v>0</v>
          </cell>
          <cell r="G774">
            <v>0</v>
          </cell>
          <cell r="H774">
            <v>0</v>
          </cell>
          <cell r="I774">
            <v>4746884.4699999988</v>
          </cell>
          <cell r="J774">
            <v>98460</v>
          </cell>
          <cell r="K774">
            <v>314570.94</v>
          </cell>
          <cell r="L774">
            <v>2939852.4000000004</v>
          </cell>
          <cell r="M774">
            <v>0</v>
          </cell>
          <cell r="N774">
            <v>3254423.3400000003</v>
          </cell>
          <cell r="O774">
            <v>-11498927.18</v>
          </cell>
          <cell r="P774">
            <v>890629.03</v>
          </cell>
          <cell r="Q774">
            <v>12002299.279999999</v>
          </cell>
          <cell r="R774">
            <v>1394001.129999999</v>
          </cell>
          <cell r="S774">
            <v>0</v>
          </cell>
        </row>
        <row r="775">
          <cell r="A775">
            <v>2206552140</v>
          </cell>
          <cell r="B775" t="str">
            <v>CGST Receivable-Maharashtra</v>
          </cell>
          <cell r="C775">
            <v>1464240.88</v>
          </cell>
          <cell r="D775">
            <v>0</v>
          </cell>
          <cell r="E775">
            <v>-26188.989999999998</v>
          </cell>
          <cell r="F775">
            <v>0</v>
          </cell>
          <cell r="G775">
            <v>0</v>
          </cell>
          <cell r="H775">
            <v>64079141.480000004</v>
          </cell>
          <cell r="I775">
            <v>65517193.370000005</v>
          </cell>
          <cell r="J775">
            <v>1464240.88</v>
          </cell>
          <cell r="K775">
            <v>0</v>
          </cell>
          <cell r="L775">
            <v>0</v>
          </cell>
          <cell r="M775">
            <v>0</v>
          </cell>
          <cell r="N775">
            <v>0</v>
          </cell>
          <cell r="O775">
            <v>4.22</v>
          </cell>
          <cell r="P775">
            <v>0</v>
          </cell>
          <cell r="Q775">
            <v>-26193.21</v>
          </cell>
          <cell r="R775">
            <v>-26188.989999999998</v>
          </cell>
          <cell r="S775">
            <v>64079141.480000004</v>
          </cell>
        </row>
        <row r="776">
          <cell r="A776">
            <v>2206552141</v>
          </cell>
          <cell r="B776" t="str">
            <v>SGST Receivable-Maharashtra</v>
          </cell>
          <cell r="C776">
            <v>1464240.92</v>
          </cell>
          <cell r="D776">
            <v>0</v>
          </cell>
          <cell r="E776">
            <v>-26188.989999999998</v>
          </cell>
          <cell r="F776">
            <v>0</v>
          </cell>
          <cell r="G776">
            <v>0</v>
          </cell>
          <cell r="H776">
            <v>67772067.769999996</v>
          </cell>
          <cell r="I776">
            <v>69210119.700000003</v>
          </cell>
          <cell r="J776">
            <v>1464240.92</v>
          </cell>
          <cell r="K776">
            <v>0</v>
          </cell>
          <cell r="L776">
            <v>0</v>
          </cell>
          <cell r="M776">
            <v>0</v>
          </cell>
          <cell r="N776">
            <v>0</v>
          </cell>
          <cell r="O776">
            <v>4.22</v>
          </cell>
          <cell r="P776">
            <v>0</v>
          </cell>
          <cell r="Q776">
            <v>-26193.21</v>
          </cell>
          <cell r="R776">
            <v>-26188.989999999998</v>
          </cell>
          <cell r="S776">
            <v>67772067.769999996</v>
          </cell>
        </row>
        <row r="777">
          <cell r="A777">
            <v>1102090010</v>
          </cell>
          <cell r="B777" t="str">
            <v>DIVIDEND - EQUITY SHARES</v>
          </cell>
          <cell r="C777">
            <v>3286571178</v>
          </cell>
          <cell r="D777">
            <v>0</v>
          </cell>
          <cell r="E777">
            <v>0</v>
          </cell>
          <cell r="F777">
            <v>0</v>
          </cell>
          <cell r="G777">
            <v>0</v>
          </cell>
          <cell r="H777">
            <v>0</v>
          </cell>
          <cell r="I777">
            <v>3286571178</v>
          </cell>
          <cell r="J777">
            <v>3286571178</v>
          </cell>
          <cell r="K777">
            <v>0</v>
          </cell>
          <cell r="L777">
            <v>0</v>
          </cell>
          <cell r="M777">
            <v>0</v>
          </cell>
          <cell r="N777">
            <v>0</v>
          </cell>
          <cell r="O777">
            <v>0</v>
          </cell>
          <cell r="P777">
            <v>0</v>
          </cell>
          <cell r="Q777">
            <v>0</v>
          </cell>
          <cell r="R777">
            <v>0</v>
          </cell>
          <cell r="S777">
            <v>0</v>
          </cell>
        </row>
        <row r="778">
          <cell r="A778">
            <v>2105610025</v>
          </cell>
          <cell r="B778" t="str">
            <v>TDS RECOVERABLE - FY 2017-18</v>
          </cell>
          <cell r="C778">
            <v>753142612.57000005</v>
          </cell>
          <cell r="D778">
            <v>0</v>
          </cell>
          <cell r="E778">
            <v>0</v>
          </cell>
          <cell r="F778">
            <v>0</v>
          </cell>
          <cell r="G778">
            <v>0</v>
          </cell>
          <cell r="H778">
            <v>-0.34</v>
          </cell>
          <cell r="I778">
            <v>753142612.23000002</v>
          </cell>
          <cell r="J778">
            <v>753142612.57000005</v>
          </cell>
          <cell r="K778">
            <v>0</v>
          </cell>
          <cell r="L778">
            <v>0</v>
          </cell>
          <cell r="M778">
            <v>0</v>
          </cell>
          <cell r="N778">
            <v>0</v>
          </cell>
          <cell r="O778">
            <v>0</v>
          </cell>
          <cell r="P778">
            <v>0</v>
          </cell>
          <cell r="Q778">
            <v>0</v>
          </cell>
          <cell r="R778">
            <v>0</v>
          </cell>
          <cell r="S778">
            <v>-0.34</v>
          </cell>
        </row>
        <row r="779">
          <cell r="A779">
            <v>2204016761</v>
          </cell>
          <cell r="B779" t="str">
            <v>YES BANK–DIVIDEND 16-17–000184400012742 – INC</v>
          </cell>
          <cell r="C779">
            <v>1638656</v>
          </cell>
          <cell r="D779">
            <v>0</v>
          </cell>
          <cell r="E779">
            <v>0</v>
          </cell>
          <cell r="F779">
            <v>0</v>
          </cell>
          <cell r="G779">
            <v>0</v>
          </cell>
          <cell r="H779">
            <v>0</v>
          </cell>
          <cell r="I779">
            <v>1638656</v>
          </cell>
          <cell r="J779">
            <v>1638656</v>
          </cell>
          <cell r="K779">
            <v>0</v>
          </cell>
          <cell r="L779">
            <v>0</v>
          </cell>
          <cell r="M779">
            <v>0</v>
          </cell>
          <cell r="N779">
            <v>0</v>
          </cell>
          <cell r="O779">
            <v>0</v>
          </cell>
          <cell r="P779">
            <v>0</v>
          </cell>
          <cell r="Q779">
            <v>0</v>
          </cell>
          <cell r="R779">
            <v>0</v>
          </cell>
          <cell r="S779">
            <v>0</v>
          </cell>
        </row>
        <row r="780">
          <cell r="A780">
            <v>5501260250</v>
          </cell>
          <cell r="B780" t="str">
            <v>Additional Consideration - Hydro Acquisition</v>
          </cell>
          <cell r="C780">
            <v>0</v>
          </cell>
          <cell r="D780">
            <v>0</v>
          </cell>
          <cell r="E780">
            <v>0</v>
          </cell>
          <cell r="F780">
            <v>0</v>
          </cell>
          <cell r="G780">
            <v>0</v>
          </cell>
          <cell r="H780">
            <v>0</v>
          </cell>
          <cell r="I780">
            <v>0</v>
          </cell>
          <cell r="J780">
            <v>0</v>
          </cell>
          <cell r="K780">
            <v>0</v>
          </cell>
          <cell r="L780">
            <v>0</v>
          </cell>
          <cell r="M780">
            <v>0</v>
          </cell>
          <cell r="N780">
            <v>0</v>
          </cell>
          <cell r="O780">
            <v>0</v>
          </cell>
          <cell r="P780">
            <v>0</v>
          </cell>
          <cell r="Q780">
            <v>0</v>
          </cell>
          <cell r="R780">
            <v>0</v>
          </cell>
          <cell r="S780">
            <v>0</v>
          </cell>
        </row>
        <row r="781">
          <cell r="A781">
            <v>1404051112</v>
          </cell>
          <cell r="B781" t="str">
            <v>IGST Payable-Karnataka</v>
          </cell>
          <cell r="C781">
            <v>0</v>
          </cell>
          <cell r="D781">
            <v>-9755627.6100000013</v>
          </cell>
          <cell r="E781">
            <v>7328634.9799999995</v>
          </cell>
          <cell r="F781">
            <v>0</v>
          </cell>
          <cell r="G781">
            <v>0</v>
          </cell>
          <cell r="H781">
            <v>0</v>
          </cell>
          <cell r="I781">
            <v>-2426992.6300000018</v>
          </cell>
          <cell r="J781">
            <v>0</v>
          </cell>
          <cell r="K781">
            <v>-9650294.0600000005</v>
          </cell>
          <cell r="L781">
            <v>0</v>
          </cell>
          <cell r="M781">
            <v>-105333.55</v>
          </cell>
          <cell r="N781">
            <v>-9755627.6100000013</v>
          </cell>
          <cell r="O781">
            <v>9586571.0299999993</v>
          </cell>
          <cell r="P781">
            <v>-1999547.05</v>
          </cell>
          <cell r="Q781">
            <v>-258389</v>
          </cell>
          <cell r="R781">
            <v>7328634.9799999995</v>
          </cell>
          <cell r="S781">
            <v>0</v>
          </cell>
        </row>
        <row r="782">
          <cell r="A782">
            <v>2206552112</v>
          </cell>
          <cell r="B782" t="str">
            <v>IGST Receivable-Karnataka</v>
          </cell>
          <cell r="C782">
            <v>77940</v>
          </cell>
          <cell r="D782">
            <v>1305439.5</v>
          </cell>
          <cell r="E782">
            <v>6495571.4900000002</v>
          </cell>
          <cell r="F782">
            <v>1323</v>
          </cell>
          <cell r="G782">
            <v>0</v>
          </cell>
          <cell r="H782">
            <v>0</v>
          </cell>
          <cell r="I782">
            <v>7878950.9900000002</v>
          </cell>
          <cell r="J782">
            <v>77940</v>
          </cell>
          <cell r="K782">
            <v>1460306.36</v>
          </cell>
          <cell r="L782">
            <v>-154872.54999999999</v>
          </cell>
          <cell r="M782">
            <v>5.69</v>
          </cell>
          <cell r="N782">
            <v>1305439.5</v>
          </cell>
          <cell r="O782">
            <v>-3592601.57</v>
          </cell>
          <cell r="P782">
            <v>2739602.42</v>
          </cell>
          <cell r="Q782">
            <v>7348570.6399999997</v>
          </cell>
          <cell r="R782">
            <v>6495571.4900000002</v>
          </cell>
          <cell r="S782">
            <v>0</v>
          </cell>
        </row>
        <row r="783">
          <cell r="A783">
            <v>4101010010</v>
          </cell>
          <cell r="B783" t="str">
            <v>DOMESTIC SALES - MEMO</v>
          </cell>
          <cell r="C783">
            <v>0</v>
          </cell>
          <cell r="D783">
            <v>0</v>
          </cell>
          <cell r="E783">
            <v>-3391498.04</v>
          </cell>
          <cell r="F783">
            <v>0</v>
          </cell>
          <cell r="G783">
            <v>0</v>
          </cell>
          <cell r="H783">
            <v>-261075000</v>
          </cell>
          <cell r="I783">
            <v>-264466498.03999999</v>
          </cell>
          <cell r="J783">
            <v>0</v>
          </cell>
          <cell r="K783">
            <v>0</v>
          </cell>
          <cell r="L783">
            <v>0</v>
          </cell>
          <cell r="M783">
            <v>0</v>
          </cell>
          <cell r="N783">
            <v>0</v>
          </cell>
          <cell r="O783">
            <v>-3391500</v>
          </cell>
          <cell r="P783">
            <v>0.18</v>
          </cell>
          <cell r="Q783">
            <v>1.78</v>
          </cell>
          <cell r="R783">
            <v>-3391498.04</v>
          </cell>
          <cell r="S783">
            <v>-261075000</v>
          </cell>
        </row>
        <row r="784">
          <cell r="A784">
            <v>1404100340</v>
          </cell>
          <cell r="B784" t="str">
            <v>CONSIDERATION PAYABLE ON BUSINESS COMBINATION</v>
          </cell>
          <cell r="C784">
            <v>0</v>
          </cell>
          <cell r="D784">
            <v>0</v>
          </cell>
          <cell r="E784">
            <v>0</v>
          </cell>
          <cell r="F784">
            <v>0</v>
          </cell>
          <cell r="G784">
            <v>0</v>
          </cell>
          <cell r="H784">
            <v>0</v>
          </cell>
          <cell r="I784">
            <v>0</v>
          </cell>
          <cell r="J784">
            <v>0</v>
          </cell>
          <cell r="K784">
            <v>0</v>
          </cell>
          <cell r="L784">
            <v>0</v>
          </cell>
          <cell r="M784">
            <v>0</v>
          </cell>
          <cell r="N784">
            <v>0</v>
          </cell>
          <cell r="O784">
            <v>0</v>
          </cell>
          <cell r="P784">
            <v>0</v>
          </cell>
          <cell r="Q784">
            <v>0</v>
          </cell>
          <cell r="R784">
            <v>0</v>
          </cell>
          <cell r="S784">
            <v>0</v>
          </cell>
        </row>
        <row r="785">
          <cell r="A785">
            <v>1404100350</v>
          </cell>
          <cell r="B785" t="str">
            <v>Other Payable to JPVL</v>
          </cell>
          <cell r="C785">
            <v>0</v>
          </cell>
          <cell r="D785">
            <v>2</v>
          </cell>
          <cell r="E785">
            <v>-2</v>
          </cell>
          <cell r="F785">
            <v>0</v>
          </cell>
          <cell r="G785">
            <v>0</v>
          </cell>
          <cell r="H785">
            <v>0</v>
          </cell>
          <cell r="I785">
            <v>0</v>
          </cell>
          <cell r="J785">
            <v>0</v>
          </cell>
          <cell r="K785">
            <v>2</v>
          </cell>
          <cell r="L785">
            <v>0</v>
          </cell>
          <cell r="M785">
            <v>0</v>
          </cell>
          <cell r="N785">
            <v>2</v>
          </cell>
          <cell r="O785">
            <v>-2</v>
          </cell>
          <cell r="P785">
            <v>0</v>
          </cell>
          <cell r="Q785">
            <v>0</v>
          </cell>
          <cell r="R785">
            <v>-2</v>
          </cell>
          <cell r="S785">
            <v>0</v>
          </cell>
        </row>
        <row r="786">
          <cell r="A786">
            <v>5501020120</v>
          </cell>
          <cell r="B786" t="str">
            <v>REV - UI CHGS TO KTPCL</v>
          </cell>
          <cell r="C786">
            <v>0</v>
          </cell>
          <cell r="D786">
            <v>0</v>
          </cell>
          <cell r="E786">
            <v>0</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row>
        <row r="787">
          <cell r="A787">
            <v>2206552410</v>
          </cell>
          <cell r="B787" t="str">
            <v>CGST Receivable - RCM</v>
          </cell>
          <cell r="C787">
            <v>-192788</v>
          </cell>
          <cell r="D787">
            <v>700</v>
          </cell>
          <cell r="E787">
            <v>132141.28999999998</v>
          </cell>
          <cell r="F787">
            <v>7112.5</v>
          </cell>
          <cell r="G787">
            <v>68465.62</v>
          </cell>
          <cell r="H787">
            <v>575985.28</v>
          </cell>
          <cell r="I787">
            <v>516038.57</v>
          </cell>
          <cell r="J787">
            <v>-192788</v>
          </cell>
          <cell r="K787">
            <v>700</v>
          </cell>
          <cell r="L787">
            <v>0</v>
          </cell>
          <cell r="M787">
            <v>0</v>
          </cell>
          <cell r="N787">
            <v>700</v>
          </cell>
          <cell r="O787">
            <v>2771</v>
          </cell>
          <cell r="P787">
            <v>129370.29</v>
          </cell>
          <cell r="Q787">
            <v>0</v>
          </cell>
          <cell r="R787">
            <v>132141.28999999998</v>
          </cell>
          <cell r="S787">
            <v>575985.28</v>
          </cell>
        </row>
        <row r="788">
          <cell r="A788">
            <v>2206552411</v>
          </cell>
          <cell r="B788" t="str">
            <v>SGST Receivable- RCM</v>
          </cell>
          <cell r="C788">
            <v>28800</v>
          </cell>
          <cell r="D788">
            <v>700</v>
          </cell>
          <cell r="E788">
            <v>132141.28999999998</v>
          </cell>
          <cell r="F788">
            <v>7112.5</v>
          </cell>
          <cell r="G788">
            <v>68465.62</v>
          </cell>
          <cell r="H788">
            <v>354397.28</v>
          </cell>
          <cell r="I788">
            <v>516038.57</v>
          </cell>
          <cell r="J788">
            <v>28800</v>
          </cell>
          <cell r="K788">
            <v>700</v>
          </cell>
          <cell r="L788">
            <v>0</v>
          </cell>
          <cell r="M788">
            <v>0</v>
          </cell>
          <cell r="N788">
            <v>700</v>
          </cell>
          <cell r="O788">
            <v>2771</v>
          </cell>
          <cell r="P788">
            <v>129370.29</v>
          </cell>
          <cell r="Q788">
            <v>0</v>
          </cell>
          <cell r="R788">
            <v>132141.28999999998</v>
          </cell>
          <cell r="S788">
            <v>354397.28</v>
          </cell>
        </row>
        <row r="789">
          <cell r="A789">
            <v>4201010120</v>
          </cell>
          <cell r="B789" t="str">
            <v>INTEREST ON REFUND OF INCOME TAX</v>
          </cell>
          <cell r="C789">
            <v>0</v>
          </cell>
          <cell r="D789">
            <v>0</v>
          </cell>
          <cell r="E789">
            <v>0</v>
          </cell>
          <cell r="F789">
            <v>0</v>
          </cell>
          <cell r="G789">
            <v>0</v>
          </cell>
          <cell r="H789">
            <v>0</v>
          </cell>
          <cell r="I789">
            <v>0</v>
          </cell>
          <cell r="J789">
            <v>0</v>
          </cell>
          <cell r="K789">
            <v>0</v>
          </cell>
          <cell r="L789">
            <v>0</v>
          </cell>
          <cell r="M789">
            <v>0</v>
          </cell>
          <cell r="N789">
            <v>0</v>
          </cell>
          <cell r="O789">
            <v>0</v>
          </cell>
          <cell r="P789">
            <v>0</v>
          </cell>
          <cell r="Q789">
            <v>0</v>
          </cell>
          <cell r="R789">
            <v>0</v>
          </cell>
          <cell r="S789">
            <v>0</v>
          </cell>
        </row>
        <row r="790">
          <cell r="A790">
            <v>2204016762</v>
          </cell>
          <cell r="B790" t="str">
            <v>YES BANK–DIVIDEND 16-17–000184400012742 – OUT</v>
          </cell>
          <cell r="C790">
            <v>-648562</v>
          </cell>
          <cell r="D790">
            <v>0</v>
          </cell>
          <cell r="E790">
            <v>0</v>
          </cell>
          <cell r="F790">
            <v>0</v>
          </cell>
          <cell r="G790">
            <v>0</v>
          </cell>
          <cell r="H790">
            <v>0</v>
          </cell>
          <cell r="I790">
            <v>-648562</v>
          </cell>
          <cell r="J790">
            <v>-648562</v>
          </cell>
          <cell r="K790">
            <v>0</v>
          </cell>
          <cell r="L790">
            <v>0</v>
          </cell>
          <cell r="M790">
            <v>0</v>
          </cell>
          <cell r="N790">
            <v>0</v>
          </cell>
          <cell r="O790">
            <v>0</v>
          </cell>
          <cell r="P790">
            <v>0</v>
          </cell>
          <cell r="Q790">
            <v>0</v>
          </cell>
          <cell r="R790">
            <v>0</v>
          </cell>
          <cell r="S790">
            <v>0</v>
          </cell>
        </row>
        <row r="791">
          <cell r="A791">
            <v>2206552142</v>
          </cell>
          <cell r="B791" t="str">
            <v>IGST Receivable-Maharashtra</v>
          </cell>
          <cell r="C791">
            <v>10821341.77</v>
          </cell>
          <cell r="D791">
            <v>0</v>
          </cell>
          <cell r="E791">
            <v>3660</v>
          </cell>
          <cell r="F791">
            <v>0</v>
          </cell>
          <cell r="G791">
            <v>0</v>
          </cell>
          <cell r="H791">
            <v>16058907.43</v>
          </cell>
          <cell r="I791">
            <v>26883909.199999999</v>
          </cell>
          <cell r="J791">
            <v>10821341.77</v>
          </cell>
          <cell r="K791">
            <v>0</v>
          </cell>
          <cell r="L791">
            <v>0</v>
          </cell>
          <cell r="M791">
            <v>0</v>
          </cell>
          <cell r="N791">
            <v>0</v>
          </cell>
          <cell r="O791">
            <v>3660</v>
          </cell>
          <cell r="P791">
            <v>0</v>
          </cell>
          <cell r="Q791">
            <v>0</v>
          </cell>
          <cell r="R791">
            <v>3660</v>
          </cell>
          <cell r="S791">
            <v>16058907.43</v>
          </cell>
        </row>
        <row r="792">
          <cell r="A792">
            <v>4201040030</v>
          </cell>
          <cell r="B792" t="str">
            <v>MTM on current Investment  - FVTPL</v>
          </cell>
          <cell r="C792">
            <v>0</v>
          </cell>
          <cell r="D792">
            <v>0</v>
          </cell>
          <cell r="E792">
            <v>0</v>
          </cell>
          <cell r="F792">
            <v>0</v>
          </cell>
          <cell r="G792">
            <v>0</v>
          </cell>
          <cell r="H792">
            <v>-668807</v>
          </cell>
          <cell r="I792">
            <v>-668807</v>
          </cell>
          <cell r="J792">
            <v>0</v>
          </cell>
          <cell r="K792">
            <v>0</v>
          </cell>
          <cell r="L792">
            <v>0</v>
          </cell>
          <cell r="M792">
            <v>0</v>
          </cell>
          <cell r="N792">
            <v>0</v>
          </cell>
          <cell r="O792">
            <v>0</v>
          </cell>
          <cell r="P792">
            <v>0</v>
          </cell>
          <cell r="Q792">
            <v>0</v>
          </cell>
          <cell r="R792">
            <v>0</v>
          </cell>
          <cell r="S792">
            <v>-668807</v>
          </cell>
        </row>
        <row r="793">
          <cell r="A793">
            <v>5301020370</v>
          </cell>
          <cell r="B793" t="str">
            <v>INTEREST EXPENSE ON FINANCIAL LIABILITIE-INDA</v>
          </cell>
          <cell r="C793">
            <v>0</v>
          </cell>
          <cell r="D793">
            <v>735481.79791231302</v>
          </cell>
          <cell r="E793">
            <v>0</v>
          </cell>
          <cell r="F793">
            <v>0</v>
          </cell>
          <cell r="G793">
            <v>0</v>
          </cell>
          <cell r="H793">
            <v>199442.9557133645</v>
          </cell>
          <cell r="I793">
            <v>934924.75362567755</v>
          </cell>
          <cell r="J793">
            <v>0</v>
          </cell>
          <cell r="K793">
            <v>735481.79791231302</v>
          </cell>
          <cell r="L793">
            <v>0</v>
          </cell>
          <cell r="M793">
            <v>0</v>
          </cell>
          <cell r="N793">
            <v>735481.79791231302</v>
          </cell>
          <cell r="O793">
            <v>0</v>
          </cell>
          <cell r="P793">
            <v>0</v>
          </cell>
          <cell r="Q793">
            <v>0</v>
          </cell>
          <cell r="R793">
            <v>0</v>
          </cell>
          <cell r="S793">
            <v>199442.9557133645</v>
          </cell>
        </row>
        <row r="794">
          <cell r="A794">
            <v>2204016410</v>
          </cell>
          <cell r="B794" t="str">
            <v>IDFC BANK LTD –  CA – 10001546056</v>
          </cell>
          <cell r="C794">
            <v>0</v>
          </cell>
          <cell r="D794">
            <v>0</v>
          </cell>
          <cell r="E794">
            <v>0</v>
          </cell>
          <cell r="F794">
            <v>0</v>
          </cell>
          <cell r="G794">
            <v>0</v>
          </cell>
          <cell r="H794">
            <v>0</v>
          </cell>
          <cell r="I794">
            <v>0</v>
          </cell>
          <cell r="J794">
            <v>0</v>
          </cell>
          <cell r="K794">
            <v>0</v>
          </cell>
          <cell r="L794">
            <v>0</v>
          </cell>
          <cell r="M794">
            <v>0</v>
          </cell>
          <cell r="N794">
            <v>0</v>
          </cell>
          <cell r="O794">
            <v>0</v>
          </cell>
          <cell r="P794">
            <v>0</v>
          </cell>
          <cell r="Q794">
            <v>0</v>
          </cell>
          <cell r="R794">
            <v>0</v>
          </cell>
          <cell r="S794">
            <v>0</v>
          </cell>
        </row>
        <row r="795">
          <cell r="A795">
            <v>2204016540</v>
          </cell>
          <cell r="B795" t="str">
            <v>KOTAK BANK - 8111844230</v>
          </cell>
          <cell r="C795">
            <v>65462.89</v>
          </cell>
          <cell r="D795">
            <v>0</v>
          </cell>
          <cell r="E795">
            <v>0</v>
          </cell>
          <cell r="F795">
            <v>0</v>
          </cell>
          <cell r="G795">
            <v>0</v>
          </cell>
          <cell r="H795">
            <v>0</v>
          </cell>
          <cell r="I795">
            <v>65462.89</v>
          </cell>
          <cell r="J795">
            <v>65462.89</v>
          </cell>
          <cell r="K795">
            <v>0</v>
          </cell>
          <cell r="L795">
            <v>0</v>
          </cell>
          <cell r="M795">
            <v>0</v>
          </cell>
          <cell r="N795">
            <v>0</v>
          </cell>
          <cell r="O795">
            <v>0</v>
          </cell>
          <cell r="P795">
            <v>0</v>
          </cell>
          <cell r="Q795">
            <v>0</v>
          </cell>
          <cell r="R795">
            <v>0</v>
          </cell>
          <cell r="S795">
            <v>0</v>
          </cell>
        </row>
        <row r="796">
          <cell r="A796">
            <v>5401010030</v>
          </cell>
          <cell r="B796" t="str">
            <v>DEPRECIATION BUILDINGS-NON FACTORY.</v>
          </cell>
          <cell r="C796">
            <v>0</v>
          </cell>
          <cell r="D796">
            <v>0</v>
          </cell>
          <cell r="E796">
            <v>0</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row>
        <row r="797">
          <cell r="A797">
            <v>1102090030</v>
          </cell>
          <cell r="B797" t="str">
            <v>DIVIDEND DISTRIBUTION TAX</v>
          </cell>
          <cell r="C797">
            <v>0</v>
          </cell>
          <cell r="D797">
            <v>0</v>
          </cell>
          <cell r="E797">
            <v>0</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row>
        <row r="798">
          <cell r="A798">
            <v>1403021110</v>
          </cell>
          <cell r="B798" t="str">
            <v>FREIGHT CLEARING</v>
          </cell>
          <cell r="C798">
            <v>0</v>
          </cell>
          <cell r="D798">
            <v>0</v>
          </cell>
          <cell r="E798">
            <v>0</v>
          </cell>
          <cell r="F798">
            <v>0</v>
          </cell>
          <cell r="G798">
            <v>0</v>
          </cell>
          <cell r="H798">
            <v>-14160</v>
          </cell>
          <cell r="I798">
            <v>-14160</v>
          </cell>
          <cell r="J798">
            <v>0</v>
          </cell>
          <cell r="K798">
            <v>0</v>
          </cell>
          <cell r="L798">
            <v>0</v>
          </cell>
          <cell r="M798">
            <v>0</v>
          </cell>
          <cell r="N798">
            <v>0</v>
          </cell>
          <cell r="O798">
            <v>0</v>
          </cell>
          <cell r="P798">
            <v>0</v>
          </cell>
          <cell r="Q798">
            <v>0</v>
          </cell>
          <cell r="R798">
            <v>0</v>
          </cell>
          <cell r="S798">
            <v>-14160</v>
          </cell>
        </row>
        <row r="799">
          <cell r="A799">
            <v>1404051113</v>
          </cell>
          <cell r="B799" t="str">
            <v>GST Cess Payable-Karnataka</v>
          </cell>
          <cell r="C799">
            <v>0</v>
          </cell>
          <cell r="D799">
            <v>0</v>
          </cell>
          <cell r="E799">
            <v>0</v>
          </cell>
          <cell r="F799">
            <v>0</v>
          </cell>
          <cell r="G799">
            <v>0</v>
          </cell>
          <cell r="H799">
            <v>0</v>
          </cell>
          <cell r="I799">
            <v>0</v>
          </cell>
          <cell r="J799">
            <v>0</v>
          </cell>
          <cell r="K799">
            <v>0</v>
          </cell>
          <cell r="L799">
            <v>0</v>
          </cell>
          <cell r="M799">
            <v>0</v>
          </cell>
          <cell r="N799">
            <v>0</v>
          </cell>
          <cell r="O799">
            <v>-400000</v>
          </cell>
          <cell r="P799">
            <v>800000</v>
          </cell>
          <cell r="Q799">
            <v>-400000</v>
          </cell>
          <cell r="R799">
            <v>0</v>
          </cell>
          <cell r="S799">
            <v>0</v>
          </cell>
        </row>
        <row r="800">
          <cell r="A800">
            <v>1404051143</v>
          </cell>
          <cell r="B800" t="str">
            <v>GST Cess Payable-Maharashtra</v>
          </cell>
          <cell r="C800">
            <v>0</v>
          </cell>
          <cell r="D800">
            <v>0</v>
          </cell>
          <cell r="E800">
            <v>0</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row>
        <row r="801">
          <cell r="A801">
            <v>1404080440</v>
          </cell>
          <cell r="B801" t="str">
            <v>EMPLOYEE DEDUCTION - IIS TRUST</v>
          </cell>
          <cell r="C801">
            <v>276745</v>
          </cell>
          <cell r="D801">
            <v>-75350</v>
          </cell>
          <cell r="E801">
            <v>-127500</v>
          </cell>
          <cell r="F801">
            <v>-13900</v>
          </cell>
          <cell r="G801">
            <v>-31700</v>
          </cell>
          <cell r="H801">
            <v>-79900</v>
          </cell>
          <cell r="I801">
            <v>-6005</v>
          </cell>
          <cell r="J801">
            <v>276745</v>
          </cell>
          <cell r="K801">
            <v>-49250</v>
          </cell>
          <cell r="L801">
            <v>-26100</v>
          </cell>
          <cell r="M801">
            <v>0</v>
          </cell>
          <cell r="N801">
            <v>-75350</v>
          </cell>
          <cell r="O801">
            <v>-40050</v>
          </cell>
          <cell r="P801">
            <v>-79650</v>
          </cell>
          <cell r="Q801">
            <v>-7800</v>
          </cell>
          <cell r="R801">
            <v>-127500</v>
          </cell>
          <cell r="S801">
            <v>-79900</v>
          </cell>
        </row>
        <row r="802">
          <cell r="A802">
            <v>2203510010</v>
          </cell>
          <cell r="B802" t="str">
            <v>TRADE RECEIVABLES - EXPORT</v>
          </cell>
          <cell r="C802">
            <v>0</v>
          </cell>
          <cell r="D802">
            <v>0</v>
          </cell>
          <cell r="E802">
            <v>0</v>
          </cell>
          <cell r="F802">
            <v>0</v>
          </cell>
          <cell r="G802">
            <v>0</v>
          </cell>
          <cell r="H802">
            <v>0</v>
          </cell>
          <cell r="I802">
            <v>0</v>
          </cell>
          <cell r="J802">
            <v>0</v>
          </cell>
          <cell r="K802">
            <v>0</v>
          </cell>
          <cell r="L802">
            <v>0</v>
          </cell>
          <cell r="M802">
            <v>0</v>
          </cell>
          <cell r="N802">
            <v>0</v>
          </cell>
          <cell r="O802">
            <v>0</v>
          </cell>
          <cell r="P802">
            <v>0</v>
          </cell>
          <cell r="Q802">
            <v>0</v>
          </cell>
          <cell r="R802">
            <v>0</v>
          </cell>
          <cell r="S802">
            <v>0</v>
          </cell>
        </row>
        <row r="803">
          <cell r="A803">
            <v>5101020010</v>
          </cell>
          <cell r="B803" t="str">
            <v>Price difference - SFG(PRD)</v>
          </cell>
          <cell r="C803">
            <v>0</v>
          </cell>
          <cell r="D803">
            <v>0</v>
          </cell>
          <cell r="E803">
            <v>0</v>
          </cell>
          <cell r="F803">
            <v>0</v>
          </cell>
          <cell r="G803">
            <v>0</v>
          </cell>
          <cell r="H803">
            <v>0</v>
          </cell>
          <cell r="I803">
            <v>0</v>
          </cell>
          <cell r="J803">
            <v>0</v>
          </cell>
          <cell r="K803">
            <v>0</v>
          </cell>
          <cell r="L803">
            <v>0</v>
          </cell>
          <cell r="M803">
            <v>0</v>
          </cell>
          <cell r="N803">
            <v>0</v>
          </cell>
          <cell r="O803">
            <v>0</v>
          </cell>
          <cell r="P803">
            <v>0</v>
          </cell>
          <cell r="Q803">
            <v>0</v>
          </cell>
          <cell r="R803">
            <v>0</v>
          </cell>
          <cell r="S803">
            <v>0</v>
          </cell>
        </row>
        <row r="804">
          <cell r="A804">
            <v>5301020030</v>
          </cell>
          <cell r="B804" t="str">
            <v>INTEREST ON INCOME TAX</v>
          </cell>
          <cell r="C804">
            <v>0</v>
          </cell>
          <cell r="D804">
            <v>0</v>
          </cell>
          <cell r="E804">
            <v>0</v>
          </cell>
          <cell r="F804">
            <v>0</v>
          </cell>
          <cell r="G804">
            <v>0</v>
          </cell>
          <cell r="H804">
            <v>0</v>
          </cell>
          <cell r="I804">
            <v>0</v>
          </cell>
          <cell r="J804">
            <v>0</v>
          </cell>
          <cell r="K804">
            <v>0</v>
          </cell>
          <cell r="L804">
            <v>0</v>
          </cell>
          <cell r="M804">
            <v>0</v>
          </cell>
          <cell r="N804">
            <v>0</v>
          </cell>
          <cell r="O804">
            <v>0</v>
          </cell>
          <cell r="P804">
            <v>0</v>
          </cell>
          <cell r="Q804">
            <v>0</v>
          </cell>
          <cell r="R804">
            <v>0</v>
          </cell>
          <cell r="S804">
            <v>0</v>
          </cell>
        </row>
        <row r="805">
          <cell r="A805">
            <v>5501260120</v>
          </cell>
          <cell r="B805" t="str">
            <v>STOA CHARGES</v>
          </cell>
          <cell r="C805">
            <v>0</v>
          </cell>
          <cell r="D805">
            <v>0</v>
          </cell>
          <cell r="E805">
            <v>8149187</v>
          </cell>
          <cell r="F805">
            <v>0</v>
          </cell>
          <cell r="G805">
            <v>0</v>
          </cell>
          <cell r="H805">
            <v>152220</v>
          </cell>
          <cell r="I805">
            <v>8301407</v>
          </cell>
          <cell r="J805">
            <v>0</v>
          </cell>
          <cell r="K805">
            <v>0</v>
          </cell>
          <cell r="L805">
            <v>0</v>
          </cell>
          <cell r="M805">
            <v>0</v>
          </cell>
          <cell r="N805">
            <v>0</v>
          </cell>
          <cell r="O805">
            <v>193520</v>
          </cell>
          <cell r="P805">
            <v>7955667</v>
          </cell>
          <cell r="Q805">
            <v>0</v>
          </cell>
          <cell r="R805">
            <v>8149187</v>
          </cell>
          <cell r="S805">
            <v>152220</v>
          </cell>
        </row>
        <row r="806">
          <cell r="A806">
            <v>2105580120</v>
          </cell>
          <cell r="B806" t="str">
            <v>DEPOSIT - GOVT AUTHORITIES</v>
          </cell>
          <cell r="C806">
            <v>813200</v>
          </cell>
          <cell r="D806">
            <v>0</v>
          </cell>
          <cell r="E806">
            <v>0</v>
          </cell>
          <cell r="F806">
            <v>0</v>
          </cell>
          <cell r="G806">
            <v>0</v>
          </cell>
          <cell r="H806">
            <v>0</v>
          </cell>
          <cell r="I806">
            <v>813200</v>
          </cell>
          <cell r="J806">
            <v>813200</v>
          </cell>
          <cell r="K806">
            <v>0</v>
          </cell>
          <cell r="L806">
            <v>0</v>
          </cell>
          <cell r="M806">
            <v>0</v>
          </cell>
          <cell r="N806">
            <v>0</v>
          </cell>
          <cell r="O806">
            <v>0</v>
          </cell>
          <cell r="P806">
            <v>0</v>
          </cell>
          <cell r="Q806">
            <v>0</v>
          </cell>
          <cell r="R806">
            <v>0</v>
          </cell>
          <cell r="S806">
            <v>0</v>
          </cell>
        </row>
        <row r="807">
          <cell r="A807">
            <v>1404080370</v>
          </cell>
          <cell r="B807" t="str">
            <v>LIABILITY FOR ONEDAYSALARY CONT.BY EMP.</v>
          </cell>
          <cell r="C807">
            <v>0</v>
          </cell>
          <cell r="D807">
            <v>0</v>
          </cell>
          <cell r="E807">
            <v>0</v>
          </cell>
          <cell r="F807">
            <v>0</v>
          </cell>
          <cell r="G807">
            <v>0</v>
          </cell>
          <cell r="H807">
            <v>0</v>
          </cell>
          <cell r="I807">
            <v>0</v>
          </cell>
          <cell r="J807">
            <v>0</v>
          </cell>
          <cell r="K807">
            <v>0</v>
          </cell>
          <cell r="L807">
            <v>0</v>
          </cell>
          <cell r="M807">
            <v>0</v>
          </cell>
          <cell r="N807">
            <v>0</v>
          </cell>
          <cell r="O807">
            <v>0</v>
          </cell>
          <cell r="P807">
            <v>0</v>
          </cell>
          <cell r="Q807">
            <v>0</v>
          </cell>
          <cell r="R807">
            <v>0</v>
          </cell>
          <cell r="S807">
            <v>0</v>
          </cell>
        </row>
        <row r="808">
          <cell r="A808">
            <v>1404100010</v>
          </cell>
          <cell r="B808" t="str">
            <v>ROYALTY PAYABLE</v>
          </cell>
          <cell r="C808">
            <v>-56306.32</v>
          </cell>
          <cell r="D808">
            <v>0</v>
          </cell>
          <cell r="E808">
            <v>0</v>
          </cell>
          <cell r="F808">
            <v>0</v>
          </cell>
          <cell r="G808">
            <v>0</v>
          </cell>
          <cell r="H808">
            <v>0</v>
          </cell>
          <cell r="I808">
            <v>-56306.32</v>
          </cell>
          <cell r="J808">
            <v>-56306.32</v>
          </cell>
          <cell r="K808">
            <v>0</v>
          </cell>
          <cell r="L808">
            <v>0</v>
          </cell>
          <cell r="M808">
            <v>0</v>
          </cell>
          <cell r="N808">
            <v>0</v>
          </cell>
          <cell r="O808">
            <v>0</v>
          </cell>
          <cell r="P808">
            <v>0</v>
          </cell>
          <cell r="Q808">
            <v>0</v>
          </cell>
          <cell r="R808">
            <v>0</v>
          </cell>
          <cell r="S808">
            <v>0</v>
          </cell>
        </row>
        <row r="809">
          <cell r="A809">
            <v>2204015452</v>
          </cell>
          <cell r="B809" t="str">
            <v>AXIS – CP ACCOUNT – 914020050624955 – OUTGOIN</v>
          </cell>
          <cell r="C809">
            <v>0</v>
          </cell>
          <cell r="D809">
            <v>0</v>
          </cell>
          <cell r="E809">
            <v>0</v>
          </cell>
          <cell r="F809">
            <v>0</v>
          </cell>
          <cell r="G809">
            <v>0</v>
          </cell>
          <cell r="H809">
            <v>0</v>
          </cell>
          <cell r="I809">
            <v>0</v>
          </cell>
          <cell r="J809">
            <v>0</v>
          </cell>
          <cell r="K809">
            <v>0</v>
          </cell>
          <cell r="L809">
            <v>0</v>
          </cell>
          <cell r="M809">
            <v>0</v>
          </cell>
          <cell r="N809">
            <v>0</v>
          </cell>
          <cell r="O809">
            <v>0</v>
          </cell>
          <cell r="P809">
            <v>0</v>
          </cell>
          <cell r="Q809">
            <v>0</v>
          </cell>
          <cell r="R809">
            <v>0</v>
          </cell>
          <cell r="S809">
            <v>0</v>
          </cell>
        </row>
        <row r="810">
          <cell r="A810">
            <v>1301030080</v>
          </cell>
          <cell r="B810" t="str">
            <v>LT-SEC-ECB</v>
          </cell>
          <cell r="C810">
            <v>0</v>
          </cell>
          <cell r="D810">
            <v>0</v>
          </cell>
          <cell r="E810">
            <v>0</v>
          </cell>
          <cell r="F810">
            <v>0</v>
          </cell>
          <cell r="G810">
            <v>0</v>
          </cell>
          <cell r="H810">
            <v>0</v>
          </cell>
          <cell r="I810">
            <v>0</v>
          </cell>
          <cell r="J810">
            <v>0</v>
          </cell>
          <cell r="K810">
            <v>0</v>
          </cell>
          <cell r="L810">
            <v>0</v>
          </cell>
          <cell r="M810">
            <v>0</v>
          </cell>
          <cell r="N810">
            <v>0</v>
          </cell>
          <cell r="O810">
            <v>0</v>
          </cell>
          <cell r="P810">
            <v>0</v>
          </cell>
          <cell r="Q810">
            <v>0</v>
          </cell>
          <cell r="R810">
            <v>0</v>
          </cell>
          <cell r="S810">
            <v>0</v>
          </cell>
        </row>
        <row r="811">
          <cell r="A811">
            <v>1404110011</v>
          </cell>
          <cell r="B811" t="str">
            <v>INTEREST ACCRUED BUT NOT DUE BANKS (CTRL A/C)</v>
          </cell>
          <cell r="C811">
            <v>0</v>
          </cell>
          <cell r="D811">
            <v>0</v>
          </cell>
          <cell r="E811">
            <v>0</v>
          </cell>
          <cell r="F811">
            <v>0</v>
          </cell>
          <cell r="G811">
            <v>0</v>
          </cell>
          <cell r="H811">
            <v>0</v>
          </cell>
          <cell r="I811">
            <v>0</v>
          </cell>
          <cell r="J811">
            <v>0</v>
          </cell>
          <cell r="K811">
            <v>0</v>
          </cell>
          <cell r="L811">
            <v>0</v>
          </cell>
          <cell r="M811">
            <v>0</v>
          </cell>
          <cell r="N811">
            <v>0</v>
          </cell>
          <cell r="O811">
            <v>0</v>
          </cell>
          <cell r="P811">
            <v>0</v>
          </cell>
          <cell r="Q811">
            <v>0</v>
          </cell>
          <cell r="R811">
            <v>0</v>
          </cell>
          <cell r="S811">
            <v>0</v>
          </cell>
        </row>
        <row r="812">
          <cell r="A812">
            <v>5301010020</v>
          </cell>
          <cell r="B812" t="str">
            <v>INTEREST ON FOREIGN CURRENCY LOANS</v>
          </cell>
          <cell r="C812">
            <v>0</v>
          </cell>
          <cell r="D812">
            <v>0</v>
          </cell>
          <cell r="E812">
            <v>0</v>
          </cell>
          <cell r="F812">
            <v>0</v>
          </cell>
          <cell r="G812">
            <v>0</v>
          </cell>
          <cell r="H812">
            <v>0</v>
          </cell>
          <cell r="I812">
            <v>0</v>
          </cell>
          <cell r="J812">
            <v>0</v>
          </cell>
          <cell r="K812">
            <v>0</v>
          </cell>
          <cell r="L812">
            <v>0</v>
          </cell>
          <cell r="M812">
            <v>0</v>
          </cell>
          <cell r="N812">
            <v>0</v>
          </cell>
          <cell r="O812">
            <v>0</v>
          </cell>
          <cell r="P812">
            <v>0</v>
          </cell>
          <cell r="Q812">
            <v>0</v>
          </cell>
          <cell r="R812">
            <v>0</v>
          </cell>
          <cell r="S812">
            <v>0</v>
          </cell>
        </row>
        <row r="813">
          <cell r="A813">
            <v>5501140380</v>
          </cell>
          <cell r="B813" t="str">
            <v>EXCHANGE DIFFERENCE - SALES</v>
          </cell>
          <cell r="C813">
            <v>0</v>
          </cell>
          <cell r="D813">
            <v>0</v>
          </cell>
          <cell r="E813">
            <v>0</v>
          </cell>
          <cell r="F813">
            <v>0</v>
          </cell>
          <cell r="G813">
            <v>0</v>
          </cell>
          <cell r="H813">
            <v>0</v>
          </cell>
          <cell r="I813">
            <v>0</v>
          </cell>
          <cell r="J813">
            <v>0</v>
          </cell>
          <cell r="K813">
            <v>0</v>
          </cell>
          <cell r="L813">
            <v>0</v>
          </cell>
          <cell r="M813">
            <v>0</v>
          </cell>
          <cell r="N813">
            <v>0</v>
          </cell>
          <cell r="O813">
            <v>0</v>
          </cell>
          <cell r="P813">
            <v>0</v>
          </cell>
          <cell r="Q813">
            <v>0</v>
          </cell>
          <cell r="R813">
            <v>0</v>
          </cell>
          <cell r="S813">
            <v>0</v>
          </cell>
        </row>
        <row r="814">
          <cell r="A814">
            <v>2206552000</v>
          </cell>
          <cell r="B814" t="str">
            <v>CGST Receivable-Andhra Pradesh</v>
          </cell>
          <cell r="C814">
            <v>0</v>
          </cell>
          <cell r="D814">
            <v>0</v>
          </cell>
          <cell r="E814">
            <v>0</v>
          </cell>
          <cell r="F814">
            <v>-244017.75</v>
          </cell>
          <cell r="G814">
            <v>0</v>
          </cell>
          <cell r="H814">
            <v>0</v>
          </cell>
          <cell r="I814">
            <v>0</v>
          </cell>
          <cell r="J814">
            <v>0</v>
          </cell>
          <cell r="K814">
            <v>0</v>
          </cell>
          <cell r="L814">
            <v>0</v>
          </cell>
          <cell r="M814">
            <v>0</v>
          </cell>
          <cell r="N814">
            <v>0</v>
          </cell>
          <cell r="O814">
            <v>0</v>
          </cell>
          <cell r="P814">
            <v>0</v>
          </cell>
          <cell r="Q814">
            <v>0</v>
          </cell>
          <cell r="R814">
            <v>0</v>
          </cell>
          <cell r="S814">
            <v>0</v>
          </cell>
        </row>
        <row r="815">
          <cell r="A815">
            <v>2206552001</v>
          </cell>
          <cell r="B815" t="str">
            <v>SGST Receivable-Andhra Pradesh</v>
          </cell>
          <cell r="C815">
            <v>0</v>
          </cell>
          <cell r="D815">
            <v>0</v>
          </cell>
          <cell r="E815">
            <v>0</v>
          </cell>
          <cell r="F815">
            <v>210837.25</v>
          </cell>
          <cell r="G815">
            <v>0</v>
          </cell>
          <cell r="H815">
            <v>0</v>
          </cell>
          <cell r="I815">
            <v>0</v>
          </cell>
          <cell r="J815">
            <v>0</v>
          </cell>
          <cell r="K815">
            <v>0</v>
          </cell>
          <cell r="L815">
            <v>0</v>
          </cell>
          <cell r="M815">
            <v>0</v>
          </cell>
          <cell r="N815">
            <v>0</v>
          </cell>
          <cell r="O815">
            <v>0</v>
          </cell>
          <cell r="P815">
            <v>0</v>
          </cell>
          <cell r="Q815">
            <v>0</v>
          </cell>
          <cell r="R815">
            <v>0</v>
          </cell>
          <cell r="S815">
            <v>0</v>
          </cell>
        </row>
        <row r="816">
          <cell r="A816">
            <v>2206552280</v>
          </cell>
          <cell r="B816" t="str">
            <v>CGST Receivable-West Bengal</v>
          </cell>
          <cell r="C816">
            <v>445.5</v>
          </cell>
          <cell r="D816">
            <v>0</v>
          </cell>
          <cell r="E816">
            <v>0</v>
          </cell>
          <cell r="F816">
            <v>304.82</v>
          </cell>
          <cell r="G816">
            <v>92264.33</v>
          </cell>
          <cell r="H816">
            <v>0</v>
          </cell>
          <cell r="I816">
            <v>445.5</v>
          </cell>
          <cell r="J816">
            <v>445.5</v>
          </cell>
          <cell r="K816">
            <v>0</v>
          </cell>
          <cell r="L816">
            <v>0</v>
          </cell>
          <cell r="M816">
            <v>0</v>
          </cell>
          <cell r="N816">
            <v>0</v>
          </cell>
          <cell r="O816">
            <v>0</v>
          </cell>
          <cell r="P816">
            <v>0</v>
          </cell>
          <cell r="Q816">
            <v>0</v>
          </cell>
          <cell r="R816">
            <v>0</v>
          </cell>
          <cell r="S816">
            <v>0</v>
          </cell>
        </row>
        <row r="817">
          <cell r="A817">
            <v>2206552281</v>
          </cell>
          <cell r="B817" t="str">
            <v>SGST Receivable-West Bengal</v>
          </cell>
          <cell r="C817">
            <v>445.5</v>
          </cell>
          <cell r="D817">
            <v>0</v>
          </cell>
          <cell r="E817">
            <v>0</v>
          </cell>
          <cell r="F817">
            <v>304.82</v>
          </cell>
          <cell r="G817">
            <v>92264.33</v>
          </cell>
          <cell r="H817">
            <v>0</v>
          </cell>
          <cell r="I817">
            <v>445.5</v>
          </cell>
          <cell r="J817">
            <v>445.5</v>
          </cell>
          <cell r="K817">
            <v>0</v>
          </cell>
          <cell r="L817">
            <v>0</v>
          </cell>
          <cell r="M817">
            <v>0</v>
          </cell>
          <cell r="N817">
            <v>0</v>
          </cell>
          <cell r="O817">
            <v>0</v>
          </cell>
          <cell r="P817">
            <v>0</v>
          </cell>
          <cell r="Q817">
            <v>0</v>
          </cell>
          <cell r="R817">
            <v>0</v>
          </cell>
          <cell r="S817">
            <v>0</v>
          </cell>
        </row>
        <row r="818">
          <cell r="A818">
            <v>4201090050</v>
          </cell>
          <cell r="B818" t="str">
            <v>INSURANCE CLAIM</v>
          </cell>
          <cell r="C818">
            <v>0</v>
          </cell>
          <cell r="D818">
            <v>0</v>
          </cell>
          <cell r="E818">
            <v>0</v>
          </cell>
          <cell r="F818">
            <v>0</v>
          </cell>
          <cell r="G818">
            <v>0</v>
          </cell>
          <cell r="H818">
            <v>0</v>
          </cell>
          <cell r="I818">
            <v>0</v>
          </cell>
          <cell r="J818">
            <v>0</v>
          </cell>
          <cell r="K818">
            <v>0</v>
          </cell>
          <cell r="L818">
            <v>0</v>
          </cell>
          <cell r="M818">
            <v>0</v>
          </cell>
          <cell r="N818">
            <v>0</v>
          </cell>
          <cell r="O818">
            <v>0</v>
          </cell>
          <cell r="P818">
            <v>0</v>
          </cell>
          <cell r="Q818">
            <v>0</v>
          </cell>
          <cell r="R818">
            <v>0</v>
          </cell>
          <cell r="S818">
            <v>0</v>
          </cell>
        </row>
        <row r="819">
          <cell r="A819">
            <v>2204015450</v>
          </cell>
          <cell r="B819" t="str">
            <v>AXIS – CP ACCOUNT – 914020050624955</v>
          </cell>
          <cell r="C819">
            <v>50</v>
          </cell>
          <cell r="D819">
            <v>0</v>
          </cell>
          <cell r="E819">
            <v>-50</v>
          </cell>
          <cell r="F819">
            <v>0</v>
          </cell>
          <cell r="G819">
            <v>0</v>
          </cell>
          <cell r="H819">
            <v>0</v>
          </cell>
          <cell r="I819">
            <v>0</v>
          </cell>
          <cell r="J819">
            <v>50</v>
          </cell>
          <cell r="K819">
            <v>0</v>
          </cell>
          <cell r="L819">
            <v>0</v>
          </cell>
          <cell r="M819">
            <v>0</v>
          </cell>
          <cell r="N819">
            <v>0</v>
          </cell>
          <cell r="O819">
            <v>-50</v>
          </cell>
          <cell r="P819">
            <v>0</v>
          </cell>
          <cell r="Q819">
            <v>0</v>
          </cell>
          <cell r="R819">
            <v>-50</v>
          </cell>
          <cell r="S819">
            <v>0</v>
          </cell>
        </row>
        <row r="820">
          <cell r="A820">
            <v>2206590290</v>
          </cell>
          <cell r="B820" t="str">
            <v>Advance EPC Expenses - Solar Projects</v>
          </cell>
          <cell r="C820">
            <v>-0.38</v>
          </cell>
          <cell r="D820">
            <v>0</v>
          </cell>
          <cell r="E820">
            <v>0</v>
          </cell>
          <cell r="F820">
            <v>0</v>
          </cell>
          <cell r="G820">
            <v>0</v>
          </cell>
          <cell r="H820">
            <v>0</v>
          </cell>
          <cell r="I820">
            <v>-0.38</v>
          </cell>
          <cell r="J820">
            <v>-0.38</v>
          </cell>
          <cell r="K820">
            <v>0</v>
          </cell>
          <cell r="L820">
            <v>0</v>
          </cell>
          <cell r="M820">
            <v>0</v>
          </cell>
          <cell r="N820">
            <v>0</v>
          </cell>
          <cell r="O820">
            <v>0</v>
          </cell>
          <cell r="P820">
            <v>0</v>
          </cell>
          <cell r="Q820">
            <v>0</v>
          </cell>
          <cell r="R820">
            <v>0</v>
          </cell>
          <cell r="S820">
            <v>0</v>
          </cell>
        </row>
        <row r="821">
          <cell r="A821">
            <v>2204017322</v>
          </cell>
          <cell r="B821" t="str">
            <v>Citi Bank 0522123013 Out Going</v>
          </cell>
          <cell r="C821">
            <v>-10800</v>
          </cell>
          <cell r="D821">
            <v>0</v>
          </cell>
          <cell r="E821">
            <v>0</v>
          </cell>
          <cell r="F821">
            <v>0</v>
          </cell>
          <cell r="G821">
            <v>0</v>
          </cell>
          <cell r="H821">
            <v>0</v>
          </cell>
          <cell r="I821">
            <v>-10800</v>
          </cell>
          <cell r="J821">
            <v>-10800</v>
          </cell>
          <cell r="K821">
            <v>0</v>
          </cell>
          <cell r="L821">
            <v>0</v>
          </cell>
          <cell r="M821">
            <v>0</v>
          </cell>
          <cell r="N821">
            <v>0</v>
          </cell>
          <cell r="O821">
            <v>0</v>
          </cell>
          <cell r="P821">
            <v>0</v>
          </cell>
          <cell r="Q821">
            <v>0</v>
          </cell>
          <cell r="R821">
            <v>0</v>
          </cell>
          <cell r="S821">
            <v>0</v>
          </cell>
        </row>
        <row r="822">
          <cell r="A822">
            <v>1403022050</v>
          </cell>
          <cell r="B822" t="str">
            <v>OUTSTANDING LIABILITIES - 2018-19</v>
          </cell>
          <cell r="C822">
            <v>-0.59</v>
          </cell>
          <cell r="D822">
            <v>0</v>
          </cell>
          <cell r="E822">
            <v>-856448.16</v>
          </cell>
          <cell r="F822">
            <v>0</v>
          </cell>
          <cell r="G822">
            <v>0</v>
          </cell>
          <cell r="H822">
            <v>-4348160</v>
          </cell>
          <cell r="I822">
            <v>-5204608.75</v>
          </cell>
          <cell r="J822">
            <v>-0.59</v>
          </cell>
          <cell r="K822">
            <v>0</v>
          </cell>
          <cell r="L822">
            <v>0</v>
          </cell>
          <cell r="M822">
            <v>0</v>
          </cell>
          <cell r="N822">
            <v>0</v>
          </cell>
          <cell r="O822">
            <v>-856448.16</v>
          </cell>
          <cell r="P822">
            <v>0</v>
          </cell>
          <cell r="Q822">
            <v>0</v>
          </cell>
          <cell r="R822">
            <v>-856448.16</v>
          </cell>
          <cell r="S822">
            <v>-4348160</v>
          </cell>
        </row>
        <row r="823">
          <cell r="A823">
            <v>2105610028</v>
          </cell>
          <cell r="B823" t="str">
            <v>TDS RECOVERABLE - FY 2018-19</v>
          </cell>
          <cell r="C823">
            <v>755179535.28999996</v>
          </cell>
          <cell r="D823">
            <v>0</v>
          </cell>
          <cell r="E823">
            <v>0</v>
          </cell>
          <cell r="F823">
            <v>0</v>
          </cell>
          <cell r="G823">
            <v>0</v>
          </cell>
          <cell r="H823">
            <v>0</v>
          </cell>
          <cell r="I823">
            <v>755179535.28999996</v>
          </cell>
          <cell r="J823">
            <v>755179535.28999996</v>
          </cell>
          <cell r="K823">
            <v>0</v>
          </cell>
          <cell r="L823">
            <v>0</v>
          </cell>
          <cell r="M823">
            <v>0</v>
          </cell>
          <cell r="N823">
            <v>0</v>
          </cell>
          <cell r="O823">
            <v>0</v>
          </cell>
          <cell r="P823">
            <v>0</v>
          </cell>
          <cell r="Q823">
            <v>0</v>
          </cell>
          <cell r="R823">
            <v>0</v>
          </cell>
          <cell r="S823">
            <v>0</v>
          </cell>
        </row>
        <row r="824">
          <cell r="A824">
            <v>2206552002</v>
          </cell>
          <cell r="B824" t="str">
            <v>IGST Receivable-Andhra Pradesh</v>
          </cell>
          <cell r="C824">
            <v>0</v>
          </cell>
          <cell r="D824">
            <v>0</v>
          </cell>
          <cell r="E824">
            <v>0</v>
          </cell>
          <cell r="F824">
            <v>1741317.92</v>
          </cell>
          <cell r="G824">
            <v>0</v>
          </cell>
          <cell r="H824">
            <v>0</v>
          </cell>
          <cell r="I824">
            <v>0</v>
          </cell>
          <cell r="J824">
            <v>0</v>
          </cell>
          <cell r="K824">
            <v>0</v>
          </cell>
          <cell r="L824">
            <v>0</v>
          </cell>
          <cell r="M824">
            <v>0</v>
          </cell>
          <cell r="N824">
            <v>0</v>
          </cell>
          <cell r="O824">
            <v>0</v>
          </cell>
          <cell r="P824">
            <v>0</v>
          </cell>
          <cell r="Q824">
            <v>0</v>
          </cell>
          <cell r="R824">
            <v>0</v>
          </cell>
          <cell r="S824">
            <v>0</v>
          </cell>
        </row>
        <row r="825">
          <cell r="A825">
            <v>2206552282</v>
          </cell>
          <cell r="B825" t="str">
            <v>IGST Receivable-West Bengal</v>
          </cell>
          <cell r="C825">
            <v>0</v>
          </cell>
          <cell r="D825">
            <v>0</v>
          </cell>
          <cell r="E825">
            <v>0</v>
          </cell>
          <cell r="F825">
            <v>24080.46</v>
          </cell>
          <cell r="G825">
            <v>687259.1</v>
          </cell>
          <cell r="H825">
            <v>0</v>
          </cell>
          <cell r="I825">
            <v>0</v>
          </cell>
          <cell r="J825">
            <v>0</v>
          </cell>
          <cell r="K825">
            <v>0</v>
          </cell>
          <cell r="L825">
            <v>0</v>
          </cell>
          <cell r="M825">
            <v>0</v>
          </cell>
          <cell r="N825">
            <v>0</v>
          </cell>
          <cell r="O825">
            <v>0</v>
          </cell>
          <cell r="P825">
            <v>0</v>
          </cell>
          <cell r="Q825">
            <v>0</v>
          </cell>
          <cell r="R825">
            <v>0</v>
          </cell>
          <cell r="S825">
            <v>0</v>
          </cell>
        </row>
        <row r="826">
          <cell r="A826">
            <v>1404100180</v>
          </cell>
          <cell r="B826" t="str">
            <v>DONATION PAYABLE</v>
          </cell>
          <cell r="C826">
            <v>174303</v>
          </cell>
          <cell r="D826">
            <v>-37800</v>
          </cell>
          <cell r="E826">
            <v>-86303</v>
          </cell>
          <cell r="F826">
            <v>0</v>
          </cell>
          <cell r="G826">
            <v>0</v>
          </cell>
          <cell r="H826">
            <v>-50200</v>
          </cell>
          <cell r="I826">
            <v>0</v>
          </cell>
          <cell r="J826">
            <v>174303</v>
          </cell>
          <cell r="K826">
            <v>-19500</v>
          </cell>
          <cell r="L826">
            <v>-15800</v>
          </cell>
          <cell r="M826">
            <v>-2500</v>
          </cell>
          <cell r="N826">
            <v>-37800</v>
          </cell>
          <cell r="O826">
            <v>-34353</v>
          </cell>
          <cell r="P826">
            <v>-45650</v>
          </cell>
          <cell r="Q826">
            <v>-6300</v>
          </cell>
          <cell r="R826">
            <v>-86303</v>
          </cell>
          <cell r="S826">
            <v>-50200</v>
          </cell>
        </row>
        <row r="827">
          <cell r="A827">
            <v>5501120000</v>
          </cell>
          <cell r="B827" t="str">
            <v>JOB WORK CHGS</v>
          </cell>
          <cell r="C827">
            <v>0</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row>
        <row r="828">
          <cell r="A828">
            <v>5101071000</v>
          </cell>
          <cell r="B828" t="str">
            <v>COGS BY PRODUCT (SCRAP)</v>
          </cell>
          <cell r="C828">
            <v>0</v>
          </cell>
          <cell r="D828">
            <v>0</v>
          </cell>
          <cell r="E828">
            <v>0</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row>
        <row r="829">
          <cell r="A829">
            <v>2203518050</v>
          </cell>
          <cell r="B829" t="str">
            <v>TRADE RECEIVABLES -  FOREX REINSTATEMENT</v>
          </cell>
          <cell r="C829">
            <v>0</v>
          </cell>
          <cell r="D829">
            <v>0</v>
          </cell>
          <cell r="E829">
            <v>0</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row>
        <row r="830">
          <cell r="A830">
            <v>2204080000</v>
          </cell>
          <cell r="B830" t="str">
            <v>MARGIN MONEY</v>
          </cell>
          <cell r="C830">
            <v>0</v>
          </cell>
          <cell r="D830">
            <v>0</v>
          </cell>
          <cell r="E830">
            <v>0</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row>
        <row r="831">
          <cell r="A831">
            <v>1403020160</v>
          </cell>
          <cell r="B831" t="str">
            <v>TRADE PAYABLES - CHA / PORT HANDLING</v>
          </cell>
          <cell r="C831">
            <v>0</v>
          </cell>
          <cell r="D831">
            <v>0</v>
          </cell>
          <cell r="E831">
            <v>-46401.120000000003</v>
          </cell>
          <cell r="F831">
            <v>0</v>
          </cell>
          <cell r="G831">
            <v>0</v>
          </cell>
          <cell r="H831">
            <v>0</v>
          </cell>
          <cell r="I831">
            <v>-46401.120000000003</v>
          </cell>
          <cell r="J831">
            <v>0</v>
          </cell>
          <cell r="K831">
            <v>0</v>
          </cell>
          <cell r="L831">
            <v>0</v>
          </cell>
          <cell r="M831">
            <v>0</v>
          </cell>
          <cell r="N831">
            <v>0</v>
          </cell>
          <cell r="O831">
            <v>-20238.810000000001</v>
          </cell>
          <cell r="P831">
            <v>-26162.31</v>
          </cell>
          <cell r="Q831">
            <v>0</v>
          </cell>
          <cell r="R831">
            <v>-46401.120000000003</v>
          </cell>
          <cell r="S831">
            <v>0</v>
          </cell>
        </row>
        <row r="832">
          <cell r="A832">
            <v>2101015050</v>
          </cell>
          <cell r="B832" t="str">
            <v>LAND-LEASEHOLD - COST-INDAS ADJUSTMENT</v>
          </cell>
          <cell r="C832">
            <v>0</v>
          </cell>
          <cell r="D832">
            <v>0</v>
          </cell>
          <cell r="E832">
            <v>0</v>
          </cell>
          <cell r="F832">
            <v>0</v>
          </cell>
          <cell r="G832">
            <v>0</v>
          </cell>
          <cell r="H832">
            <v>-143409786</v>
          </cell>
          <cell r="I832">
            <v>-143409786</v>
          </cell>
          <cell r="J832">
            <v>0</v>
          </cell>
          <cell r="K832">
            <v>0</v>
          </cell>
          <cell r="L832">
            <v>0</v>
          </cell>
          <cell r="M832">
            <v>0</v>
          </cell>
          <cell r="N832">
            <v>0</v>
          </cell>
          <cell r="O832">
            <v>0</v>
          </cell>
          <cell r="P832">
            <v>0</v>
          </cell>
          <cell r="Q832">
            <v>0</v>
          </cell>
          <cell r="R832">
            <v>0</v>
          </cell>
          <cell r="S832">
            <v>-143409786</v>
          </cell>
        </row>
        <row r="833">
          <cell r="A833">
            <v>5501210790</v>
          </cell>
          <cell r="B833" t="str">
            <v>TECHNICAL CONSULTANCY FEES</v>
          </cell>
          <cell r="C833">
            <v>0</v>
          </cell>
          <cell r="D833">
            <v>0</v>
          </cell>
          <cell r="E833">
            <v>0</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row>
        <row r="834">
          <cell r="A834">
            <v>1403020110</v>
          </cell>
          <cell r="B834" t="str">
            <v>TRADE PAYABLES - TRANSPORT –OUTWARD</v>
          </cell>
          <cell r="C834">
            <v>0</v>
          </cell>
          <cell r="D834">
            <v>0</v>
          </cell>
          <cell r="E834">
            <v>0</v>
          </cell>
          <cell r="F834">
            <v>-24159</v>
          </cell>
          <cell r="G834">
            <v>0</v>
          </cell>
          <cell r="H834">
            <v>0</v>
          </cell>
          <cell r="I834">
            <v>0</v>
          </cell>
          <cell r="J834">
            <v>0</v>
          </cell>
          <cell r="K834">
            <v>0</v>
          </cell>
          <cell r="L834">
            <v>0</v>
          </cell>
          <cell r="M834">
            <v>0</v>
          </cell>
          <cell r="N834">
            <v>0</v>
          </cell>
          <cell r="O834">
            <v>0</v>
          </cell>
          <cell r="P834">
            <v>0</v>
          </cell>
          <cell r="Q834">
            <v>0</v>
          </cell>
          <cell r="R834">
            <v>0</v>
          </cell>
          <cell r="S834">
            <v>0</v>
          </cell>
        </row>
        <row r="835">
          <cell r="A835">
            <v>1403020150</v>
          </cell>
          <cell r="B835" t="str">
            <v>TRADE PAYABLES - PROCESSING SERVICES</v>
          </cell>
          <cell r="C835">
            <v>5663</v>
          </cell>
          <cell r="D835">
            <v>0</v>
          </cell>
          <cell r="E835">
            <v>0</v>
          </cell>
          <cell r="F835">
            <v>0</v>
          </cell>
          <cell r="G835">
            <v>0</v>
          </cell>
          <cell r="H835">
            <v>0</v>
          </cell>
          <cell r="I835">
            <v>5663</v>
          </cell>
          <cell r="J835">
            <v>5663</v>
          </cell>
          <cell r="K835">
            <v>0</v>
          </cell>
          <cell r="L835">
            <v>0</v>
          </cell>
          <cell r="M835">
            <v>0</v>
          </cell>
          <cell r="N835">
            <v>0</v>
          </cell>
          <cell r="O835">
            <v>0</v>
          </cell>
          <cell r="P835">
            <v>0</v>
          </cell>
          <cell r="Q835">
            <v>0</v>
          </cell>
          <cell r="R835">
            <v>0</v>
          </cell>
          <cell r="S835">
            <v>0</v>
          </cell>
        </row>
        <row r="836">
          <cell r="A836">
            <v>2206552412</v>
          </cell>
          <cell r="B836" t="str">
            <v>IGST Receivable- RCM</v>
          </cell>
          <cell r="C836">
            <v>-573565.78</v>
          </cell>
          <cell r="D836">
            <v>-10.84</v>
          </cell>
          <cell r="E836">
            <v>501109.04</v>
          </cell>
          <cell r="F836">
            <v>632131.16999999993</v>
          </cell>
          <cell r="G836">
            <v>0</v>
          </cell>
          <cell r="H836">
            <v>0</v>
          </cell>
          <cell r="I836">
            <v>-72467.580000000016</v>
          </cell>
          <cell r="J836">
            <v>-573565.78</v>
          </cell>
          <cell r="K836">
            <v>-10.84</v>
          </cell>
          <cell r="L836">
            <v>0</v>
          </cell>
          <cell r="M836">
            <v>0</v>
          </cell>
          <cell r="N836">
            <v>-10.84</v>
          </cell>
          <cell r="O836">
            <v>9108.0400000000009</v>
          </cell>
          <cell r="P836">
            <v>492001</v>
          </cell>
          <cell r="Q836">
            <v>0</v>
          </cell>
          <cell r="R836">
            <v>501109.04</v>
          </cell>
          <cell r="S836">
            <v>0</v>
          </cell>
        </row>
        <row r="837">
          <cell r="A837">
            <v>2206564014</v>
          </cell>
          <cell r="B837" t="str">
            <v>ADVANCE TAX F.Y. 18-19</v>
          </cell>
          <cell r="C837">
            <v>0</v>
          </cell>
          <cell r="D837">
            <v>0</v>
          </cell>
          <cell r="E837">
            <v>0</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row>
        <row r="838">
          <cell r="A838">
            <v>2205520041</v>
          </cell>
          <cell r="B838" t="str">
            <v>ADVANCE TO EMP -STAFF ADV FOR EXPENSES (TRAVE</v>
          </cell>
          <cell r="C838">
            <v>0</v>
          </cell>
          <cell r="D838">
            <v>0</v>
          </cell>
          <cell r="E838">
            <v>0</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row>
        <row r="839">
          <cell r="A839">
            <v>2204014951</v>
          </cell>
          <cell r="B839" t="str">
            <v>IDBI-DIVIDEND A/C2010-11-0004103000047542-INC</v>
          </cell>
          <cell r="C839">
            <v>502776</v>
          </cell>
          <cell r="D839">
            <v>0</v>
          </cell>
          <cell r="E839">
            <v>0</v>
          </cell>
          <cell r="F839">
            <v>0</v>
          </cell>
          <cell r="G839">
            <v>0</v>
          </cell>
          <cell r="H839">
            <v>0</v>
          </cell>
          <cell r="I839">
            <v>502776</v>
          </cell>
          <cell r="J839">
            <v>502776</v>
          </cell>
          <cell r="K839">
            <v>0</v>
          </cell>
          <cell r="L839">
            <v>0</v>
          </cell>
          <cell r="M839">
            <v>0</v>
          </cell>
          <cell r="N839">
            <v>0</v>
          </cell>
          <cell r="O839">
            <v>0</v>
          </cell>
          <cell r="P839">
            <v>0</v>
          </cell>
          <cell r="Q839">
            <v>0</v>
          </cell>
          <cell r="R839">
            <v>0</v>
          </cell>
          <cell r="S839">
            <v>0</v>
          </cell>
        </row>
        <row r="840">
          <cell r="A840">
            <v>2204014971</v>
          </cell>
          <cell r="B840" t="str">
            <v>IDBI BANK-A/C 52711- DIVIDEND A/C 2011-12-INC</v>
          </cell>
          <cell r="C840">
            <v>133077</v>
          </cell>
          <cell r="D840">
            <v>0</v>
          </cell>
          <cell r="E840">
            <v>0</v>
          </cell>
          <cell r="F840">
            <v>0</v>
          </cell>
          <cell r="G840">
            <v>0</v>
          </cell>
          <cell r="H840">
            <v>0</v>
          </cell>
          <cell r="I840">
            <v>133077</v>
          </cell>
          <cell r="J840">
            <v>133077</v>
          </cell>
          <cell r="K840">
            <v>0</v>
          </cell>
          <cell r="L840">
            <v>0</v>
          </cell>
          <cell r="M840">
            <v>0</v>
          </cell>
          <cell r="N840">
            <v>0</v>
          </cell>
          <cell r="O840">
            <v>0</v>
          </cell>
          <cell r="P840">
            <v>0</v>
          </cell>
          <cell r="Q840">
            <v>0</v>
          </cell>
          <cell r="R840">
            <v>0</v>
          </cell>
          <cell r="S840">
            <v>0</v>
          </cell>
        </row>
        <row r="841">
          <cell r="A841">
            <v>2204014981</v>
          </cell>
          <cell r="B841" t="str">
            <v>IDBI BANK-A/C 57707- DIVIDEND A/C 2012-13-INC</v>
          </cell>
          <cell r="C841">
            <v>1452768</v>
          </cell>
          <cell r="D841">
            <v>0</v>
          </cell>
          <cell r="E841">
            <v>0</v>
          </cell>
          <cell r="F841">
            <v>0</v>
          </cell>
          <cell r="G841">
            <v>0</v>
          </cell>
          <cell r="H841">
            <v>0</v>
          </cell>
          <cell r="I841">
            <v>1452768</v>
          </cell>
          <cell r="J841">
            <v>1452768</v>
          </cell>
          <cell r="K841">
            <v>0</v>
          </cell>
          <cell r="L841">
            <v>0</v>
          </cell>
          <cell r="M841">
            <v>0</v>
          </cell>
          <cell r="N841">
            <v>0</v>
          </cell>
          <cell r="O841">
            <v>0</v>
          </cell>
          <cell r="P841">
            <v>0</v>
          </cell>
          <cell r="Q841">
            <v>0</v>
          </cell>
          <cell r="R841">
            <v>0</v>
          </cell>
          <cell r="S841">
            <v>0</v>
          </cell>
        </row>
        <row r="842">
          <cell r="A842">
            <v>2204015311</v>
          </cell>
          <cell r="B842" t="str">
            <v>IDBI - DIVIDEND A/C 20013/14-004103000063072-</v>
          </cell>
          <cell r="C842">
            <v>64366</v>
          </cell>
          <cell r="D842">
            <v>0</v>
          </cell>
          <cell r="E842">
            <v>0</v>
          </cell>
          <cell r="F842">
            <v>0</v>
          </cell>
          <cell r="G842">
            <v>0</v>
          </cell>
          <cell r="H842">
            <v>0</v>
          </cell>
          <cell r="I842">
            <v>64366</v>
          </cell>
          <cell r="J842">
            <v>64366</v>
          </cell>
          <cell r="K842">
            <v>0</v>
          </cell>
          <cell r="L842">
            <v>0</v>
          </cell>
          <cell r="M842">
            <v>0</v>
          </cell>
          <cell r="N842">
            <v>0</v>
          </cell>
          <cell r="O842">
            <v>0</v>
          </cell>
          <cell r="P842">
            <v>0</v>
          </cell>
          <cell r="Q842">
            <v>0</v>
          </cell>
          <cell r="R842">
            <v>0</v>
          </cell>
          <cell r="S842">
            <v>0</v>
          </cell>
        </row>
        <row r="843">
          <cell r="A843">
            <v>2204015761</v>
          </cell>
          <cell r="B843" t="str">
            <v>IDBI BANK – DIVIDEND – 0004103000067245 – INC</v>
          </cell>
          <cell r="C843">
            <v>67358</v>
          </cell>
          <cell r="D843">
            <v>0</v>
          </cell>
          <cell r="E843">
            <v>0</v>
          </cell>
          <cell r="F843">
            <v>0</v>
          </cell>
          <cell r="G843">
            <v>0</v>
          </cell>
          <cell r="H843">
            <v>0</v>
          </cell>
          <cell r="I843">
            <v>67358</v>
          </cell>
          <cell r="J843">
            <v>67358</v>
          </cell>
          <cell r="K843">
            <v>0</v>
          </cell>
          <cell r="L843">
            <v>0</v>
          </cell>
          <cell r="M843">
            <v>0</v>
          </cell>
          <cell r="N843">
            <v>0</v>
          </cell>
          <cell r="O843">
            <v>0</v>
          </cell>
          <cell r="P843">
            <v>0</v>
          </cell>
          <cell r="Q843">
            <v>0</v>
          </cell>
          <cell r="R843">
            <v>0</v>
          </cell>
          <cell r="S843">
            <v>0</v>
          </cell>
        </row>
        <row r="844">
          <cell r="A844">
            <v>5301020240</v>
          </cell>
          <cell r="B844" t="str">
            <v>INTEREST ON COMMERCIAL PAPER</v>
          </cell>
          <cell r="C844">
            <v>0</v>
          </cell>
          <cell r="D844">
            <v>81435716</v>
          </cell>
          <cell r="E844">
            <v>0</v>
          </cell>
          <cell r="F844">
            <v>0</v>
          </cell>
          <cell r="G844">
            <v>0</v>
          </cell>
          <cell r="H844">
            <v>0</v>
          </cell>
          <cell r="I844">
            <v>81435716</v>
          </cell>
          <cell r="J844">
            <v>0</v>
          </cell>
          <cell r="K844">
            <v>81435716</v>
          </cell>
          <cell r="L844">
            <v>0</v>
          </cell>
          <cell r="M844">
            <v>0</v>
          </cell>
          <cell r="N844">
            <v>81435716</v>
          </cell>
          <cell r="O844">
            <v>0</v>
          </cell>
          <cell r="P844">
            <v>0</v>
          </cell>
          <cell r="Q844">
            <v>0</v>
          </cell>
          <cell r="R844">
            <v>0</v>
          </cell>
          <cell r="S844">
            <v>0</v>
          </cell>
        </row>
        <row r="845">
          <cell r="A845">
            <v>1102020000</v>
          </cell>
          <cell r="B845" t="str">
            <v>CAPITAL RESERVE</v>
          </cell>
          <cell r="C845">
            <v>0</v>
          </cell>
          <cell r="D845">
            <v>-5161176619</v>
          </cell>
          <cell r="E845">
            <v>0</v>
          </cell>
          <cell r="F845">
            <v>0</v>
          </cell>
          <cell r="G845">
            <v>0</v>
          </cell>
          <cell r="H845">
            <v>0</v>
          </cell>
          <cell r="I845">
            <v>-5161176619</v>
          </cell>
          <cell r="J845">
            <v>0</v>
          </cell>
          <cell r="K845">
            <v>-5161176619</v>
          </cell>
          <cell r="L845">
            <v>0</v>
          </cell>
          <cell r="M845">
            <v>0</v>
          </cell>
          <cell r="N845">
            <v>-5161176619</v>
          </cell>
          <cell r="O845">
            <v>0</v>
          </cell>
          <cell r="P845">
            <v>0</v>
          </cell>
          <cell r="Q845">
            <v>0</v>
          </cell>
          <cell r="R845">
            <v>0</v>
          </cell>
          <cell r="S845">
            <v>0</v>
          </cell>
        </row>
        <row r="846">
          <cell r="A846">
            <v>1403020060</v>
          </cell>
          <cell r="B846" t="str">
            <v>TRADE PAYABLES - GASES</v>
          </cell>
          <cell r="C846">
            <v>0</v>
          </cell>
          <cell r="D846">
            <v>0</v>
          </cell>
          <cell r="E846">
            <v>0</v>
          </cell>
          <cell r="F846">
            <v>0</v>
          </cell>
          <cell r="G846">
            <v>0</v>
          </cell>
          <cell r="H846">
            <v>0</v>
          </cell>
          <cell r="I846">
            <v>0</v>
          </cell>
          <cell r="J846">
            <v>0</v>
          </cell>
          <cell r="K846">
            <v>0</v>
          </cell>
          <cell r="L846">
            <v>0</v>
          </cell>
          <cell r="M846">
            <v>0</v>
          </cell>
          <cell r="N846">
            <v>0</v>
          </cell>
          <cell r="O846">
            <v>0</v>
          </cell>
          <cell r="P846">
            <v>0</v>
          </cell>
          <cell r="Q846">
            <v>0</v>
          </cell>
          <cell r="R846">
            <v>0</v>
          </cell>
          <cell r="S846">
            <v>0</v>
          </cell>
        </row>
        <row r="847">
          <cell r="A847">
            <v>1404161040</v>
          </cell>
          <cell r="B847" t="str">
            <v>OUTSTANDING LIABILITIES -PROJECTS 2018-19</v>
          </cell>
          <cell r="C847">
            <v>0</v>
          </cell>
          <cell r="D847">
            <v>0</v>
          </cell>
          <cell r="E847">
            <v>0</v>
          </cell>
          <cell r="F847">
            <v>0</v>
          </cell>
          <cell r="G847">
            <v>1</v>
          </cell>
          <cell r="H847">
            <v>0</v>
          </cell>
          <cell r="I847">
            <v>0</v>
          </cell>
          <cell r="J847">
            <v>0</v>
          </cell>
          <cell r="K847">
            <v>0</v>
          </cell>
          <cell r="L847">
            <v>0</v>
          </cell>
          <cell r="M847">
            <v>0</v>
          </cell>
          <cell r="N847">
            <v>0</v>
          </cell>
          <cell r="O847">
            <v>0</v>
          </cell>
          <cell r="P847">
            <v>0</v>
          </cell>
          <cell r="Q847">
            <v>0</v>
          </cell>
          <cell r="R847">
            <v>0</v>
          </cell>
          <cell r="S847">
            <v>0</v>
          </cell>
        </row>
        <row r="848">
          <cell r="A848">
            <v>5301030230</v>
          </cell>
          <cell r="B848" t="str">
            <v>STAMPING CHARGES</v>
          </cell>
          <cell r="C848">
            <v>0</v>
          </cell>
          <cell r="D848">
            <v>289404.26602517936</v>
          </cell>
          <cell r="E848">
            <v>716051.79222724796</v>
          </cell>
          <cell r="F848">
            <v>0</v>
          </cell>
          <cell r="G848">
            <v>0</v>
          </cell>
          <cell r="H848">
            <v>1402961.941747573</v>
          </cell>
          <cell r="I848">
            <v>2408418</v>
          </cell>
          <cell r="J848">
            <v>0</v>
          </cell>
          <cell r="K848">
            <v>155144.55498257038</v>
          </cell>
          <cell r="L848">
            <v>134259.71104260898</v>
          </cell>
          <cell r="M848">
            <v>0</v>
          </cell>
          <cell r="N848">
            <v>289404.26602517936</v>
          </cell>
          <cell r="O848">
            <v>0</v>
          </cell>
          <cell r="P848">
            <v>358025.89611362398</v>
          </cell>
          <cell r="Q848">
            <v>358025.89611362398</v>
          </cell>
          <cell r="R848">
            <v>716051.79222724796</v>
          </cell>
          <cell r="S848">
            <v>1402961.941747573</v>
          </cell>
        </row>
        <row r="849">
          <cell r="A849">
            <v>1404160450</v>
          </cell>
          <cell r="B849" t="str">
            <v>SUNDRY CREDITORS LAND VENDORS</v>
          </cell>
          <cell r="C849">
            <v>0</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row>
        <row r="850">
          <cell r="A850">
            <v>2204017321</v>
          </cell>
          <cell r="B850" t="str">
            <v>Citi Bank 0522123013 Incoming</v>
          </cell>
          <cell r="C850">
            <v>20000</v>
          </cell>
          <cell r="D850">
            <v>0</v>
          </cell>
          <cell r="E850">
            <v>0</v>
          </cell>
          <cell r="F850">
            <v>0</v>
          </cell>
          <cell r="G850">
            <v>0</v>
          </cell>
          <cell r="H850">
            <v>0</v>
          </cell>
          <cell r="I850">
            <v>20000</v>
          </cell>
          <cell r="J850">
            <v>20000</v>
          </cell>
          <cell r="K850">
            <v>0</v>
          </cell>
          <cell r="L850">
            <v>0</v>
          </cell>
          <cell r="M850">
            <v>0</v>
          </cell>
          <cell r="N850">
            <v>0</v>
          </cell>
          <cell r="O850">
            <v>0</v>
          </cell>
          <cell r="P850">
            <v>0</v>
          </cell>
          <cell r="Q850">
            <v>0</v>
          </cell>
          <cell r="R850">
            <v>0</v>
          </cell>
          <cell r="S850">
            <v>0</v>
          </cell>
        </row>
        <row r="851">
          <cell r="A851">
            <v>1404040650</v>
          </cell>
          <cell r="B851" t="str">
            <v>PAYABLE LABOUR WELFARE FUND - KARNATAKA</v>
          </cell>
          <cell r="C851">
            <v>0</v>
          </cell>
          <cell r="D851">
            <v>0</v>
          </cell>
          <cell r="E851">
            <v>2760</v>
          </cell>
          <cell r="F851">
            <v>0</v>
          </cell>
          <cell r="G851">
            <v>0</v>
          </cell>
          <cell r="H851">
            <v>0</v>
          </cell>
          <cell r="I851">
            <v>2760</v>
          </cell>
          <cell r="J851">
            <v>0</v>
          </cell>
          <cell r="K851">
            <v>0</v>
          </cell>
          <cell r="L851">
            <v>0</v>
          </cell>
          <cell r="M851">
            <v>0</v>
          </cell>
          <cell r="N851">
            <v>0</v>
          </cell>
          <cell r="O851">
            <v>2760</v>
          </cell>
          <cell r="P851">
            <v>0</v>
          </cell>
          <cell r="Q851">
            <v>0</v>
          </cell>
          <cell r="R851">
            <v>2760</v>
          </cell>
          <cell r="S851">
            <v>0</v>
          </cell>
        </row>
        <row r="852">
          <cell r="A852">
            <v>2203511000</v>
          </cell>
          <cell r="B852" t="str">
            <v>PROVISION FOR DOUBFUL DEBT</v>
          </cell>
          <cell r="C852">
            <v>0</v>
          </cell>
          <cell r="D852">
            <v>0</v>
          </cell>
          <cell r="E852">
            <v>-4769924</v>
          </cell>
          <cell r="F852">
            <v>0</v>
          </cell>
          <cell r="G852">
            <v>0</v>
          </cell>
          <cell r="H852">
            <v>-107382180.91</v>
          </cell>
          <cell r="I852">
            <v>-112152104.91</v>
          </cell>
          <cell r="J852">
            <v>0</v>
          </cell>
          <cell r="K852">
            <v>0</v>
          </cell>
          <cell r="L852">
            <v>0</v>
          </cell>
          <cell r="M852">
            <v>0</v>
          </cell>
          <cell r="N852">
            <v>0</v>
          </cell>
          <cell r="O852">
            <v>-4769924</v>
          </cell>
          <cell r="P852">
            <v>0</v>
          </cell>
          <cell r="Q852">
            <v>0</v>
          </cell>
          <cell r="R852">
            <v>-4769924</v>
          </cell>
          <cell r="S852">
            <v>-107382180.91</v>
          </cell>
        </row>
        <row r="853">
          <cell r="A853">
            <v>1405020011</v>
          </cell>
          <cell r="B853" t="str">
            <v>PROVISION FOR INCOME TAX FY 2010-11</v>
          </cell>
          <cell r="C853">
            <v>-2171398000</v>
          </cell>
          <cell r="D853">
            <v>0</v>
          </cell>
          <cell r="E853">
            <v>0</v>
          </cell>
          <cell r="F853">
            <v>0</v>
          </cell>
          <cell r="G853">
            <v>0</v>
          </cell>
          <cell r="H853">
            <v>0</v>
          </cell>
          <cell r="I853">
            <v>-2171398000</v>
          </cell>
          <cell r="J853">
            <v>-2171398000</v>
          </cell>
          <cell r="K853">
            <v>0</v>
          </cell>
          <cell r="L853">
            <v>0</v>
          </cell>
          <cell r="M853">
            <v>0</v>
          </cell>
          <cell r="N853">
            <v>0</v>
          </cell>
          <cell r="O853">
            <v>0</v>
          </cell>
          <cell r="P853">
            <v>0</v>
          </cell>
          <cell r="Q853">
            <v>0</v>
          </cell>
          <cell r="R853">
            <v>0</v>
          </cell>
          <cell r="S853">
            <v>0</v>
          </cell>
        </row>
        <row r="854">
          <cell r="A854">
            <v>1405020012</v>
          </cell>
          <cell r="B854" t="str">
            <v>PROVISION FOR INCOME TAX FY 2011-12</v>
          </cell>
          <cell r="C854">
            <v>-532799000</v>
          </cell>
          <cell r="D854">
            <v>0</v>
          </cell>
          <cell r="E854">
            <v>0</v>
          </cell>
          <cell r="F854">
            <v>0</v>
          </cell>
          <cell r="G854">
            <v>0</v>
          </cell>
          <cell r="H854">
            <v>0</v>
          </cell>
          <cell r="I854">
            <v>-532799000</v>
          </cell>
          <cell r="J854">
            <v>-532799000</v>
          </cell>
          <cell r="K854">
            <v>0</v>
          </cell>
          <cell r="L854">
            <v>0</v>
          </cell>
          <cell r="M854">
            <v>0</v>
          </cell>
          <cell r="N854">
            <v>0</v>
          </cell>
          <cell r="O854">
            <v>0</v>
          </cell>
          <cell r="P854">
            <v>0</v>
          </cell>
          <cell r="Q854">
            <v>0</v>
          </cell>
          <cell r="R854">
            <v>0</v>
          </cell>
          <cell r="S854">
            <v>0</v>
          </cell>
        </row>
        <row r="855">
          <cell r="A855">
            <v>1405020013</v>
          </cell>
          <cell r="B855" t="str">
            <v>PROVISION FOR INCOME TAX FY 2012-13</v>
          </cell>
          <cell r="C855">
            <v>-2488675000</v>
          </cell>
          <cell r="D855">
            <v>0</v>
          </cell>
          <cell r="E855">
            <v>0</v>
          </cell>
          <cell r="F855">
            <v>0</v>
          </cell>
          <cell r="G855">
            <v>0</v>
          </cell>
          <cell r="H855">
            <v>0</v>
          </cell>
          <cell r="I855">
            <v>-2488675000</v>
          </cell>
          <cell r="J855">
            <v>-2488675000</v>
          </cell>
          <cell r="K855">
            <v>0</v>
          </cell>
          <cell r="L855">
            <v>0</v>
          </cell>
          <cell r="M855">
            <v>0</v>
          </cell>
          <cell r="N855">
            <v>0</v>
          </cell>
          <cell r="O855">
            <v>0</v>
          </cell>
          <cell r="P855">
            <v>0</v>
          </cell>
          <cell r="Q855">
            <v>0</v>
          </cell>
          <cell r="R855">
            <v>0</v>
          </cell>
          <cell r="S855">
            <v>0</v>
          </cell>
        </row>
        <row r="856">
          <cell r="A856">
            <v>1405020014</v>
          </cell>
          <cell r="B856" t="str">
            <v>PROVISION FOR INCOME TAX FY 2013-14</v>
          </cell>
          <cell r="C856">
            <v>-1830821000</v>
          </cell>
          <cell r="D856">
            <v>0</v>
          </cell>
          <cell r="E856">
            <v>0</v>
          </cell>
          <cell r="F856">
            <v>0</v>
          </cell>
          <cell r="G856">
            <v>0</v>
          </cell>
          <cell r="H856">
            <v>0</v>
          </cell>
          <cell r="I856">
            <v>-1830821000</v>
          </cell>
          <cell r="J856">
            <v>-1830821000</v>
          </cell>
          <cell r="K856">
            <v>0</v>
          </cell>
          <cell r="L856">
            <v>0</v>
          </cell>
          <cell r="M856">
            <v>0</v>
          </cell>
          <cell r="N856">
            <v>0</v>
          </cell>
          <cell r="O856">
            <v>0</v>
          </cell>
          <cell r="P856">
            <v>0</v>
          </cell>
          <cell r="Q856">
            <v>0</v>
          </cell>
          <cell r="R856">
            <v>0</v>
          </cell>
          <cell r="S856">
            <v>0</v>
          </cell>
        </row>
        <row r="857">
          <cell r="A857">
            <v>1405020015</v>
          </cell>
          <cell r="B857" t="str">
            <v>PR.FOR IT FY 14-15</v>
          </cell>
          <cell r="C857">
            <v>-2913321000</v>
          </cell>
          <cell r="D857">
            <v>0</v>
          </cell>
          <cell r="E857">
            <v>0</v>
          </cell>
          <cell r="F857">
            <v>0</v>
          </cell>
          <cell r="G857">
            <v>0</v>
          </cell>
          <cell r="H857">
            <v>0</v>
          </cell>
          <cell r="I857">
            <v>-2913321000</v>
          </cell>
          <cell r="J857">
            <v>-2913321000</v>
          </cell>
          <cell r="K857">
            <v>0</v>
          </cell>
          <cell r="L857">
            <v>0</v>
          </cell>
          <cell r="M857">
            <v>0</v>
          </cell>
          <cell r="N857">
            <v>0</v>
          </cell>
          <cell r="O857">
            <v>0</v>
          </cell>
          <cell r="P857">
            <v>0</v>
          </cell>
          <cell r="Q857">
            <v>0</v>
          </cell>
          <cell r="R857">
            <v>0</v>
          </cell>
          <cell r="S857">
            <v>0</v>
          </cell>
        </row>
        <row r="858">
          <cell r="A858">
            <v>1405020016</v>
          </cell>
          <cell r="B858" t="str">
            <v>PROVISION FOR INCOME TAX FY 2015-16</v>
          </cell>
          <cell r="C858">
            <v>-3023329000</v>
          </cell>
          <cell r="D858">
            <v>0</v>
          </cell>
          <cell r="E858">
            <v>0</v>
          </cell>
          <cell r="F858">
            <v>0</v>
          </cell>
          <cell r="G858">
            <v>0</v>
          </cell>
          <cell r="H858">
            <v>0</v>
          </cell>
          <cell r="I858">
            <v>-3023329000</v>
          </cell>
          <cell r="J858">
            <v>-3023329000</v>
          </cell>
          <cell r="K858">
            <v>0</v>
          </cell>
          <cell r="L858">
            <v>0</v>
          </cell>
          <cell r="M858">
            <v>0</v>
          </cell>
          <cell r="N858">
            <v>0</v>
          </cell>
          <cell r="O858">
            <v>0</v>
          </cell>
          <cell r="P858">
            <v>0</v>
          </cell>
          <cell r="Q858">
            <v>0</v>
          </cell>
          <cell r="R858">
            <v>0</v>
          </cell>
          <cell r="S858">
            <v>0</v>
          </cell>
        </row>
        <row r="859">
          <cell r="A859">
            <v>1405020017</v>
          </cell>
          <cell r="B859" t="str">
            <v>PROVISION FOR INCOME TAX FY 2016-17</v>
          </cell>
          <cell r="C859">
            <v>-624272818</v>
          </cell>
          <cell r="D859">
            <v>0</v>
          </cell>
          <cell r="E859">
            <v>0</v>
          </cell>
          <cell r="F859">
            <v>0</v>
          </cell>
          <cell r="G859">
            <v>0</v>
          </cell>
          <cell r="H859">
            <v>0</v>
          </cell>
          <cell r="I859">
            <v>-624272818</v>
          </cell>
          <cell r="J859">
            <v>-624272818</v>
          </cell>
          <cell r="K859">
            <v>0</v>
          </cell>
          <cell r="L859">
            <v>0</v>
          </cell>
          <cell r="M859">
            <v>0</v>
          </cell>
          <cell r="N859">
            <v>0</v>
          </cell>
          <cell r="O859">
            <v>0</v>
          </cell>
          <cell r="P859">
            <v>0</v>
          </cell>
          <cell r="Q859">
            <v>0</v>
          </cell>
          <cell r="R859">
            <v>0</v>
          </cell>
          <cell r="S859">
            <v>0</v>
          </cell>
        </row>
        <row r="860">
          <cell r="A860">
            <v>1405020018</v>
          </cell>
          <cell r="B860" t="str">
            <v>PROVISION FOR INCOME TAX FY 2017-18</v>
          </cell>
          <cell r="C860">
            <v>-1064644000</v>
          </cell>
          <cell r="D860">
            <v>0</v>
          </cell>
          <cell r="E860">
            <v>0</v>
          </cell>
          <cell r="F860">
            <v>0</v>
          </cell>
          <cell r="G860">
            <v>0</v>
          </cell>
          <cell r="H860">
            <v>0</v>
          </cell>
          <cell r="I860">
            <v>-1064644000</v>
          </cell>
          <cell r="J860">
            <v>-1064644000</v>
          </cell>
          <cell r="K860">
            <v>0</v>
          </cell>
          <cell r="L860">
            <v>0</v>
          </cell>
          <cell r="M860">
            <v>0</v>
          </cell>
          <cell r="N860">
            <v>0</v>
          </cell>
          <cell r="O860">
            <v>0</v>
          </cell>
          <cell r="P860">
            <v>0</v>
          </cell>
          <cell r="Q860">
            <v>0</v>
          </cell>
          <cell r="R860">
            <v>0</v>
          </cell>
          <cell r="S860">
            <v>0</v>
          </cell>
        </row>
        <row r="861">
          <cell r="A861">
            <v>2105610019</v>
          </cell>
          <cell r="B861" t="str">
            <v>TDS RECOVERABLE - FY 2013-14</v>
          </cell>
          <cell r="C861">
            <v>1844182781.8699999</v>
          </cell>
          <cell r="D861">
            <v>0</v>
          </cell>
          <cell r="E861">
            <v>0</v>
          </cell>
          <cell r="F861">
            <v>0</v>
          </cell>
          <cell r="G861">
            <v>0</v>
          </cell>
          <cell r="H861">
            <v>0</v>
          </cell>
          <cell r="I861">
            <v>1844182781.8699999</v>
          </cell>
          <cell r="J861">
            <v>1844182781.8699999</v>
          </cell>
          <cell r="K861">
            <v>0</v>
          </cell>
          <cell r="L861">
            <v>0</v>
          </cell>
          <cell r="M861">
            <v>0</v>
          </cell>
          <cell r="N861">
            <v>0</v>
          </cell>
          <cell r="O861">
            <v>0</v>
          </cell>
          <cell r="P861">
            <v>0</v>
          </cell>
          <cell r="Q861">
            <v>0</v>
          </cell>
          <cell r="R861">
            <v>0</v>
          </cell>
          <cell r="S861">
            <v>0</v>
          </cell>
        </row>
        <row r="862">
          <cell r="A862">
            <v>2105610023</v>
          </cell>
          <cell r="B862" t="str">
            <v>TDS RECOVERABLE - FY 2016-17</v>
          </cell>
          <cell r="C862">
            <v>733238360</v>
          </cell>
          <cell r="D862">
            <v>0</v>
          </cell>
          <cell r="E862">
            <v>0</v>
          </cell>
          <cell r="F862">
            <v>0</v>
          </cell>
          <cell r="G862">
            <v>0</v>
          </cell>
          <cell r="H862">
            <v>0</v>
          </cell>
          <cell r="I862">
            <v>733238360</v>
          </cell>
          <cell r="J862">
            <v>733238360</v>
          </cell>
          <cell r="K862">
            <v>0</v>
          </cell>
          <cell r="L862">
            <v>0</v>
          </cell>
          <cell r="M862">
            <v>0</v>
          </cell>
          <cell r="N862">
            <v>0</v>
          </cell>
          <cell r="O862">
            <v>0</v>
          </cell>
          <cell r="P862">
            <v>0</v>
          </cell>
          <cell r="Q862">
            <v>0</v>
          </cell>
          <cell r="R862">
            <v>0</v>
          </cell>
          <cell r="S862">
            <v>0</v>
          </cell>
        </row>
        <row r="863">
          <cell r="A863">
            <v>1405020019</v>
          </cell>
          <cell r="B863" t="str">
            <v>PROVISION FOR INCOME TAX FY 2018-19</v>
          </cell>
          <cell r="C863">
            <v>-701437109</v>
          </cell>
          <cell r="D863">
            <v>0</v>
          </cell>
          <cell r="E863">
            <v>0</v>
          </cell>
          <cell r="F863">
            <v>0</v>
          </cell>
          <cell r="G863">
            <v>0</v>
          </cell>
          <cell r="H863">
            <v>0</v>
          </cell>
          <cell r="I863">
            <v>-701437109</v>
          </cell>
          <cell r="J863">
            <v>-701437109</v>
          </cell>
          <cell r="K863">
            <v>0</v>
          </cell>
          <cell r="L863">
            <v>0</v>
          </cell>
          <cell r="M863">
            <v>0</v>
          </cell>
          <cell r="N863">
            <v>0</v>
          </cell>
          <cell r="O863">
            <v>0</v>
          </cell>
          <cell r="P863">
            <v>0</v>
          </cell>
          <cell r="Q863">
            <v>0</v>
          </cell>
          <cell r="R863">
            <v>0</v>
          </cell>
          <cell r="S863">
            <v>0</v>
          </cell>
        </row>
        <row r="864">
          <cell r="A864">
            <v>1403022060</v>
          </cell>
          <cell r="B864" t="str">
            <v>OUTSTANDING LIABILITIES - 2019-20</v>
          </cell>
          <cell r="C864">
            <v>16353</v>
          </cell>
          <cell r="D864">
            <v>250750</v>
          </cell>
          <cell r="E864">
            <v>-250749.66</v>
          </cell>
          <cell r="F864">
            <v>-125000.88000000002</v>
          </cell>
          <cell r="G864">
            <v>0</v>
          </cell>
          <cell r="H864">
            <v>0.02</v>
          </cell>
          <cell r="I864">
            <v>16353.359999999997</v>
          </cell>
          <cell r="J864">
            <v>16353</v>
          </cell>
          <cell r="K864">
            <v>250750</v>
          </cell>
          <cell r="L864">
            <v>0</v>
          </cell>
          <cell r="M864">
            <v>0</v>
          </cell>
          <cell r="N864">
            <v>250750</v>
          </cell>
          <cell r="O864">
            <v>-250749.66</v>
          </cell>
          <cell r="P864">
            <v>0</v>
          </cell>
          <cell r="Q864">
            <v>0</v>
          </cell>
          <cell r="R864">
            <v>-250749.66</v>
          </cell>
          <cell r="S864">
            <v>0.02</v>
          </cell>
        </row>
        <row r="865">
          <cell r="A865">
            <v>5501210750</v>
          </cell>
          <cell r="B865" t="str">
            <v>SAMPLING EXPENSES</v>
          </cell>
          <cell r="C865">
            <v>0</v>
          </cell>
          <cell r="D865">
            <v>0</v>
          </cell>
          <cell r="E865">
            <v>0</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row>
        <row r="866">
          <cell r="A866">
            <v>2205520120</v>
          </cell>
          <cell r="B866" t="str">
            <v>GRN FOR DELIVERY/RETURN</v>
          </cell>
          <cell r="C866">
            <v>0</v>
          </cell>
          <cell r="D866">
            <v>0</v>
          </cell>
          <cell r="E866">
            <v>0</v>
          </cell>
          <cell r="F866">
            <v>0</v>
          </cell>
          <cell r="G866">
            <v>0</v>
          </cell>
          <cell r="H866">
            <v>0</v>
          </cell>
          <cell r="I866">
            <v>0</v>
          </cell>
          <cell r="J866">
            <v>0</v>
          </cell>
          <cell r="K866">
            <v>0</v>
          </cell>
          <cell r="L866">
            <v>0</v>
          </cell>
          <cell r="M866">
            <v>0</v>
          </cell>
          <cell r="N866">
            <v>0</v>
          </cell>
          <cell r="O866">
            <v>0</v>
          </cell>
          <cell r="P866">
            <v>0</v>
          </cell>
          <cell r="Q866">
            <v>0</v>
          </cell>
          <cell r="R866">
            <v>0</v>
          </cell>
          <cell r="S866">
            <v>0</v>
          </cell>
        </row>
        <row r="867">
          <cell r="A867">
            <v>2201010120</v>
          </cell>
          <cell r="B867" t="str">
            <v>INVESTMENT IN COMMERCIAL PAPERS</v>
          </cell>
          <cell r="C867">
            <v>0</v>
          </cell>
          <cell r="D867">
            <v>0</v>
          </cell>
          <cell r="E867">
            <v>0</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row>
        <row r="868">
          <cell r="A868">
            <v>2206564015</v>
          </cell>
          <cell r="B868" t="str">
            <v>ADVANCE TAX F.Y. 19-20</v>
          </cell>
          <cell r="C868">
            <v>369700000</v>
          </cell>
          <cell r="D868">
            <v>0</v>
          </cell>
          <cell r="E868">
            <v>0</v>
          </cell>
          <cell r="F868">
            <v>0</v>
          </cell>
          <cell r="G868">
            <v>0</v>
          </cell>
          <cell r="H868">
            <v>0</v>
          </cell>
          <cell r="I868">
            <v>369700000</v>
          </cell>
          <cell r="J868">
            <v>369700000</v>
          </cell>
          <cell r="K868">
            <v>0</v>
          </cell>
          <cell r="L868">
            <v>0</v>
          </cell>
          <cell r="M868">
            <v>0</v>
          </cell>
          <cell r="N868">
            <v>0</v>
          </cell>
          <cell r="O868">
            <v>0</v>
          </cell>
          <cell r="P868">
            <v>0</v>
          </cell>
          <cell r="Q868">
            <v>0</v>
          </cell>
          <cell r="R868">
            <v>0</v>
          </cell>
          <cell r="S868">
            <v>0</v>
          </cell>
        </row>
        <row r="869">
          <cell r="A869">
            <v>2105610031</v>
          </cell>
          <cell r="B869" t="str">
            <v>TDS RECOVERABLE - FY 2019-20</v>
          </cell>
          <cell r="C869">
            <v>164766020.94</v>
          </cell>
          <cell r="D869">
            <v>0</v>
          </cell>
          <cell r="E869">
            <v>0</v>
          </cell>
          <cell r="F869">
            <v>0</v>
          </cell>
          <cell r="G869">
            <v>0</v>
          </cell>
          <cell r="H869">
            <v>0</v>
          </cell>
          <cell r="I869">
            <v>164766020.94</v>
          </cell>
          <cell r="J869">
            <v>164766020.94</v>
          </cell>
          <cell r="K869">
            <v>0</v>
          </cell>
          <cell r="L869">
            <v>0</v>
          </cell>
          <cell r="M869">
            <v>0</v>
          </cell>
          <cell r="N869">
            <v>0</v>
          </cell>
          <cell r="O869">
            <v>0</v>
          </cell>
          <cell r="P869">
            <v>0</v>
          </cell>
          <cell r="Q869">
            <v>0</v>
          </cell>
          <cell r="R869">
            <v>0</v>
          </cell>
          <cell r="S869">
            <v>0</v>
          </cell>
        </row>
        <row r="870">
          <cell r="A870">
            <v>1404040016</v>
          </cell>
          <cell r="B870" t="str">
            <v>VAT PAYABLE- ANDHRA PRADESH</v>
          </cell>
          <cell r="C870">
            <v>0</v>
          </cell>
          <cell r="D870">
            <v>0</v>
          </cell>
          <cell r="E870">
            <v>0</v>
          </cell>
          <cell r="F870">
            <v>0</v>
          </cell>
          <cell r="G870">
            <v>0</v>
          </cell>
          <cell r="H870">
            <v>0</v>
          </cell>
          <cell r="I870">
            <v>0</v>
          </cell>
          <cell r="J870">
            <v>0</v>
          </cell>
          <cell r="K870">
            <v>0</v>
          </cell>
          <cell r="L870">
            <v>0</v>
          </cell>
          <cell r="M870">
            <v>0</v>
          </cell>
          <cell r="N870">
            <v>0</v>
          </cell>
          <cell r="O870">
            <v>0</v>
          </cell>
          <cell r="P870">
            <v>0</v>
          </cell>
          <cell r="Q870">
            <v>0</v>
          </cell>
          <cell r="R870">
            <v>0</v>
          </cell>
          <cell r="S870">
            <v>0</v>
          </cell>
        </row>
        <row r="871">
          <cell r="A871">
            <v>5101082000</v>
          </cell>
          <cell r="B871" t="str">
            <v>COGS- Others Ind</v>
          </cell>
          <cell r="C871">
            <v>0</v>
          </cell>
          <cell r="D871">
            <v>0</v>
          </cell>
          <cell r="E871">
            <v>0</v>
          </cell>
          <cell r="F871">
            <v>0</v>
          </cell>
          <cell r="G871">
            <v>0</v>
          </cell>
          <cell r="H871">
            <v>0</v>
          </cell>
          <cell r="I871">
            <v>0</v>
          </cell>
          <cell r="J871">
            <v>0</v>
          </cell>
          <cell r="K871">
            <v>0</v>
          </cell>
          <cell r="L871">
            <v>0</v>
          </cell>
          <cell r="M871">
            <v>0</v>
          </cell>
          <cell r="N871">
            <v>0</v>
          </cell>
          <cell r="O871">
            <v>0</v>
          </cell>
          <cell r="P871">
            <v>0</v>
          </cell>
          <cell r="Q871">
            <v>0</v>
          </cell>
          <cell r="R871">
            <v>0</v>
          </cell>
          <cell r="S871">
            <v>0</v>
          </cell>
        </row>
        <row r="872">
          <cell r="A872">
            <v>1402570010</v>
          </cell>
          <cell r="B872" t="str">
            <v>SHORT TERM LOAN - COMMERCIAL PAPER - UNSECURE</v>
          </cell>
          <cell r="C872">
            <v>-1978659000</v>
          </cell>
          <cell r="D872">
            <v>0</v>
          </cell>
          <cell r="E872">
            <v>0</v>
          </cell>
          <cell r="F872">
            <v>0</v>
          </cell>
          <cell r="G872">
            <v>0</v>
          </cell>
          <cell r="H872">
            <v>0</v>
          </cell>
          <cell r="I872">
            <v>-1978659000</v>
          </cell>
          <cell r="J872">
            <v>-1978659000</v>
          </cell>
          <cell r="K872">
            <v>0</v>
          </cell>
          <cell r="L872">
            <v>0</v>
          </cell>
          <cell r="M872">
            <v>0</v>
          </cell>
          <cell r="N872">
            <v>0</v>
          </cell>
          <cell r="O872">
            <v>0</v>
          </cell>
          <cell r="P872">
            <v>0</v>
          </cell>
          <cell r="Q872">
            <v>0</v>
          </cell>
          <cell r="R872">
            <v>0</v>
          </cell>
          <cell r="S872">
            <v>0</v>
          </cell>
        </row>
        <row r="873">
          <cell r="A873">
            <v>2101035000</v>
          </cell>
          <cell r="B873" t="str">
            <v>Intangible Assets Cost</v>
          </cell>
          <cell r="C873">
            <v>28936798.216997184</v>
          </cell>
          <cell r="D873">
            <v>47821638.304795042</v>
          </cell>
          <cell r="E873">
            <v>0</v>
          </cell>
          <cell r="F873">
            <v>0</v>
          </cell>
          <cell r="G873">
            <v>0</v>
          </cell>
          <cell r="H873">
            <v>255302982.2407636</v>
          </cell>
          <cell r="I873">
            <v>332061418.76255584</v>
          </cell>
          <cell r="J873">
            <v>28936798.216997184</v>
          </cell>
          <cell r="K873">
            <v>47821638.304795042</v>
          </cell>
          <cell r="L873">
            <v>0</v>
          </cell>
          <cell r="M873">
            <v>0</v>
          </cell>
          <cell r="N873">
            <v>47821638.304795042</v>
          </cell>
          <cell r="O873">
            <v>0</v>
          </cell>
          <cell r="P873">
            <v>0</v>
          </cell>
          <cell r="Q873">
            <v>0</v>
          </cell>
          <cell r="R873">
            <v>0</v>
          </cell>
          <cell r="S873">
            <v>255302982.2407636</v>
          </cell>
        </row>
        <row r="874">
          <cell r="A874">
            <v>5401010220</v>
          </cell>
          <cell r="B874" t="str">
            <v>Depreciation On Leasehold Improvemnts</v>
          </cell>
          <cell r="C874">
            <v>8832869.6999034584</v>
          </cell>
          <cell r="D874">
            <v>7199064.793696749</v>
          </cell>
          <cell r="E874">
            <v>0</v>
          </cell>
          <cell r="F874">
            <v>0</v>
          </cell>
          <cell r="G874">
            <v>0</v>
          </cell>
          <cell r="H874">
            <v>19795136.887061652</v>
          </cell>
          <cell r="I874">
            <v>35827071.38066186</v>
          </cell>
          <cell r="J874">
            <v>8832869.6999034584</v>
          </cell>
          <cell r="K874">
            <v>7199064.793696749</v>
          </cell>
          <cell r="L874">
            <v>0</v>
          </cell>
          <cell r="M874">
            <v>0</v>
          </cell>
          <cell r="N874">
            <v>7199064.793696749</v>
          </cell>
          <cell r="O874">
            <v>0</v>
          </cell>
          <cell r="P874">
            <v>0</v>
          </cell>
          <cell r="Q874">
            <v>0</v>
          </cell>
          <cell r="R874">
            <v>0</v>
          </cell>
          <cell r="S874">
            <v>19795136.887061652</v>
          </cell>
        </row>
        <row r="875">
          <cell r="A875">
            <v>2101045000</v>
          </cell>
          <cell r="B875" t="str">
            <v>Acc Dep Intangible Asset</v>
          </cell>
          <cell r="C875">
            <v>-8832869.6999034639</v>
          </cell>
          <cell r="D875">
            <v>-17160752.614313506</v>
          </cell>
          <cell r="E875">
            <v>0</v>
          </cell>
          <cell r="F875">
            <v>0</v>
          </cell>
          <cell r="G875">
            <v>0</v>
          </cell>
          <cell r="H875">
            <v>-57477283.615582474</v>
          </cell>
          <cell r="I875">
            <v>-83470905.929799438</v>
          </cell>
          <cell r="J875">
            <v>-8832869.6999034639</v>
          </cell>
          <cell r="K875">
            <v>-17160752.614313506</v>
          </cell>
          <cell r="L875">
            <v>0</v>
          </cell>
          <cell r="M875">
            <v>0</v>
          </cell>
          <cell r="N875">
            <v>-17160752.614313506</v>
          </cell>
          <cell r="O875">
            <v>0</v>
          </cell>
          <cell r="P875">
            <v>0</v>
          </cell>
          <cell r="Q875">
            <v>0</v>
          </cell>
          <cell r="R875">
            <v>0</v>
          </cell>
          <cell r="S875">
            <v>-57477283.615582474</v>
          </cell>
        </row>
        <row r="876">
          <cell r="A876">
            <v>5501210071</v>
          </cell>
          <cell r="B876" t="str">
            <v>TRAVELLING EXPENSES - FOREIGN - NON EMPLOYEE</v>
          </cell>
          <cell r="C876">
            <v>0</v>
          </cell>
          <cell r="D876">
            <v>0</v>
          </cell>
          <cell r="E876">
            <v>0</v>
          </cell>
          <cell r="F876">
            <v>0</v>
          </cell>
          <cell r="G876">
            <v>0</v>
          </cell>
          <cell r="H876">
            <v>0</v>
          </cell>
          <cell r="I876">
            <v>0</v>
          </cell>
          <cell r="J876">
            <v>0</v>
          </cell>
          <cell r="K876">
            <v>0</v>
          </cell>
          <cell r="L876">
            <v>0</v>
          </cell>
          <cell r="M876">
            <v>0</v>
          </cell>
          <cell r="N876">
            <v>0</v>
          </cell>
          <cell r="O876">
            <v>0</v>
          </cell>
          <cell r="P876">
            <v>0</v>
          </cell>
          <cell r="Q876">
            <v>0</v>
          </cell>
          <cell r="R876">
            <v>0</v>
          </cell>
          <cell r="S876">
            <v>0</v>
          </cell>
        </row>
        <row r="877">
          <cell r="A877">
            <v>2205550040</v>
          </cell>
          <cell r="B877" t="str">
            <v>STOA RECEIVABLE</v>
          </cell>
          <cell r="C877">
            <v>0</v>
          </cell>
          <cell r="D877">
            <v>0</v>
          </cell>
          <cell r="E877">
            <v>0</v>
          </cell>
          <cell r="F877">
            <v>0</v>
          </cell>
          <cell r="G877">
            <v>0</v>
          </cell>
          <cell r="H877">
            <v>0</v>
          </cell>
          <cell r="I877">
            <v>0</v>
          </cell>
          <cell r="J877">
            <v>0</v>
          </cell>
          <cell r="K877">
            <v>0</v>
          </cell>
          <cell r="L877">
            <v>0</v>
          </cell>
          <cell r="M877">
            <v>0</v>
          </cell>
          <cell r="N877">
            <v>0</v>
          </cell>
          <cell r="O877">
            <v>0</v>
          </cell>
          <cell r="P877">
            <v>0</v>
          </cell>
          <cell r="Q877">
            <v>0</v>
          </cell>
          <cell r="R877">
            <v>0</v>
          </cell>
          <cell r="S877">
            <v>0</v>
          </cell>
        </row>
        <row r="878">
          <cell r="A878">
            <v>2204018081</v>
          </cell>
          <cell r="B878" t="str">
            <v>ICICI - 039305007527 - INCOMING</v>
          </cell>
          <cell r="C878">
            <v>0</v>
          </cell>
          <cell r="D878">
            <v>0</v>
          </cell>
          <cell r="E878">
            <v>0</v>
          </cell>
          <cell r="F878">
            <v>0</v>
          </cell>
          <cell r="G878">
            <v>0</v>
          </cell>
          <cell r="H878">
            <v>0</v>
          </cell>
          <cell r="I878">
            <v>0</v>
          </cell>
          <cell r="J878">
            <v>0</v>
          </cell>
          <cell r="K878">
            <v>0</v>
          </cell>
          <cell r="L878">
            <v>0</v>
          </cell>
          <cell r="M878">
            <v>0</v>
          </cell>
          <cell r="N878">
            <v>0</v>
          </cell>
          <cell r="O878">
            <v>0</v>
          </cell>
          <cell r="P878">
            <v>0</v>
          </cell>
          <cell r="Q878">
            <v>0</v>
          </cell>
          <cell r="R878">
            <v>0</v>
          </cell>
          <cell r="S878">
            <v>0</v>
          </cell>
        </row>
        <row r="879">
          <cell r="A879">
            <v>2204018082</v>
          </cell>
          <cell r="B879" t="str">
            <v>ICICI - 039305007527 - OUTGOING</v>
          </cell>
          <cell r="C879">
            <v>0</v>
          </cell>
          <cell r="D879">
            <v>0</v>
          </cell>
          <cell r="E879">
            <v>0</v>
          </cell>
          <cell r="F879">
            <v>0</v>
          </cell>
          <cell r="G879">
            <v>0</v>
          </cell>
          <cell r="H879">
            <v>0</v>
          </cell>
          <cell r="I879">
            <v>0</v>
          </cell>
          <cell r="J879">
            <v>0</v>
          </cell>
          <cell r="K879">
            <v>0</v>
          </cell>
          <cell r="L879">
            <v>0</v>
          </cell>
          <cell r="M879">
            <v>0</v>
          </cell>
          <cell r="N879">
            <v>0</v>
          </cell>
          <cell r="O879">
            <v>0</v>
          </cell>
          <cell r="P879">
            <v>0</v>
          </cell>
          <cell r="Q879">
            <v>0</v>
          </cell>
          <cell r="R879">
            <v>0</v>
          </cell>
          <cell r="S879">
            <v>0</v>
          </cell>
        </row>
        <row r="880">
          <cell r="A880">
            <v>2204018091</v>
          </cell>
          <cell r="B880" t="str">
            <v>INDUSIND - 201003551876 - INCOMING</v>
          </cell>
          <cell r="C880">
            <v>1642938008</v>
          </cell>
          <cell r="D880">
            <v>0</v>
          </cell>
          <cell r="E880">
            <v>0</v>
          </cell>
          <cell r="F880">
            <v>0</v>
          </cell>
          <cell r="G880">
            <v>0</v>
          </cell>
          <cell r="H880">
            <v>0</v>
          </cell>
          <cell r="I880">
            <v>1642938008</v>
          </cell>
          <cell r="J880">
            <v>1642938008</v>
          </cell>
          <cell r="K880">
            <v>0</v>
          </cell>
          <cell r="L880">
            <v>0</v>
          </cell>
          <cell r="M880">
            <v>0</v>
          </cell>
          <cell r="N880">
            <v>0</v>
          </cell>
          <cell r="O880">
            <v>0</v>
          </cell>
          <cell r="P880">
            <v>0</v>
          </cell>
          <cell r="Q880">
            <v>0</v>
          </cell>
          <cell r="R880">
            <v>0</v>
          </cell>
          <cell r="S880">
            <v>0</v>
          </cell>
        </row>
      </sheetData>
      <sheetData sheetId="76"/>
      <sheetData sheetId="77">
        <row r="3">
          <cell r="A3">
            <v>1101010000</v>
          </cell>
        </row>
      </sheetData>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april sep 04"/>
      <sheetName val="Diff cdr and actual"/>
      <sheetName val="UTI Claim"/>
      <sheetName val="document rate"/>
      <sheetName val="document rate difference"/>
      <sheetName val="balance sheet 300903"/>
      <sheetName val="Rs in lacs"/>
      <sheetName val="OLD SHEET"/>
      <sheetName val="loanwise FITL 300904"/>
      <sheetName val="WCF"/>
      <sheetName val="final institution wise0904"/>
      <sheetName val="monthly int from 01.04.05"/>
      <sheetName val="WCF FITL"/>
      <sheetName val="draft pref shares"/>
      <sheetName val="final pref shares"/>
      <sheetName val="in lacs"/>
      <sheetName val="Sheet4"/>
      <sheetName val="FITL 31032005"/>
      <sheetName val="secured loans summary"/>
      <sheetName val="secured loans"/>
      <sheetName val="guarentee"/>
      <sheetName val="Sheet1"/>
      <sheetName val="Ray &amp; Ray"/>
      <sheetName val="increase in fitl 300903"/>
      <sheetName val="working of outside cdr 30092003"/>
      <sheetName val="working of outside cdr 31032003"/>
      <sheetName val="changes made inyellow"/>
      <sheetName val="Sheet3"/>
      <sheetName val="JSS"/>
      <sheetName val="cdr rate provision oct mar 03"/>
      <sheetName val="final compo penal0303 "/>
      <sheetName val="duedateoct-mar03cdrrate"/>
      <sheetName val="document rate provisi oct ma 03"/>
      <sheetName val="Sheet2"/>
      <sheetName val="overdueint prov10to03 inmar03"/>
      <sheetName val="restructuring"/>
      <sheetName val="institutions confirmation 0902"/>
      <sheetName val="origcompowithout overdue15 crs "/>
      <sheetName val="summary without over due300902"/>
      <sheetName val="NCD income tax"/>
      <sheetName val="IDBI"/>
      <sheetName val="IIBI 208"/>
      <sheetName val="due dates oct mar03 cdr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ENTERS"/>
      <sheetName val="Costing"/>
      <sheetName val="Sched"/>
      <sheetName val="Direct Staff"/>
      <sheetName val="Direct Labor"/>
      <sheetName val="Cons Equip"/>
      <sheetName val="Summary of Mhrs"/>
      <sheetName val="s_tbl1"/>
      <sheetName val="s_tbl11"/>
      <sheetName val=" RECAP SUMMARY"/>
      <sheetName val="A1 Thru A11- LUMP SUM CONSTR"/>
      <sheetName val="LS_Pipe"/>
      <sheetName val="B5 - PIPING - ONPLOT"/>
      <sheetName val="B11 - OFFPLOT - RC Corridor"/>
      <sheetName val="Tie-Ins"/>
      <sheetName val="Piping Parameters"/>
      <sheetName val="B9 - PAINTING - ONPLOT"/>
      <sheetName val="B10 - INSULATION - ONPLOT "/>
      <sheetName val="Heavy Transport"/>
      <sheetName val="B12 Heavy Transport"/>
      <sheetName val="Journal Template"/>
      <sheetName val="Quantity"/>
      <sheetName val="KP_List"/>
      <sheetName val="ITB COST"/>
      <sheetName val="Design of two-way slab"/>
      <sheetName val="380KV GIS"/>
      <sheetName val="Tabel"/>
      <sheetName val="Values"/>
      <sheetName val="eq_data"/>
      <sheetName val="Direct_Staff1"/>
      <sheetName val="Direct_Labor1"/>
      <sheetName val="Cons_Equip1"/>
      <sheetName val="Summary_of_Mhrs1"/>
      <sheetName val="_RECAP_SUMMARY1"/>
      <sheetName val="A1_Thru_A11-_LUMP_SUM_CONSTR1"/>
      <sheetName val="B5_-_PIPING_-_ONPLOT1"/>
      <sheetName val="B11_-_OFFPLOT_-_RC_Corridor1"/>
      <sheetName val="Piping_Parameters1"/>
      <sheetName val="B9_-_PAINTING_-_ONPLOT1"/>
      <sheetName val="B10_-_INSULATION_-_ONPLOT_1"/>
      <sheetName val="Heavy_Transport1"/>
      <sheetName val="B12_Heavy_Transport1"/>
      <sheetName val="ITB_COST1"/>
      <sheetName val="Journal_Template1"/>
      <sheetName val="Direct_Staff"/>
      <sheetName val="Direct_Labor"/>
      <sheetName val="Cons_Equip"/>
      <sheetName val="Summary_of_Mhrs"/>
      <sheetName val="_RECAP_SUMMARY"/>
      <sheetName val="A1_Thru_A11-_LUMP_SUM_CONSTR"/>
      <sheetName val="B5_-_PIPING_-_ONPLOT"/>
      <sheetName val="B11_-_OFFPLOT_-_RC_Corridor"/>
      <sheetName val="Piping_Parameters"/>
      <sheetName val="B9_-_PAINTING_-_ONPLOT"/>
      <sheetName val="B10_-_INSULATION_-_ONPLOT_"/>
      <sheetName val="Heavy_Transport"/>
      <sheetName val="B12_Heavy_Transport"/>
      <sheetName val="ITB_COST"/>
      <sheetName val="Journal_Template"/>
      <sheetName val="Final(1)summary"/>
      <sheetName val="RATE"/>
      <sheetName val="rl"/>
      <sheetName val="BL"/>
      <sheetName val="Sheet1"/>
      <sheetName val="NAMECODE"/>
      <sheetName val="RFP003A"/>
      <sheetName val="Challan"/>
      <sheetName val="XX"/>
      <sheetName val="RA-markate"/>
      <sheetName val="Exc. Rate"/>
      <sheetName val="7 Other Costs"/>
      <sheetName val="총괄표(원안)"/>
      <sheetName val="合成単価作成表-BLDG"/>
      <sheetName val="SILICATE"/>
      <sheetName val="04 - Civil"/>
      <sheetName val="Lup"/>
      <sheetName val="UBC(WIND)"/>
      <sheetName val="12 - Electrical"/>
      <sheetName val="BM"/>
      <sheetName val="PL fiskal"/>
      <sheetName val="PipWT"/>
      <sheetName val="set_"/>
      <sheetName val="Ex-Rate"/>
      <sheetName val="Job Data"/>
      <sheetName val="BQ Working"/>
      <sheetName val="Prospect"/>
      <sheetName val="Combined MTO"/>
      <sheetName val="Payroll"/>
      <sheetName val="BOQ"/>
      <sheetName val="ridgewood"/>
      <sheetName val="PL-G"/>
    </sheetNames>
    <sheetDataSet>
      <sheetData sheetId="0" refreshError="1"/>
      <sheetData sheetId="1"/>
      <sheetData sheetId="2" refreshError="1"/>
      <sheetData sheetId="3"/>
      <sheetData sheetId="4" refreshError="1"/>
      <sheetData sheetId="5"/>
      <sheetData sheetId="6"/>
      <sheetData sheetId="7" refreshError="1"/>
      <sheetData sheetId="8" refreshError="1"/>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_POWER_"/>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_POWER_"/>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_POWER_"/>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7"/>
      <sheetName val="36"/>
      <sheetName val="28"/>
      <sheetName val="27"/>
      <sheetName val="26"/>
      <sheetName val="24"/>
      <sheetName val="23"/>
      <sheetName val="22"/>
      <sheetName val="21"/>
      <sheetName val="18"/>
      <sheetName val="17"/>
      <sheetName val="16"/>
      <sheetName val="15"/>
      <sheetName val="13"/>
      <sheetName val="12"/>
      <sheetName val="11"/>
      <sheetName val="11_Sitework"/>
      <sheetName val="12_Conc x"/>
      <sheetName val="13_Steel x"/>
      <sheetName val="15_Pipe x"/>
      <sheetName val="16_28_Elec"/>
      <sheetName val="17_Inst x"/>
      <sheetName val="18_FP"/>
      <sheetName val="2&amp;3_Mech"/>
      <sheetName val="Sheet1"/>
      <sheetName val="Sheet2"/>
      <sheetName val="97"/>
      <sheetName val="71"/>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1">
          <cell r="A1" t="str">
            <v>FACILITY</v>
          </cell>
          <cell r="B1" t="str">
            <v>wbs</v>
          </cell>
          <cell r="C1" t="str">
            <v>FACILITY_DESC</v>
          </cell>
          <cell r="D1" t="str">
            <v>EST_CODE</v>
          </cell>
          <cell r="E1" t="str">
            <v>EST_CODE_DESC</v>
          </cell>
          <cell r="F1" t="str">
            <v>EST_CODE_UOM</v>
          </cell>
          <cell r="G1" t="str">
            <v>EST_CODE_MAJOR</v>
          </cell>
          <cell r="H1" t="str">
            <v>EST_CODE_MAJOR_DESC</v>
          </cell>
          <cell r="I1" t="str">
            <v>QUANTITY</v>
          </cell>
          <cell r="J1" t="str">
            <v>QTY_UOM</v>
          </cell>
          <cell r="K1" t="str">
            <v>QTY_UOM_IMP</v>
          </cell>
          <cell r="L1" t="str">
            <v>QTY_UOM_METRIC</v>
          </cell>
          <cell r="M1" t="str">
            <v>PE_UNIT_COST</v>
          </cell>
          <cell r="N1" t="str">
            <v>PE_TOTAL_COST</v>
          </cell>
          <cell r="O1" t="str">
            <v>BM_UNIT_COST</v>
          </cell>
          <cell r="P1" t="str">
            <v>SC_UNIT_HOURS</v>
          </cell>
          <cell r="Q1" t="str">
            <v>SC_WAGE_RATE</v>
          </cell>
          <cell r="R1" t="str">
            <v>SC_UNIT_COST</v>
          </cell>
          <cell r="S1" t="str">
            <v>IN_UNIT_COST</v>
          </cell>
          <cell r="T1" t="str">
            <v>DESC_TEXT</v>
          </cell>
          <cell r="U1" t="str">
            <v>Price Source</v>
          </cell>
          <cell r="V1" t="str">
            <v>Vendor Name (EAMS)</v>
          </cell>
          <cell r="W1" t="str">
            <v>Discipline</v>
          </cell>
          <cell r="X1" t="str">
            <v>PE_RAW_CURRENCY</v>
          </cell>
          <cell r="Y1" t="str">
            <v>BM_RAW_UNIT_COST</v>
          </cell>
          <cell r="Z1" t="str">
            <v>BM_RAW_CURRENCY</v>
          </cell>
          <cell r="AA1" t="str">
            <v>SC_RAW_UNIT_COST</v>
          </cell>
          <cell r="AB1" t="str">
            <v>SC_RAW_CURRENCY</v>
          </cell>
          <cell r="AC1" t="str">
            <v>IN_RAW_UNIT_COST</v>
          </cell>
          <cell r="AD1" t="str">
            <v>IN_RAW_CURRENCY</v>
          </cell>
          <cell r="AE1" t="str">
            <v>SC_MATL_COST</v>
          </cell>
          <cell r="AF1" t="str">
            <v>SC_LABOR_COST</v>
          </cell>
        </row>
        <row r="2">
          <cell r="A2" t="str">
            <v>300</v>
          </cell>
          <cell r="B2" t="str">
            <v>U</v>
          </cell>
          <cell r="C2" t="str">
            <v>General</v>
          </cell>
          <cell r="D2" t="str">
            <v>97</v>
          </cell>
          <cell r="E2" t="str">
            <v>Client / Partner Operating Items</v>
          </cell>
          <cell r="F2" t="str">
            <v>LOT</v>
          </cell>
          <cell r="G2" t="str">
            <v>97</v>
          </cell>
          <cell r="H2" t="str">
            <v>Client / Partner Operating Items</v>
          </cell>
          <cell r="I2">
            <v>1</v>
          </cell>
          <cell r="J2" t="str">
            <v>LOT</v>
          </cell>
          <cell r="K2" t="str">
            <v>LOT</v>
          </cell>
          <cell r="L2" t="str">
            <v>LOT</v>
          </cell>
          <cell r="M2">
            <v>0</v>
          </cell>
          <cell r="N2">
            <v>0</v>
          </cell>
          <cell r="O2">
            <v>0</v>
          </cell>
          <cell r="P2">
            <v>0</v>
          </cell>
          <cell r="Q2">
            <v>0</v>
          </cell>
          <cell r="R2">
            <v>0</v>
          </cell>
          <cell r="S2">
            <v>2000000</v>
          </cell>
          <cell r="T2" t="str">
            <v>Training</v>
          </cell>
          <cell r="U2" t="str">
            <v>E</v>
          </cell>
          <cell r="W2" t="str">
            <v>0</v>
          </cell>
          <cell r="X2" t="str">
            <v>USD</v>
          </cell>
          <cell r="Y2">
            <v>0</v>
          </cell>
          <cell r="Z2" t="str">
            <v>USD</v>
          </cell>
          <cell r="AA2">
            <v>0</v>
          </cell>
          <cell r="AB2" t="str">
            <v>USD</v>
          </cell>
          <cell r="AC2">
            <v>2000000</v>
          </cell>
          <cell r="AD2" t="str">
            <v>USD</v>
          </cell>
          <cell r="AE2">
            <v>0</v>
          </cell>
          <cell r="AF2">
            <v>0</v>
          </cell>
        </row>
      </sheetData>
      <sheetData sheetId="27" refreshError="1"/>
      <sheetData sheetId="2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7"/>
      <sheetName val="36"/>
      <sheetName val="28"/>
      <sheetName val="27"/>
      <sheetName val="26"/>
      <sheetName val="24"/>
      <sheetName val="23"/>
      <sheetName val="22"/>
      <sheetName val="21"/>
      <sheetName val="18"/>
      <sheetName val="17"/>
      <sheetName val="16"/>
      <sheetName val="15"/>
      <sheetName val="13"/>
      <sheetName val="12"/>
      <sheetName val="11"/>
      <sheetName val="11_Sitework"/>
      <sheetName val="12_Conc x"/>
      <sheetName val="13_Steel x"/>
      <sheetName val="15_Pipe x"/>
      <sheetName val="16_28_Elec"/>
      <sheetName val="17_Inst x"/>
      <sheetName val="18_FP"/>
      <sheetName val="2&amp;3_Mech"/>
      <sheetName val="Sheet1"/>
      <sheetName val="Sheet2"/>
      <sheetName val="97"/>
      <sheetName val="71"/>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1">
          <cell r="A1" t="str">
            <v>FACILITY</v>
          </cell>
          <cell r="B1" t="str">
            <v>wbs</v>
          </cell>
          <cell r="C1" t="str">
            <v>FACILITY_DESC</v>
          </cell>
          <cell r="D1" t="str">
            <v>EST_CODE</v>
          </cell>
          <cell r="E1" t="str">
            <v>EST_CODE_DESC</v>
          </cell>
          <cell r="F1" t="str">
            <v>EST_CODE_UOM</v>
          </cell>
          <cell r="G1" t="str">
            <v>EST_CODE_MAJOR</v>
          </cell>
          <cell r="H1" t="str">
            <v>EST_CODE_MAJOR_DESC</v>
          </cell>
          <cell r="I1" t="str">
            <v>QUANTITY</v>
          </cell>
          <cell r="J1" t="str">
            <v>QTY_UOM</v>
          </cell>
          <cell r="K1" t="str">
            <v>QTY_UOM_IMP</v>
          </cell>
          <cell r="L1" t="str">
            <v>QTY_UOM_METRIC</v>
          </cell>
          <cell r="M1" t="str">
            <v>PE_UNIT_COST</v>
          </cell>
          <cell r="N1" t="str">
            <v>PE_TOTAL_COST</v>
          </cell>
          <cell r="O1" t="str">
            <v>BM_UNIT_COST</v>
          </cell>
          <cell r="P1" t="str">
            <v>SC_UNIT_HOURS</v>
          </cell>
          <cell r="Q1" t="str">
            <v>SC_WAGE_RATE</v>
          </cell>
          <cell r="R1" t="str">
            <v>SC_UNIT_COST</v>
          </cell>
          <cell r="S1" t="str">
            <v>IN_UNIT_COST</v>
          </cell>
          <cell r="T1" t="str">
            <v>DESC_TEXT</v>
          </cell>
          <cell r="U1" t="str">
            <v>Price Source</v>
          </cell>
          <cell r="V1" t="str">
            <v>Vendor Name (EAMS)</v>
          </cell>
          <cell r="W1" t="str">
            <v>Discipline</v>
          </cell>
          <cell r="X1" t="str">
            <v>PE_RAW_CURRENCY</v>
          </cell>
          <cell r="Y1" t="str">
            <v>BM_RAW_UNIT_COST</v>
          </cell>
          <cell r="Z1" t="str">
            <v>BM_RAW_CURRENCY</v>
          </cell>
          <cell r="AA1" t="str">
            <v>SC_RAW_UNIT_COST</v>
          </cell>
          <cell r="AB1" t="str">
            <v>SC_RAW_CURRENCY</v>
          </cell>
          <cell r="AC1" t="str">
            <v>IN_RAW_UNIT_COST</v>
          </cell>
          <cell r="AD1" t="str">
            <v>IN_RAW_CURRENCY</v>
          </cell>
          <cell r="AE1" t="str">
            <v>SC_MATL_COST</v>
          </cell>
          <cell r="AF1" t="str">
            <v>SC_LABOR_COST</v>
          </cell>
        </row>
        <row r="2">
          <cell r="A2" t="str">
            <v>300</v>
          </cell>
          <cell r="B2" t="str">
            <v>U</v>
          </cell>
          <cell r="C2" t="str">
            <v>General</v>
          </cell>
          <cell r="D2" t="str">
            <v>97</v>
          </cell>
          <cell r="E2" t="str">
            <v>Client / Partner Operating Items</v>
          </cell>
          <cell r="F2" t="str">
            <v>LOT</v>
          </cell>
          <cell r="G2" t="str">
            <v>97</v>
          </cell>
          <cell r="H2" t="str">
            <v>Client / Partner Operating Items</v>
          </cell>
          <cell r="I2">
            <v>1</v>
          </cell>
          <cell r="J2" t="str">
            <v>LOT</v>
          </cell>
          <cell r="K2" t="str">
            <v>LOT</v>
          </cell>
          <cell r="L2" t="str">
            <v>LOT</v>
          </cell>
          <cell r="M2">
            <v>0</v>
          </cell>
          <cell r="N2">
            <v>0</v>
          </cell>
          <cell r="O2">
            <v>0</v>
          </cell>
          <cell r="P2">
            <v>0</v>
          </cell>
          <cell r="Q2">
            <v>0</v>
          </cell>
          <cell r="R2">
            <v>0</v>
          </cell>
          <cell r="S2">
            <v>2000000</v>
          </cell>
          <cell r="T2" t="str">
            <v>Training</v>
          </cell>
          <cell r="U2" t="str">
            <v>E</v>
          </cell>
          <cell r="W2" t="str">
            <v>0</v>
          </cell>
          <cell r="X2" t="str">
            <v>USD</v>
          </cell>
          <cell r="Y2">
            <v>0</v>
          </cell>
          <cell r="Z2" t="str">
            <v>USD</v>
          </cell>
          <cell r="AA2">
            <v>0</v>
          </cell>
          <cell r="AB2" t="str">
            <v>USD</v>
          </cell>
          <cell r="AC2">
            <v>2000000</v>
          </cell>
          <cell r="AD2" t="str">
            <v>USD</v>
          </cell>
          <cell r="AE2">
            <v>0</v>
          </cell>
          <cell r="AF2">
            <v>0</v>
          </cell>
        </row>
      </sheetData>
      <sheetData sheetId="27" refreshError="1"/>
      <sheetData sheetId="2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nnecting Piping"/>
      <sheetName val="AG PIPING REV.1"/>
      <sheetName val="Process Piping"/>
      <sheetName val="PL"/>
      <sheetName val="ITB COST"/>
      <sheetName val="Direct Labour Deployment"/>
      <sheetName val="Interconnecting_Piping1"/>
      <sheetName val="AG_PIPING_REV_11"/>
      <sheetName val="Process_Piping1"/>
      <sheetName val="ITB_COST1"/>
      <sheetName val="Interconnecting_Piping"/>
      <sheetName val="AG_PIPING_REV_1"/>
      <sheetName val="Process_Piping"/>
      <sheetName val="ITB_COST"/>
      <sheetName val="PRICES"/>
      <sheetName val="EEI_Letters"/>
      <sheetName val="A"/>
      <sheetName val="Summary"/>
      <sheetName val="LEGEND"/>
      <sheetName val="LOOKUP-II"/>
      <sheetName val="Summary_Sheets"/>
      <sheetName val="LOOKUP"/>
      <sheetName val="LABTOTAL"/>
      <sheetName val="Code03"/>
      <sheetName val="5-Digit"/>
      <sheetName val="Code_02"/>
      <sheetName val="Code_03"/>
      <sheetName val="Code_04"/>
      <sheetName val="Code_05"/>
      <sheetName val="Code_06"/>
      <sheetName val="look"/>
      <sheetName val="Labour"/>
      <sheetName val="LOOKUP-I"/>
      <sheetName val="PipWT"/>
      <sheetName val="Final(1)summary"/>
      <sheetName val="Macro"/>
      <sheetName val="Job_Data"/>
      <sheetName val="Taux"/>
      <sheetName val="activity"/>
      <sheetName val="공정계획(내부계획25%,내부w_f)"/>
      <sheetName val="Unit_Name"/>
      <sheetName val="X17-TOTAL"/>
      <sheetName val="97"/>
      <sheetName val="Curves"/>
      <sheetName val="Note"/>
      <sheetName val="Heads"/>
      <sheetName val="Dbase"/>
      <sheetName val="Tables"/>
      <sheetName val="Page_2"/>
      <sheetName val="Codes,___"/>
      <sheetName val="INNER_TANK"/>
      <sheetName val="IPE"/>
      <sheetName val="Quantity"/>
      <sheetName val="A1_Thru_A11-_LUMP_SUM_CONSTR"/>
      <sheetName val="KP_List"/>
      <sheetName val="Aboveground piping"/>
      <sheetName val="Sheet1"/>
      <sheetName val="재료비"/>
      <sheetName val="Takeoff"/>
      <sheetName val="부하계산서"/>
      <sheetName val="D-3109"/>
      <sheetName val="General Info"/>
      <sheetName val="기성내역"/>
      <sheetName val="TOTAL"/>
      <sheetName val="실행내역"/>
      <sheetName val="#REF"/>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8"/>
  <sheetViews>
    <sheetView zoomScaleNormal="100" workbookViewId="0">
      <selection activeCell="E145" sqref="E145"/>
    </sheetView>
  </sheetViews>
  <sheetFormatPr defaultRowHeight="15"/>
  <cols>
    <col min="1" max="1" width="6" style="113" customWidth="1"/>
    <col min="2" max="2" width="10.28515625" style="113" bestFit="1" customWidth="1"/>
    <col min="3" max="3" width="16.140625" style="113" customWidth="1"/>
    <col min="4" max="4" width="27.42578125" style="114" customWidth="1"/>
    <col min="5" max="5" width="44.42578125" style="102" customWidth="1"/>
    <col min="6" max="6" width="8.140625" style="113" customWidth="1"/>
    <col min="7" max="7" width="5.85546875" style="113" customWidth="1"/>
    <col min="8" max="8" width="18.85546875" style="178" bestFit="1" customWidth="1"/>
    <col min="9" max="9" width="7.85546875" style="179" customWidth="1"/>
    <col min="10" max="10" width="18.42578125" style="183" bestFit="1" customWidth="1"/>
    <col min="11" max="11" width="14.28515625" style="102" bestFit="1" customWidth="1"/>
    <col min="12" max="12" width="10" style="102" bestFit="1" customWidth="1"/>
    <col min="13" max="16384" width="9.140625" style="102"/>
  </cols>
  <sheetData>
    <row r="1" spans="1:11" s="93" customFormat="1" ht="30" customHeight="1" thickBot="1">
      <c r="A1" s="89" t="s">
        <v>2031</v>
      </c>
      <c r="B1" s="89" t="s">
        <v>2032</v>
      </c>
      <c r="C1" s="89" t="s">
        <v>2033</v>
      </c>
      <c r="D1" s="90" t="s">
        <v>2034</v>
      </c>
      <c r="E1" s="89" t="s">
        <v>2035</v>
      </c>
      <c r="F1" s="89" t="s">
        <v>2036</v>
      </c>
      <c r="G1" s="89" t="s">
        <v>2037</v>
      </c>
      <c r="H1" s="91" t="s">
        <v>2038</v>
      </c>
      <c r="I1" s="92" t="s">
        <v>2039</v>
      </c>
      <c r="J1" s="180" t="s">
        <v>2040</v>
      </c>
      <c r="K1" s="89" t="s">
        <v>13</v>
      </c>
    </row>
    <row r="2" spans="1:11" ht="15.75" thickBot="1">
      <c r="A2" s="94">
        <v>1</v>
      </c>
      <c r="B2" s="95" t="s">
        <v>2041</v>
      </c>
      <c r="C2" s="96"/>
      <c r="D2" s="97"/>
      <c r="E2" s="98" t="s">
        <v>1771</v>
      </c>
      <c r="F2" s="96"/>
      <c r="G2" s="96"/>
      <c r="H2" s="99"/>
      <c r="I2" s="100"/>
      <c r="J2" s="181">
        <v>1830000</v>
      </c>
      <c r="K2" s="101">
        <v>1830000</v>
      </c>
    </row>
    <row r="3" spans="1:11" ht="15.75" thickBot="1">
      <c r="A3" s="94">
        <v>2</v>
      </c>
      <c r="B3" s="95" t="s">
        <v>2041</v>
      </c>
      <c r="C3" s="96"/>
      <c r="D3" s="97"/>
      <c r="E3" s="98" t="s">
        <v>1772</v>
      </c>
      <c r="F3" s="96"/>
      <c r="G3" s="96"/>
      <c r="H3" s="99"/>
      <c r="I3" s="100"/>
      <c r="J3" s="181">
        <v>200000</v>
      </c>
      <c r="K3" s="101">
        <v>200000</v>
      </c>
    </row>
    <row r="4" spans="1:11" ht="15.75" thickBot="1">
      <c r="A4" s="94">
        <v>3</v>
      </c>
      <c r="B4" s="95">
        <v>44309</v>
      </c>
      <c r="C4" s="96" t="s">
        <v>2042</v>
      </c>
      <c r="D4" s="97" t="s">
        <v>2043</v>
      </c>
      <c r="E4" s="98" t="s">
        <v>1773</v>
      </c>
      <c r="F4" s="96">
        <v>1</v>
      </c>
      <c r="G4" s="96" t="s">
        <v>1994</v>
      </c>
      <c r="H4" s="99">
        <v>600000</v>
      </c>
      <c r="I4" s="100">
        <v>0.18</v>
      </c>
      <c r="J4" s="181">
        <f t="shared" ref="J4:J11" si="0">ROUND(+H4+H4*I4,0)</f>
        <v>708000</v>
      </c>
      <c r="K4" s="101">
        <f>+J4</f>
        <v>708000</v>
      </c>
    </row>
    <row r="5" spans="1:11">
      <c r="A5" s="103"/>
      <c r="B5" s="104">
        <v>44438</v>
      </c>
      <c r="C5" s="105" t="s">
        <v>2044</v>
      </c>
      <c r="D5" s="106" t="s">
        <v>2045</v>
      </c>
      <c r="E5" s="107" t="s">
        <v>1774</v>
      </c>
      <c r="F5" s="105">
        <v>0.46</v>
      </c>
      <c r="G5" s="105" t="s">
        <v>1995</v>
      </c>
      <c r="H5" s="108">
        <v>31576.240000000002</v>
      </c>
      <c r="I5" s="109">
        <v>0.18</v>
      </c>
      <c r="J5" s="182">
        <f t="shared" si="0"/>
        <v>37260</v>
      </c>
      <c r="K5" s="110"/>
    </row>
    <row r="6" spans="1:11">
      <c r="A6" s="111"/>
      <c r="B6" s="112"/>
      <c r="E6" s="115" t="s">
        <v>1775</v>
      </c>
      <c r="F6" s="113">
        <v>2.57</v>
      </c>
      <c r="G6" s="113" t="s">
        <v>1995</v>
      </c>
      <c r="H6" s="116">
        <v>177504.76</v>
      </c>
      <c r="I6" s="117">
        <v>0.18</v>
      </c>
      <c r="J6" s="183">
        <f t="shared" si="0"/>
        <v>209456</v>
      </c>
      <c r="K6" s="118"/>
    </row>
    <row r="7" spans="1:11">
      <c r="A7" s="111"/>
      <c r="B7" s="112"/>
      <c r="E7" s="115" t="s">
        <v>1775</v>
      </c>
      <c r="F7" s="113">
        <v>12.52</v>
      </c>
      <c r="G7" s="113" t="s">
        <v>1995</v>
      </c>
      <c r="H7" s="116">
        <v>891261.24</v>
      </c>
      <c r="I7" s="117">
        <v>0.18</v>
      </c>
      <c r="J7" s="183">
        <f t="shared" si="0"/>
        <v>1051688</v>
      </c>
      <c r="K7" s="118"/>
    </row>
    <row r="8" spans="1:11">
      <c r="A8" s="111"/>
      <c r="B8" s="112"/>
      <c r="E8" s="115" t="s">
        <v>1774</v>
      </c>
      <c r="F8" s="113">
        <v>2.3199999999999998</v>
      </c>
      <c r="G8" s="113" t="s">
        <v>1995</v>
      </c>
      <c r="H8" s="116">
        <v>159254.07999999999</v>
      </c>
      <c r="I8" s="117">
        <v>0.18</v>
      </c>
      <c r="J8" s="183">
        <f t="shared" si="0"/>
        <v>187920</v>
      </c>
      <c r="K8" s="118"/>
    </row>
    <row r="9" spans="1:11">
      <c r="A9" s="111"/>
      <c r="B9" s="112"/>
      <c r="E9" s="115" t="s">
        <v>1774</v>
      </c>
      <c r="F9" s="113">
        <v>2.9</v>
      </c>
      <c r="G9" s="113" t="s">
        <v>1995</v>
      </c>
      <c r="H9" s="116">
        <v>199067.6</v>
      </c>
      <c r="I9" s="117">
        <v>0.18</v>
      </c>
      <c r="J9" s="183">
        <f t="shared" si="0"/>
        <v>234900</v>
      </c>
      <c r="K9" s="118"/>
    </row>
    <row r="10" spans="1:11" ht="15.75" thickBot="1">
      <c r="A10" s="119"/>
      <c r="B10" s="120"/>
      <c r="C10" s="121"/>
      <c r="D10" s="122"/>
      <c r="E10" s="123" t="s">
        <v>1774</v>
      </c>
      <c r="F10" s="121">
        <v>2.48</v>
      </c>
      <c r="G10" s="121" t="s">
        <v>1995</v>
      </c>
      <c r="H10" s="124">
        <v>178644.32</v>
      </c>
      <c r="I10" s="125">
        <v>0.18</v>
      </c>
      <c r="J10" s="184">
        <f t="shared" si="0"/>
        <v>210800</v>
      </c>
      <c r="K10" s="126">
        <f>+SUM(J5:J10)</f>
        <v>1932024</v>
      </c>
    </row>
    <row r="11" spans="1:11" ht="15.75" thickBot="1">
      <c r="A11" s="119">
        <v>4</v>
      </c>
      <c r="B11" s="120">
        <v>44441</v>
      </c>
      <c r="C11" s="121">
        <v>68</v>
      </c>
      <c r="D11" s="122" t="s">
        <v>2046</v>
      </c>
      <c r="E11" s="127" t="s">
        <v>1776</v>
      </c>
      <c r="F11" s="121">
        <v>3792</v>
      </c>
      <c r="G11" s="121" t="s">
        <v>1996</v>
      </c>
      <c r="H11" s="124">
        <v>284400</v>
      </c>
      <c r="I11" s="125">
        <v>0.18</v>
      </c>
      <c r="J11" s="184">
        <f t="shared" si="0"/>
        <v>335592</v>
      </c>
      <c r="K11" s="126">
        <f>+J11</f>
        <v>335592</v>
      </c>
    </row>
    <row r="12" spans="1:11" ht="15.75" thickBot="1">
      <c r="A12" s="119">
        <v>5</v>
      </c>
      <c r="B12" s="120">
        <v>44444</v>
      </c>
      <c r="C12" s="121" t="s">
        <v>2047</v>
      </c>
      <c r="D12" s="122" t="s">
        <v>2045</v>
      </c>
      <c r="E12" s="127" t="s">
        <v>1774</v>
      </c>
      <c r="F12" s="121">
        <v>21.56</v>
      </c>
      <c r="G12" s="121" t="s">
        <v>1997</v>
      </c>
      <c r="H12" s="124">
        <v>1479964.64</v>
      </c>
      <c r="I12" s="125">
        <v>0.18</v>
      </c>
      <c r="J12" s="184">
        <f>ROUND(+H12+H12*I12,0)-13443-2661</f>
        <v>1730254</v>
      </c>
      <c r="K12" s="126">
        <f>+J12</f>
        <v>1730254</v>
      </c>
    </row>
    <row r="13" spans="1:11" ht="30.75" thickBot="1">
      <c r="A13" s="119">
        <v>6</v>
      </c>
      <c r="B13" s="120">
        <v>44461</v>
      </c>
      <c r="C13" s="121">
        <v>200</v>
      </c>
      <c r="D13" s="122" t="s">
        <v>2048</v>
      </c>
      <c r="E13" s="122" t="s">
        <v>1777</v>
      </c>
      <c r="F13" s="128">
        <v>1</v>
      </c>
      <c r="G13" s="121" t="s">
        <v>1994</v>
      </c>
      <c r="H13" s="124">
        <v>500000</v>
      </c>
      <c r="I13" s="125">
        <v>0.18</v>
      </c>
      <c r="J13" s="184">
        <f>ROUND(+H13+H13*I13,0)</f>
        <v>590000</v>
      </c>
      <c r="K13" s="126">
        <f>+J13</f>
        <v>590000</v>
      </c>
    </row>
    <row r="14" spans="1:11" ht="15.75" thickBot="1">
      <c r="A14" s="119">
        <v>7</v>
      </c>
      <c r="B14" s="120">
        <v>44481</v>
      </c>
      <c r="C14" s="121">
        <v>289</v>
      </c>
      <c r="D14" s="122" t="s">
        <v>2049</v>
      </c>
      <c r="E14" s="122" t="s">
        <v>1778</v>
      </c>
      <c r="F14" s="128">
        <v>1</v>
      </c>
      <c r="G14" s="121" t="s">
        <v>1998</v>
      </c>
      <c r="H14" s="124">
        <v>1000000</v>
      </c>
      <c r="I14" s="125">
        <v>0.18</v>
      </c>
      <c r="J14" s="184">
        <f>ROUND(+H14+H14*I14,0)</f>
        <v>1180000</v>
      </c>
      <c r="K14" s="126">
        <f>+J14</f>
        <v>1180000</v>
      </c>
    </row>
    <row r="15" spans="1:11" ht="15.75" thickBot="1">
      <c r="A15" s="119">
        <v>8</v>
      </c>
      <c r="B15" s="120">
        <v>44515</v>
      </c>
      <c r="C15" s="121">
        <v>204</v>
      </c>
      <c r="D15" s="122" t="s">
        <v>2050</v>
      </c>
      <c r="E15" s="122" t="s">
        <v>1779</v>
      </c>
      <c r="F15" s="128">
        <v>1</v>
      </c>
      <c r="G15" s="121" t="s">
        <v>1994</v>
      </c>
      <c r="H15" s="124">
        <v>37500</v>
      </c>
      <c r="I15" s="125">
        <v>0.12</v>
      </c>
      <c r="J15" s="184">
        <f>ROUND(+H15+H15*I15,0)</f>
        <v>42000</v>
      </c>
      <c r="K15" s="126">
        <f>+J15</f>
        <v>42000</v>
      </c>
    </row>
    <row r="16" spans="1:11" ht="30">
      <c r="A16" s="103">
        <v>9</v>
      </c>
      <c r="B16" s="104">
        <v>44525</v>
      </c>
      <c r="C16" s="105">
        <v>356</v>
      </c>
      <c r="D16" s="106" t="s">
        <v>2049</v>
      </c>
      <c r="E16" s="106" t="s">
        <v>2051</v>
      </c>
      <c r="F16" s="129">
        <v>16</v>
      </c>
      <c r="G16" s="105" t="s">
        <v>1994</v>
      </c>
      <c r="H16" s="108" t="s">
        <v>2052</v>
      </c>
      <c r="I16" s="109"/>
      <c r="J16" s="182"/>
      <c r="K16" s="110"/>
    </row>
    <row r="17" spans="1:11">
      <c r="A17" s="111"/>
      <c r="B17" s="112"/>
      <c r="E17" s="114" t="s">
        <v>2053</v>
      </c>
      <c r="F17" s="130">
        <v>1</v>
      </c>
      <c r="G17" s="113" t="s">
        <v>1994</v>
      </c>
      <c r="H17" s="116" t="s">
        <v>2052</v>
      </c>
      <c r="I17" s="117"/>
      <c r="K17" s="118"/>
    </row>
    <row r="18" spans="1:11">
      <c r="A18" s="111"/>
      <c r="B18" s="112"/>
      <c r="E18" s="114" t="s">
        <v>2054</v>
      </c>
      <c r="F18" s="130">
        <v>1</v>
      </c>
      <c r="G18" s="113" t="s">
        <v>1994</v>
      </c>
      <c r="H18" s="116" t="s">
        <v>2052</v>
      </c>
      <c r="I18" s="117"/>
      <c r="K18" s="118"/>
    </row>
    <row r="19" spans="1:11" ht="15.75" thickBot="1">
      <c r="A19" s="119"/>
      <c r="B19" s="120"/>
      <c r="C19" s="121"/>
      <c r="D19" s="122"/>
      <c r="E19" s="122" t="s">
        <v>2055</v>
      </c>
      <c r="F19" s="128">
        <v>80</v>
      </c>
      <c r="G19" s="121" t="s">
        <v>1994</v>
      </c>
      <c r="H19" s="124">
        <v>300000</v>
      </c>
      <c r="I19" s="125">
        <v>0.18</v>
      </c>
      <c r="J19" s="184">
        <f t="shared" ref="J19:J82" si="1">ROUND(+H19+H19*I19,0)</f>
        <v>354000</v>
      </c>
      <c r="K19" s="126">
        <f t="shared" ref="K19:K27" si="2">+J19</f>
        <v>354000</v>
      </c>
    </row>
    <row r="20" spans="1:11" ht="15.75" thickBot="1">
      <c r="A20" s="119">
        <v>10</v>
      </c>
      <c r="B20" s="120">
        <v>44530</v>
      </c>
      <c r="C20" s="121">
        <v>928</v>
      </c>
      <c r="D20" s="122" t="s">
        <v>2056</v>
      </c>
      <c r="E20" s="127" t="s">
        <v>1780</v>
      </c>
      <c r="F20" s="121">
        <v>35</v>
      </c>
      <c r="G20" s="121" t="s">
        <v>1994</v>
      </c>
      <c r="H20" s="124">
        <v>13125</v>
      </c>
      <c r="I20" s="125">
        <v>0.18</v>
      </c>
      <c r="J20" s="184">
        <f t="shared" si="1"/>
        <v>15488</v>
      </c>
      <c r="K20" s="126">
        <f t="shared" si="2"/>
        <v>15488</v>
      </c>
    </row>
    <row r="21" spans="1:11" ht="15.75" thickBot="1">
      <c r="A21" s="119">
        <v>11</v>
      </c>
      <c r="B21" s="120">
        <v>44531</v>
      </c>
      <c r="C21" s="121">
        <v>929</v>
      </c>
      <c r="D21" s="122" t="s">
        <v>2056</v>
      </c>
      <c r="E21" s="127" t="s">
        <v>1780</v>
      </c>
      <c r="F21" s="121">
        <v>35</v>
      </c>
      <c r="G21" s="121" t="s">
        <v>1994</v>
      </c>
      <c r="H21" s="124">
        <v>13125</v>
      </c>
      <c r="I21" s="125">
        <v>0.18</v>
      </c>
      <c r="J21" s="184">
        <f t="shared" si="1"/>
        <v>15488</v>
      </c>
      <c r="K21" s="126">
        <f t="shared" si="2"/>
        <v>15488</v>
      </c>
    </row>
    <row r="22" spans="1:11" ht="15.75" thickBot="1">
      <c r="A22" s="119">
        <v>12</v>
      </c>
      <c r="B22" s="120">
        <v>44532</v>
      </c>
      <c r="C22" s="121">
        <v>931</v>
      </c>
      <c r="D22" s="122" t="s">
        <v>2056</v>
      </c>
      <c r="E22" s="127" t="s">
        <v>1780</v>
      </c>
      <c r="F22" s="121">
        <v>74</v>
      </c>
      <c r="G22" s="121" t="s">
        <v>1994</v>
      </c>
      <c r="H22" s="124">
        <v>27750</v>
      </c>
      <c r="I22" s="125">
        <v>0.18</v>
      </c>
      <c r="J22" s="184">
        <f t="shared" si="1"/>
        <v>32745</v>
      </c>
      <c r="K22" s="126">
        <f t="shared" si="2"/>
        <v>32745</v>
      </c>
    </row>
    <row r="23" spans="1:11" ht="30.75" thickBot="1">
      <c r="A23" s="103">
        <v>13</v>
      </c>
      <c r="B23" s="104">
        <v>44532</v>
      </c>
      <c r="C23" s="105" t="s">
        <v>2057</v>
      </c>
      <c r="D23" s="106" t="s">
        <v>2058</v>
      </c>
      <c r="E23" s="131" t="s">
        <v>1781</v>
      </c>
      <c r="F23" s="105">
        <v>1</v>
      </c>
      <c r="G23" s="105" t="s">
        <v>1994</v>
      </c>
      <c r="H23" s="108">
        <v>280000</v>
      </c>
      <c r="I23" s="109">
        <v>0.18</v>
      </c>
      <c r="J23" s="182">
        <f t="shared" si="1"/>
        <v>330400</v>
      </c>
      <c r="K23" s="110">
        <f t="shared" si="2"/>
        <v>330400</v>
      </c>
    </row>
    <row r="24" spans="1:11" ht="75.75" thickBot="1">
      <c r="A24" s="94">
        <v>14</v>
      </c>
      <c r="B24" s="95">
        <v>44547</v>
      </c>
      <c r="C24" s="96" t="s">
        <v>2059</v>
      </c>
      <c r="D24" s="97" t="s">
        <v>2060</v>
      </c>
      <c r="E24" s="97" t="s">
        <v>1782</v>
      </c>
      <c r="F24" s="96">
        <v>1</v>
      </c>
      <c r="G24" s="96" t="s">
        <v>1999</v>
      </c>
      <c r="H24" s="99">
        <v>900000</v>
      </c>
      <c r="I24" s="100">
        <v>0.18</v>
      </c>
      <c r="J24" s="181">
        <f t="shared" si="1"/>
        <v>1062000</v>
      </c>
      <c r="K24" s="101">
        <f t="shared" si="2"/>
        <v>1062000</v>
      </c>
    </row>
    <row r="25" spans="1:11" ht="15.75" thickBot="1">
      <c r="A25" s="94">
        <v>15</v>
      </c>
      <c r="B25" s="95">
        <v>44550</v>
      </c>
      <c r="C25" s="96">
        <v>422</v>
      </c>
      <c r="D25" s="97" t="s">
        <v>2049</v>
      </c>
      <c r="E25" s="98" t="s">
        <v>1783</v>
      </c>
      <c r="F25" s="96">
        <v>1</v>
      </c>
      <c r="G25" s="96" t="s">
        <v>1998</v>
      </c>
      <c r="H25" s="99">
        <v>1700000</v>
      </c>
      <c r="I25" s="100">
        <v>0.18</v>
      </c>
      <c r="J25" s="181">
        <f t="shared" si="1"/>
        <v>2006000</v>
      </c>
      <c r="K25" s="101">
        <f t="shared" si="2"/>
        <v>2006000</v>
      </c>
    </row>
    <row r="26" spans="1:11" ht="15.75" thickBot="1">
      <c r="A26" s="94">
        <v>16</v>
      </c>
      <c r="B26" s="95">
        <v>44555</v>
      </c>
      <c r="C26" s="96">
        <v>458</v>
      </c>
      <c r="D26" s="97" t="s">
        <v>2049</v>
      </c>
      <c r="E26" s="98" t="s">
        <v>1783</v>
      </c>
      <c r="F26" s="96">
        <v>1</v>
      </c>
      <c r="G26" s="96" t="s">
        <v>1998</v>
      </c>
      <c r="H26" s="99">
        <v>1300000</v>
      </c>
      <c r="I26" s="100">
        <v>0.18</v>
      </c>
      <c r="J26" s="181">
        <f t="shared" si="1"/>
        <v>1534000</v>
      </c>
      <c r="K26" s="101">
        <f t="shared" si="2"/>
        <v>1534000</v>
      </c>
    </row>
    <row r="27" spans="1:11" ht="15.75" thickBot="1">
      <c r="A27" s="94">
        <v>17</v>
      </c>
      <c r="B27" s="95">
        <v>44555</v>
      </c>
      <c r="C27" s="96">
        <v>460</v>
      </c>
      <c r="D27" s="97" t="s">
        <v>2049</v>
      </c>
      <c r="E27" s="98" t="s">
        <v>1784</v>
      </c>
      <c r="F27" s="96">
        <v>1</v>
      </c>
      <c r="G27" s="96" t="s">
        <v>2000</v>
      </c>
      <c r="H27" s="99">
        <v>90000</v>
      </c>
      <c r="I27" s="100">
        <v>0.18</v>
      </c>
      <c r="J27" s="181">
        <f t="shared" si="1"/>
        <v>106200</v>
      </c>
      <c r="K27" s="101">
        <f t="shared" si="2"/>
        <v>106200</v>
      </c>
    </row>
    <row r="28" spans="1:11">
      <c r="A28" s="111">
        <v>18</v>
      </c>
      <c r="B28" s="112">
        <v>44559</v>
      </c>
      <c r="C28" s="113" t="s">
        <v>2061</v>
      </c>
      <c r="D28" s="114" t="s">
        <v>2062</v>
      </c>
      <c r="E28" s="102" t="s">
        <v>2063</v>
      </c>
      <c r="F28" s="113">
        <v>1</v>
      </c>
      <c r="G28" s="113" t="s">
        <v>1994</v>
      </c>
      <c r="H28" s="116">
        <f>400000*(100-37.5)/100</f>
        <v>250000</v>
      </c>
      <c r="I28" s="117">
        <v>0.18</v>
      </c>
      <c r="J28" s="183">
        <f t="shared" si="1"/>
        <v>295000</v>
      </c>
      <c r="K28" s="132"/>
    </row>
    <row r="29" spans="1:11">
      <c r="A29" s="111"/>
      <c r="E29" s="102" t="s">
        <v>2064</v>
      </c>
      <c r="H29" s="116"/>
      <c r="I29" s="117"/>
      <c r="J29" s="183">
        <f t="shared" si="1"/>
        <v>0</v>
      </c>
      <c r="K29" s="132"/>
    </row>
    <row r="30" spans="1:11">
      <c r="A30" s="111"/>
      <c r="E30" s="102" t="s">
        <v>2065</v>
      </c>
      <c r="H30" s="116"/>
      <c r="I30" s="117"/>
      <c r="J30" s="183">
        <f t="shared" si="1"/>
        <v>0</v>
      </c>
      <c r="K30" s="132"/>
    </row>
    <row r="31" spans="1:11">
      <c r="A31" s="111"/>
      <c r="E31" s="102" t="s">
        <v>2066</v>
      </c>
      <c r="H31" s="116"/>
      <c r="I31" s="117"/>
      <c r="J31" s="183">
        <f t="shared" si="1"/>
        <v>0</v>
      </c>
      <c r="K31" s="132"/>
    </row>
    <row r="32" spans="1:11">
      <c r="A32" s="111"/>
      <c r="E32" s="102" t="s">
        <v>2067</v>
      </c>
      <c r="H32" s="116"/>
      <c r="I32" s="117"/>
      <c r="J32" s="183">
        <f t="shared" si="1"/>
        <v>0</v>
      </c>
      <c r="K32" s="132"/>
    </row>
    <row r="33" spans="1:11">
      <c r="A33" s="111"/>
      <c r="E33" s="102" t="s">
        <v>2068</v>
      </c>
      <c r="H33" s="116"/>
      <c r="I33" s="117"/>
      <c r="J33" s="183">
        <f t="shared" si="1"/>
        <v>0</v>
      </c>
      <c r="K33" s="132"/>
    </row>
    <row r="34" spans="1:11">
      <c r="A34" s="111"/>
      <c r="E34" s="102" t="s">
        <v>2069</v>
      </c>
      <c r="H34" s="116"/>
      <c r="I34" s="117"/>
      <c r="J34" s="183">
        <f t="shared" si="1"/>
        <v>0</v>
      </c>
      <c r="K34" s="132"/>
    </row>
    <row r="35" spans="1:11" ht="15.75" thickBot="1">
      <c r="A35" s="119"/>
      <c r="B35" s="121"/>
      <c r="C35" s="121"/>
      <c r="D35" s="122"/>
      <c r="E35" s="133" t="s">
        <v>2070</v>
      </c>
      <c r="F35" s="134"/>
      <c r="G35" s="134"/>
      <c r="H35" s="124">
        <v>4500</v>
      </c>
      <c r="I35" s="125">
        <v>0.18</v>
      </c>
      <c r="J35" s="184">
        <f t="shared" si="1"/>
        <v>5310</v>
      </c>
      <c r="K35" s="126">
        <f>+SUM(J28:J35)</f>
        <v>300310</v>
      </c>
    </row>
    <row r="36" spans="1:11" ht="15.75" thickBot="1">
      <c r="A36" s="119">
        <v>19</v>
      </c>
      <c r="B36" s="120">
        <v>44559</v>
      </c>
      <c r="C36" s="121">
        <v>1836</v>
      </c>
      <c r="D36" s="122" t="s">
        <v>2071</v>
      </c>
      <c r="E36" s="127" t="s">
        <v>1785</v>
      </c>
      <c r="F36" s="121">
        <v>1</v>
      </c>
      <c r="G36" s="121" t="s">
        <v>1994</v>
      </c>
      <c r="H36" s="124">
        <v>5710</v>
      </c>
      <c r="I36" s="125">
        <v>0.18</v>
      </c>
      <c r="J36" s="184">
        <f t="shared" si="1"/>
        <v>6738</v>
      </c>
      <c r="K36" s="126">
        <f>+SUM(J36:J36)</f>
        <v>6738</v>
      </c>
    </row>
    <row r="37" spans="1:11" ht="15.75" thickBot="1">
      <c r="A37" s="119">
        <v>20</v>
      </c>
      <c r="B37" s="120">
        <v>44565</v>
      </c>
      <c r="C37" s="121">
        <v>481</v>
      </c>
      <c r="D37" s="122" t="s">
        <v>2049</v>
      </c>
      <c r="E37" s="127" t="s">
        <v>1786</v>
      </c>
      <c r="F37" s="121">
        <v>3</v>
      </c>
      <c r="G37" s="121" t="s">
        <v>1994</v>
      </c>
      <c r="H37" s="124">
        <v>2000</v>
      </c>
      <c r="I37" s="125">
        <v>0.18</v>
      </c>
      <c r="J37" s="184">
        <f t="shared" si="1"/>
        <v>2360</v>
      </c>
      <c r="K37" s="126">
        <f>+J37</f>
        <v>2360</v>
      </c>
    </row>
    <row r="38" spans="1:11" ht="30.75" thickBot="1">
      <c r="A38" s="94">
        <v>21</v>
      </c>
      <c r="B38" s="95">
        <v>44566</v>
      </c>
      <c r="C38" s="96" t="s">
        <v>2072</v>
      </c>
      <c r="D38" s="97" t="s">
        <v>2058</v>
      </c>
      <c r="E38" s="98" t="s">
        <v>1787</v>
      </c>
      <c r="F38" s="96">
        <v>261</v>
      </c>
      <c r="G38" s="96" t="s">
        <v>1994</v>
      </c>
      <c r="H38" s="99">
        <v>4800000</v>
      </c>
      <c r="I38" s="100">
        <v>0.12</v>
      </c>
      <c r="J38" s="181">
        <f t="shared" si="1"/>
        <v>5376000</v>
      </c>
      <c r="K38" s="101">
        <f>+J38</f>
        <v>5376000</v>
      </c>
    </row>
    <row r="39" spans="1:11">
      <c r="A39" s="111">
        <v>22</v>
      </c>
      <c r="B39" s="112">
        <v>44576</v>
      </c>
      <c r="C39" s="113">
        <v>238</v>
      </c>
      <c r="D39" s="114" t="s">
        <v>2073</v>
      </c>
      <c r="E39" s="115" t="s">
        <v>1788</v>
      </c>
      <c r="F39" s="113">
        <v>32</v>
      </c>
      <c r="G39" s="113" t="s">
        <v>1994</v>
      </c>
      <c r="H39" s="116">
        <v>106720</v>
      </c>
      <c r="I39" s="117">
        <v>0.18</v>
      </c>
      <c r="J39" s="183">
        <f t="shared" si="1"/>
        <v>125930</v>
      </c>
      <c r="K39" s="132"/>
    </row>
    <row r="40" spans="1:11">
      <c r="A40" s="111"/>
      <c r="E40" s="115" t="s">
        <v>1789</v>
      </c>
      <c r="F40" s="113">
        <v>20</v>
      </c>
      <c r="G40" s="113" t="s">
        <v>1994</v>
      </c>
      <c r="H40" s="116">
        <v>48424</v>
      </c>
      <c r="I40" s="117">
        <v>0.18</v>
      </c>
      <c r="J40" s="183">
        <f t="shared" si="1"/>
        <v>57140</v>
      </c>
      <c r="K40" s="132"/>
    </row>
    <row r="41" spans="1:11">
      <c r="A41" s="111"/>
      <c r="E41" s="115" t="s">
        <v>1790</v>
      </c>
      <c r="F41" s="113">
        <v>20</v>
      </c>
      <c r="G41" s="113" t="s">
        <v>1994</v>
      </c>
      <c r="H41" s="116">
        <v>3400</v>
      </c>
      <c r="I41" s="117">
        <v>0.18</v>
      </c>
      <c r="J41" s="183">
        <f t="shared" si="1"/>
        <v>4012</v>
      </c>
      <c r="K41" s="132"/>
    </row>
    <row r="42" spans="1:11">
      <c r="A42" s="111"/>
      <c r="E42" s="115" t="s">
        <v>1791</v>
      </c>
      <c r="F42" s="113">
        <v>10</v>
      </c>
      <c r="G42" s="113" t="s">
        <v>1994</v>
      </c>
      <c r="H42" s="116">
        <v>1300</v>
      </c>
      <c r="I42" s="117">
        <v>0.18</v>
      </c>
      <c r="J42" s="183">
        <f t="shared" si="1"/>
        <v>1534</v>
      </c>
      <c r="K42" s="132"/>
    </row>
    <row r="43" spans="1:11">
      <c r="A43" s="111"/>
      <c r="E43" s="115" t="s">
        <v>1792</v>
      </c>
      <c r="F43" s="113">
        <v>5</v>
      </c>
      <c r="G43" s="113" t="s">
        <v>1994</v>
      </c>
      <c r="H43" s="116">
        <v>1750</v>
      </c>
      <c r="I43" s="117">
        <v>0.18</v>
      </c>
      <c r="J43" s="183">
        <f t="shared" si="1"/>
        <v>2065</v>
      </c>
      <c r="K43" s="132"/>
    </row>
    <row r="44" spans="1:11">
      <c r="A44" s="111"/>
      <c r="E44" s="115" t="s">
        <v>1793</v>
      </c>
      <c r="F44" s="113">
        <v>2</v>
      </c>
      <c r="G44" s="113" t="s">
        <v>1994</v>
      </c>
      <c r="H44" s="116">
        <v>450</v>
      </c>
      <c r="I44" s="117">
        <v>0.18</v>
      </c>
      <c r="J44" s="183">
        <f t="shared" si="1"/>
        <v>531</v>
      </c>
      <c r="K44" s="132"/>
    </row>
    <row r="45" spans="1:11">
      <c r="A45" s="111"/>
      <c r="E45" s="115" t="s">
        <v>1794</v>
      </c>
      <c r="F45" s="113">
        <v>5</v>
      </c>
      <c r="G45" s="113" t="s">
        <v>1994</v>
      </c>
      <c r="H45" s="116">
        <v>800</v>
      </c>
      <c r="I45" s="117">
        <v>0.18</v>
      </c>
      <c r="J45" s="183">
        <f t="shared" si="1"/>
        <v>944</v>
      </c>
      <c r="K45" s="132"/>
    </row>
    <row r="46" spans="1:11">
      <c r="A46" s="111"/>
      <c r="E46" s="115" t="s">
        <v>1795</v>
      </c>
      <c r="F46" s="113">
        <v>1</v>
      </c>
      <c r="G46" s="113" t="s">
        <v>1994</v>
      </c>
      <c r="H46" s="116">
        <v>250</v>
      </c>
      <c r="I46" s="117">
        <v>0.18</v>
      </c>
      <c r="J46" s="183">
        <f t="shared" si="1"/>
        <v>295</v>
      </c>
      <c r="K46" s="132"/>
    </row>
    <row r="47" spans="1:11">
      <c r="A47" s="111"/>
      <c r="E47" s="115" t="s">
        <v>1796</v>
      </c>
      <c r="F47" s="113">
        <v>20</v>
      </c>
      <c r="G47" s="113" t="s">
        <v>1994</v>
      </c>
      <c r="H47" s="116">
        <v>3200</v>
      </c>
      <c r="I47" s="117">
        <v>0.18</v>
      </c>
      <c r="J47" s="183">
        <f t="shared" si="1"/>
        <v>3776</v>
      </c>
      <c r="K47" s="132"/>
    </row>
    <row r="48" spans="1:11">
      <c r="A48" s="111"/>
      <c r="E48" s="115" t="s">
        <v>1797</v>
      </c>
      <c r="F48" s="113">
        <v>2</v>
      </c>
      <c r="G48" s="113" t="s">
        <v>1994</v>
      </c>
      <c r="H48" s="116">
        <v>700</v>
      </c>
      <c r="I48" s="117">
        <v>0.18</v>
      </c>
      <c r="J48" s="183">
        <f t="shared" si="1"/>
        <v>826</v>
      </c>
      <c r="K48" s="132"/>
    </row>
    <row r="49" spans="1:11" ht="15.75" thickBot="1">
      <c r="A49" s="119"/>
      <c r="B49" s="121"/>
      <c r="C49" s="121"/>
      <c r="D49" s="122"/>
      <c r="E49" s="133" t="s">
        <v>2070</v>
      </c>
      <c r="F49" s="121"/>
      <c r="G49" s="121"/>
      <c r="H49" s="124">
        <v>300</v>
      </c>
      <c r="I49" s="125">
        <v>0.18</v>
      </c>
      <c r="J49" s="184">
        <f t="shared" si="1"/>
        <v>354</v>
      </c>
      <c r="K49" s="126">
        <f>+SUM(J39:J49)</f>
        <v>197407</v>
      </c>
    </row>
    <row r="50" spans="1:11" ht="15.75" thickBot="1">
      <c r="A50" s="119">
        <v>23</v>
      </c>
      <c r="B50" s="120">
        <v>44564</v>
      </c>
      <c r="C50" s="121">
        <v>938</v>
      </c>
      <c r="D50" s="122" t="s">
        <v>2056</v>
      </c>
      <c r="E50" s="127" t="s">
        <v>2074</v>
      </c>
      <c r="F50" s="121">
        <v>27</v>
      </c>
      <c r="G50" s="121" t="s">
        <v>1994</v>
      </c>
      <c r="H50" s="124">
        <v>9450</v>
      </c>
      <c r="I50" s="125">
        <v>0.18</v>
      </c>
      <c r="J50" s="184">
        <f t="shared" si="1"/>
        <v>11151</v>
      </c>
      <c r="K50" s="126">
        <f>+J50</f>
        <v>11151</v>
      </c>
    </row>
    <row r="51" spans="1:11" ht="15.75" thickBot="1">
      <c r="A51" s="94">
        <v>24</v>
      </c>
      <c r="B51" s="95">
        <v>44580</v>
      </c>
      <c r="C51" s="96">
        <v>546</v>
      </c>
      <c r="D51" s="97" t="s">
        <v>2049</v>
      </c>
      <c r="E51" s="98" t="s">
        <v>1783</v>
      </c>
      <c r="F51" s="96">
        <v>1</v>
      </c>
      <c r="G51" s="96" t="s">
        <v>1998</v>
      </c>
      <c r="H51" s="99">
        <v>200000</v>
      </c>
      <c r="I51" s="100">
        <v>0.18</v>
      </c>
      <c r="J51" s="181">
        <f t="shared" si="1"/>
        <v>236000</v>
      </c>
      <c r="K51" s="101">
        <f>+J51</f>
        <v>236000</v>
      </c>
    </row>
    <row r="52" spans="1:11" ht="30">
      <c r="A52" s="111">
        <v>25</v>
      </c>
      <c r="B52" s="112">
        <v>44585</v>
      </c>
      <c r="C52" s="113" t="s">
        <v>2075</v>
      </c>
      <c r="D52" s="114" t="s">
        <v>2058</v>
      </c>
      <c r="E52" s="102" t="s">
        <v>1798</v>
      </c>
      <c r="F52" s="113">
        <v>215</v>
      </c>
      <c r="G52" s="113" t="s">
        <v>2001</v>
      </c>
      <c r="H52" s="116">
        <v>93525</v>
      </c>
      <c r="I52" s="117">
        <v>0.18</v>
      </c>
      <c r="J52" s="183">
        <f t="shared" si="1"/>
        <v>110360</v>
      </c>
      <c r="K52" s="118"/>
    </row>
    <row r="53" spans="1:11" ht="15.75" thickBot="1">
      <c r="A53" s="119"/>
      <c r="B53" s="120"/>
      <c r="C53" s="121"/>
      <c r="D53" s="122"/>
      <c r="E53" s="127" t="s">
        <v>1799</v>
      </c>
      <c r="F53" s="121">
        <v>750</v>
      </c>
      <c r="G53" s="121" t="s">
        <v>2001</v>
      </c>
      <c r="H53" s="124">
        <v>129750</v>
      </c>
      <c r="I53" s="125">
        <v>0.18</v>
      </c>
      <c r="J53" s="184">
        <f t="shared" si="1"/>
        <v>153105</v>
      </c>
      <c r="K53" s="126">
        <f>+SUM(J52:J53)</f>
        <v>263465</v>
      </c>
    </row>
    <row r="54" spans="1:11" ht="30">
      <c r="A54" s="111">
        <v>26</v>
      </c>
      <c r="B54" s="112">
        <v>44585</v>
      </c>
      <c r="C54" s="113" t="s">
        <v>2076</v>
      </c>
      <c r="D54" s="114" t="s">
        <v>2077</v>
      </c>
      <c r="E54" s="102" t="s">
        <v>1800</v>
      </c>
      <c r="F54" s="113">
        <v>2</v>
      </c>
      <c r="G54" s="113" t="s">
        <v>1994</v>
      </c>
      <c r="H54" s="116">
        <v>48000</v>
      </c>
      <c r="I54" s="117">
        <v>0.18</v>
      </c>
      <c r="J54" s="183">
        <f t="shared" si="1"/>
        <v>56640</v>
      </c>
      <c r="K54" s="132"/>
    </row>
    <row r="55" spans="1:11">
      <c r="A55" s="111"/>
      <c r="E55" s="135" t="s">
        <v>2078</v>
      </c>
      <c r="F55" s="113">
        <v>1</v>
      </c>
      <c r="G55" s="113" t="s">
        <v>1994</v>
      </c>
      <c r="H55" s="116">
        <v>3500</v>
      </c>
      <c r="I55" s="117">
        <v>0.18</v>
      </c>
      <c r="J55" s="183">
        <f t="shared" si="1"/>
        <v>4130</v>
      </c>
      <c r="K55" s="132"/>
    </row>
    <row r="56" spans="1:11" ht="15.75" thickBot="1">
      <c r="A56" s="119"/>
      <c r="B56" s="121"/>
      <c r="C56" s="121"/>
      <c r="D56" s="122"/>
      <c r="E56" s="133" t="s">
        <v>2079</v>
      </c>
      <c r="F56" s="121"/>
      <c r="G56" s="121"/>
      <c r="H56" s="124">
        <v>7000</v>
      </c>
      <c r="I56" s="125">
        <v>0.18</v>
      </c>
      <c r="J56" s="184">
        <f t="shared" si="1"/>
        <v>8260</v>
      </c>
      <c r="K56" s="126">
        <f>+SUM(J54:J56)</f>
        <v>69030</v>
      </c>
    </row>
    <row r="57" spans="1:11">
      <c r="A57" s="111">
        <v>27</v>
      </c>
      <c r="B57" s="112">
        <v>44586</v>
      </c>
      <c r="C57" s="113" t="s">
        <v>2080</v>
      </c>
      <c r="D57" s="114" t="s">
        <v>2081</v>
      </c>
      <c r="E57" s="136" t="s">
        <v>1801</v>
      </c>
      <c r="F57" s="113">
        <v>5</v>
      </c>
      <c r="G57" s="113" t="s">
        <v>1994</v>
      </c>
      <c r="H57" s="116">
        <f>60000*F57</f>
        <v>300000</v>
      </c>
      <c r="I57" s="117">
        <v>0.18</v>
      </c>
      <c r="J57" s="183">
        <f t="shared" si="1"/>
        <v>354000</v>
      </c>
      <c r="K57" s="132"/>
    </row>
    <row r="58" spans="1:11" ht="15.75" thickBot="1">
      <c r="A58" s="119"/>
      <c r="B58" s="121"/>
      <c r="C58" s="121"/>
      <c r="D58" s="122"/>
      <c r="E58" s="127" t="s">
        <v>1802</v>
      </c>
      <c r="F58" s="121">
        <v>5</v>
      </c>
      <c r="G58" s="121" t="s">
        <v>1994</v>
      </c>
      <c r="H58" s="124">
        <f>+F58*2000</f>
        <v>10000</v>
      </c>
      <c r="I58" s="125">
        <v>0.18</v>
      </c>
      <c r="J58" s="184">
        <f t="shared" si="1"/>
        <v>11800</v>
      </c>
      <c r="K58" s="126">
        <f>+SUM(J57:J58)</f>
        <v>365800</v>
      </c>
    </row>
    <row r="59" spans="1:11">
      <c r="A59" s="111">
        <v>28</v>
      </c>
      <c r="B59" s="112">
        <v>44586</v>
      </c>
      <c r="C59" s="113">
        <v>76</v>
      </c>
      <c r="D59" s="114" t="s">
        <v>2082</v>
      </c>
      <c r="E59" s="102" t="s">
        <v>2083</v>
      </c>
      <c r="F59" s="113">
        <v>1</v>
      </c>
      <c r="G59" s="113" t="s">
        <v>1994</v>
      </c>
      <c r="H59" s="116">
        <v>425000</v>
      </c>
      <c r="I59" s="117">
        <v>0.18</v>
      </c>
      <c r="J59" s="183">
        <f t="shared" si="1"/>
        <v>501500</v>
      </c>
      <c r="K59" s="132"/>
    </row>
    <row r="60" spans="1:11">
      <c r="A60" s="111"/>
      <c r="E60" s="102" t="s">
        <v>2084</v>
      </c>
      <c r="H60" s="116"/>
      <c r="I60" s="117"/>
      <c r="J60" s="183">
        <f t="shared" si="1"/>
        <v>0</v>
      </c>
      <c r="K60" s="132"/>
    </row>
    <row r="61" spans="1:11">
      <c r="A61" s="111"/>
      <c r="E61" s="102" t="s">
        <v>2085</v>
      </c>
      <c r="H61" s="116"/>
      <c r="I61" s="117"/>
      <c r="J61" s="183">
        <f t="shared" si="1"/>
        <v>0</v>
      </c>
      <c r="K61" s="132"/>
    </row>
    <row r="62" spans="1:11" ht="15.75" thickBot="1">
      <c r="A62" s="119"/>
      <c r="B62" s="121"/>
      <c r="C62" s="121"/>
      <c r="D62" s="122"/>
      <c r="E62" s="127" t="s">
        <v>2086</v>
      </c>
      <c r="F62" s="121"/>
      <c r="G62" s="121"/>
      <c r="H62" s="124"/>
      <c r="I62" s="125"/>
      <c r="J62" s="184">
        <f t="shared" si="1"/>
        <v>0</v>
      </c>
      <c r="K62" s="126">
        <f>+SUM(J59:J62)</f>
        <v>501500</v>
      </c>
    </row>
    <row r="63" spans="1:11" ht="15.75" thickBot="1">
      <c r="A63" s="94">
        <v>29</v>
      </c>
      <c r="B63" s="95">
        <v>44590</v>
      </c>
      <c r="C63" s="96">
        <v>562</v>
      </c>
      <c r="D63" s="97" t="s">
        <v>2049</v>
      </c>
      <c r="E63" s="98" t="s">
        <v>1803</v>
      </c>
      <c r="F63" s="96">
        <v>1</v>
      </c>
      <c r="G63" s="96" t="s">
        <v>1994</v>
      </c>
      <c r="H63" s="99">
        <v>3000</v>
      </c>
      <c r="I63" s="100">
        <v>0.18</v>
      </c>
      <c r="J63" s="181">
        <f t="shared" si="1"/>
        <v>3540</v>
      </c>
      <c r="K63" s="101">
        <f>+J63</f>
        <v>3540</v>
      </c>
    </row>
    <row r="64" spans="1:11" ht="30">
      <c r="A64" s="111">
        <v>30</v>
      </c>
      <c r="B64" s="112">
        <v>44591</v>
      </c>
      <c r="C64" s="113" t="s">
        <v>2087</v>
      </c>
      <c r="D64" s="114" t="s">
        <v>2088</v>
      </c>
      <c r="E64" s="102" t="s">
        <v>1804</v>
      </c>
      <c r="F64" s="113">
        <v>264.60000000000002</v>
      </c>
      <c r="G64" s="113" t="s">
        <v>2002</v>
      </c>
      <c r="H64" s="116">
        <v>529200</v>
      </c>
      <c r="I64" s="117">
        <v>0.18</v>
      </c>
      <c r="J64" s="183">
        <f t="shared" si="1"/>
        <v>624456</v>
      </c>
      <c r="K64" s="132"/>
    </row>
    <row r="65" spans="1:11">
      <c r="A65" s="111"/>
      <c r="E65" s="102" t="s">
        <v>1805</v>
      </c>
      <c r="F65" s="113">
        <v>52.8</v>
      </c>
      <c r="G65" s="113" t="s">
        <v>2002</v>
      </c>
      <c r="H65" s="116">
        <v>96360</v>
      </c>
      <c r="I65" s="117">
        <v>0.18</v>
      </c>
      <c r="J65" s="183">
        <f t="shared" si="1"/>
        <v>113705</v>
      </c>
      <c r="K65" s="132"/>
    </row>
    <row r="66" spans="1:11" ht="15.75" thickBot="1">
      <c r="A66" s="119"/>
      <c r="B66" s="121"/>
      <c r="C66" s="121"/>
      <c r="D66" s="122"/>
      <c r="E66" s="127" t="s">
        <v>1806</v>
      </c>
      <c r="F66" s="121">
        <v>207</v>
      </c>
      <c r="G66" s="121" t="s">
        <v>2003</v>
      </c>
      <c r="H66" s="124">
        <v>26910</v>
      </c>
      <c r="I66" s="125">
        <v>0.18</v>
      </c>
      <c r="J66" s="184">
        <f t="shared" si="1"/>
        <v>31754</v>
      </c>
      <c r="K66" s="126">
        <f>+SUM(J64:J66)</f>
        <v>769915</v>
      </c>
    </row>
    <row r="67" spans="1:11" ht="15.75" thickBot="1">
      <c r="A67" s="119">
        <v>31</v>
      </c>
      <c r="B67" s="120">
        <v>44593</v>
      </c>
      <c r="C67" s="121">
        <v>113</v>
      </c>
      <c r="D67" s="122" t="s">
        <v>2089</v>
      </c>
      <c r="E67" s="127" t="s">
        <v>1807</v>
      </c>
      <c r="F67" s="121">
        <v>1</v>
      </c>
      <c r="G67" s="121" t="s">
        <v>1994</v>
      </c>
      <c r="H67" s="124">
        <v>345000</v>
      </c>
      <c r="I67" s="125">
        <v>0.18</v>
      </c>
      <c r="J67" s="184">
        <f t="shared" si="1"/>
        <v>407100</v>
      </c>
      <c r="K67" s="126">
        <f t="shared" ref="K67:K72" si="3">+J67</f>
        <v>407100</v>
      </c>
    </row>
    <row r="68" spans="1:11" ht="30.75" thickBot="1">
      <c r="A68" s="119">
        <v>32</v>
      </c>
      <c r="B68" s="120">
        <v>44601</v>
      </c>
      <c r="C68" s="121" t="s">
        <v>2090</v>
      </c>
      <c r="D68" s="122" t="s">
        <v>2058</v>
      </c>
      <c r="E68" s="127" t="s">
        <v>1808</v>
      </c>
      <c r="F68" s="121">
        <v>1</v>
      </c>
      <c r="G68" s="121" t="s">
        <v>1994</v>
      </c>
      <c r="H68" s="124">
        <v>381000</v>
      </c>
      <c r="I68" s="125">
        <v>0.18</v>
      </c>
      <c r="J68" s="184">
        <f t="shared" si="1"/>
        <v>449580</v>
      </c>
      <c r="K68" s="126">
        <f t="shared" si="3"/>
        <v>449580</v>
      </c>
    </row>
    <row r="69" spans="1:11" ht="75.75" thickBot="1">
      <c r="A69" s="94">
        <v>33</v>
      </c>
      <c r="B69" s="95">
        <v>44607</v>
      </c>
      <c r="C69" s="96" t="s">
        <v>2091</v>
      </c>
      <c r="D69" s="97" t="s">
        <v>2060</v>
      </c>
      <c r="E69" s="97" t="s">
        <v>1809</v>
      </c>
      <c r="F69" s="96">
        <v>1</v>
      </c>
      <c r="G69" s="96" t="s">
        <v>1994</v>
      </c>
      <c r="H69" s="99">
        <v>350000</v>
      </c>
      <c r="I69" s="100">
        <v>0.18</v>
      </c>
      <c r="J69" s="181">
        <f t="shared" si="1"/>
        <v>413000</v>
      </c>
      <c r="K69" s="101">
        <f t="shared" si="3"/>
        <v>413000</v>
      </c>
    </row>
    <row r="70" spans="1:11" ht="15.75" thickBot="1">
      <c r="A70" s="94">
        <v>34</v>
      </c>
      <c r="B70" s="95">
        <v>44616</v>
      </c>
      <c r="C70" s="96">
        <v>616</v>
      </c>
      <c r="D70" s="97" t="s">
        <v>2049</v>
      </c>
      <c r="E70" s="98" t="s">
        <v>1810</v>
      </c>
      <c r="F70" s="96">
        <v>1</v>
      </c>
      <c r="G70" s="96" t="s">
        <v>1998</v>
      </c>
      <c r="H70" s="99">
        <v>73000</v>
      </c>
      <c r="I70" s="100">
        <v>0.18</v>
      </c>
      <c r="J70" s="181">
        <f t="shared" si="1"/>
        <v>86140</v>
      </c>
      <c r="K70" s="101">
        <f t="shared" si="3"/>
        <v>86140</v>
      </c>
    </row>
    <row r="71" spans="1:11" ht="15.75" thickBot="1">
      <c r="A71" s="111">
        <v>35</v>
      </c>
      <c r="B71" s="112">
        <v>44616</v>
      </c>
      <c r="C71" s="113">
        <v>328</v>
      </c>
      <c r="D71" s="114" t="s">
        <v>2092</v>
      </c>
      <c r="E71" s="102" t="s">
        <v>1811</v>
      </c>
      <c r="F71" s="113">
        <v>1</v>
      </c>
      <c r="G71" s="113" t="s">
        <v>1994</v>
      </c>
      <c r="H71" s="116">
        <v>89500</v>
      </c>
      <c r="I71" s="117">
        <v>0.12</v>
      </c>
      <c r="J71" s="183">
        <f t="shared" si="1"/>
        <v>100240</v>
      </c>
      <c r="K71" s="118">
        <f t="shared" si="3"/>
        <v>100240</v>
      </c>
    </row>
    <row r="72" spans="1:11" ht="15.75" thickBot="1">
      <c r="A72" s="94">
        <v>36</v>
      </c>
      <c r="B72" s="95">
        <v>44622</v>
      </c>
      <c r="C72" s="96" t="s">
        <v>2093</v>
      </c>
      <c r="D72" s="97" t="s">
        <v>2094</v>
      </c>
      <c r="E72" s="98" t="s">
        <v>1812</v>
      </c>
      <c r="F72" s="96">
        <v>2</v>
      </c>
      <c r="G72" s="96" t="s">
        <v>1994</v>
      </c>
      <c r="H72" s="99">
        <v>43000</v>
      </c>
      <c r="I72" s="100">
        <v>0.18</v>
      </c>
      <c r="J72" s="181">
        <f t="shared" si="1"/>
        <v>50740</v>
      </c>
      <c r="K72" s="101">
        <f t="shared" si="3"/>
        <v>50740</v>
      </c>
    </row>
    <row r="73" spans="1:11">
      <c r="A73" s="103">
        <v>37</v>
      </c>
      <c r="B73" s="104">
        <v>44624</v>
      </c>
      <c r="C73" s="105" t="s">
        <v>2095</v>
      </c>
      <c r="D73" s="106" t="s">
        <v>2096</v>
      </c>
      <c r="E73" s="131" t="s">
        <v>1813</v>
      </c>
      <c r="F73" s="105">
        <v>1</v>
      </c>
      <c r="G73" s="105" t="s">
        <v>1994</v>
      </c>
      <c r="H73" s="108">
        <v>16973.46</v>
      </c>
      <c r="I73" s="109">
        <v>0.18</v>
      </c>
      <c r="J73" s="182">
        <f t="shared" si="1"/>
        <v>20029</v>
      </c>
      <c r="K73" s="110"/>
    </row>
    <row r="74" spans="1:11">
      <c r="A74" s="111"/>
      <c r="B74" s="112"/>
      <c r="E74" s="102" t="s">
        <v>1814</v>
      </c>
      <c r="F74" s="113">
        <v>2</v>
      </c>
      <c r="G74" s="113" t="s">
        <v>1994</v>
      </c>
      <c r="H74" s="116">
        <v>20134.8</v>
      </c>
      <c r="I74" s="117">
        <v>0.18</v>
      </c>
      <c r="J74" s="183">
        <f t="shared" si="1"/>
        <v>23759</v>
      </c>
      <c r="K74" s="118"/>
    </row>
    <row r="75" spans="1:11">
      <c r="A75" s="111"/>
      <c r="B75" s="112"/>
      <c r="E75" s="102" t="s">
        <v>1815</v>
      </c>
      <c r="F75" s="113">
        <v>1</v>
      </c>
      <c r="G75" s="113" t="s">
        <v>1994</v>
      </c>
      <c r="H75" s="116">
        <v>5876.01</v>
      </c>
      <c r="I75" s="117">
        <v>0.18</v>
      </c>
      <c r="J75" s="183">
        <f t="shared" si="1"/>
        <v>6934</v>
      </c>
      <c r="K75" s="118"/>
    </row>
    <row r="76" spans="1:11">
      <c r="A76" s="111"/>
      <c r="B76" s="112"/>
      <c r="E76" s="102" t="s">
        <v>2097</v>
      </c>
      <c r="F76" s="113">
        <v>1</v>
      </c>
      <c r="G76" s="113" t="s">
        <v>1994</v>
      </c>
      <c r="H76" s="116">
        <v>2201.85</v>
      </c>
      <c r="I76" s="117">
        <v>0.18</v>
      </c>
      <c r="J76" s="183">
        <f t="shared" si="1"/>
        <v>2598</v>
      </c>
      <c r="K76" s="118"/>
    </row>
    <row r="77" spans="1:11">
      <c r="A77" s="111"/>
      <c r="B77" s="112"/>
      <c r="E77" s="102" t="s">
        <v>1816</v>
      </c>
      <c r="F77" s="113">
        <v>1</v>
      </c>
      <c r="G77" s="113" t="s">
        <v>1994</v>
      </c>
      <c r="H77" s="116">
        <v>1284.57</v>
      </c>
      <c r="I77" s="117">
        <v>0.18</v>
      </c>
      <c r="J77" s="183">
        <f t="shared" si="1"/>
        <v>1516</v>
      </c>
      <c r="K77" s="118"/>
    </row>
    <row r="78" spans="1:11">
      <c r="A78" s="111"/>
      <c r="B78" s="112"/>
      <c r="E78" s="102" t="s">
        <v>1817</v>
      </c>
      <c r="F78" s="113">
        <v>13.86</v>
      </c>
      <c r="G78" s="113" t="s">
        <v>1996</v>
      </c>
      <c r="H78" s="116">
        <v>7208.59</v>
      </c>
      <c r="I78" s="117">
        <v>0.18</v>
      </c>
      <c r="J78" s="183">
        <f t="shared" si="1"/>
        <v>8506</v>
      </c>
      <c r="K78" s="118"/>
    </row>
    <row r="79" spans="1:11">
      <c r="A79" s="111"/>
      <c r="B79" s="112"/>
      <c r="E79" s="102" t="s">
        <v>1818</v>
      </c>
      <c r="F79" s="113">
        <v>1</v>
      </c>
      <c r="G79" s="113" t="s">
        <v>1994</v>
      </c>
      <c r="H79" s="116">
        <v>150</v>
      </c>
      <c r="I79" s="117">
        <v>0.18</v>
      </c>
      <c r="J79" s="183">
        <f t="shared" si="1"/>
        <v>177</v>
      </c>
      <c r="K79" s="118"/>
    </row>
    <row r="80" spans="1:11">
      <c r="A80" s="111"/>
      <c r="B80" s="112"/>
      <c r="E80" s="102" t="s">
        <v>1819</v>
      </c>
      <c r="F80" s="113">
        <v>1</v>
      </c>
      <c r="G80" s="113" t="s">
        <v>1994</v>
      </c>
      <c r="H80" s="116">
        <v>30</v>
      </c>
      <c r="I80" s="117">
        <v>0.18</v>
      </c>
      <c r="J80" s="183">
        <f t="shared" si="1"/>
        <v>35</v>
      </c>
      <c r="K80" s="118"/>
    </row>
    <row r="81" spans="1:11">
      <c r="A81" s="111"/>
      <c r="B81" s="112"/>
      <c r="E81" s="102" t="s">
        <v>1820</v>
      </c>
      <c r="F81" s="113">
        <v>1</v>
      </c>
      <c r="G81" s="113" t="s">
        <v>1994</v>
      </c>
      <c r="H81" s="116">
        <v>1050</v>
      </c>
      <c r="I81" s="117">
        <v>0.18</v>
      </c>
      <c r="J81" s="183">
        <f t="shared" si="1"/>
        <v>1239</v>
      </c>
      <c r="K81" s="118"/>
    </row>
    <row r="82" spans="1:11">
      <c r="A82" s="111"/>
      <c r="B82" s="112"/>
      <c r="E82" s="102" t="s">
        <v>1821</v>
      </c>
      <c r="F82" s="113">
        <v>4</v>
      </c>
      <c r="G82" s="113" t="s">
        <v>1994</v>
      </c>
      <c r="H82" s="116">
        <v>860</v>
      </c>
      <c r="I82" s="117">
        <v>0.18</v>
      </c>
      <c r="J82" s="183">
        <f t="shared" si="1"/>
        <v>1015</v>
      </c>
      <c r="K82" s="118"/>
    </row>
    <row r="83" spans="1:11">
      <c r="A83" s="111"/>
      <c r="B83" s="112"/>
      <c r="E83" s="102" t="s">
        <v>1822</v>
      </c>
      <c r="F83" s="113">
        <v>2</v>
      </c>
      <c r="G83" s="113" t="s">
        <v>1994</v>
      </c>
      <c r="H83" s="116">
        <v>180</v>
      </c>
      <c r="I83" s="117">
        <v>0.18</v>
      </c>
      <c r="J83" s="183">
        <f t="shared" ref="J83:J146" si="4">ROUND(+H83+H83*I83,0)</f>
        <v>212</v>
      </c>
      <c r="K83" s="118"/>
    </row>
    <row r="84" spans="1:11">
      <c r="A84" s="111"/>
      <c r="B84" s="112"/>
      <c r="E84" s="102" t="s">
        <v>1823</v>
      </c>
      <c r="F84" s="113">
        <v>2</v>
      </c>
      <c r="G84" s="113" t="s">
        <v>1994</v>
      </c>
      <c r="H84" s="116">
        <v>680</v>
      </c>
      <c r="I84" s="117">
        <v>0.18</v>
      </c>
      <c r="J84" s="183">
        <f t="shared" si="4"/>
        <v>802</v>
      </c>
      <c r="K84" s="118"/>
    </row>
    <row r="85" spans="1:11" ht="15.75" thickBot="1">
      <c r="A85" s="119"/>
      <c r="B85" s="120"/>
      <c r="C85" s="121"/>
      <c r="D85" s="122"/>
      <c r="E85" s="127" t="s">
        <v>1824</v>
      </c>
      <c r="F85" s="121">
        <v>8</v>
      </c>
      <c r="G85" s="121" t="s">
        <v>1994</v>
      </c>
      <c r="H85" s="124">
        <v>1720</v>
      </c>
      <c r="I85" s="125">
        <v>0.18</v>
      </c>
      <c r="J85" s="184">
        <f t="shared" si="4"/>
        <v>2030</v>
      </c>
      <c r="K85" s="126">
        <f>+SUM(J73:J85)</f>
        <v>68852</v>
      </c>
    </row>
    <row r="86" spans="1:11" ht="15.75" thickBot="1">
      <c r="A86" s="94">
        <v>38</v>
      </c>
      <c r="B86" s="95">
        <v>44625</v>
      </c>
      <c r="C86" s="96" t="s">
        <v>2098</v>
      </c>
      <c r="D86" s="97" t="s">
        <v>2045</v>
      </c>
      <c r="E86" s="98" t="s">
        <v>1774</v>
      </c>
      <c r="F86" s="96">
        <v>1.17</v>
      </c>
      <c r="G86" s="96" t="s">
        <v>1997</v>
      </c>
      <c r="H86" s="99">
        <v>84775.86</v>
      </c>
      <c r="I86" s="100">
        <v>0.18</v>
      </c>
      <c r="J86" s="181">
        <f t="shared" si="4"/>
        <v>100036</v>
      </c>
      <c r="K86" s="101">
        <f>+J86</f>
        <v>100036</v>
      </c>
    </row>
    <row r="87" spans="1:11" ht="15.75" thickBot="1">
      <c r="A87" s="111">
        <v>39</v>
      </c>
      <c r="B87" s="112">
        <v>44625</v>
      </c>
      <c r="C87" s="113">
        <v>634</v>
      </c>
      <c r="D87" s="114" t="s">
        <v>2049</v>
      </c>
      <c r="E87" s="102" t="s">
        <v>1825</v>
      </c>
      <c r="F87" s="113">
        <v>1</v>
      </c>
      <c r="G87" s="113" t="s">
        <v>2004</v>
      </c>
      <c r="H87" s="116">
        <v>8600</v>
      </c>
      <c r="I87" s="117">
        <v>0.18</v>
      </c>
      <c r="J87" s="183">
        <f t="shared" si="4"/>
        <v>10148</v>
      </c>
      <c r="K87" s="118">
        <f>+J87</f>
        <v>10148</v>
      </c>
    </row>
    <row r="88" spans="1:11">
      <c r="A88" s="103">
        <v>40</v>
      </c>
      <c r="B88" s="104">
        <v>44625</v>
      </c>
      <c r="C88" s="105">
        <v>114</v>
      </c>
      <c r="D88" s="106" t="s">
        <v>2046</v>
      </c>
      <c r="E88" s="131" t="s">
        <v>1826</v>
      </c>
      <c r="F88" s="105">
        <v>8</v>
      </c>
      <c r="G88" s="105" t="s">
        <v>1994</v>
      </c>
      <c r="H88" s="108">
        <v>35200</v>
      </c>
      <c r="I88" s="109">
        <v>0.18</v>
      </c>
      <c r="J88" s="182">
        <f t="shared" si="4"/>
        <v>41536</v>
      </c>
      <c r="K88" s="110"/>
    </row>
    <row r="89" spans="1:11">
      <c r="A89" s="111"/>
      <c r="B89" s="112"/>
      <c r="E89" s="102" t="s">
        <v>1827</v>
      </c>
      <c r="F89" s="113">
        <v>10</v>
      </c>
      <c r="G89" s="113" t="s">
        <v>1994</v>
      </c>
      <c r="H89" s="116">
        <v>20000</v>
      </c>
      <c r="I89" s="117">
        <v>0.18</v>
      </c>
      <c r="J89" s="183">
        <f t="shared" si="4"/>
        <v>23600</v>
      </c>
      <c r="K89" s="118"/>
    </row>
    <row r="90" spans="1:11">
      <c r="A90" s="111"/>
      <c r="B90" s="112"/>
      <c r="E90" s="102" t="s">
        <v>1828</v>
      </c>
      <c r="F90" s="113">
        <v>2</v>
      </c>
      <c r="G90" s="113" t="s">
        <v>1994</v>
      </c>
      <c r="H90" s="116">
        <v>5600</v>
      </c>
      <c r="I90" s="117">
        <v>0.18</v>
      </c>
      <c r="J90" s="183">
        <f t="shared" si="4"/>
        <v>6608</v>
      </c>
      <c r="K90" s="118"/>
    </row>
    <row r="91" spans="1:11">
      <c r="A91" s="111"/>
      <c r="B91" s="112"/>
      <c r="E91" s="102" t="s">
        <v>1829</v>
      </c>
      <c r="F91" s="113">
        <v>1</v>
      </c>
      <c r="G91" s="113" t="s">
        <v>1994</v>
      </c>
      <c r="H91" s="116">
        <v>1337</v>
      </c>
      <c r="I91" s="117">
        <v>0.18</v>
      </c>
      <c r="J91" s="183">
        <f t="shared" si="4"/>
        <v>1578</v>
      </c>
      <c r="K91" s="118"/>
    </row>
    <row r="92" spans="1:11">
      <c r="A92" s="111"/>
      <c r="B92" s="112"/>
      <c r="E92" s="102" t="s">
        <v>1830</v>
      </c>
      <c r="F92" s="113">
        <v>1</v>
      </c>
      <c r="G92" s="113" t="s">
        <v>1994</v>
      </c>
      <c r="H92" s="116">
        <v>920</v>
      </c>
      <c r="I92" s="117">
        <v>0.18</v>
      </c>
      <c r="J92" s="183">
        <f t="shared" si="4"/>
        <v>1086</v>
      </c>
      <c r="K92" s="118"/>
    </row>
    <row r="93" spans="1:11" ht="15.75" thickBot="1">
      <c r="A93" s="119"/>
      <c r="B93" s="120"/>
      <c r="C93" s="121"/>
      <c r="D93" s="122"/>
      <c r="E93" s="133" t="s">
        <v>2079</v>
      </c>
      <c r="F93" s="121"/>
      <c r="G93" s="121"/>
      <c r="H93" s="124">
        <v>153</v>
      </c>
      <c r="I93" s="125">
        <v>0.18</v>
      </c>
      <c r="J93" s="184">
        <f t="shared" si="4"/>
        <v>181</v>
      </c>
      <c r="K93" s="126">
        <f>+SUM(J88:J93)</f>
        <v>74589</v>
      </c>
    </row>
    <row r="94" spans="1:11">
      <c r="A94" s="103">
        <v>41</v>
      </c>
      <c r="B94" s="104">
        <v>44627</v>
      </c>
      <c r="C94" s="105">
        <v>3385</v>
      </c>
      <c r="D94" s="106" t="s">
        <v>2099</v>
      </c>
      <c r="E94" s="131" t="s">
        <v>1831</v>
      </c>
      <c r="F94" s="105">
        <v>2</v>
      </c>
      <c r="G94" s="105" t="s">
        <v>2005</v>
      </c>
      <c r="H94" s="108">
        <v>6264</v>
      </c>
      <c r="I94" s="109">
        <v>0.18</v>
      </c>
      <c r="J94" s="182">
        <f t="shared" si="4"/>
        <v>7392</v>
      </c>
      <c r="K94" s="110"/>
    </row>
    <row r="95" spans="1:11">
      <c r="A95" s="111"/>
      <c r="B95" s="112"/>
      <c r="E95" s="102" t="s">
        <v>1832</v>
      </c>
      <c r="F95" s="113">
        <v>24</v>
      </c>
      <c r="G95" s="113" t="s">
        <v>1994</v>
      </c>
      <c r="H95" s="116">
        <v>366</v>
      </c>
      <c r="I95" s="117">
        <v>0.18</v>
      </c>
      <c r="J95" s="183">
        <f t="shared" si="4"/>
        <v>432</v>
      </c>
      <c r="K95" s="118"/>
    </row>
    <row r="96" spans="1:11">
      <c r="A96" s="111"/>
      <c r="B96" s="112"/>
      <c r="E96" s="102" t="s">
        <v>1833</v>
      </c>
      <c r="F96" s="113">
        <v>4</v>
      </c>
      <c r="G96" s="113" t="s">
        <v>1994</v>
      </c>
      <c r="H96" s="116">
        <v>542.36</v>
      </c>
      <c r="I96" s="117">
        <v>0.18</v>
      </c>
      <c r="J96" s="183">
        <f t="shared" si="4"/>
        <v>640</v>
      </c>
      <c r="K96" s="118"/>
    </row>
    <row r="97" spans="1:11" ht="15.75" thickBot="1">
      <c r="A97" s="119"/>
      <c r="B97" s="120"/>
      <c r="C97" s="121"/>
      <c r="D97" s="122"/>
      <c r="E97" s="127" t="s">
        <v>1834</v>
      </c>
      <c r="F97" s="121">
        <v>20</v>
      </c>
      <c r="G97" s="121" t="s">
        <v>1994</v>
      </c>
      <c r="H97" s="124">
        <v>423.8</v>
      </c>
      <c r="I97" s="125">
        <v>0.18</v>
      </c>
      <c r="J97" s="184">
        <f t="shared" si="4"/>
        <v>500</v>
      </c>
      <c r="K97" s="126">
        <f>ROUNDDOWN(+SUM(J94:J97),0)-1</f>
        <v>8963</v>
      </c>
    </row>
    <row r="98" spans="1:11" ht="15.75" thickBot="1">
      <c r="A98" s="94">
        <v>42</v>
      </c>
      <c r="B98" s="95">
        <v>44627</v>
      </c>
      <c r="C98" s="96">
        <v>3387</v>
      </c>
      <c r="D98" s="97" t="s">
        <v>2099</v>
      </c>
      <c r="E98" s="98" t="s">
        <v>1835</v>
      </c>
      <c r="F98" s="96">
        <v>2</v>
      </c>
      <c r="G98" s="96" t="s">
        <v>1994</v>
      </c>
      <c r="H98" s="99">
        <v>1508.48</v>
      </c>
      <c r="I98" s="100">
        <v>0.18</v>
      </c>
      <c r="J98" s="181">
        <f t="shared" si="4"/>
        <v>1780</v>
      </c>
      <c r="K98" s="101">
        <f>+J98</f>
        <v>1780</v>
      </c>
    </row>
    <row r="99" spans="1:11" ht="45">
      <c r="A99" s="103">
        <v>43</v>
      </c>
      <c r="B99" s="104">
        <v>44628</v>
      </c>
      <c r="C99" s="105">
        <v>771</v>
      </c>
      <c r="D99" s="106" t="s">
        <v>2100</v>
      </c>
      <c r="E99" s="131" t="s">
        <v>1836</v>
      </c>
      <c r="F99" s="105">
        <v>1</v>
      </c>
      <c r="G99" s="105" t="s">
        <v>1994</v>
      </c>
      <c r="H99" s="108">
        <v>712500</v>
      </c>
      <c r="I99" s="109">
        <v>0.18</v>
      </c>
      <c r="J99" s="182">
        <f t="shared" si="4"/>
        <v>840750</v>
      </c>
      <c r="K99" s="110"/>
    </row>
    <row r="100" spans="1:11">
      <c r="A100" s="111"/>
      <c r="B100" s="112"/>
      <c r="E100" s="135" t="s">
        <v>2078</v>
      </c>
      <c r="H100" s="116">
        <v>14250</v>
      </c>
      <c r="I100" s="117">
        <v>0.18</v>
      </c>
      <c r="J100" s="183">
        <f t="shared" si="4"/>
        <v>16815</v>
      </c>
      <c r="K100" s="118"/>
    </row>
    <row r="101" spans="1:11" ht="15.75" thickBot="1">
      <c r="A101" s="119"/>
      <c r="B101" s="120"/>
      <c r="C101" s="121"/>
      <c r="D101" s="122"/>
      <c r="E101" s="133" t="s">
        <v>2101</v>
      </c>
      <c r="F101" s="121"/>
      <c r="G101" s="121"/>
      <c r="H101" s="124">
        <v>7500</v>
      </c>
      <c r="I101" s="125">
        <v>0.18</v>
      </c>
      <c r="J101" s="184">
        <f t="shared" si="4"/>
        <v>8850</v>
      </c>
      <c r="K101" s="126">
        <f>+SUM(J99:J101)</f>
        <v>866415</v>
      </c>
    </row>
    <row r="102" spans="1:11">
      <c r="A102" s="103">
        <v>44</v>
      </c>
      <c r="B102" s="104">
        <v>44628</v>
      </c>
      <c r="C102" s="105" t="s">
        <v>2102</v>
      </c>
      <c r="D102" s="106" t="s">
        <v>2096</v>
      </c>
      <c r="E102" s="131" t="s">
        <v>1837</v>
      </c>
      <c r="F102" s="105">
        <v>2</v>
      </c>
      <c r="G102" s="105" t="s">
        <v>1994</v>
      </c>
      <c r="H102" s="108">
        <v>1950</v>
      </c>
      <c r="I102" s="109">
        <v>0.18</v>
      </c>
      <c r="J102" s="182">
        <f t="shared" si="4"/>
        <v>2301</v>
      </c>
      <c r="K102" s="110"/>
    </row>
    <row r="103" spans="1:11" ht="15.75" thickBot="1">
      <c r="A103" s="119"/>
      <c r="B103" s="120"/>
      <c r="C103" s="121"/>
      <c r="D103" s="122"/>
      <c r="E103" s="127" t="s">
        <v>1838</v>
      </c>
      <c r="F103" s="121">
        <v>2</v>
      </c>
      <c r="G103" s="121" t="s">
        <v>1994</v>
      </c>
      <c r="H103" s="124">
        <v>3150</v>
      </c>
      <c r="I103" s="125">
        <v>0.18</v>
      </c>
      <c r="J103" s="184">
        <f t="shared" si="4"/>
        <v>3717</v>
      </c>
      <c r="K103" s="126">
        <f>+J103+J102</f>
        <v>6018</v>
      </c>
    </row>
    <row r="104" spans="1:11" ht="15.75" thickBot="1">
      <c r="A104" s="119">
        <v>45</v>
      </c>
      <c r="B104" s="120">
        <v>44630</v>
      </c>
      <c r="C104" s="121">
        <v>3443</v>
      </c>
      <c r="D104" s="122" t="s">
        <v>2099</v>
      </c>
      <c r="E104" s="127" t="s">
        <v>1839</v>
      </c>
      <c r="F104" s="121">
        <v>2</v>
      </c>
      <c r="G104" s="121" t="s">
        <v>1994</v>
      </c>
      <c r="H104" s="124">
        <v>4004</v>
      </c>
      <c r="I104" s="125">
        <v>0.18</v>
      </c>
      <c r="J104" s="184">
        <f t="shared" si="4"/>
        <v>4725</v>
      </c>
      <c r="K104" s="126">
        <f>+J104</f>
        <v>4725</v>
      </c>
    </row>
    <row r="105" spans="1:11" ht="15.75" thickBot="1">
      <c r="A105" s="119"/>
      <c r="B105" s="120">
        <v>44631</v>
      </c>
      <c r="C105" s="121">
        <v>729</v>
      </c>
      <c r="D105" s="122" t="s">
        <v>2103</v>
      </c>
      <c r="E105" s="127" t="s">
        <v>1840</v>
      </c>
      <c r="F105" s="121">
        <v>21</v>
      </c>
      <c r="G105" s="121" t="s">
        <v>1994</v>
      </c>
      <c r="H105" s="124">
        <v>80106</v>
      </c>
      <c r="I105" s="125">
        <v>0.18</v>
      </c>
      <c r="J105" s="184">
        <f t="shared" si="4"/>
        <v>94525</v>
      </c>
      <c r="K105" s="126">
        <f>+J105+1</f>
        <v>94526</v>
      </c>
    </row>
    <row r="106" spans="1:11">
      <c r="A106" s="111">
        <v>46</v>
      </c>
      <c r="B106" s="112">
        <v>44631</v>
      </c>
      <c r="C106" s="113">
        <v>3467</v>
      </c>
      <c r="D106" s="114" t="s">
        <v>2099</v>
      </c>
      <c r="E106" s="102" t="s">
        <v>1841</v>
      </c>
      <c r="F106" s="113">
        <v>2</v>
      </c>
      <c r="G106" s="113" t="s">
        <v>1994</v>
      </c>
      <c r="H106" s="116">
        <v>2411.5</v>
      </c>
      <c r="I106" s="117">
        <v>0.18</v>
      </c>
      <c r="J106" s="183">
        <f t="shared" si="4"/>
        <v>2846</v>
      </c>
      <c r="K106" s="118"/>
    </row>
    <row r="107" spans="1:11" ht="15.75" thickBot="1">
      <c r="A107" s="119"/>
      <c r="B107" s="120"/>
      <c r="C107" s="121"/>
      <c r="D107" s="122"/>
      <c r="E107" s="127" t="s">
        <v>1842</v>
      </c>
      <c r="F107" s="121">
        <v>1</v>
      </c>
      <c r="G107" s="121" t="s">
        <v>1994</v>
      </c>
      <c r="H107" s="124">
        <v>445.25</v>
      </c>
      <c r="I107" s="125">
        <v>0.18</v>
      </c>
      <c r="J107" s="184">
        <f t="shared" si="4"/>
        <v>525</v>
      </c>
      <c r="K107" s="126">
        <f>+SUM(J106:J107)</f>
        <v>3371</v>
      </c>
    </row>
    <row r="108" spans="1:11">
      <c r="A108" s="111">
        <v>47</v>
      </c>
      <c r="B108" s="112">
        <v>44632</v>
      </c>
      <c r="C108" s="113">
        <v>3478</v>
      </c>
      <c r="D108" s="114" t="s">
        <v>2099</v>
      </c>
      <c r="E108" s="102" t="s">
        <v>1843</v>
      </c>
      <c r="F108" s="113">
        <v>14</v>
      </c>
      <c r="G108" s="113" t="s">
        <v>1994</v>
      </c>
      <c r="H108" s="116">
        <v>16131.5</v>
      </c>
      <c r="I108" s="117">
        <v>0.18</v>
      </c>
      <c r="J108" s="183">
        <f t="shared" si="4"/>
        <v>19035</v>
      </c>
      <c r="K108" s="118"/>
    </row>
    <row r="109" spans="1:11" ht="15.75" thickBot="1">
      <c r="A109" s="119"/>
      <c r="B109" s="120"/>
      <c r="C109" s="121"/>
      <c r="D109" s="122"/>
      <c r="E109" s="127" t="s">
        <v>1844</v>
      </c>
      <c r="F109" s="121">
        <v>20</v>
      </c>
      <c r="G109" s="121" t="s">
        <v>1994</v>
      </c>
      <c r="H109" s="124">
        <v>750</v>
      </c>
      <c r="I109" s="125">
        <v>0.18</v>
      </c>
      <c r="J109" s="184">
        <f t="shared" si="4"/>
        <v>885</v>
      </c>
      <c r="K109" s="126">
        <f>+J109+J108</f>
        <v>19920</v>
      </c>
    </row>
    <row r="110" spans="1:11">
      <c r="A110" s="111">
        <v>48</v>
      </c>
      <c r="B110" s="112">
        <v>44634</v>
      </c>
      <c r="C110" s="113">
        <v>3499</v>
      </c>
      <c r="D110" s="114" t="s">
        <v>2099</v>
      </c>
      <c r="E110" s="102" t="s">
        <v>1845</v>
      </c>
      <c r="H110" s="116">
        <v>809.9</v>
      </c>
      <c r="I110" s="117">
        <v>0.18</v>
      </c>
      <c r="J110" s="183">
        <f t="shared" si="4"/>
        <v>956</v>
      </c>
      <c r="K110" s="118"/>
    </row>
    <row r="111" spans="1:11" ht="15.75" thickBot="1">
      <c r="A111" s="137"/>
      <c r="B111" s="127"/>
      <c r="C111" s="127"/>
      <c r="D111" s="122"/>
      <c r="E111" s="127" t="s">
        <v>1846</v>
      </c>
      <c r="F111" s="121"/>
      <c r="G111" s="121"/>
      <c r="H111" s="124">
        <v>6449.6</v>
      </c>
      <c r="I111" s="125">
        <v>0.18</v>
      </c>
      <c r="J111" s="184">
        <f t="shared" si="4"/>
        <v>7611</v>
      </c>
      <c r="K111" s="126">
        <f>+J111+J110-1</f>
        <v>8566</v>
      </c>
    </row>
    <row r="112" spans="1:11" ht="30.75" thickBot="1">
      <c r="A112" s="119">
        <v>49</v>
      </c>
      <c r="B112" s="120">
        <v>44635</v>
      </c>
      <c r="C112" s="121" t="s">
        <v>2104</v>
      </c>
      <c r="D112" s="122" t="s">
        <v>2105</v>
      </c>
      <c r="E112" s="127" t="s">
        <v>1847</v>
      </c>
      <c r="F112" s="121">
        <v>1</v>
      </c>
      <c r="G112" s="121" t="s">
        <v>1994</v>
      </c>
      <c r="H112" s="124">
        <v>662711.86</v>
      </c>
      <c r="I112" s="125">
        <v>0.18</v>
      </c>
      <c r="J112" s="184">
        <f t="shared" si="4"/>
        <v>782000</v>
      </c>
      <c r="K112" s="126">
        <f>+J112</f>
        <v>782000</v>
      </c>
    </row>
    <row r="113" spans="1:11" ht="30.75" thickBot="1">
      <c r="A113" s="119">
        <v>50</v>
      </c>
      <c r="B113" s="120">
        <v>44636</v>
      </c>
      <c r="C113" s="121" t="s">
        <v>2106</v>
      </c>
      <c r="D113" s="122" t="s">
        <v>2058</v>
      </c>
      <c r="E113" s="127" t="s">
        <v>1848</v>
      </c>
      <c r="F113" s="121">
        <v>1</v>
      </c>
      <c r="G113" s="121" t="s">
        <v>1998</v>
      </c>
      <c r="H113" s="124">
        <v>1400000</v>
      </c>
      <c r="I113" s="125">
        <v>0.12</v>
      </c>
      <c r="J113" s="184">
        <f t="shared" si="4"/>
        <v>1568000</v>
      </c>
      <c r="K113" s="126">
        <f>+J113</f>
        <v>1568000</v>
      </c>
    </row>
    <row r="114" spans="1:11" ht="30.75" thickBot="1">
      <c r="A114" s="119">
        <v>51</v>
      </c>
      <c r="B114" s="120">
        <v>44636</v>
      </c>
      <c r="C114" s="121" t="s">
        <v>2107</v>
      </c>
      <c r="D114" s="122" t="s">
        <v>2058</v>
      </c>
      <c r="E114" s="127" t="s">
        <v>1849</v>
      </c>
      <c r="F114" s="121"/>
      <c r="G114" s="121"/>
      <c r="H114" s="124">
        <v>1000000</v>
      </c>
      <c r="I114" s="125">
        <v>0.18</v>
      </c>
      <c r="J114" s="184">
        <f t="shared" si="4"/>
        <v>1180000</v>
      </c>
      <c r="K114" s="126">
        <f>+J114</f>
        <v>1180000</v>
      </c>
    </row>
    <row r="115" spans="1:11" ht="15.75" thickBot="1">
      <c r="A115" s="119">
        <v>52</v>
      </c>
      <c r="B115" s="120">
        <v>44640</v>
      </c>
      <c r="C115" s="121" t="s">
        <v>2108</v>
      </c>
      <c r="D115" s="122" t="s">
        <v>2109</v>
      </c>
      <c r="E115" s="127" t="s">
        <v>1850</v>
      </c>
      <c r="F115" s="121">
        <v>1</v>
      </c>
      <c r="G115" s="121" t="s">
        <v>1994</v>
      </c>
      <c r="H115" s="124">
        <v>485000</v>
      </c>
      <c r="I115" s="125">
        <v>0.18</v>
      </c>
      <c r="J115" s="184">
        <f t="shared" si="4"/>
        <v>572300</v>
      </c>
      <c r="K115" s="126">
        <f>+J115</f>
        <v>572300</v>
      </c>
    </row>
    <row r="116" spans="1:11" ht="15.75" thickBot="1">
      <c r="A116" s="119">
        <v>53</v>
      </c>
      <c r="B116" s="120">
        <v>44640</v>
      </c>
      <c r="C116" s="121" t="s">
        <v>2110</v>
      </c>
      <c r="D116" s="122" t="s">
        <v>2109</v>
      </c>
      <c r="E116" s="127" t="s">
        <v>1851</v>
      </c>
      <c r="F116" s="121">
        <v>1</v>
      </c>
      <c r="G116" s="121" t="s">
        <v>1994</v>
      </c>
      <c r="H116" s="124">
        <v>252655</v>
      </c>
      <c r="I116" s="125">
        <v>0.18</v>
      </c>
      <c r="J116" s="184">
        <f t="shared" si="4"/>
        <v>298133</v>
      </c>
      <c r="K116" s="126">
        <f>+J116</f>
        <v>298133</v>
      </c>
    </row>
    <row r="117" spans="1:11" ht="30">
      <c r="A117" s="103">
        <v>54</v>
      </c>
      <c r="B117" s="104">
        <v>44642</v>
      </c>
      <c r="C117" s="105">
        <v>215</v>
      </c>
      <c r="D117" s="106" t="s">
        <v>2111</v>
      </c>
      <c r="E117" s="131" t="s">
        <v>1852</v>
      </c>
      <c r="F117" s="105">
        <v>1</v>
      </c>
      <c r="G117" s="105" t="s">
        <v>1994</v>
      </c>
      <c r="H117" s="108">
        <v>55000</v>
      </c>
      <c r="I117" s="109">
        <v>0.18</v>
      </c>
      <c r="J117" s="182">
        <f t="shared" si="4"/>
        <v>64900</v>
      </c>
      <c r="K117" s="110"/>
    </row>
    <row r="118" spans="1:11">
      <c r="A118" s="111"/>
      <c r="B118" s="112"/>
      <c r="E118" s="102" t="s">
        <v>1853</v>
      </c>
      <c r="F118" s="113">
        <v>1</v>
      </c>
      <c r="G118" s="113" t="s">
        <v>1994</v>
      </c>
      <c r="H118" s="116">
        <v>250000</v>
      </c>
      <c r="I118" s="117">
        <v>0.18</v>
      </c>
      <c r="J118" s="183">
        <f t="shared" si="4"/>
        <v>295000</v>
      </c>
      <c r="K118" s="118"/>
    </row>
    <row r="119" spans="1:11">
      <c r="A119" s="111"/>
      <c r="B119" s="112"/>
      <c r="E119" s="102" t="s">
        <v>1854</v>
      </c>
      <c r="F119" s="113">
        <v>1</v>
      </c>
      <c r="G119" s="113" t="s">
        <v>1994</v>
      </c>
      <c r="H119" s="116">
        <v>185000</v>
      </c>
      <c r="I119" s="117">
        <v>0.18</v>
      </c>
      <c r="J119" s="183">
        <f t="shared" si="4"/>
        <v>218300</v>
      </c>
      <c r="K119" s="118"/>
    </row>
    <row r="120" spans="1:11">
      <c r="A120" s="111"/>
      <c r="B120" s="112"/>
      <c r="E120" s="102" t="s">
        <v>1855</v>
      </c>
      <c r="F120" s="113">
        <v>1</v>
      </c>
      <c r="G120" s="113" t="s">
        <v>1994</v>
      </c>
      <c r="H120" s="116">
        <v>650000</v>
      </c>
      <c r="I120" s="117">
        <v>0.18</v>
      </c>
      <c r="J120" s="183">
        <f t="shared" si="4"/>
        <v>767000</v>
      </c>
      <c r="K120" s="118"/>
    </row>
    <row r="121" spans="1:11">
      <c r="A121" s="111"/>
      <c r="B121" s="112"/>
      <c r="E121" s="102" t="s">
        <v>1856</v>
      </c>
      <c r="F121" s="113">
        <v>1</v>
      </c>
      <c r="G121" s="113" t="s">
        <v>1994</v>
      </c>
      <c r="H121" s="116">
        <v>22500</v>
      </c>
      <c r="I121" s="117">
        <v>0.18</v>
      </c>
      <c r="J121" s="183">
        <f t="shared" si="4"/>
        <v>26550</v>
      </c>
      <c r="K121" s="118"/>
    </row>
    <row r="122" spans="1:11">
      <c r="A122" s="111"/>
      <c r="B122" s="112"/>
      <c r="E122" s="102" t="s">
        <v>1857</v>
      </c>
      <c r="F122" s="113">
        <v>2</v>
      </c>
      <c r="G122" s="113" t="s">
        <v>1994</v>
      </c>
      <c r="H122" s="116">
        <v>260000</v>
      </c>
      <c r="I122" s="117">
        <v>0.18</v>
      </c>
      <c r="J122" s="183">
        <f t="shared" si="4"/>
        <v>306800</v>
      </c>
      <c r="K122" s="118"/>
    </row>
    <row r="123" spans="1:11" ht="15.75" thickBot="1">
      <c r="A123" s="119"/>
      <c r="B123" s="120"/>
      <c r="C123" s="121"/>
      <c r="D123" s="122"/>
      <c r="E123" s="127" t="s">
        <v>1858</v>
      </c>
      <c r="F123" s="121">
        <v>1</v>
      </c>
      <c r="G123" s="121" t="s">
        <v>1994</v>
      </c>
      <c r="H123" s="124">
        <v>40000</v>
      </c>
      <c r="I123" s="125">
        <v>0.18</v>
      </c>
      <c r="J123" s="184">
        <f t="shared" si="4"/>
        <v>47200</v>
      </c>
      <c r="K123" s="126">
        <f>+SUM(J117:J123)</f>
        <v>1725750</v>
      </c>
    </row>
    <row r="124" spans="1:11" ht="30">
      <c r="A124" s="111">
        <v>55</v>
      </c>
      <c r="B124" s="112">
        <v>44645</v>
      </c>
      <c r="C124" s="113">
        <v>219</v>
      </c>
      <c r="D124" s="114" t="s">
        <v>2111</v>
      </c>
      <c r="E124" s="102" t="s">
        <v>1859</v>
      </c>
      <c r="F124" s="113">
        <v>1</v>
      </c>
      <c r="G124" s="113" t="s">
        <v>1994</v>
      </c>
      <c r="H124" s="116">
        <v>95000</v>
      </c>
      <c r="I124" s="117">
        <v>0.18</v>
      </c>
      <c r="J124" s="183">
        <f t="shared" si="4"/>
        <v>112100</v>
      </c>
      <c r="K124" s="118"/>
    </row>
    <row r="125" spans="1:11">
      <c r="A125" s="111"/>
      <c r="B125" s="112"/>
      <c r="E125" s="102" t="s">
        <v>1860</v>
      </c>
      <c r="F125" s="113">
        <v>1</v>
      </c>
      <c r="G125" s="113" t="s">
        <v>1994</v>
      </c>
      <c r="H125" s="116">
        <v>450000</v>
      </c>
      <c r="I125" s="117">
        <v>0.18</v>
      </c>
      <c r="J125" s="183">
        <f t="shared" si="4"/>
        <v>531000</v>
      </c>
      <c r="K125" s="118"/>
    </row>
    <row r="126" spans="1:11">
      <c r="A126" s="111"/>
      <c r="B126" s="112"/>
      <c r="E126" s="102" t="s">
        <v>1861</v>
      </c>
      <c r="F126" s="113">
        <v>1</v>
      </c>
      <c r="G126" s="113" t="s">
        <v>1994</v>
      </c>
      <c r="H126" s="116">
        <v>300000</v>
      </c>
      <c r="I126" s="117">
        <v>0.18</v>
      </c>
      <c r="J126" s="183">
        <f t="shared" si="4"/>
        <v>354000</v>
      </c>
      <c r="K126" s="118"/>
    </row>
    <row r="127" spans="1:11" ht="15.75" thickBot="1">
      <c r="A127" s="119"/>
      <c r="B127" s="120"/>
      <c r="C127" s="121"/>
      <c r="D127" s="122"/>
      <c r="E127" s="127" t="s">
        <v>1862</v>
      </c>
      <c r="F127" s="121">
        <v>1</v>
      </c>
      <c r="G127" s="121" t="s">
        <v>1994</v>
      </c>
      <c r="H127" s="124">
        <v>150000</v>
      </c>
      <c r="I127" s="125">
        <v>0.18</v>
      </c>
      <c r="J127" s="184">
        <f t="shared" si="4"/>
        <v>177000</v>
      </c>
      <c r="K127" s="126">
        <f>+SUM(J124:J127)</f>
        <v>1174100</v>
      </c>
    </row>
    <row r="128" spans="1:11">
      <c r="A128" s="103">
        <v>56</v>
      </c>
      <c r="B128" s="104">
        <v>44646</v>
      </c>
      <c r="C128" s="105">
        <v>3617</v>
      </c>
      <c r="D128" s="106" t="s">
        <v>2099</v>
      </c>
      <c r="E128" s="131" t="s">
        <v>1863</v>
      </c>
      <c r="F128" s="105">
        <v>100</v>
      </c>
      <c r="G128" s="105"/>
      <c r="H128" s="108">
        <v>3051</v>
      </c>
      <c r="I128" s="109">
        <v>0.18</v>
      </c>
      <c r="J128" s="182">
        <f t="shared" si="4"/>
        <v>3600</v>
      </c>
      <c r="K128" s="110"/>
    </row>
    <row r="129" spans="1:11">
      <c r="A129" s="111"/>
      <c r="B129" s="112"/>
      <c r="E129" s="102" t="s">
        <v>1864</v>
      </c>
      <c r="F129" s="113">
        <v>12</v>
      </c>
      <c r="H129" s="116">
        <v>406.8</v>
      </c>
      <c r="I129" s="117">
        <v>0.18</v>
      </c>
      <c r="J129" s="183">
        <f t="shared" si="4"/>
        <v>480</v>
      </c>
      <c r="K129" s="118"/>
    </row>
    <row r="130" spans="1:11" ht="15.75" thickBot="1">
      <c r="A130" s="111"/>
      <c r="B130" s="112"/>
      <c r="E130" s="102" t="s">
        <v>1865</v>
      </c>
      <c r="F130" s="113">
        <v>120</v>
      </c>
      <c r="G130" s="113" t="s">
        <v>1994</v>
      </c>
      <c r="H130" s="116">
        <v>1016.4</v>
      </c>
      <c r="I130" s="117">
        <v>0.18</v>
      </c>
      <c r="J130" s="183">
        <f t="shared" si="4"/>
        <v>1199</v>
      </c>
      <c r="K130" s="118">
        <f>+SUM(J128:J130)+1</f>
        <v>5280</v>
      </c>
    </row>
    <row r="131" spans="1:11" ht="15.75" thickBot="1">
      <c r="A131" s="94">
        <v>57</v>
      </c>
      <c r="B131" s="95">
        <v>44649</v>
      </c>
      <c r="C131" s="96">
        <v>3640</v>
      </c>
      <c r="D131" s="97" t="s">
        <v>2099</v>
      </c>
      <c r="E131" s="98" t="s">
        <v>1866</v>
      </c>
      <c r="F131" s="96">
        <v>60</v>
      </c>
      <c r="G131" s="96" t="s">
        <v>2001</v>
      </c>
      <c r="H131" s="99">
        <v>17070</v>
      </c>
      <c r="I131" s="100">
        <v>0.18</v>
      </c>
      <c r="J131" s="181">
        <f t="shared" si="4"/>
        <v>20143</v>
      </c>
      <c r="K131" s="101">
        <f>+J131</f>
        <v>20143</v>
      </c>
    </row>
    <row r="132" spans="1:11">
      <c r="A132" s="103">
        <v>58</v>
      </c>
      <c r="B132" s="104">
        <v>44645</v>
      </c>
      <c r="C132" s="105">
        <v>154</v>
      </c>
      <c r="D132" s="106" t="s">
        <v>2046</v>
      </c>
      <c r="E132" s="131" t="s">
        <v>1867</v>
      </c>
      <c r="F132" s="105">
        <v>26</v>
      </c>
      <c r="G132" s="105" t="s">
        <v>1994</v>
      </c>
      <c r="H132" s="108">
        <v>122200</v>
      </c>
      <c r="I132" s="109">
        <v>0.18</v>
      </c>
      <c r="J132" s="182">
        <f t="shared" si="4"/>
        <v>144196</v>
      </c>
      <c r="K132" s="138"/>
    </row>
    <row r="133" spans="1:11">
      <c r="A133" s="111"/>
      <c r="E133" s="102" t="s">
        <v>1868</v>
      </c>
      <c r="F133" s="113">
        <v>6</v>
      </c>
      <c r="G133" s="113" t="s">
        <v>1994</v>
      </c>
      <c r="H133" s="116">
        <v>8712</v>
      </c>
      <c r="I133" s="117">
        <v>0.18</v>
      </c>
      <c r="J133" s="183">
        <f t="shared" si="4"/>
        <v>10280</v>
      </c>
      <c r="K133" s="132"/>
    </row>
    <row r="134" spans="1:11">
      <c r="A134" s="111"/>
      <c r="E134" s="102" t="s">
        <v>1869</v>
      </c>
      <c r="F134" s="113">
        <v>12</v>
      </c>
      <c r="G134" s="113" t="s">
        <v>1994</v>
      </c>
      <c r="H134" s="116">
        <v>3120</v>
      </c>
      <c r="I134" s="117">
        <v>0.18</v>
      </c>
      <c r="J134" s="183">
        <f t="shared" si="4"/>
        <v>3682</v>
      </c>
      <c r="K134" s="132"/>
    </row>
    <row r="135" spans="1:11">
      <c r="A135" s="111"/>
      <c r="E135" s="102" t="s">
        <v>1870</v>
      </c>
      <c r="F135" s="113">
        <v>10</v>
      </c>
      <c r="G135" s="113" t="s">
        <v>1994</v>
      </c>
      <c r="H135" s="116">
        <v>2500</v>
      </c>
      <c r="I135" s="117">
        <v>0.18</v>
      </c>
      <c r="J135" s="183">
        <f t="shared" si="4"/>
        <v>2950</v>
      </c>
      <c r="K135" s="132"/>
    </row>
    <row r="136" spans="1:11">
      <c r="A136" s="111"/>
      <c r="E136" s="102" t="s">
        <v>1871</v>
      </c>
      <c r="F136" s="113">
        <v>12</v>
      </c>
      <c r="G136" s="113" t="s">
        <v>1994</v>
      </c>
      <c r="H136" s="116">
        <v>1080</v>
      </c>
      <c r="I136" s="117">
        <v>0.18</v>
      </c>
      <c r="J136" s="183">
        <f t="shared" si="4"/>
        <v>1274</v>
      </c>
      <c r="K136" s="132"/>
    </row>
    <row r="137" spans="1:11">
      <c r="A137" s="111"/>
      <c r="E137" s="102" t="s">
        <v>1872</v>
      </c>
      <c r="F137" s="113">
        <v>10</v>
      </c>
      <c r="G137" s="113" t="s">
        <v>1994</v>
      </c>
      <c r="H137" s="116">
        <v>600</v>
      </c>
      <c r="I137" s="117">
        <v>0.18</v>
      </c>
      <c r="J137" s="183">
        <f t="shared" si="4"/>
        <v>708</v>
      </c>
      <c r="K137" s="132"/>
    </row>
    <row r="138" spans="1:11">
      <c r="A138" s="111"/>
      <c r="E138" s="102" t="s">
        <v>1873</v>
      </c>
      <c r="F138" s="113">
        <v>12</v>
      </c>
      <c r="G138" s="113" t="s">
        <v>1994</v>
      </c>
      <c r="H138" s="116">
        <v>840</v>
      </c>
      <c r="I138" s="117">
        <v>0.18</v>
      </c>
      <c r="J138" s="183">
        <f t="shared" si="4"/>
        <v>991</v>
      </c>
      <c r="K138" s="132"/>
    </row>
    <row r="139" spans="1:11" ht="15.75" thickBot="1">
      <c r="A139" s="119"/>
      <c r="B139" s="121"/>
      <c r="C139" s="121"/>
      <c r="D139" s="122"/>
      <c r="E139" s="133" t="s">
        <v>2079</v>
      </c>
      <c r="F139" s="121"/>
      <c r="G139" s="121"/>
      <c r="H139" s="124">
        <v>208</v>
      </c>
      <c r="I139" s="125">
        <v>0.18</v>
      </c>
      <c r="J139" s="184">
        <f t="shared" si="4"/>
        <v>245</v>
      </c>
      <c r="K139" s="126">
        <f>+SUM(J132:J139)+1</f>
        <v>164327</v>
      </c>
    </row>
    <row r="140" spans="1:11" ht="45.75" thickBot="1">
      <c r="A140" s="94">
        <v>59</v>
      </c>
      <c r="B140" s="95">
        <v>44644</v>
      </c>
      <c r="C140" s="96" t="s">
        <v>2112</v>
      </c>
      <c r="D140" s="97" t="s">
        <v>2113</v>
      </c>
      <c r="E140" s="97" t="s">
        <v>1874</v>
      </c>
      <c r="F140" s="96">
        <v>1</v>
      </c>
      <c r="G140" s="96" t="s">
        <v>2000</v>
      </c>
      <c r="H140" s="99">
        <v>175000</v>
      </c>
      <c r="I140" s="100">
        <v>0.18</v>
      </c>
      <c r="J140" s="181">
        <f t="shared" si="4"/>
        <v>206500</v>
      </c>
      <c r="K140" s="101">
        <f>+J140</f>
        <v>206500</v>
      </c>
    </row>
    <row r="141" spans="1:11" ht="30">
      <c r="A141" s="103">
        <v>60</v>
      </c>
      <c r="B141" s="104">
        <v>44651</v>
      </c>
      <c r="C141" s="105">
        <v>224</v>
      </c>
      <c r="D141" s="106" t="s">
        <v>2111</v>
      </c>
      <c r="E141" s="131" t="s">
        <v>1875</v>
      </c>
      <c r="F141" s="105">
        <v>1</v>
      </c>
      <c r="G141" s="105" t="s">
        <v>1994</v>
      </c>
      <c r="H141" s="108">
        <v>320000</v>
      </c>
      <c r="I141" s="109">
        <v>0.18</v>
      </c>
      <c r="J141" s="182">
        <f t="shared" si="4"/>
        <v>377600</v>
      </c>
      <c r="K141" s="138"/>
    </row>
    <row r="142" spans="1:11">
      <c r="A142" s="111"/>
      <c r="E142" s="102" t="s">
        <v>1876</v>
      </c>
      <c r="F142" s="113">
        <v>1</v>
      </c>
      <c r="G142" s="113" t="s">
        <v>1994</v>
      </c>
      <c r="H142" s="116">
        <v>250000</v>
      </c>
      <c r="I142" s="117">
        <v>0.18</v>
      </c>
      <c r="J142" s="183">
        <f t="shared" si="4"/>
        <v>295000</v>
      </c>
      <c r="K142" s="132"/>
    </row>
    <row r="143" spans="1:11">
      <c r="A143" s="111"/>
      <c r="E143" s="102" t="s">
        <v>1862</v>
      </c>
      <c r="F143" s="113">
        <v>2</v>
      </c>
      <c r="G143" s="113" t="s">
        <v>1994</v>
      </c>
      <c r="H143" s="116">
        <v>300000</v>
      </c>
      <c r="I143" s="117">
        <v>0.18</v>
      </c>
      <c r="J143" s="183">
        <f t="shared" si="4"/>
        <v>354000</v>
      </c>
      <c r="K143" s="132"/>
    </row>
    <row r="144" spans="1:11">
      <c r="A144" s="111"/>
      <c r="E144" s="102" t="s">
        <v>1877</v>
      </c>
      <c r="F144" s="113">
        <v>8</v>
      </c>
      <c r="G144" s="113" t="s">
        <v>1994</v>
      </c>
      <c r="H144" s="116">
        <v>440000</v>
      </c>
      <c r="I144" s="117">
        <v>0.18</v>
      </c>
      <c r="J144" s="183">
        <f t="shared" si="4"/>
        <v>519200</v>
      </c>
      <c r="K144" s="132"/>
    </row>
    <row r="145" spans="1:11">
      <c r="A145" s="111"/>
      <c r="E145" s="102" t="s">
        <v>1878</v>
      </c>
      <c r="F145" s="113">
        <v>4</v>
      </c>
      <c r="G145" s="113" t="s">
        <v>1994</v>
      </c>
      <c r="H145" s="116">
        <v>140000</v>
      </c>
      <c r="I145" s="117">
        <v>0.18</v>
      </c>
      <c r="J145" s="183">
        <f t="shared" si="4"/>
        <v>165200</v>
      </c>
      <c r="K145" s="132"/>
    </row>
    <row r="146" spans="1:11" ht="15.75" thickBot="1">
      <c r="A146" s="119"/>
      <c r="B146" s="121"/>
      <c r="C146" s="121"/>
      <c r="D146" s="122"/>
      <c r="E146" s="127" t="s">
        <v>1856</v>
      </c>
      <c r="F146" s="121">
        <v>3</v>
      </c>
      <c r="G146" s="121" t="s">
        <v>1994</v>
      </c>
      <c r="H146" s="124">
        <v>67500</v>
      </c>
      <c r="I146" s="125">
        <v>0.18</v>
      </c>
      <c r="J146" s="184">
        <f t="shared" si="4"/>
        <v>79650</v>
      </c>
      <c r="K146" s="126">
        <f>+SUM(J141:J146)</f>
        <v>1790650</v>
      </c>
    </row>
    <row r="147" spans="1:11" ht="16.5" thickBot="1">
      <c r="A147" s="139">
        <v>1</v>
      </c>
      <c r="B147" s="140">
        <v>44653</v>
      </c>
      <c r="C147" s="141">
        <v>554</v>
      </c>
      <c r="D147" s="142" t="s">
        <v>2114</v>
      </c>
      <c r="E147" s="142" t="s">
        <v>1879</v>
      </c>
      <c r="F147" s="141">
        <v>5</v>
      </c>
      <c r="G147" s="141" t="s">
        <v>1994</v>
      </c>
      <c r="H147" s="143">
        <v>14000</v>
      </c>
      <c r="I147" s="144">
        <v>0.18</v>
      </c>
      <c r="J147" s="181">
        <f>ROUND(+H147+H147*I147,0)</f>
        <v>16520</v>
      </c>
      <c r="K147" s="145">
        <f>+J147</f>
        <v>16520</v>
      </c>
    </row>
    <row r="148" spans="1:11" ht="16.5" thickBot="1">
      <c r="A148" s="139">
        <v>2</v>
      </c>
      <c r="B148" s="140">
        <v>44653</v>
      </c>
      <c r="C148" s="141" t="s">
        <v>2115</v>
      </c>
      <c r="D148" s="142" t="s">
        <v>2116</v>
      </c>
      <c r="E148" s="142" t="s">
        <v>1880</v>
      </c>
      <c r="F148" s="141">
        <v>2</v>
      </c>
      <c r="G148" s="141" t="s">
        <v>1994</v>
      </c>
      <c r="H148" s="143">
        <v>16600</v>
      </c>
      <c r="I148" s="144">
        <v>0.12</v>
      </c>
      <c r="J148" s="181">
        <f>ROUND(+H148+H148*I148,0)</f>
        <v>18592</v>
      </c>
      <c r="K148" s="145">
        <f>+J148</f>
        <v>18592</v>
      </c>
    </row>
    <row r="149" spans="1:11" ht="16.5" thickBot="1">
      <c r="A149" s="146">
        <v>3</v>
      </c>
      <c r="B149" s="147">
        <v>44653</v>
      </c>
      <c r="C149" s="141" t="s">
        <v>2117</v>
      </c>
      <c r="D149" s="142" t="s">
        <v>2116</v>
      </c>
      <c r="E149" s="148" t="s">
        <v>1783</v>
      </c>
      <c r="F149" s="149">
        <v>1</v>
      </c>
      <c r="G149" s="149" t="s">
        <v>1999</v>
      </c>
      <c r="H149" s="150">
        <v>22000</v>
      </c>
      <c r="I149" s="151">
        <v>0.18</v>
      </c>
      <c r="J149" s="181">
        <f>ROUND(+H149+H149*I149,0)</f>
        <v>25960</v>
      </c>
      <c r="K149" s="152">
        <f>+J149</f>
        <v>25960</v>
      </c>
    </row>
    <row r="150" spans="1:11" ht="16.5" thickBot="1">
      <c r="A150" s="146">
        <v>4</v>
      </c>
      <c r="B150" s="147">
        <v>44656</v>
      </c>
      <c r="C150" s="141" t="s">
        <v>2118</v>
      </c>
      <c r="D150" s="148" t="s">
        <v>2116</v>
      </c>
      <c r="E150" s="148" t="s">
        <v>1783</v>
      </c>
      <c r="F150" s="149">
        <v>1</v>
      </c>
      <c r="G150" s="149" t="s">
        <v>1998</v>
      </c>
      <c r="H150" s="150">
        <v>40000</v>
      </c>
      <c r="I150" s="151">
        <v>0.18</v>
      </c>
      <c r="J150" s="181">
        <f>ROUND(+H150+H150*I150,0)</f>
        <v>47200</v>
      </c>
      <c r="K150" s="152">
        <f>+J150</f>
        <v>47200</v>
      </c>
    </row>
    <row r="151" spans="1:11" ht="31.5">
      <c r="A151" s="146">
        <v>5</v>
      </c>
      <c r="B151" s="147">
        <v>44657</v>
      </c>
      <c r="C151" s="149">
        <v>4</v>
      </c>
      <c r="D151" s="148" t="s">
        <v>2111</v>
      </c>
      <c r="E151" s="148" t="s">
        <v>1881</v>
      </c>
      <c r="F151" s="149">
        <v>1</v>
      </c>
      <c r="G151" s="149" t="s">
        <v>1994</v>
      </c>
      <c r="H151" s="150">
        <v>125000</v>
      </c>
      <c r="I151" s="151">
        <v>0.18</v>
      </c>
      <c r="J151" s="182">
        <f t="shared" ref="J151:J164" si="5">ROUND(+H151+H151*I151,0)</f>
        <v>147500</v>
      </c>
      <c r="K151" s="152"/>
    </row>
    <row r="152" spans="1:11" ht="15.75">
      <c r="A152" s="153"/>
      <c r="B152" s="154"/>
      <c r="C152" s="93"/>
      <c r="D152" s="155"/>
      <c r="E152" s="155" t="s">
        <v>1882</v>
      </c>
      <c r="F152" s="93">
        <v>4</v>
      </c>
      <c r="G152" s="93" t="s">
        <v>1994</v>
      </c>
      <c r="H152" s="156">
        <v>180000</v>
      </c>
      <c r="I152" s="157">
        <v>0.18</v>
      </c>
      <c r="J152" s="183">
        <f t="shared" si="5"/>
        <v>212400</v>
      </c>
      <c r="K152" s="158"/>
    </row>
    <row r="153" spans="1:11" ht="15.75">
      <c r="A153" s="153"/>
      <c r="B153" s="154"/>
      <c r="C153" s="93"/>
      <c r="D153" s="155"/>
      <c r="E153" s="155" t="s">
        <v>1883</v>
      </c>
      <c r="F153" s="93">
        <v>1</v>
      </c>
      <c r="G153" s="93" t="s">
        <v>2000</v>
      </c>
      <c r="H153" s="156">
        <v>65000</v>
      </c>
      <c r="I153" s="157">
        <v>0.18</v>
      </c>
      <c r="J153" s="183">
        <f t="shared" si="5"/>
        <v>76700</v>
      </c>
      <c r="K153" s="158"/>
    </row>
    <row r="154" spans="1:11" ht="15.75">
      <c r="A154" s="153"/>
      <c r="B154" s="154"/>
      <c r="C154" s="93"/>
      <c r="D154" s="155"/>
      <c r="E154" s="155" t="s">
        <v>1884</v>
      </c>
      <c r="F154" s="93">
        <v>1</v>
      </c>
      <c r="G154" s="93" t="s">
        <v>1994</v>
      </c>
      <c r="H154" s="156">
        <v>325000</v>
      </c>
      <c r="I154" s="157">
        <v>0.18</v>
      </c>
      <c r="J154" s="183">
        <f t="shared" si="5"/>
        <v>383500</v>
      </c>
      <c r="K154" s="158"/>
    </row>
    <row r="155" spans="1:11" ht="15.75">
      <c r="A155" s="153"/>
      <c r="B155" s="154"/>
      <c r="C155" s="93"/>
      <c r="D155" s="155"/>
      <c r="E155" s="155" t="s">
        <v>1885</v>
      </c>
      <c r="F155" s="93">
        <v>1</v>
      </c>
      <c r="G155" s="93" t="s">
        <v>1994</v>
      </c>
      <c r="H155" s="156">
        <v>90000</v>
      </c>
      <c r="I155" s="157">
        <v>0.18</v>
      </c>
      <c r="J155" s="183">
        <f t="shared" si="5"/>
        <v>106200</v>
      </c>
      <c r="K155" s="158"/>
    </row>
    <row r="156" spans="1:11" ht="16.5" thickBot="1">
      <c r="A156" s="159"/>
      <c r="B156" s="160"/>
      <c r="C156" s="161"/>
      <c r="D156" s="162"/>
      <c r="E156" s="162" t="s">
        <v>1886</v>
      </c>
      <c r="F156" s="161">
        <v>5</v>
      </c>
      <c r="G156" s="161" t="s">
        <v>1994</v>
      </c>
      <c r="H156" s="163">
        <v>110000</v>
      </c>
      <c r="I156" s="164">
        <v>0.18</v>
      </c>
      <c r="J156" s="184">
        <f t="shared" si="5"/>
        <v>129800</v>
      </c>
      <c r="K156" s="165">
        <f>+SUM(J151:J156)</f>
        <v>1056100</v>
      </c>
    </row>
    <row r="157" spans="1:11" ht="31.5">
      <c r="A157" s="146">
        <v>6</v>
      </c>
      <c r="B157" s="147">
        <v>44668</v>
      </c>
      <c r="C157" s="149">
        <v>10</v>
      </c>
      <c r="D157" s="148" t="s">
        <v>2111</v>
      </c>
      <c r="E157" s="148" t="s">
        <v>1887</v>
      </c>
      <c r="F157" s="149">
        <v>1</v>
      </c>
      <c r="G157" s="149" t="s">
        <v>1994</v>
      </c>
      <c r="H157" s="150">
        <v>25000</v>
      </c>
      <c r="I157" s="151">
        <v>0.18</v>
      </c>
      <c r="J157" s="182">
        <f t="shared" si="5"/>
        <v>29500</v>
      </c>
      <c r="K157" s="152"/>
    </row>
    <row r="158" spans="1:11" ht="15.75">
      <c r="A158" s="153"/>
      <c r="B158" s="154"/>
      <c r="C158" s="93"/>
      <c r="D158" s="155"/>
      <c r="E158" s="155" t="s">
        <v>1888</v>
      </c>
      <c r="F158" s="93">
        <v>2</v>
      </c>
      <c r="G158" s="93" t="s">
        <v>1994</v>
      </c>
      <c r="H158" s="156">
        <v>160000</v>
      </c>
      <c r="I158" s="157">
        <v>0.18</v>
      </c>
      <c r="J158" s="183">
        <f t="shared" si="5"/>
        <v>188800</v>
      </c>
      <c r="K158" s="158"/>
    </row>
    <row r="159" spans="1:11" ht="15.75">
      <c r="A159" s="153"/>
      <c r="B159" s="154"/>
      <c r="C159" s="93"/>
      <c r="D159" s="155"/>
      <c r="E159" s="155" t="s">
        <v>1889</v>
      </c>
      <c r="F159" s="93">
        <v>1</v>
      </c>
      <c r="G159" s="93" t="s">
        <v>1994</v>
      </c>
      <c r="H159" s="156">
        <v>350000</v>
      </c>
      <c r="I159" s="157">
        <v>0.18</v>
      </c>
      <c r="J159" s="183">
        <f t="shared" si="5"/>
        <v>413000</v>
      </c>
      <c r="K159" s="158"/>
    </row>
    <row r="160" spans="1:11" ht="15.75">
      <c r="A160" s="153"/>
      <c r="B160" s="154"/>
      <c r="C160" s="93"/>
      <c r="D160" s="155"/>
      <c r="E160" s="155" t="s">
        <v>1890</v>
      </c>
      <c r="F160" s="93">
        <v>1</v>
      </c>
      <c r="G160" s="93" t="s">
        <v>1994</v>
      </c>
      <c r="H160" s="156">
        <v>225000</v>
      </c>
      <c r="I160" s="157">
        <v>0.18</v>
      </c>
      <c r="J160" s="183">
        <f t="shared" si="5"/>
        <v>265500</v>
      </c>
      <c r="K160" s="158"/>
    </row>
    <row r="161" spans="1:11" ht="16.5" thickBot="1">
      <c r="A161" s="159"/>
      <c r="B161" s="160"/>
      <c r="C161" s="161"/>
      <c r="D161" s="162"/>
      <c r="E161" s="162" t="s">
        <v>1891</v>
      </c>
      <c r="F161" s="161">
        <v>1</v>
      </c>
      <c r="G161" s="161" t="s">
        <v>1994</v>
      </c>
      <c r="H161" s="163">
        <v>350000</v>
      </c>
      <c r="I161" s="164">
        <v>0.18</v>
      </c>
      <c r="J161" s="184">
        <f t="shared" si="5"/>
        <v>413000</v>
      </c>
      <c r="K161" s="165">
        <f>+SUM(J157:J161)</f>
        <v>1309800</v>
      </c>
    </row>
    <row r="162" spans="1:11" ht="31.5">
      <c r="A162" s="153">
        <v>7</v>
      </c>
      <c r="B162" s="154">
        <v>44670</v>
      </c>
      <c r="C162" s="93">
        <v>11</v>
      </c>
      <c r="D162" s="155" t="s">
        <v>2111</v>
      </c>
      <c r="E162" s="155" t="s">
        <v>1892</v>
      </c>
      <c r="F162" s="93">
        <v>1</v>
      </c>
      <c r="G162" s="93" t="s">
        <v>1994</v>
      </c>
      <c r="H162" s="156">
        <v>650000</v>
      </c>
      <c r="I162" s="157">
        <v>0.18</v>
      </c>
      <c r="J162" s="183">
        <f t="shared" si="5"/>
        <v>767000</v>
      </c>
      <c r="K162" s="158"/>
    </row>
    <row r="163" spans="1:11" ht="15.75">
      <c r="A163" s="153"/>
      <c r="B163" s="154"/>
      <c r="C163" s="93"/>
      <c r="D163" s="155"/>
      <c r="E163" s="155" t="s">
        <v>1893</v>
      </c>
      <c r="F163" s="93">
        <v>1</v>
      </c>
      <c r="G163" s="93" t="s">
        <v>1994</v>
      </c>
      <c r="H163" s="156">
        <v>350000</v>
      </c>
      <c r="I163" s="157">
        <v>0.18</v>
      </c>
      <c r="J163" s="183">
        <f t="shared" si="5"/>
        <v>413000</v>
      </c>
      <c r="K163" s="158"/>
    </row>
    <row r="164" spans="1:11" ht="16.5" thickBot="1">
      <c r="A164" s="153"/>
      <c r="B164" s="154"/>
      <c r="C164" s="93"/>
      <c r="D164" s="155"/>
      <c r="E164" s="155" t="s">
        <v>1894</v>
      </c>
      <c r="F164" s="93">
        <v>1</v>
      </c>
      <c r="G164" s="93" t="s">
        <v>1999</v>
      </c>
      <c r="H164" s="156">
        <v>1500000</v>
      </c>
      <c r="I164" s="157">
        <v>0.18</v>
      </c>
      <c r="J164" s="183">
        <f t="shared" si="5"/>
        <v>1770000</v>
      </c>
      <c r="K164" s="158">
        <f>+SUM(J162:J164)</f>
        <v>2950000</v>
      </c>
    </row>
    <row r="165" spans="1:11" ht="30">
      <c r="A165" s="103">
        <v>8</v>
      </c>
      <c r="B165" s="104">
        <v>44670</v>
      </c>
      <c r="C165" s="105" t="s">
        <v>2119</v>
      </c>
      <c r="D165" s="106" t="s">
        <v>2120</v>
      </c>
      <c r="E165" s="106" t="s">
        <v>1895</v>
      </c>
      <c r="F165" s="105">
        <v>1</v>
      </c>
      <c r="G165" s="105" t="s">
        <v>1994</v>
      </c>
      <c r="H165" s="108">
        <v>160000</v>
      </c>
      <c r="I165" s="109">
        <v>0.18</v>
      </c>
      <c r="J165" s="182">
        <f>ROUND(+H165+H165*I165,0)</f>
        <v>188800</v>
      </c>
      <c r="K165" s="110"/>
    </row>
    <row r="166" spans="1:11" ht="15.75" thickBot="1">
      <c r="A166" s="119"/>
      <c r="B166" s="120"/>
      <c r="C166" s="121"/>
      <c r="D166" s="122"/>
      <c r="E166" s="122" t="s">
        <v>1896</v>
      </c>
      <c r="F166" s="121"/>
      <c r="G166" s="121"/>
      <c r="H166" s="124">
        <v>4000</v>
      </c>
      <c r="I166" s="125">
        <v>0.18</v>
      </c>
      <c r="J166" s="184">
        <f>ROUND(+H166+H166*I166,0)</f>
        <v>4720</v>
      </c>
      <c r="K166" s="126">
        <f>+J166+J165</f>
        <v>193520</v>
      </c>
    </row>
    <row r="167" spans="1:11" ht="30.75" thickBot="1">
      <c r="A167" s="119">
        <v>9</v>
      </c>
      <c r="B167" s="120">
        <v>44670</v>
      </c>
      <c r="C167" s="121">
        <v>554917</v>
      </c>
      <c r="D167" s="122" t="s">
        <v>2014</v>
      </c>
      <c r="E167" s="122"/>
      <c r="F167" s="121"/>
      <c r="G167" s="121"/>
      <c r="H167" s="124"/>
      <c r="I167" s="125"/>
      <c r="J167" s="184">
        <v>94400</v>
      </c>
      <c r="K167" s="126">
        <v>94400</v>
      </c>
    </row>
    <row r="168" spans="1:11" ht="16.5" thickBot="1">
      <c r="A168" s="119">
        <v>10</v>
      </c>
      <c r="B168" s="120">
        <v>44674</v>
      </c>
      <c r="C168" s="141" t="s">
        <v>2121</v>
      </c>
      <c r="D168" s="122" t="s">
        <v>2116</v>
      </c>
      <c r="E168" s="122" t="s">
        <v>1897</v>
      </c>
      <c r="F168" s="121">
        <v>1</v>
      </c>
      <c r="G168" s="121" t="s">
        <v>1998</v>
      </c>
      <c r="H168" s="124">
        <v>14500</v>
      </c>
      <c r="I168" s="125">
        <v>0.18</v>
      </c>
      <c r="J168" s="184">
        <f t="shared" ref="J168:J176" si="6">ROUND(+H168+H168*I168,0)</f>
        <v>17110</v>
      </c>
      <c r="K168" s="126">
        <f>+J168</f>
        <v>17110</v>
      </c>
    </row>
    <row r="169" spans="1:11" ht="16.5" thickBot="1">
      <c r="A169" s="119">
        <v>11</v>
      </c>
      <c r="B169" s="120">
        <v>44678</v>
      </c>
      <c r="C169" s="141" t="s">
        <v>2122</v>
      </c>
      <c r="D169" s="122" t="s">
        <v>2116</v>
      </c>
      <c r="E169" s="122" t="s">
        <v>1897</v>
      </c>
      <c r="F169" s="121">
        <v>1</v>
      </c>
      <c r="G169" s="121" t="s">
        <v>1999</v>
      </c>
      <c r="H169" s="124">
        <v>12000</v>
      </c>
      <c r="I169" s="125">
        <v>0.18</v>
      </c>
      <c r="J169" s="184">
        <f t="shared" si="6"/>
        <v>14160</v>
      </c>
      <c r="K169" s="126">
        <f>+J169</f>
        <v>14160</v>
      </c>
    </row>
    <row r="170" spans="1:11" ht="30">
      <c r="A170" s="103">
        <v>12</v>
      </c>
      <c r="B170" s="104">
        <v>44679</v>
      </c>
      <c r="C170" s="149">
        <v>15</v>
      </c>
      <c r="D170" s="106" t="s">
        <v>2111</v>
      </c>
      <c r="E170" s="106" t="s">
        <v>1898</v>
      </c>
      <c r="F170" s="105">
        <v>1</v>
      </c>
      <c r="G170" s="105" t="s">
        <v>2000</v>
      </c>
      <c r="H170" s="108">
        <v>450000</v>
      </c>
      <c r="I170" s="109">
        <v>0.18</v>
      </c>
      <c r="J170" s="182">
        <f t="shared" si="6"/>
        <v>531000</v>
      </c>
      <c r="K170" s="110"/>
    </row>
    <row r="171" spans="1:11" ht="15.75">
      <c r="A171" s="111"/>
      <c r="B171" s="112"/>
      <c r="C171" s="93"/>
      <c r="E171" s="114" t="s">
        <v>1899</v>
      </c>
      <c r="F171" s="113">
        <v>2</v>
      </c>
      <c r="G171" s="113" t="s">
        <v>1994</v>
      </c>
      <c r="H171" s="116">
        <v>130000</v>
      </c>
      <c r="I171" s="117">
        <v>0.18</v>
      </c>
      <c r="J171" s="183">
        <f t="shared" si="6"/>
        <v>153400</v>
      </c>
      <c r="K171" s="118"/>
    </row>
    <row r="172" spans="1:11" ht="15.75">
      <c r="A172" s="111"/>
      <c r="B172" s="112"/>
      <c r="C172" s="93"/>
      <c r="E172" s="114" t="s">
        <v>1900</v>
      </c>
      <c r="F172" s="113">
        <v>2</v>
      </c>
      <c r="G172" s="113" t="s">
        <v>1994</v>
      </c>
      <c r="H172" s="116">
        <v>160000</v>
      </c>
      <c r="I172" s="117">
        <v>0.18</v>
      </c>
      <c r="J172" s="183">
        <f t="shared" si="6"/>
        <v>188800</v>
      </c>
      <c r="K172" s="118"/>
    </row>
    <row r="173" spans="1:11" ht="16.5" thickBot="1">
      <c r="A173" s="119"/>
      <c r="B173" s="120"/>
      <c r="C173" s="161"/>
      <c r="D173" s="122"/>
      <c r="E173" s="122" t="s">
        <v>1901</v>
      </c>
      <c r="F173" s="121">
        <v>1</v>
      </c>
      <c r="G173" s="121" t="s">
        <v>1999</v>
      </c>
      <c r="H173" s="124">
        <v>480000</v>
      </c>
      <c r="I173" s="125">
        <v>0.18</v>
      </c>
      <c r="J173" s="184">
        <f t="shared" si="6"/>
        <v>566400</v>
      </c>
      <c r="K173" s="126">
        <f>+SUM(J170:J173)</f>
        <v>1439600</v>
      </c>
    </row>
    <row r="174" spans="1:11" ht="15.75" thickBot="1">
      <c r="A174" s="119">
        <v>13</v>
      </c>
      <c r="B174" s="120">
        <v>44679</v>
      </c>
      <c r="C174" s="121" t="s">
        <v>2123</v>
      </c>
      <c r="D174" s="122" t="s">
        <v>2124</v>
      </c>
      <c r="E174" s="122" t="s">
        <v>1902</v>
      </c>
      <c r="F174" s="121">
        <v>3</v>
      </c>
      <c r="G174" s="121" t="s">
        <v>1994</v>
      </c>
      <c r="H174" s="124">
        <v>53571.43</v>
      </c>
      <c r="I174" s="125">
        <v>0.12</v>
      </c>
      <c r="J174" s="184">
        <f t="shared" si="6"/>
        <v>60000</v>
      </c>
      <c r="K174" s="126">
        <f>+J174</f>
        <v>60000</v>
      </c>
    </row>
    <row r="175" spans="1:11">
      <c r="A175" s="111">
        <v>14</v>
      </c>
      <c r="B175" s="112">
        <v>44679</v>
      </c>
      <c r="C175" s="113" t="s">
        <v>2125</v>
      </c>
      <c r="D175" s="114" t="s">
        <v>2126</v>
      </c>
      <c r="E175" s="114" t="s">
        <v>1903</v>
      </c>
      <c r="F175" s="113">
        <v>1</v>
      </c>
      <c r="G175" s="113" t="s">
        <v>1994</v>
      </c>
      <c r="H175" s="116">
        <v>369750</v>
      </c>
      <c r="I175" s="117">
        <v>0.18</v>
      </c>
      <c r="J175" s="183">
        <f t="shared" si="6"/>
        <v>436305</v>
      </c>
      <c r="K175" s="132"/>
    </row>
    <row r="176" spans="1:11" ht="15.75" thickBot="1">
      <c r="A176" s="119"/>
      <c r="B176" s="121"/>
      <c r="C176" s="121"/>
      <c r="D176" s="122"/>
      <c r="E176" s="122" t="s">
        <v>1904</v>
      </c>
      <c r="F176" s="121">
        <v>1</v>
      </c>
      <c r="G176" s="121" t="s">
        <v>1994</v>
      </c>
      <c r="H176" s="124">
        <v>65250</v>
      </c>
      <c r="I176" s="125">
        <v>0.18</v>
      </c>
      <c r="J176" s="184">
        <f t="shared" si="6"/>
        <v>76995</v>
      </c>
      <c r="K176" s="126">
        <f>+J176+J175</f>
        <v>513300</v>
      </c>
    </row>
    <row r="177" spans="1:11" ht="30">
      <c r="A177" s="103">
        <v>15</v>
      </c>
      <c r="B177" s="104">
        <v>44681</v>
      </c>
      <c r="C177" s="105" t="s">
        <v>2127</v>
      </c>
      <c r="D177" s="106" t="s">
        <v>2128</v>
      </c>
      <c r="E177" s="106" t="s">
        <v>2129</v>
      </c>
      <c r="F177" s="105">
        <v>1</v>
      </c>
      <c r="G177" s="105" t="s">
        <v>1994</v>
      </c>
      <c r="H177" s="108">
        <v>399500</v>
      </c>
      <c r="I177" s="109">
        <v>0.18</v>
      </c>
      <c r="J177" s="182">
        <f>ROUND((+H177*1.02)*(100%+I177),0)</f>
        <v>480838</v>
      </c>
      <c r="K177" s="138"/>
    </row>
    <row r="178" spans="1:11">
      <c r="A178" s="111"/>
      <c r="E178" s="114" t="s">
        <v>2130</v>
      </c>
      <c r="F178" s="113">
        <v>1</v>
      </c>
      <c r="G178" s="113" t="s">
        <v>1994</v>
      </c>
      <c r="H178" s="116"/>
      <c r="I178" s="117"/>
      <c r="K178" s="132"/>
    </row>
    <row r="179" spans="1:11" ht="15.75" thickBot="1">
      <c r="A179" s="119"/>
      <c r="B179" s="121"/>
      <c r="C179" s="121"/>
      <c r="D179" s="122"/>
      <c r="E179" s="122" t="s">
        <v>2131</v>
      </c>
      <c r="F179" s="121">
        <v>1</v>
      </c>
      <c r="G179" s="121" t="s">
        <v>1994</v>
      </c>
      <c r="H179" s="124"/>
      <c r="I179" s="125"/>
      <c r="J179" s="184"/>
      <c r="K179" s="126">
        <f>+SUM(J177:J179)</f>
        <v>480838</v>
      </c>
    </row>
    <row r="180" spans="1:11" ht="16.5" thickBot="1">
      <c r="A180" s="119">
        <v>16</v>
      </c>
      <c r="B180" s="120">
        <v>44687</v>
      </c>
      <c r="C180" s="161" t="s">
        <v>2132</v>
      </c>
      <c r="D180" s="122" t="s">
        <v>2116</v>
      </c>
      <c r="E180" s="122" t="s">
        <v>1905</v>
      </c>
      <c r="F180" s="121">
        <v>1</v>
      </c>
      <c r="G180" s="121" t="s">
        <v>1994</v>
      </c>
      <c r="H180" s="124">
        <v>16000</v>
      </c>
      <c r="I180" s="125">
        <v>0.18</v>
      </c>
      <c r="J180" s="184">
        <f t="shared" ref="J180:J257" si="7">ROUND(+H180+H180*I180,0)</f>
        <v>18880</v>
      </c>
      <c r="K180" s="126">
        <f>+J180</f>
        <v>18880</v>
      </c>
    </row>
    <row r="181" spans="1:11" ht="16.5" thickBot="1">
      <c r="A181" s="94">
        <v>17</v>
      </c>
      <c r="B181" s="95">
        <v>44687</v>
      </c>
      <c r="C181" s="141" t="s">
        <v>2122</v>
      </c>
      <c r="D181" s="97" t="s">
        <v>2116</v>
      </c>
      <c r="E181" s="97" t="s">
        <v>1906</v>
      </c>
      <c r="F181" s="96">
        <v>1</v>
      </c>
      <c r="G181" s="96" t="s">
        <v>1999</v>
      </c>
      <c r="H181" s="99">
        <v>141000</v>
      </c>
      <c r="I181" s="100">
        <v>0.18</v>
      </c>
      <c r="J181" s="181">
        <f t="shared" si="7"/>
        <v>166380</v>
      </c>
      <c r="K181" s="101">
        <f>+J181</f>
        <v>166380</v>
      </c>
    </row>
    <row r="182" spans="1:11" ht="16.5" thickBot="1">
      <c r="A182" s="94">
        <v>18</v>
      </c>
      <c r="B182" s="95">
        <v>44688</v>
      </c>
      <c r="C182" s="141" t="s">
        <v>2133</v>
      </c>
      <c r="D182" s="97" t="s">
        <v>2116</v>
      </c>
      <c r="E182" s="97" t="s">
        <v>1907</v>
      </c>
      <c r="F182" s="96"/>
      <c r="G182" s="96"/>
      <c r="H182" s="99">
        <v>195500</v>
      </c>
      <c r="I182" s="100">
        <v>0.18</v>
      </c>
      <c r="J182" s="181">
        <f t="shared" si="7"/>
        <v>230690</v>
      </c>
      <c r="K182" s="101">
        <f>+J182</f>
        <v>230690</v>
      </c>
    </row>
    <row r="183" spans="1:11" ht="30">
      <c r="A183" s="103">
        <v>19</v>
      </c>
      <c r="B183" s="104">
        <v>44692</v>
      </c>
      <c r="C183" s="149">
        <v>19</v>
      </c>
      <c r="D183" s="106" t="s">
        <v>2111</v>
      </c>
      <c r="E183" s="106" t="s">
        <v>1908</v>
      </c>
      <c r="F183" s="105">
        <v>1</v>
      </c>
      <c r="G183" s="105" t="s">
        <v>1994</v>
      </c>
      <c r="H183" s="108">
        <v>220000</v>
      </c>
      <c r="I183" s="109">
        <v>0.18</v>
      </c>
      <c r="J183" s="182">
        <f t="shared" si="7"/>
        <v>259600</v>
      </c>
      <c r="K183" s="110"/>
    </row>
    <row r="184" spans="1:11" ht="15.75">
      <c r="A184" s="111"/>
      <c r="B184" s="112"/>
      <c r="C184" s="93"/>
      <c r="E184" s="114" t="s">
        <v>1909</v>
      </c>
      <c r="F184" s="113">
        <v>1</v>
      </c>
      <c r="G184" s="113" t="s">
        <v>1994</v>
      </c>
      <c r="H184" s="116">
        <v>240000</v>
      </c>
      <c r="I184" s="117">
        <v>0.18</v>
      </c>
      <c r="J184" s="183">
        <f t="shared" si="7"/>
        <v>283200</v>
      </c>
      <c r="K184" s="118"/>
    </row>
    <row r="185" spans="1:11" ht="15.75">
      <c r="A185" s="111"/>
      <c r="B185" s="112"/>
      <c r="C185" s="93"/>
      <c r="E185" s="114" t="s">
        <v>1910</v>
      </c>
      <c r="F185" s="113">
        <v>1</v>
      </c>
      <c r="G185" s="113" t="s">
        <v>1994</v>
      </c>
      <c r="H185" s="116">
        <v>265000</v>
      </c>
      <c r="I185" s="117">
        <v>0.18</v>
      </c>
      <c r="J185" s="183">
        <f t="shared" si="7"/>
        <v>312700</v>
      </c>
      <c r="K185" s="118"/>
    </row>
    <row r="186" spans="1:11" ht="15.75">
      <c r="A186" s="111"/>
      <c r="B186" s="112"/>
      <c r="C186" s="93"/>
      <c r="E186" s="114" t="s">
        <v>1911</v>
      </c>
      <c r="F186" s="113">
        <v>1</v>
      </c>
      <c r="G186" s="113" t="s">
        <v>1994</v>
      </c>
      <c r="H186" s="116">
        <v>370000</v>
      </c>
      <c r="I186" s="117">
        <v>0.18</v>
      </c>
      <c r="J186" s="183">
        <f t="shared" si="7"/>
        <v>436600</v>
      </c>
      <c r="K186" s="118"/>
    </row>
    <row r="187" spans="1:11" ht="15.75">
      <c r="A187" s="111"/>
      <c r="B187" s="112"/>
      <c r="C187" s="93"/>
      <c r="E187" s="114" t="s">
        <v>1888</v>
      </c>
      <c r="F187" s="113">
        <v>1</v>
      </c>
      <c r="G187" s="113" t="s">
        <v>1994</v>
      </c>
      <c r="H187" s="116">
        <v>80000</v>
      </c>
      <c r="I187" s="117">
        <v>0.18</v>
      </c>
      <c r="J187" s="183">
        <f t="shared" si="7"/>
        <v>94400</v>
      </c>
      <c r="K187" s="118"/>
    </row>
    <row r="188" spans="1:11" ht="16.5" thickBot="1">
      <c r="A188" s="119"/>
      <c r="B188" s="120"/>
      <c r="C188" s="161"/>
      <c r="D188" s="122"/>
      <c r="E188" s="122" t="s">
        <v>1912</v>
      </c>
      <c r="F188" s="121">
        <v>1</v>
      </c>
      <c r="G188" s="121" t="s">
        <v>1994</v>
      </c>
      <c r="H188" s="124">
        <v>100000</v>
      </c>
      <c r="I188" s="125">
        <v>0.18</v>
      </c>
      <c r="J188" s="184">
        <f t="shared" si="7"/>
        <v>118000</v>
      </c>
      <c r="K188" s="126">
        <f>+SUM(J183:J188)</f>
        <v>1504500</v>
      </c>
    </row>
    <row r="189" spans="1:11">
      <c r="A189" s="111">
        <v>20</v>
      </c>
      <c r="B189" s="112">
        <v>44697</v>
      </c>
      <c r="C189" s="113">
        <v>26</v>
      </c>
      <c r="D189" s="114" t="s">
        <v>2046</v>
      </c>
      <c r="E189" s="114" t="s">
        <v>1913</v>
      </c>
      <c r="F189" s="113">
        <v>25</v>
      </c>
      <c r="G189" s="113" t="s">
        <v>1994</v>
      </c>
      <c r="H189" s="116">
        <v>20250</v>
      </c>
      <c r="I189" s="117">
        <v>0.18</v>
      </c>
      <c r="J189" s="183">
        <f t="shared" si="7"/>
        <v>23895</v>
      </c>
      <c r="K189" s="132"/>
    </row>
    <row r="190" spans="1:11">
      <c r="A190" s="111"/>
      <c r="E190" s="114" t="s">
        <v>1914</v>
      </c>
      <c r="F190" s="113">
        <v>15</v>
      </c>
      <c r="G190" s="113" t="s">
        <v>1994</v>
      </c>
      <c r="H190" s="116">
        <v>450</v>
      </c>
      <c r="I190" s="117">
        <v>0.18</v>
      </c>
      <c r="J190" s="183">
        <f t="shared" si="7"/>
        <v>531</v>
      </c>
      <c r="K190" s="132"/>
    </row>
    <row r="191" spans="1:11">
      <c r="A191" s="111"/>
      <c r="E191" s="114" t="s">
        <v>1915</v>
      </c>
      <c r="F191" s="113">
        <v>10</v>
      </c>
      <c r="G191" s="113" t="s">
        <v>1994</v>
      </c>
      <c r="H191" s="116">
        <v>200</v>
      </c>
      <c r="I191" s="117">
        <v>0.18</v>
      </c>
      <c r="J191" s="183">
        <f t="shared" si="7"/>
        <v>236</v>
      </c>
      <c r="K191" s="132"/>
    </row>
    <row r="192" spans="1:11">
      <c r="A192" s="111"/>
      <c r="E192" s="114" t="s">
        <v>1916</v>
      </c>
      <c r="F192" s="113">
        <v>10</v>
      </c>
      <c r="G192" s="113" t="s">
        <v>1994</v>
      </c>
      <c r="H192" s="116">
        <v>200</v>
      </c>
      <c r="I192" s="117">
        <v>0.18</v>
      </c>
      <c r="J192" s="183">
        <f t="shared" si="7"/>
        <v>236</v>
      </c>
      <c r="K192" s="132"/>
    </row>
    <row r="193" spans="1:11">
      <c r="A193" s="111"/>
      <c r="E193" s="114" t="s">
        <v>1917</v>
      </c>
      <c r="F193" s="113">
        <v>10</v>
      </c>
      <c r="G193" s="113" t="s">
        <v>1994</v>
      </c>
      <c r="H193" s="116">
        <v>3700</v>
      </c>
      <c r="I193" s="117">
        <v>0.18</v>
      </c>
      <c r="J193" s="183">
        <f t="shared" si="7"/>
        <v>4366</v>
      </c>
      <c r="K193" s="132"/>
    </row>
    <row r="194" spans="1:11">
      <c r="A194" s="111"/>
      <c r="E194" s="114" t="s">
        <v>1918</v>
      </c>
      <c r="F194" s="113">
        <v>25</v>
      </c>
      <c r="G194" s="113" t="s">
        <v>1994</v>
      </c>
      <c r="H194" s="116">
        <v>750</v>
      </c>
      <c r="I194" s="117">
        <v>0.18</v>
      </c>
      <c r="J194" s="183">
        <f t="shared" si="7"/>
        <v>885</v>
      </c>
      <c r="K194" s="132"/>
    </row>
    <row r="195" spans="1:11" ht="15.75" thickBot="1">
      <c r="A195" s="119"/>
      <c r="B195" s="121"/>
      <c r="C195" s="121"/>
      <c r="D195" s="122"/>
      <c r="E195" s="166" t="s">
        <v>2079</v>
      </c>
      <c r="F195" s="121"/>
      <c r="G195" s="121"/>
      <c r="H195" s="124">
        <v>150</v>
      </c>
      <c r="I195" s="125">
        <v>0.18</v>
      </c>
      <c r="J195" s="184">
        <f t="shared" si="7"/>
        <v>177</v>
      </c>
      <c r="K195" s="126">
        <f>+SUM(J189:J195)</f>
        <v>30326</v>
      </c>
    </row>
    <row r="196" spans="1:11" ht="30.75" thickBot="1">
      <c r="A196" s="119">
        <v>21</v>
      </c>
      <c r="B196" s="120">
        <v>44698</v>
      </c>
      <c r="C196" s="121">
        <v>22</v>
      </c>
      <c r="D196" s="122" t="s">
        <v>2111</v>
      </c>
      <c r="E196" s="167" t="s">
        <v>1919</v>
      </c>
      <c r="F196" s="121">
        <v>1</v>
      </c>
      <c r="G196" s="121" t="s">
        <v>1998</v>
      </c>
      <c r="H196" s="124">
        <v>150000</v>
      </c>
      <c r="I196" s="125">
        <v>0.18</v>
      </c>
      <c r="J196" s="184">
        <f t="shared" si="7"/>
        <v>177000</v>
      </c>
      <c r="K196" s="126">
        <f>+J196</f>
        <v>177000</v>
      </c>
    </row>
    <row r="197" spans="1:11" ht="30.75" thickBot="1">
      <c r="A197" s="94">
        <v>22</v>
      </c>
      <c r="B197" s="95">
        <v>44700</v>
      </c>
      <c r="C197" s="96" t="s">
        <v>2134</v>
      </c>
      <c r="D197" s="97" t="s">
        <v>2135</v>
      </c>
      <c r="E197" s="97" t="s">
        <v>1920</v>
      </c>
      <c r="F197" s="96">
        <v>1</v>
      </c>
      <c r="G197" s="96" t="s">
        <v>1994</v>
      </c>
      <c r="H197" s="99">
        <v>262000</v>
      </c>
      <c r="I197" s="100">
        <v>0.12</v>
      </c>
      <c r="J197" s="181">
        <f t="shared" si="7"/>
        <v>293440</v>
      </c>
      <c r="K197" s="101">
        <f>+J197</f>
        <v>293440</v>
      </c>
    </row>
    <row r="198" spans="1:11" ht="30">
      <c r="A198" s="103">
        <v>23</v>
      </c>
      <c r="B198" s="104">
        <v>44700</v>
      </c>
      <c r="C198" s="105">
        <v>24</v>
      </c>
      <c r="D198" s="106" t="s">
        <v>2111</v>
      </c>
      <c r="E198" s="106" t="s">
        <v>1921</v>
      </c>
      <c r="F198" s="105">
        <v>1</v>
      </c>
      <c r="G198" s="105" t="s">
        <v>1994</v>
      </c>
      <c r="H198" s="108">
        <v>2500000</v>
      </c>
      <c r="I198" s="109">
        <v>0.18</v>
      </c>
      <c r="J198" s="182">
        <f t="shared" si="7"/>
        <v>2950000</v>
      </c>
      <c r="K198" s="110"/>
    </row>
    <row r="199" spans="1:11" ht="15.75" thickBot="1">
      <c r="A199" s="119"/>
      <c r="B199" s="120"/>
      <c r="C199" s="121"/>
      <c r="D199" s="122"/>
      <c r="E199" s="122" t="s">
        <v>1922</v>
      </c>
      <c r="F199" s="121">
        <v>1</v>
      </c>
      <c r="G199" s="121" t="s">
        <v>1998</v>
      </c>
      <c r="H199" s="124">
        <v>1450000</v>
      </c>
      <c r="I199" s="125">
        <v>0.18</v>
      </c>
      <c r="J199" s="184">
        <f t="shared" si="7"/>
        <v>1711000</v>
      </c>
      <c r="K199" s="126">
        <f>+J199+J198</f>
        <v>4661000</v>
      </c>
    </row>
    <row r="200" spans="1:11">
      <c r="A200" s="111">
        <v>24</v>
      </c>
      <c r="B200" s="112">
        <v>44702</v>
      </c>
      <c r="C200" s="113">
        <v>33</v>
      </c>
      <c r="D200" s="114" t="s">
        <v>2046</v>
      </c>
      <c r="E200" s="114" t="s">
        <v>1789</v>
      </c>
      <c r="F200" s="113">
        <v>12</v>
      </c>
      <c r="G200" s="113" t="s">
        <v>1994</v>
      </c>
      <c r="H200" s="116">
        <v>34440</v>
      </c>
      <c r="I200" s="117">
        <v>0.18</v>
      </c>
      <c r="J200" s="183">
        <f t="shared" si="7"/>
        <v>40639</v>
      </c>
      <c r="K200" s="132"/>
    </row>
    <row r="201" spans="1:11">
      <c r="A201" s="111"/>
      <c r="E201" s="114" t="s">
        <v>1796</v>
      </c>
      <c r="F201" s="113">
        <v>6</v>
      </c>
      <c r="G201" s="113" t="s">
        <v>1994</v>
      </c>
      <c r="H201" s="116">
        <v>600</v>
      </c>
      <c r="I201" s="117">
        <v>0.18</v>
      </c>
      <c r="J201" s="183">
        <f t="shared" si="7"/>
        <v>708</v>
      </c>
      <c r="K201" s="132"/>
    </row>
    <row r="202" spans="1:11">
      <c r="A202" s="111"/>
      <c r="E202" s="114" t="s">
        <v>1923</v>
      </c>
      <c r="F202" s="113">
        <v>7</v>
      </c>
      <c r="G202" s="113" t="s">
        <v>1994</v>
      </c>
      <c r="H202" s="116">
        <v>1960</v>
      </c>
      <c r="I202" s="117">
        <v>0.18</v>
      </c>
      <c r="J202" s="183">
        <f t="shared" si="7"/>
        <v>2313</v>
      </c>
      <c r="K202" s="132"/>
    </row>
    <row r="203" spans="1:11">
      <c r="A203" s="111"/>
      <c r="E203" s="114" t="s">
        <v>1924</v>
      </c>
      <c r="F203" s="113">
        <v>13</v>
      </c>
      <c r="G203" s="113" t="s">
        <v>1994</v>
      </c>
      <c r="H203" s="116">
        <v>1040</v>
      </c>
      <c r="I203" s="117">
        <v>0.18</v>
      </c>
      <c r="J203" s="183">
        <f t="shared" si="7"/>
        <v>1227</v>
      </c>
      <c r="K203" s="132"/>
    </row>
    <row r="204" spans="1:11">
      <c r="A204" s="111"/>
      <c r="E204" s="114" t="s">
        <v>1925</v>
      </c>
      <c r="F204" s="113">
        <v>3</v>
      </c>
      <c r="G204" s="113" t="s">
        <v>1994</v>
      </c>
      <c r="H204" s="116">
        <v>720</v>
      </c>
      <c r="I204" s="117">
        <v>0.18</v>
      </c>
      <c r="J204" s="183">
        <f t="shared" si="7"/>
        <v>850</v>
      </c>
      <c r="K204" s="132"/>
    </row>
    <row r="205" spans="1:11">
      <c r="A205" s="111"/>
      <c r="E205" s="114" t="s">
        <v>1794</v>
      </c>
      <c r="F205" s="113">
        <v>6</v>
      </c>
      <c r="G205" s="113" t="s">
        <v>1994</v>
      </c>
      <c r="H205" s="116">
        <v>960</v>
      </c>
      <c r="I205" s="117">
        <v>0.18</v>
      </c>
      <c r="J205" s="183">
        <f t="shared" si="7"/>
        <v>1133</v>
      </c>
      <c r="K205" s="132"/>
    </row>
    <row r="206" spans="1:11" ht="15.75" thickBot="1">
      <c r="A206" s="119"/>
      <c r="B206" s="121"/>
      <c r="C206" s="121"/>
      <c r="D206" s="122"/>
      <c r="E206" s="166" t="s">
        <v>2079</v>
      </c>
      <c r="F206" s="121"/>
      <c r="G206" s="121"/>
      <c r="H206" s="124">
        <v>250</v>
      </c>
      <c r="I206" s="125">
        <v>0.18</v>
      </c>
      <c r="J206" s="184">
        <f t="shared" si="7"/>
        <v>295</v>
      </c>
      <c r="K206" s="126">
        <f>+SUM(J200:J206)</f>
        <v>47165</v>
      </c>
    </row>
    <row r="207" spans="1:11" ht="15.75" thickBot="1">
      <c r="A207" s="94">
        <v>25</v>
      </c>
      <c r="B207" s="95">
        <v>44703</v>
      </c>
      <c r="C207" s="96" t="s">
        <v>2136</v>
      </c>
      <c r="D207" s="97" t="s">
        <v>2137</v>
      </c>
      <c r="E207" s="97" t="s">
        <v>1926</v>
      </c>
      <c r="F207" s="96">
        <v>270</v>
      </c>
      <c r="G207" s="96" t="s">
        <v>1994</v>
      </c>
      <c r="H207" s="99">
        <v>18900</v>
      </c>
      <c r="I207" s="100">
        <v>0.18</v>
      </c>
      <c r="J207" s="181">
        <f t="shared" si="7"/>
        <v>22302</v>
      </c>
      <c r="K207" s="101">
        <f>+J207</f>
        <v>22302</v>
      </c>
    </row>
    <row r="208" spans="1:11">
      <c r="A208" s="111">
        <v>26</v>
      </c>
      <c r="B208" s="112">
        <v>44704</v>
      </c>
      <c r="C208" s="113" t="s">
        <v>2138</v>
      </c>
      <c r="D208" s="114" t="s">
        <v>2109</v>
      </c>
      <c r="E208" s="114" t="s">
        <v>1927</v>
      </c>
      <c r="F208" s="113">
        <v>5</v>
      </c>
      <c r="G208" s="113" t="s">
        <v>1994</v>
      </c>
      <c r="H208" s="116">
        <v>141406.25</v>
      </c>
      <c r="I208" s="117">
        <v>0.28000000000000003</v>
      </c>
      <c r="J208" s="183">
        <f t="shared" si="7"/>
        <v>181000</v>
      </c>
      <c r="K208" s="132"/>
    </row>
    <row r="209" spans="1:11" ht="15.75" thickBot="1">
      <c r="A209" s="119"/>
      <c r="B209" s="121"/>
      <c r="C209" s="121"/>
      <c r="D209" s="122"/>
      <c r="E209" s="122" t="s">
        <v>1928</v>
      </c>
      <c r="F209" s="121">
        <v>1</v>
      </c>
      <c r="G209" s="121" t="s">
        <v>1994</v>
      </c>
      <c r="H209" s="124">
        <v>34375</v>
      </c>
      <c r="I209" s="125">
        <v>0.28000000000000003</v>
      </c>
      <c r="J209" s="184">
        <f t="shared" si="7"/>
        <v>44000</v>
      </c>
      <c r="K209" s="126">
        <f>+J209+J208</f>
        <v>225000</v>
      </c>
    </row>
    <row r="210" spans="1:11" ht="15.75" thickBot="1">
      <c r="A210" s="119">
        <v>27</v>
      </c>
      <c r="B210" s="120">
        <v>44707</v>
      </c>
      <c r="C210" s="121" t="s">
        <v>2139</v>
      </c>
      <c r="D210" s="122" t="s">
        <v>2124</v>
      </c>
      <c r="E210" s="122" t="s">
        <v>1929</v>
      </c>
      <c r="F210" s="121">
        <v>1</v>
      </c>
      <c r="G210" s="121" t="s">
        <v>1994</v>
      </c>
      <c r="H210" s="124">
        <v>23928.57</v>
      </c>
      <c r="I210" s="125">
        <v>0.12</v>
      </c>
      <c r="J210" s="184">
        <f t="shared" si="7"/>
        <v>26800</v>
      </c>
      <c r="K210" s="126">
        <f>+J210</f>
        <v>26800</v>
      </c>
    </row>
    <row r="211" spans="1:11">
      <c r="A211" s="111">
        <v>28</v>
      </c>
      <c r="B211" s="112">
        <v>44707</v>
      </c>
      <c r="C211" s="113" t="s">
        <v>2140</v>
      </c>
      <c r="D211" s="114" t="s">
        <v>2141</v>
      </c>
      <c r="E211" s="114" t="s">
        <v>1930</v>
      </c>
      <c r="F211" s="113">
        <v>2</v>
      </c>
      <c r="G211" s="113" t="s">
        <v>1994</v>
      </c>
      <c r="H211" s="116">
        <v>67000</v>
      </c>
      <c r="I211" s="117">
        <v>0.18</v>
      </c>
      <c r="J211" s="183">
        <f t="shared" si="7"/>
        <v>79060</v>
      </c>
      <c r="K211" s="132"/>
    </row>
    <row r="212" spans="1:11" ht="15.75" thickBot="1">
      <c r="A212" s="119"/>
      <c r="B212" s="121"/>
      <c r="C212" s="121"/>
      <c r="D212" s="122"/>
      <c r="E212" s="122" t="s">
        <v>1931</v>
      </c>
      <c r="F212" s="121">
        <v>1</v>
      </c>
      <c r="G212" s="121" t="s">
        <v>1994</v>
      </c>
      <c r="H212" s="124">
        <v>14500</v>
      </c>
      <c r="I212" s="125">
        <v>0.18</v>
      </c>
      <c r="J212" s="184">
        <f t="shared" si="7"/>
        <v>17110</v>
      </c>
      <c r="K212" s="126">
        <f>+J212+J211</f>
        <v>96170</v>
      </c>
    </row>
    <row r="213" spans="1:11">
      <c r="A213" s="111">
        <v>29</v>
      </c>
      <c r="B213" s="112">
        <v>44708</v>
      </c>
      <c r="C213" s="113">
        <v>988</v>
      </c>
      <c r="D213" s="114" t="s">
        <v>2142</v>
      </c>
      <c r="E213" s="114" t="s">
        <v>1932</v>
      </c>
      <c r="F213" s="113">
        <v>1</v>
      </c>
      <c r="G213" s="113" t="s">
        <v>1994</v>
      </c>
      <c r="H213" s="116">
        <v>72315</v>
      </c>
      <c r="I213" s="117">
        <v>0.18</v>
      </c>
      <c r="J213" s="183">
        <f t="shared" si="7"/>
        <v>85332</v>
      </c>
      <c r="K213" s="132"/>
    </row>
    <row r="214" spans="1:11">
      <c r="A214" s="111"/>
      <c r="E214" s="114" t="s">
        <v>1933</v>
      </c>
      <c r="F214" s="113">
        <v>1</v>
      </c>
      <c r="G214" s="113" t="s">
        <v>1994</v>
      </c>
      <c r="H214" s="116">
        <v>148755</v>
      </c>
      <c r="I214" s="117">
        <v>0.18</v>
      </c>
      <c r="J214" s="183">
        <f t="shared" si="7"/>
        <v>175531</v>
      </c>
      <c r="K214" s="132"/>
    </row>
    <row r="215" spans="1:11" ht="15.75" thickBot="1">
      <c r="A215" s="119"/>
      <c r="B215" s="121"/>
      <c r="C215" s="121"/>
      <c r="D215" s="122"/>
      <c r="E215" s="122" t="s">
        <v>1934</v>
      </c>
      <c r="F215" s="121">
        <v>1</v>
      </c>
      <c r="G215" s="121" t="s">
        <v>1994</v>
      </c>
      <c r="H215" s="124">
        <v>123930</v>
      </c>
      <c r="I215" s="125">
        <v>0.18</v>
      </c>
      <c r="J215" s="184">
        <f t="shared" si="7"/>
        <v>146237</v>
      </c>
      <c r="K215" s="126">
        <f>+SUM(J213:J215)</f>
        <v>407100</v>
      </c>
    </row>
    <row r="216" spans="1:11" ht="30.75" thickBot="1">
      <c r="A216" s="94">
        <v>30</v>
      </c>
      <c r="B216" s="95">
        <v>44708</v>
      </c>
      <c r="C216" s="96">
        <v>28</v>
      </c>
      <c r="D216" s="97" t="s">
        <v>2111</v>
      </c>
      <c r="E216" s="97" t="s">
        <v>1901</v>
      </c>
      <c r="F216" s="96">
        <v>1</v>
      </c>
      <c r="G216" s="96" t="s">
        <v>1999</v>
      </c>
      <c r="H216" s="99">
        <v>40000</v>
      </c>
      <c r="I216" s="100">
        <v>0.18</v>
      </c>
      <c r="J216" s="181">
        <f t="shared" si="7"/>
        <v>47200</v>
      </c>
      <c r="K216" s="101">
        <f>+J216</f>
        <v>47200</v>
      </c>
    </row>
    <row r="217" spans="1:11" ht="30">
      <c r="A217" s="111">
        <v>31</v>
      </c>
      <c r="B217" s="112">
        <v>44712</v>
      </c>
      <c r="C217" s="113">
        <v>32</v>
      </c>
      <c r="D217" s="114" t="s">
        <v>2111</v>
      </c>
      <c r="E217" s="114" t="s">
        <v>1856</v>
      </c>
      <c r="F217" s="113">
        <v>1</v>
      </c>
      <c r="G217" s="113" t="s">
        <v>1994</v>
      </c>
      <c r="H217" s="116">
        <v>22500</v>
      </c>
      <c r="I217" s="117">
        <v>0.18</v>
      </c>
      <c r="J217" s="183">
        <f t="shared" si="7"/>
        <v>26550</v>
      </c>
      <c r="K217" s="118"/>
    </row>
    <row r="218" spans="1:11" ht="15.75" thickBot="1">
      <c r="A218" s="168"/>
      <c r="B218" s="169"/>
      <c r="C218" s="169"/>
      <c r="D218" s="170"/>
      <c r="E218" s="170" t="s">
        <v>1935</v>
      </c>
      <c r="F218" s="169">
        <v>1</v>
      </c>
      <c r="G218" s="169" t="s">
        <v>1999</v>
      </c>
      <c r="H218" s="171">
        <v>40000</v>
      </c>
      <c r="I218" s="172">
        <v>0.18</v>
      </c>
      <c r="J218" s="185">
        <f t="shared" si="7"/>
        <v>47200</v>
      </c>
      <c r="K218" s="173">
        <f>+SUM(J217:J218)</f>
        <v>73750</v>
      </c>
    </row>
    <row r="219" spans="1:11" ht="30.75" thickTop="1">
      <c r="A219" s="111">
        <v>32</v>
      </c>
      <c r="B219" s="112">
        <v>44714</v>
      </c>
      <c r="C219" s="113">
        <v>385</v>
      </c>
      <c r="D219" s="114" t="s">
        <v>2143</v>
      </c>
      <c r="E219" s="114" t="s">
        <v>1936</v>
      </c>
      <c r="F219" s="113">
        <v>500</v>
      </c>
      <c r="G219" s="113" t="s">
        <v>1994</v>
      </c>
      <c r="H219" s="116">
        <v>147500</v>
      </c>
      <c r="I219" s="117">
        <v>0.18</v>
      </c>
      <c r="J219" s="183">
        <f t="shared" si="7"/>
        <v>174050</v>
      </c>
      <c r="K219" s="132"/>
    </row>
    <row r="220" spans="1:11" ht="15.75" thickBot="1">
      <c r="A220" s="119"/>
      <c r="B220" s="121"/>
      <c r="C220" s="121"/>
      <c r="D220" s="122"/>
      <c r="E220" s="166" t="s">
        <v>2079</v>
      </c>
      <c r="F220" s="121"/>
      <c r="G220" s="121"/>
      <c r="H220" s="124">
        <v>2300</v>
      </c>
      <c r="I220" s="125">
        <v>0.18</v>
      </c>
      <c r="J220" s="184">
        <f t="shared" si="7"/>
        <v>2714</v>
      </c>
      <c r="K220" s="126">
        <f>+J220+J219</f>
        <v>176764</v>
      </c>
    </row>
    <row r="221" spans="1:11">
      <c r="A221" s="111">
        <v>33</v>
      </c>
      <c r="B221" s="112">
        <v>44715</v>
      </c>
      <c r="C221" s="113" t="s">
        <v>2144</v>
      </c>
      <c r="D221" s="114" t="s">
        <v>2096</v>
      </c>
      <c r="E221" s="114" t="s">
        <v>1937</v>
      </c>
      <c r="F221" s="113">
        <v>1</v>
      </c>
      <c r="G221" s="113" t="s">
        <v>1994</v>
      </c>
      <c r="H221" s="116">
        <v>550</v>
      </c>
      <c r="I221" s="117">
        <v>0.18</v>
      </c>
      <c r="J221" s="183">
        <f t="shared" si="7"/>
        <v>649</v>
      </c>
      <c r="K221" s="132"/>
    </row>
    <row r="222" spans="1:11" ht="15.75" thickBot="1">
      <c r="A222" s="119"/>
      <c r="B222" s="121"/>
      <c r="C222" s="121"/>
      <c r="D222" s="122"/>
      <c r="E222" s="122" t="s">
        <v>1938</v>
      </c>
      <c r="F222" s="121">
        <v>1</v>
      </c>
      <c r="G222" s="121" t="s">
        <v>1994</v>
      </c>
      <c r="H222" s="124">
        <v>870</v>
      </c>
      <c r="I222" s="125">
        <v>0.18</v>
      </c>
      <c r="J222" s="184">
        <f t="shared" si="7"/>
        <v>1027</v>
      </c>
      <c r="K222" s="126">
        <f>+J222+J221</f>
        <v>1676</v>
      </c>
    </row>
    <row r="223" spans="1:11" ht="15.75" thickBot="1">
      <c r="A223" s="119">
        <v>34</v>
      </c>
      <c r="B223" s="120">
        <v>44715</v>
      </c>
      <c r="C223" s="121" t="s">
        <v>2145</v>
      </c>
      <c r="D223" s="122" t="s">
        <v>2137</v>
      </c>
      <c r="E223" s="122" t="s">
        <v>1939</v>
      </c>
      <c r="F223" s="121">
        <v>54</v>
      </c>
      <c r="G223" s="121" t="s">
        <v>1994</v>
      </c>
      <c r="H223" s="124">
        <v>18900</v>
      </c>
      <c r="I223" s="125">
        <v>0.18</v>
      </c>
      <c r="J223" s="184">
        <f t="shared" si="7"/>
        <v>22302</v>
      </c>
      <c r="K223" s="126">
        <f>+J223</f>
        <v>22302</v>
      </c>
    </row>
    <row r="224" spans="1:11" ht="15.75" thickBot="1">
      <c r="A224" s="119">
        <v>35</v>
      </c>
      <c r="B224" s="120">
        <v>44716</v>
      </c>
      <c r="C224" s="121" t="s">
        <v>2146</v>
      </c>
      <c r="D224" s="122" t="s">
        <v>2147</v>
      </c>
      <c r="E224" s="122" t="s">
        <v>1940</v>
      </c>
      <c r="F224" s="121">
        <v>1</v>
      </c>
      <c r="G224" s="121" t="s">
        <v>1994</v>
      </c>
      <c r="H224" s="124">
        <v>3990</v>
      </c>
      <c r="I224" s="125">
        <v>0.18</v>
      </c>
      <c r="J224" s="184">
        <f t="shared" si="7"/>
        <v>4708</v>
      </c>
      <c r="K224" s="126">
        <f>+J224</f>
        <v>4708</v>
      </c>
    </row>
    <row r="225" spans="1:11">
      <c r="A225" s="111">
        <v>36</v>
      </c>
      <c r="B225" s="112">
        <v>44718</v>
      </c>
      <c r="C225" s="113">
        <v>185</v>
      </c>
      <c r="D225" s="114" t="s">
        <v>2148</v>
      </c>
      <c r="E225" s="114" t="s">
        <v>1941</v>
      </c>
      <c r="F225" s="113">
        <v>20</v>
      </c>
      <c r="G225" s="113" t="s">
        <v>2005</v>
      </c>
      <c r="H225" s="116">
        <v>16000</v>
      </c>
      <c r="I225" s="117">
        <v>0.18</v>
      </c>
      <c r="J225" s="183">
        <f t="shared" si="7"/>
        <v>18880</v>
      </c>
      <c r="K225" s="132"/>
    </row>
    <row r="226" spans="1:11">
      <c r="A226" s="111"/>
      <c r="E226" s="114" t="s">
        <v>1942</v>
      </c>
      <c r="F226" s="113">
        <v>15</v>
      </c>
      <c r="G226" s="113" t="s">
        <v>2005</v>
      </c>
      <c r="H226" s="116">
        <v>15000</v>
      </c>
      <c r="I226" s="117">
        <v>0.18</v>
      </c>
      <c r="J226" s="183">
        <f t="shared" si="7"/>
        <v>17700</v>
      </c>
      <c r="K226" s="132"/>
    </row>
    <row r="227" spans="1:11">
      <c r="A227" s="111"/>
      <c r="E227" s="114" t="s">
        <v>1943</v>
      </c>
      <c r="F227" s="113">
        <v>5</v>
      </c>
      <c r="G227" s="113" t="s">
        <v>2005</v>
      </c>
      <c r="H227" s="116">
        <v>6500</v>
      </c>
      <c r="I227" s="117">
        <v>0.18</v>
      </c>
      <c r="J227" s="183">
        <f t="shared" si="7"/>
        <v>7670</v>
      </c>
      <c r="K227" s="132"/>
    </row>
    <row r="228" spans="1:11" ht="15.75" thickBot="1">
      <c r="A228" s="119"/>
      <c r="B228" s="121"/>
      <c r="C228" s="121"/>
      <c r="D228" s="122"/>
      <c r="E228" s="122" t="s">
        <v>1944</v>
      </c>
      <c r="F228" s="121">
        <v>4</v>
      </c>
      <c r="G228" s="121" t="s">
        <v>2005</v>
      </c>
      <c r="H228" s="124">
        <v>4000</v>
      </c>
      <c r="I228" s="125">
        <v>0.18</v>
      </c>
      <c r="J228" s="184">
        <f t="shared" si="7"/>
        <v>4720</v>
      </c>
      <c r="K228" s="126">
        <f>+SUM(J225:J228)</f>
        <v>48970</v>
      </c>
    </row>
    <row r="229" spans="1:11">
      <c r="A229" s="111">
        <v>37</v>
      </c>
      <c r="B229" s="112">
        <v>44719</v>
      </c>
      <c r="C229" s="113">
        <v>189</v>
      </c>
      <c r="D229" s="114" t="s">
        <v>2148</v>
      </c>
      <c r="E229" s="114" t="s">
        <v>1945</v>
      </c>
      <c r="F229" s="113">
        <v>20</v>
      </c>
      <c r="G229" s="113" t="s">
        <v>2005</v>
      </c>
      <c r="H229" s="116">
        <v>11000</v>
      </c>
      <c r="I229" s="117">
        <v>0.18</v>
      </c>
      <c r="J229" s="183">
        <f t="shared" si="7"/>
        <v>12980</v>
      </c>
      <c r="K229" s="132"/>
    </row>
    <row r="230" spans="1:11">
      <c r="A230" s="111"/>
      <c r="E230" s="114" t="s">
        <v>1945</v>
      </c>
      <c r="F230" s="113">
        <v>20</v>
      </c>
      <c r="G230" s="113" t="s">
        <v>2005</v>
      </c>
      <c r="H230" s="116">
        <v>16000</v>
      </c>
      <c r="I230" s="117">
        <v>0.18</v>
      </c>
      <c r="J230" s="183">
        <f t="shared" si="7"/>
        <v>18880</v>
      </c>
      <c r="K230" s="132"/>
    </row>
    <row r="231" spans="1:11">
      <c r="A231" s="111"/>
      <c r="E231" s="114" t="s">
        <v>1946</v>
      </c>
      <c r="F231" s="113">
        <v>7</v>
      </c>
      <c r="G231" s="113" t="s">
        <v>2005</v>
      </c>
      <c r="H231" s="116">
        <v>5600</v>
      </c>
      <c r="I231" s="117">
        <v>0.18</v>
      </c>
      <c r="J231" s="183">
        <f t="shared" si="7"/>
        <v>6608</v>
      </c>
      <c r="K231" s="132"/>
    </row>
    <row r="232" spans="1:11">
      <c r="A232" s="111"/>
      <c r="E232" s="114" t="s">
        <v>1947</v>
      </c>
      <c r="F232" s="113">
        <v>5</v>
      </c>
      <c r="G232" s="113" t="s">
        <v>2005</v>
      </c>
      <c r="H232" s="116">
        <v>7000</v>
      </c>
      <c r="I232" s="117">
        <v>0.18</v>
      </c>
      <c r="J232" s="183">
        <f t="shared" si="7"/>
        <v>8260</v>
      </c>
      <c r="K232" s="132"/>
    </row>
    <row r="233" spans="1:11" ht="15.75" thickBot="1">
      <c r="A233" s="119"/>
      <c r="B233" s="121"/>
      <c r="C233" s="121"/>
      <c r="D233" s="122"/>
      <c r="E233" s="122" t="s">
        <v>1948</v>
      </c>
      <c r="F233" s="121">
        <v>2</v>
      </c>
      <c r="G233" s="121" t="s">
        <v>2005</v>
      </c>
      <c r="H233" s="124">
        <v>2000</v>
      </c>
      <c r="I233" s="125">
        <v>0.18</v>
      </c>
      <c r="J233" s="184">
        <f t="shared" si="7"/>
        <v>2360</v>
      </c>
      <c r="K233" s="126">
        <f>+SUM(J229:J233)</f>
        <v>49088</v>
      </c>
    </row>
    <row r="234" spans="1:11">
      <c r="A234" s="111">
        <v>38</v>
      </c>
      <c r="B234" s="112">
        <v>44719</v>
      </c>
      <c r="C234" s="113">
        <v>190</v>
      </c>
      <c r="D234" s="114" t="s">
        <v>2148</v>
      </c>
      <c r="E234" s="114" t="s">
        <v>1949</v>
      </c>
      <c r="F234" s="113">
        <v>29.73</v>
      </c>
      <c r="G234" s="113" t="s">
        <v>2001</v>
      </c>
      <c r="H234" s="116">
        <v>17898</v>
      </c>
      <c r="I234" s="117">
        <v>0.18</v>
      </c>
      <c r="J234" s="183">
        <f t="shared" si="7"/>
        <v>21120</v>
      </c>
      <c r="K234" s="132"/>
    </row>
    <row r="235" spans="1:11">
      <c r="A235" s="111"/>
      <c r="E235" s="114" t="s">
        <v>1950</v>
      </c>
      <c r="F235" s="113">
        <v>13</v>
      </c>
      <c r="G235" s="113" t="s">
        <v>2004</v>
      </c>
      <c r="H235" s="116">
        <v>1596</v>
      </c>
      <c r="I235" s="117">
        <v>0.18</v>
      </c>
      <c r="J235" s="183">
        <f t="shared" si="7"/>
        <v>1883</v>
      </c>
      <c r="K235" s="132"/>
    </row>
    <row r="236" spans="1:11">
      <c r="A236" s="111"/>
      <c r="E236" s="114" t="s">
        <v>1951</v>
      </c>
      <c r="F236" s="113">
        <v>95</v>
      </c>
      <c r="G236" s="113" t="s">
        <v>2006</v>
      </c>
      <c r="H236" s="116">
        <v>8360</v>
      </c>
      <c r="I236" s="117">
        <v>0.18</v>
      </c>
      <c r="J236" s="183">
        <f t="shared" si="7"/>
        <v>9865</v>
      </c>
      <c r="K236" s="132"/>
    </row>
    <row r="237" spans="1:11">
      <c r="A237" s="111"/>
      <c r="E237" s="114" t="s">
        <v>1952</v>
      </c>
      <c r="F237" s="113">
        <v>90</v>
      </c>
      <c r="G237" s="113" t="s">
        <v>2006</v>
      </c>
      <c r="H237" s="116">
        <v>5760</v>
      </c>
      <c r="I237" s="117">
        <v>0.18</v>
      </c>
      <c r="J237" s="183">
        <f t="shared" si="7"/>
        <v>6797</v>
      </c>
      <c r="K237" s="132"/>
    </row>
    <row r="238" spans="1:11">
      <c r="A238" s="111"/>
      <c r="E238" s="114" t="s">
        <v>1953</v>
      </c>
      <c r="F238" s="113">
        <v>15.3</v>
      </c>
      <c r="G238" s="113" t="s">
        <v>2004</v>
      </c>
      <c r="H238" s="116">
        <v>6120</v>
      </c>
      <c r="I238" s="117">
        <v>0.18</v>
      </c>
      <c r="J238" s="183">
        <f t="shared" si="7"/>
        <v>7222</v>
      </c>
      <c r="K238" s="132"/>
    </row>
    <row r="239" spans="1:11" ht="15.75" thickBot="1">
      <c r="A239" s="119"/>
      <c r="B239" s="121"/>
      <c r="C239" s="121"/>
      <c r="D239" s="122"/>
      <c r="E239" s="122" t="s">
        <v>1954</v>
      </c>
      <c r="F239" s="121">
        <v>12</v>
      </c>
      <c r="G239" s="121" t="s">
        <v>2004</v>
      </c>
      <c r="H239" s="124">
        <v>1320</v>
      </c>
      <c r="I239" s="125">
        <v>0.18</v>
      </c>
      <c r="J239" s="184">
        <f t="shared" si="7"/>
        <v>1558</v>
      </c>
      <c r="K239" s="126">
        <f>+SUM(J234:J239)-1</f>
        <v>48444</v>
      </c>
    </row>
    <row r="240" spans="1:11" ht="15.75" thickBot="1">
      <c r="A240" s="94">
        <v>39</v>
      </c>
      <c r="B240" s="95">
        <v>44719</v>
      </c>
      <c r="C240" s="96" t="s">
        <v>2149</v>
      </c>
      <c r="D240" s="97" t="s">
        <v>2137</v>
      </c>
      <c r="E240" s="97" t="s">
        <v>1955</v>
      </c>
      <c r="F240" s="96">
        <v>72</v>
      </c>
      <c r="G240" s="96" t="s">
        <v>2006</v>
      </c>
      <c r="H240" s="99">
        <v>18432</v>
      </c>
      <c r="I240" s="100">
        <v>0.18</v>
      </c>
      <c r="J240" s="181">
        <f t="shared" si="7"/>
        <v>21750</v>
      </c>
      <c r="K240" s="101">
        <f>+J240</f>
        <v>21750</v>
      </c>
    </row>
    <row r="241" spans="1:11">
      <c r="A241" s="111">
        <v>40</v>
      </c>
      <c r="B241" s="112">
        <v>44721</v>
      </c>
      <c r="C241" s="113" t="s">
        <v>2150</v>
      </c>
      <c r="D241" s="114" t="s">
        <v>2124</v>
      </c>
      <c r="E241" s="114" t="s">
        <v>1956</v>
      </c>
      <c r="F241" s="113">
        <v>1</v>
      </c>
      <c r="G241" s="113" t="s">
        <v>1994</v>
      </c>
      <c r="H241" s="116">
        <v>1991.53</v>
      </c>
      <c r="I241" s="117">
        <v>0.18</v>
      </c>
      <c r="J241" s="183">
        <f t="shared" si="7"/>
        <v>2350</v>
      </c>
      <c r="K241" s="132"/>
    </row>
    <row r="242" spans="1:11" ht="15.75" thickBot="1">
      <c r="A242" s="119"/>
      <c r="B242" s="121"/>
      <c r="C242" s="121"/>
      <c r="D242" s="122"/>
      <c r="E242" s="122" t="s">
        <v>1957</v>
      </c>
      <c r="F242" s="121">
        <v>3</v>
      </c>
      <c r="G242" s="121" t="s">
        <v>1994</v>
      </c>
      <c r="H242" s="124">
        <v>5593.23</v>
      </c>
      <c r="I242" s="125">
        <v>0.18</v>
      </c>
      <c r="J242" s="184">
        <f t="shared" si="7"/>
        <v>6600</v>
      </c>
      <c r="K242" s="126">
        <f>+J242+J241</f>
        <v>8950</v>
      </c>
    </row>
    <row r="243" spans="1:11" ht="30">
      <c r="A243" s="103">
        <v>41</v>
      </c>
      <c r="B243" s="104">
        <v>44721</v>
      </c>
      <c r="C243" s="105">
        <v>37</v>
      </c>
      <c r="D243" s="106" t="s">
        <v>2111</v>
      </c>
      <c r="E243" s="106" t="s">
        <v>1958</v>
      </c>
      <c r="F243" s="105">
        <v>1</v>
      </c>
      <c r="G243" s="105" t="s">
        <v>1994</v>
      </c>
      <c r="H243" s="108">
        <v>40000</v>
      </c>
      <c r="I243" s="109">
        <v>0.18</v>
      </c>
      <c r="J243" s="182">
        <f t="shared" si="7"/>
        <v>47200</v>
      </c>
      <c r="K243" s="110"/>
    </row>
    <row r="244" spans="1:11">
      <c r="A244" s="111"/>
      <c r="B244" s="112"/>
      <c r="E244" s="114" t="s">
        <v>1959</v>
      </c>
      <c r="F244" s="113">
        <v>1</v>
      </c>
      <c r="G244" s="113" t="s">
        <v>1994</v>
      </c>
      <c r="H244" s="116">
        <v>22500</v>
      </c>
      <c r="I244" s="117">
        <v>0.18</v>
      </c>
      <c r="J244" s="183">
        <f t="shared" si="7"/>
        <v>26550</v>
      </c>
      <c r="K244" s="118"/>
    </row>
    <row r="245" spans="1:11" ht="15.75" thickBot="1">
      <c r="A245" s="119"/>
      <c r="B245" s="120"/>
      <c r="C245" s="121"/>
      <c r="D245" s="122"/>
      <c r="E245" s="122" t="s">
        <v>1960</v>
      </c>
      <c r="F245" s="121">
        <v>1</v>
      </c>
      <c r="G245" s="121" t="s">
        <v>1994</v>
      </c>
      <c r="H245" s="124">
        <v>25000</v>
      </c>
      <c r="I245" s="125">
        <v>0.18</v>
      </c>
      <c r="J245" s="184">
        <f t="shared" si="7"/>
        <v>29500</v>
      </c>
      <c r="K245" s="126">
        <f>+SUM(J243:J245)</f>
        <v>103250</v>
      </c>
    </row>
    <row r="246" spans="1:11" ht="30">
      <c r="A246" s="111">
        <v>42</v>
      </c>
      <c r="B246" s="112">
        <v>44722</v>
      </c>
      <c r="C246" s="113">
        <v>26</v>
      </c>
      <c r="D246" s="114" t="s">
        <v>2151</v>
      </c>
      <c r="E246" s="114" t="s">
        <v>1961</v>
      </c>
      <c r="F246" s="113">
        <v>2</v>
      </c>
      <c r="G246" s="113" t="s">
        <v>1994</v>
      </c>
      <c r="H246" s="116">
        <v>49000</v>
      </c>
      <c r="I246" s="117">
        <v>0.18</v>
      </c>
      <c r="J246" s="183">
        <f t="shared" si="7"/>
        <v>57820</v>
      </c>
      <c r="K246" s="132"/>
    </row>
    <row r="247" spans="1:11" ht="30.75" thickBot="1">
      <c r="A247" s="119"/>
      <c r="B247" s="121"/>
      <c r="C247" s="121"/>
      <c r="D247" s="122"/>
      <c r="E247" s="122" t="s">
        <v>1962</v>
      </c>
      <c r="F247" s="121">
        <v>2</v>
      </c>
      <c r="G247" s="121" t="s">
        <v>1994</v>
      </c>
      <c r="H247" s="124">
        <v>43000</v>
      </c>
      <c r="I247" s="125">
        <v>0.18</v>
      </c>
      <c r="J247" s="184">
        <f t="shared" si="7"/>
        <v>50740</v>
      </c>
      <c r="K247" s="126">
        <f>+SUM(J246:J247)</f>
        <v>108560</v>
      </c>
    </row>
    <row r="248" spans="1:11" ht="30.75" thickBot="1">
      <c r="A248" s="119">
        <v>43</v>
      </c>
      <c r="B248" s="120">
        <v>44725</v>
      </c>
      <c r="C248" s="121">
        <v>243</v>
      </c>
      <c r="D248" s="122" t="s">
        <v>2152</v>
      </c>
      <c r="E248" s="114" t="s">
        <v>1963</v>
      </c>
      <c r="F248" s="121"/>
      <c r="G248" s="121"/>
      <c r="H248" s="124"/>
      <c r="I248" s="125"/>
      <c r="J248" s="184">
        <v>28296</v>
      </c>
      <c r="K248" s="126">
        <f t="shared" ref="K248:K255" si="8">+J248</f>
        <v>28296</v>
      </c>
    </row>
    <row r="249" spans="1:11" ht="30.75" thickBot="1">
      <c r="A249" s="119">
        <v>44</v>
      </c>
      <c r="B249" s="120">
        <v>44727</v>
      </c>
      <c r="C249" s="121"/>
      <c r="D249" s="122" t="s">
        <v>2153</v>
      </c>
      <c r="E249" s="122" t="s">
        <v>1964</v>
      </c>
      <c r="F249" s="121"/>
      <c r="G249" s="121"/>
      <c r="H249" s="124"/>
      <c r="I249" s="125"/>
      <c r="J249" s="184">
        <v>29193</v>
      </c>
      <c r="K249" s="126">
        <f t="shared" si="8"/>
        <v>29193</v>
      </c>
    </row>
    <row r="250" spans="1:11" ht="15.75" thickBot="1">
      <c r="A250" s="119">
        <v>45</v>
      </c>
      <c r="B250" s="120">
        <v>44728</v>
      </c>
      <c r="C250" s="121"/>
      <c r="D250" s="122"/>
      <c r="E250" s="122" t="s">
        <v>1965</v>
      </c>
      <c r="F250" s="121"/>
      <c r="G250" s="121"/>
      <c r="H250" s="124"/>
      <c r="I250" s="125"/>
      <c r="J250" s="184">
        <v>14475</v>
      </c>
      <c r="K250" s="126">
        <f t="shared" si="8"/>
        <v>14475</v>
      </c>
    </row>
    <row r="251" spans="1:11" ht="30.75" thickBot="1">
      <c r="A251" s="119">
        <v>46</v>
      </c>
      <c r="B251" s="120">
        <v>44734</v>
      </c>
      <c r="C251" s="121">
        <v>49</v>
      </c>
      <c r="D251" s="122" t="s">
        <v>2111</v>
      </c>
      <c r="E251" s="122" t="s">
        <v>1960</v>
      </c>
      <c r="F251" s="121">
        <v>1</v>
      </c>
      <c r="G251" s="121" t="s">
        <v>1999</v>
      </c>
      <c r="H251" s="124">
        <v>30000</v>
      </c>
      <c r="I251" s="125">
        <v>0.18</v>
      </c>
      <c r="J251" s="184">
        <f t="shared" si="7"/>
        <v>35400</v>
      </c>
      <c r="K251" s="126">
        <f t="shared" si="8"/>
        <v>35400</v>
      </c>
    </row>
    <row r="252" spans="1:11" ht="15.75" thickBot="1">
      <c r="A252" s="119">
        <v>47</v>
      </c>
      <c r="B252" s="120">
        <v>44736</v>
      </c>
      <c r="C252" s="121">
        <v>417</v>
      </c>
      <c r="D252" s="122" t="s">
        <v>2154</v>
      </c>
      <c r="E252" s="122" t="s">
        <v>1966</v>
      </c>
      <c r="F252" s="121">
        <v>1</v>
      </c>
      <c r="G252" s="121" t="s">
        <v>1998</v>
      </c>
      <c r="H252" s="124">
        <v>227240</v>
      </c>
      <c r="I252" s="125">
        <v>0.18</v>
      </c>
      <c r="J252" s="184">
        <f t="shared" si="7"/>
        <v>268143</v>
      </c>
      <c r="K252" s="126">
        <f>+J252</f>
        <v>268143</v>
      </c>
    </row>
    <row r="253" spans="1:11" ht="15.75" thickBot="1">
      <c r="A253" s="119">
        <v>48</v>
      </c>
      <c r="B253" s="120">
        <v>44736</v>
      </c>
      <c r="C253" s="121">
        <v>418</v>
      </c>
      <c r="D253" s="122" t="s">
        <v>2154</v>
      </c>
      <c r="E253" s="122" t="s">
        <v>1967</v>
      </c>
      <c r="F253" s="121">
        <v>1</v>
      </c>
      <c r="G253" s="121" t="s">
        <v>1998</v>
      </c>
      <c r="H253" s="124">
        <v>75339.66</v>
      </c>
      <c r="I253" s="125">
        <v>0.18</v>
      </c>
      <c r="J253" s="184">
        <f t="shared" si="7"/>
        <v>88901</v>
      </c>
      <c r="K253" s="126">
        <f>+J253</f>
        <v>88901</v>
      </c>
    </row>
    <row r="254" spans="1:11" ht="46.5" thickBot="1">
      <c r="A254" s="119">
        <v>49</v>
      </c>
      <c r="B254" s="120">
        <v>44737</v>
      </c>
      <c r="C254" s="174" t="s">
        <v>2155</v>
      </c>
      <c r="D254" s="122" t="s">
        <v>2156</v>
      </c>
      <c r="E254" s="122" t="s">
        <v>1968</v>
      </c>
      <c r="F254" s="121"/>
      <c r="G254" s="121"/>
      <c r="H254" s="124"/>
      <c r="I254" s="125"/>
      <c r="J254" s="184">
        <v>28500</v>
      </c>
      <c r="K254" s="126">
        <f t="shared" si="8"/>
        <v>28500</v>
      </c>
    </row>
    <row r="255" spans="1:11" ht="30.75" thickBot="1">
      <c r="A255" s="94"/>
      <c r="B255" s="95">
        <v>44739</v>
      </c>
      <c r="C255" s="96" t="s">
        <v>2157</v>
      </c>
      <c r="D255" s="97" t="s">
        <v>2151</v>
      </c>
      <c r="E255" s="97" t="s">
        <v>1961</v>
      </c>
      <c r="F255" s="96">
        <v>2</v>
      </c>
      <c r="G255" s="96" t="s">
        <v>1994</v>
      </c>
      <c r="H255" s="99">
        <v>49000</v>
      </c>
      <c r="I255" s="100">
        <v>0.18</v>
      </c>
      <c r="J255" s="181">
        <f t="shared" si="7"/>
        <v>57820</v>
      </c>
      <c r="K255" s="101">
        <f t="shared" si="8"/>
        <v>57820</v>
      </c>
    </row>
    <row r="256" spans="1:11" ht="30">
      <c r="A256" s="111">
        <v>50</v>
      </c>
      <c r="B256" s="112">
        <v>44740</v>
      </c>
      <c r="C256" s="113" t="s">
        <v>2158</v>
      </c>
      <c r="D256" s="114" t="s">
        <v>2152</v>
      </c>
      <c r="E256" s="114" t="s">
        <v>1963</v>
      </c>
      <c r="F256" s="113">
        <v>2</v>
      </c>
      <c r="G256" s="113" t="s">
        <v>1994</v>
      </c>
      <c r="H256" s="116">
        <v>22000</v>
      </c>
      <c r="I256" s="117">
        <v>0.18</v>
      </c>
      <c r="J256" s="183">
        <f t="shared" si="7"/>
        <v>25960</v>
      </c>
      <c r="K256" s="132"/>
    </row>
    <row r="257" spans="1:11" ht="15.75" thickBot="1">
      <c r="A257" s="119"/>
      <c r="B257" s="121"/>
      <c r="C257" s="121"/>
      <c r="D257" s="122"/>
      <c r="E257" s="122" t="s">
        <v>1969</v>
      </c>
      <c r="F257" s="121">
        <v>2</v>
      </c>
      <c r="G257" s="121" t="s">
        <v>1994</v>
      </c>
      <c r="H257" s="124">
        <v>800</v>
      </c>
      <c r="I257" s="125">
        <v>0.18</v>
      </c>
      <c r="J257" s="184">
        <f t="shared" si="7"/>
        <v>944</v>
      </c>
      <c r="K257" s="126">
        <f>+J257+J256</f>
        <v>26904</v>
      </c>
    </row>
    <row r="258" spans="1:11" ht="30">
      <c r="A258" s="111">
        <v>51</v>
      </c>
      <c r="B258" s="112">
        <v>44740</v>
      </c>
      <c r="C258" s="113" t="s">
        <v>2159</v>
      </c>
      <c r="D258" s="114" t="s">
        <v>2152</v>
      </c>
      <c r="E258" s="114" t="s">
        <v>1963</v>
      </c>
      <c r="F258" s="113">
        <v>1</v>
      </c>
      <c r="G258" s="113" t="s">
        <v>1994</v>
      </c>
      <c r="H258" s="116">
        <v>11000</v>
      </c>
      <c r="I258" s="117">
        <v>0.18</v>
      </c>
      <c r="J258" s="183">
        <f t="shared" ref="J258:J286" si="9">ROUND(+H258+H258*I258,0)</f>
        <v>12980</v>
      </c>
      <c r="K258" s="132"/>
    </row>
    <row r="259" spans="1:11" ht="15.75" thickBot="1">
      <c r="A259" s="111"/>
      <c r="E259" s="114" t="s">
        <v>1969</v>
      </c>
      <c r="F259" s="113">
        <v>1</v>
      </c>
      <c r="G259" s="113" t="s">
        <v>1994</v>
      </c>
      <c r="H259" s="116">
        <v>500</v>
      </c>
      <c r="I259" s="117">
        <v>0.18</v>
      </c>
      <c r="J259" s="183">
        <f t="shared" si="9"/>
        <v>590</v>
      </c>
      <c r="K259" s="118">
        <f>+J259+J258</f>
        <v>13570</v>
      </c>
    </row>
    <row r="260" spans="1:11" ht="15.75" thickBot="1">
      <c r="A260" s="94">
        <v>52</v>
      </c>
      <c r="B260" s="95">
        <v>44741</v>
      </c>
      <c r="C260" s="96">
        <v>1629</v>
      </c>
      <c r="D260" s="97" t="s">
        <v>2160</v>
      </c>
      <c r="E260" s="97" t="s">
        <v>1970</v>
      </c>
      <c r="F260" s="96">
        <v>1</v>
      </c>
      <c r="G260" s="96" t="s">
        <v>1994</v>
      </c>
      <c r="H260" s="99">
        <v>40000</v>
      </c>
      <c r="I260" s="100">
        <v>0.18</v>
      </c>
      <c r="J260" s="181">
        <f t="shared" si="9"/>
        <v>47200</v>
      </c>
      <c r="K260" s="101">
        <f>+J260</f>
        <v>47200</v>
      </c>
    </row>
    <row r="261" spans="1:11" ht="15.75" thickBot="1">
      <c r="A261" s="119">
        <v>53</v>
      </c>
      <c r="B261" s="120">
        <v>44741</v>
      </c>
      <c r="C261" s="121">
        <v>105</v>
      </c>
      <c r="D261" s="122" t="s">
        <v>2161</v>
      </c>
      <c r="E261" s="122" t="s">
        <v>1971</v>
      </c>
      <c r="F261" s="121">
        <v>1</v>
      </c>
      <c r="G261" s="121" t="s">
        <v>1994</v>
      </c>
      <c r="H261" s="124">
        <v>42000</v>
      </c>
      <c r="I261" s="125">
        <v>0.18</v>
      </c>
      <c r="J261" s="184">
        <f t="shared" si="9"/>
        <v>49560</v>
      </c>
      <c r="K261" s="126">
        <f>+J261</f>
        <v>49560</v>
      </c>
    </row>
    <row r="262" spans="1:11">
      <c r="A262" s="103">
        <v>54</v>
      </c>
      <c r="B262" s="104">
        <v>44741</v>
      </c>
      <c r="C262" s="105">
        <v>63</v>
      </c>
      <c r="D262" s="106" t="s">
        <v>2046</v>
      </c>
      <c r="E262" s="106" t="s">
        <v>1972</v>
      </c>
      <c r="F262" s="105">
        <v>2</v>
      </c>
      <c r="G262" s="105" t="s">
        <v>1994</v>
      </c>
      <c r="H262" s="108">
        <v>700</v>
      </c>
      <c r="I262" s="109">
        <v>0.18</v>
      </c>
      <c r="J262" s="182">
        <f t="shared" si="9"/>
        <v>826</v>
      </c>
      <c r="K262" s="138"/>
    </row>
    <row r="263" spans="1:11">
      <c r="A263" s="111"/>
      <c r="E263" s="114" t="s">
        <v>1973</v>
      </c>
      <c r="F263" s="113">
        <v>2</v>
      </c>
      <c r="G263" s="113" t="s">
        <v>1994</v>
      </c>
      <c r="H263" s="116">
        <v>440</v>
      </c>
      <c r="I263" s="117">
        <v>0.18</v>
      </c>
      <c r="J263" s="183">
        <f t="shared" si="9"/>
        <v>519</v>
      </c>
      <c r="K263" s="132"/>
    </row>
    <row r="264" spans="1:11" ht="15.75" thickBot="1">
      <c r="A264" s="119"/>
      <c r="B264" s="121"/>
      <c r="C264" s="121"/>
      <c r="D264" s="122"/>
      <c r="E264" s="122" t="s">
        <v>1974</v>
      </c>
      <c r="F264" s="121">
        <v>1</v>
      </c>
      <c r="G264" s="121" t="s">
        <v>1994</v>
      </c>
      <c r="H264" s="124">
        <v>900</v>
      </c>
      <c r="I264" s="125">
        <v>0.18</v>
      </c>
      <c r="J264" s="184">
        <f t="shared" si="9"/>
        <v>1062</v>
      </c>
      <c r="K264" s="126">
        <f>+SUM(J262:J264)</f>
        <v>2407</v>
      </c>
    </row>
    <row r="265" spans="1:11" ht="30">
      <c r="A265" s="111">
        <v>55</v>
      </c>
      <c r="B265" s="112">
        <v>44742</v>
      </c>
      <c r="C265" s="113">
        <v>7</v>
      </c>
      <c r="D265" s="114" t="s">
        <v>2162</v>
      </c>
      <c r="E265" s="114" t="s">
        <v>1975</v>
      </c>
      <c r="F265" s="113">
        <v>8</v>
      </c>
      <c r="G265" s="113" t="s">
        <v>1994</v>
      </c>
      <c r="H265" s="116">
        <v>160000</v>
      </c>
      <c r="I265" s="117">
        <v>0.18</v>
      </c>
      <c r="J265" s="183">
        <f t="shared" si="9"/>
        <v>188800</v>
      </c>
      <c r="K265" s="132"/>
    </row>
    <row r="266" spans="1:11" ht="15.75" thickBot="1">
      <c r="A266" s="111"/>
      <c r="E266" s="114" t="s">
        <v>1976</v>
      </c>
      <c r="F266" s="113">
        <v>4</v>
      </c>
      <c r="G266" s="113" t="s">
        <v>1994</v>
      </c>
      <c r="H266" s="116">
        <v>60000</v>
      </c>
      <c r="I266" s="117">
        <v>0.18</v>
      </c>
      <c r="J266" s="183">
        <f t="shared" si="9"/>
        <v>70800</v>
      </c>
      <c r="K266" s="118">
        <f>+J266+J265</f>
        <v>259600</v>
      </c>
    </row>
    <row r="267" spans="1:11" ht="30.75" thickBot="1">
      <c r="A267" s="94">
        <v>56</v>
      </c>
      <c r="B267" s="95">
        <v>44742</v>
      </c>
      <c r="C267" s="96" t="s">
        <v>2163</v>
      </c>
      <c r="D267" s="97" t="s">
        <v>2152</v>
      </c>
      <c r="E267" s="97" t="s">
        <v>1963</v>
      </c>
      <c r="F267" s="96">
        <v>1</v>
      </c>
      <c r="G267" s="96" t="s">
        <v>1994</v>
      </c>
      <c r="H267" s="99">
        <v>28198.69</v>
      </c>
      <c r="I267" s="100">
        <v>0.18</v>
      </c>
      <c r="J267" s="181">
        <f t="shared" si="9"/>
        <v>33274</v>
      </c>
      <c r="K267" s="101">
        <f>+J267</f>
        <v>33274</v>
      </c>
    </row>
    <row r="268" spans="1:11">
      <c r="A268" s="111">
        <v>57</v>
      </c>
      <c r="B268" s="112">
        <v>44743</v>
      </c>
      <c r="C268" s="113">
        <v>1953</v>
      </c>
      <c r="D268" s="114" t="s">
        <v>2164</v>
      </c>
      <c r="E268" s="114" t="s">
        <v>1977</v>
      </c>
      <c r="F268" s="113">
        <v>1</v>
      </c>
      <c r="G268" s="113" t="s">
        <v>1994</v>
      </c>
      <c r="H268" s="116">
        <v>365000</v>
      </c>
      <c r="I268" s="117">
        <v>0.18</v>
      </c>
      <c r="J268" s="183">
        <f t="shared" si="9"/>
        <v>430700</v>
      </c>
      <c r="K268" s="132"/>
    </row>
    <row r="269" spans="1:11">
      <c r="A269" s="111"/>
      <c r="E269" s="114" t="s">
        <v>1978</v>
      </c>
      <c r="F269" s="113">
        <v>1</v>
      </c>
      <c r="G269" s="113" t="s">
        <v>1994</v>
      </c>
      <c r="H269" s="116">
        <v>275000</v>
      </c>
      <c r="I269" s="117">
        <v>0.18</v>
      </c>
      <c r="J269" s="183">
        <f t="shared" si="9"/>
        <v>324500</v>
      </c>
      <c r="K269" s="132"/>
    </row>
    <row r="270" spans="1:11">
      <c r="A270" s="111"/>
      <c r="E270" s="114" t="s">
        <v>1979</v>
      </c>
      <c r="F270" s="113">
        <v>1</v>
      </c>
      <c r="G270" s="113" t="s">
        <v>1994</v>
      </c>
      <c r="H270" s="116">
        <v>110000</v>
      </c>
      <c r="I270" s="117">
        <v>0.18</v>
      </c>
      <c r="J270" s="183">
        <f t="shared" si="9"/>
        <v>129800</v>
      </c>
      <c r="K270" s="132"/>
    </row>
    <row r="271" spans="1:11" ht="15.75" thickBot="1">
      <c r="A271" s="119"/>
      <c r="B271" s="121"/>
      <c r="C271" s="121"/>
      <c r="D271" s="122"/>
      <c r="E271" s="122" t="s">
        <v>1980</v>
      </c>
      <c r="F271" s="121">
        <v>1</v>
      </c>
      <c r="G271" s="121" t="s">
        <v>1994</v>
      </c>
      <c r="H271" s="124">
        <v>8000</v>
      </c>
      <c r="I271" s="125">
        <v>0.18</v>
      </c>
      <c r="J271" s="184">
        <f t="shared" si="9"/>
        <v>9440</v>
      </c>
      <c r="K271" s="126">
        <f>+SUM(J268:J271)</f>
        <v>894440</v>
      </c>
    </row>
    <row r="272" spans="1:11">
      <c r="A272" s="103">
        <v>58</v>
      </c>
      <c r="B272" s="104">
        <v>44743</v>
      </c>
      <c r="C272" s="105" t="s">
        <v>2165</v>
      </c>
      <c r="D272" s="106" t="s">
        <v>2096</v>
      </c>
      <c r="E272" s="106" t="s">
        <v>1981</v>
      </c>
      <c r="F272" s="105">
        <v>6</v>
      </c>
      <c r="G272" s="105" t="s">
        <v>1994</v>
      </c>
      <c r="H272" s="108">
        <v>367.2</v>
      </c>
      <c r="I272" s="109">
        <v>0.18</v>
      </c>
      <c r="J272" s="182">
        <f t="shared" si="9"/>
        <v>433</v>
      </c>
      <c r="K272" s="110"/>
    </row>
    <row r="273" spans="1:11">
      <c r="A273" s="111"/>
      <c r="E273" s="114" t="s">
        <v>1982</v>
      </c>
      <c r="F273" s="113">
        <v>6</v>
      </c>
      <c r="G273" s="113" t="s">
        <v>1994</v>
      </c>
      <c r="H273" s="116">
        <v>255</v>
      </c>
      <c r="I273" s="117">
        <v>0.18</v>
      </c>
      <c r="J273" s="183">
        <f t="shared" si="9"/>
        <v>301</v>
      </c>
      <c r="K273" s="118"/>
    </row>
    <row r="274" spans="1:11">
      <c r="A274" s="111"/>
      <c r="E274" s="114" t="s">
        <v>1983</v>
      </c>
      <c r="F274" s="113">
        <v>6</v>
      </c>
      <c r="G274" s="113" t="s">
        <v>1994</v>
      </c>
      <c r="H274" s="116">
        <v>295.8</v>
      </c>
      <c r="I274" s="117">
        <v>0.18</v>
      </c>
      <c r="J274" s="183">
        <f t="shared" si="9"/>
        <v>349</v>
      </c>
      <c r="K274" s="118"/>
    </row>
    <row r="275" spans="1:11">
      <c r="A275" s="111"/>
      <c r="E275" s="114" t="s">
        <v>1984</v>
      </c>
      <c r="F275" s="113">
        <v>6</v>
      </c>
      <c r="G275" s="113" t="s">
        <v>1994</v>
      </c>
      <c r="H275" s="116">
        <v>341.7</v>
      </c>
      <c r="I275" s="117">
        <v>0.18</v>
      </c>
      <c r="J275" s="183">
        <f t="shared" si="9"/>
        <v>403</v>
      </c>
      <c r="K275" s="118"/>
    </row>
    <row r="276" spans="1:11">
      <c r="A276" s="111"/>
      <c r="E276" s="114" t="s">
        <v>1985</v>
      </c>
      <c r="F276" s="113">
        <v>6</v>
      </c>
      <c r="G276" s="113" t="s">
        <v>1994</v>
      </c>
      <c r="H276" s="116">
        <v>362.1</v>
      </c>
      <c r="I276" s="117">
        <v>0.18</v>
      </c>
      <c r="J276" s="183">
        <f t="shared" si="9"/>
        <v>427</v>
      </c>
      <c r="K276" s="118"/>
    </row>
    <row r="277" spans="1:11">
      <c r="A277" s="111"/>
      <c r="E277" s="114" t="s">
        <v>1986</v>
      </c>
      <c r="F277" s="113">
        <v>6</v>
      </c>
      <c r="G277" s="113" t="s">
        <v>1994</v>
      </c>
      <c r="H277" s="116">
        <v>443.7</v>
      </c>
      <c r="I277" s="117">
        <v>0.18</v>
      </c>
      <c r="J277" s="183">
        <f t="shared" si="9"/>
        <v>524</v>
      </c>
      <c r="K277" s="118"/>
    </row>
    <row r="278" spans="1:11">
      <c r="A278" s="111"/>
      <c r="E278" s="114" t="s">
        <v>1987</v>
      </c>
      <c r="F278" s="113">
        <v>6</v>
      </c>
      <c r="G278" s="113" t="s">
        <v>1994</v>
      </c>
      <c r="H278" s="116">
        <v>479.4</v>
      </c>
      <c r="I278" s="117">
        <v>0.18</v>
      </c>
      <c r="J278" s="183">
        <f t="shared" si="9"/>
        <v>566</v>
      </c>
      <c r="K278" s="118"/>
    </row>
    <row r="279" spans="1:11">
      <c r="A279" s="111"/>
      <c r="E279" s="114" t="s">
        <v>1988</v>
      </c>
      <c r="F279" s="113">
        <v>6</v>
      </c>
      <c r="G279" s="113" t="s">
        <v>1994</v>
      </c>
      <c r="H279" s="116">
        <v>255</v>
      </c>
      <c r="I279" s="117">
        <v>0.18</v>
      </c>
      <c r="J279" s="183">
        <f t="shared" si="9"/>
        <v>301</v>
      </c>
      <c r="K279" s="118"/>
    </row>
    <row r="280" spans="1:11">
      <c r="A280" s="111"/>
      <c r="E280" s="114" t="s">
        <v>1989</v>
      </c>
      <c r="F280" s="113">
        <v>6</v>
      </c>
      <c r="G280" s="113" t="s">
        <v>1994</v>
      </c>
      <c r="H280" s="116">
        <v>204</v>
      </c>
      <c r="I280" s="117">
        <v>0.18</v>
      </c>
      <c r="J280" s="183">
        <f t="shared" si="9"/>
        <v>241</v>
      </c>
      <c r="K280" s="118"/>
    </row>
    <row r="281" spans="1:11">
      <c r="A281" s="111"/>
      <c r="E281" s="114" t="s">
        <v>1990</v>
      </c>
      <c r="F281" s="113">
        <v>3</v>
      </c>
      <c r="G281" s="113" t="s">
        <v>1994</v>
      </c>
      <c r="H281" s="116">
        <v>127.5</v>
      </c>
      <c r="I281" s="117">
        <v>0.18</v>
      </c>
      <c r="J281" s="183">
        <f t="shared" si="9"/>
        <v>150</v>
      </c>
      <c r="K281" s="118"/>
    </row>
    <row r="282" spans="1:11">
      <c r="A282" s="111"/>
      <c r="E282" s="114" t="s">
        <v>1991</v>
      </c>
      <c r="F282" s="113">
        <v>3</v>
      </c>
      <c r="G282" s="113" t="s">
        <v>1994</v>
      </c>
      <c r="H282" s="116">
        <v>153</v>
      </c>
      <c r="I282" s="117">
        <v>0.18</v>
      </c>
      <c r="J282" s="183">
        <f t="shared" si="9"/>
        <v>181</v>
      </c>
      <c r="K282" s="118"/>
    </row>
    <row r="283" spans="1:11">
      <c r="A283" s="111"/>
      <c r="E283" s="114" t="s">
        <v>1992</v>
      </c>
      <c r="F283" s="113">
        <v>25</v>
      </c>
      <c r="G283" s="113" t="s">
        <v>2007</v>
      </c>
      <c r="H283" s="116">
        <v>1211.25</v>
      </c>
      <c r="I283" s="117">
        <v>0.18</v>
      </c>
      <c r="J283" s="183">
        <f t="shared" si="9"/>
        <v>1429</v>
      </c>
      <c r="K283" s="118"/>
    </row>
    <row r="284" spans="1:11" ht="15.75" thickBot="1">
      <c r="A284" s="119"/>
      <c r="B284" s="121"/>
      <c r="C284" s="121"/>
      <c r="D284" s="122"/>
      <c r="E284" s="122" t="s">
        <v>1993</v>
      </c>
      <c r="F284" s="121">
        <v>3</v>
      </c>
      <c r="G284" s="121" t="s">
        <v>1994</v>
      </c>
      <c r="H284" s="124">
        <v>135</v>
      </c>
      <c r="I284" s="125">
        <v>0.18</v>
      </c>
      <c r="J284" s="184">
        <f t="shared" si="9"/>
        <v>159</v>
      </c>
      <c r="K284" s="126">
        <f>+SUM(J272:J284)</f>
        <v>5464</v>
      </c>
    </row>
    <row r="285" spans="1:11" ht="30.75" thickBot="1">
      <c r="A285" s="119">
        <v>59</v>
      </c>
      <c r="B285" s="120">
        <v>44743</v>
      </c>
      <c r="C285" s="121" t="s">
        <v>2166</v>
      </c>
      <c r="D285" s="122" t="s">
        <v>2151</v>
      </c>
      <c r="E285" s="122" t="s">
        <v>1962</v>
      </c>
      <c r="F285" s="121">
        <v>2</v>
      </c>
      <c r="G285" s="121" t="s">
        <v>1994</v>
      </c>
      <c r="H285" s="124">
        <v>36440.68</v>
      </c>
      <c r="I285" s="125">
        <v>0.18</v>
      </c>
      <c r="J285" s="184">
        <f t="shared" si="9"/>
        <v>43000</v>
      </c>
      <c r="K285" s="126">
        <f>+J285</f>
        <v>43000</v>
      </c>
    </row>
    <row r="286" spans="1:11" ht="30.75" thickBot="1">
      <c r="A286" s="119">
        <v>60</v>
      </c>
      <c r="B286" s="120">
        <v>44743</v>
      </c>
      <c r="C286" s="121">
        <v>51</v>
      </c>
      <c r="D286" s="122" t="s">
        <v>2111</v>
      </c>
      <c r="E286" s="122" t="s">
        <v>1935</v>
      </c>
      <c r="F286" s="121">
        <v>1</v>
      </c>
      <c r="G286" s="121" t="s">
        <v>1998</v>
      </c>
      <c r="H286" s="124">
        <v>40000</v>
      </c>
      <c r="I286" s="125">
        <v>0.18</v>
      </c>
      <c r="J286" s="184">
        <f t="shared" si="9"/>
        <v>47200</v>
      </c>
      <c r="K286" s="126">
        <f>+J286</f>
        <v>47200</v>
      </c>
    </row>
    <row r="287" spans="1:11">
      <c r="H287" s="175" t="s">
        <v>13</v>
      </c>
      <c r="I287" s="176"/>
      <c r="J287" s="186">
        <f>SUM(J2:J286)</f>
        <v>53201911</v>
      </c>
      <c r="K287" s="177">
        <f>SUM(K2:K286)</f>
        <v>53201911</v>
      </c>
    </row>
    <row r="288" spans="1:11">
      <c r="J288" s="183">
        <f>SUBTOTAL(9,J35:J220)</f>
        <v>36511674</v>
      </c>
      <c r="K288" s="183">
        <f>SUBTOTAL(9,K35:K220)</f>
        <v>36806675</v>
      </c>
    </row>
  </sheetData>
  <autoFilter ref="A1:K287"/>
  <pageMargins left="0.70866141732283472" right="0.70866141732283472" top="0.74803149606299213" bottom="0.74803149606299213" header="0.31496062992125984" footer="0.31496062992125984"/>
  <pageSetup paperSize="9" scale="74"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265"/>
  <sheetViews>
    <sheetView showGridLines="0" workbookViewId="0">
      <pane ySplit="3" topLeftCell="A67" activePane="bottomLeft" state="frozen"/>
      <selection pane="bottomLeft" activeCell="C235" sqref="C235:C264"/>
    </sheetView>
  </sheetViews>
  <sheetFormatPr defaultRowHeight="12.75"/>
  <cols>
    <col min="1" max="1" width="9.140625" style="11"/>
    <col min="2" max="2" width="7.42578125" style="11" customWidth="1"/>
    <col min="3" max="3" width="56.85546875" style="19" bestFit="1" customWidth="1"/>
    <col min="4" max="4" width="6" style="19" hidden="1" customWidth="1"/>
    <col min="5" max="5" width="5.7109375" style="19" hidden="1" customWidth="1"/>
    <col min="6" max="6" width="17.85546875" style="11" bestFit="1" customWidth="1"/>
    <col min="7" max="7" width="14.5703125" style="70" bestFit="1" customWidth="1"/>
    <col min="8" max="8" width="14.140625" style="11" bestFit="1" customWidth="1"/>
    <col min="9" max="9" width="13.85546875" style="11" bestFit="1" customWidth="1"/>
    <col min="10" max="10" width="17.42578125" style="11" bestFit="1" customWidth="1"/>
    <col min="11" max="11" width="17.85546875" style="38" bestFit="1" customWidth="1"/>
    <col min="12" max="12" width="44" style="11" customWidth="1"/>
    <col min="13" max="13" width="9.28515625" style="11" customWidth="1"/>
    <col min="14" max="14" width="10.140625" style="11" customWidth="1"/>
    <col min="15" max="15" width="9.42578125" style="11" customWidth="1"/>
    <col min="16" max="16" width="11" style="11" customWidth="1"/>
    <col min="17" max="17" width="9" style="11" customWidth="1"/>
    <col min="18" max="18" width="10" style="70" customWidth="1"/>
    <col min="19" max="19" width="7.5703125" style="11" bestFit="1" customWidth="1"/>
    <col min="20" max="20" width="13.42578125" style="11" customWidth="1"/>
    <col min="21" max="21" width="17.5703125" style="11" hidden="1" customWidth="1"/>
    <col min="22" max="22" width="9.85546875" style="70" customWidth="1"/>
    <col min="23" max="23" width="17.85546875" style="11" customWidth="1"/>
    <col min="24" max="24" width="14.28515625" style="11" customWidth="1"/>
    <col min="25" max="25" width="16.85546875" style="11" hidden="1" customWidth="1"/>
    <col min="26" max="26" width="12.7109375" style="12" hidden="1" customWidth="1"/>
    <col min="27" max="27" width="17.7109375" style="11" bestFit="1" customWidth="1"/>
    <col min="28" max="28" width="8.42578125" style="11" bestFit="1" customWidth="1"/>
    <col min="29" max="29" width="10.42578125" style="11" bestFit="1" customWidth="1"/>
    <col min="30" max="30" width="10.140625" style="11" bestFit="1" customWidth="1"/>
    <col min="31" max="16384" width="9.140625" style="11"/>
  </cols>
  <sheetData>
    <row r="1" spans="2:27" s="13" customFormat="1" ht="18.75">
      <c r="B1" s="28" t="s">
        <v>2174</v>
      </c>
      <c r="C1" s="29"/>
      <c r="D1" s="29"/>
      <c r="E1" s="29"/>
      <c r="F1" s="29"/>
      <c r="G1" s="71"/>
      <c r="H1" s="29"/>
      <c r="I1" s="29"/>
      <c r="J1" s="29"/>
      <c r="K1" s="36"/>
      <c r="L1" s="29"/>
      <c r="M1" s="29"/>
      <c r="N1" s="29"/>
      <c r="O1" s="29"/>
      <c r="P1" s="29"/>
      <c r="Q1" s="29"/>
      <c r="R1" s="71"/>
      <c r="S1" s="29"/>
      <c r="T1" s="29"/>
      <c r="U1" s="29"/>
      <c r="V1" s="67"/>
      <c r="W1" s="27"/>
      <c r="X1" s="29"/>
      <c r="Y1" s="29"/>
      <c r="Z1" s="29"/>
      <c r="AA1" s="30"/>
    </row>
    <row r="2" spans="2:27" s="13" customFormat="1" ht="18.75">
      <c r="B2" s="23"/>
      <c r="C2" s="24"/>
      <c r="D2" s="24"/>
      <c r="E2" s="24"/>
      <c r="F2" s="24"/>
      <c r="G2" s="24"/>
      <c r="H2" s="31">
        <v>44742</v>
      </c>
      <c r="I2" s="24"/>
      <c r="J2" s="24"/>
      <c r="K2" s="190">
        <f>SUBTOTAL(9,K4:K264)</f>
        <v>53201911</v>
      </c>
      <c r="L2" s="32" t="s">
        <v>1754</v>
      </c>
      <c r="M2" s="32"/>
      <c r="N2" s="32"/>
      <c r="O2" s="32"/>
      <c r="P2" s="32">
        <v>44652</v>
      </c>
      <c r="Q2" s="32"/>
      <c r="R2" s="32"/>
      <c r="S2" s="24"/>
      <c r="T2" s="24"/>
      <c r="U2" s="24"/>
      <c r="V2" s="68"/>
      <c r="W2" s="190">
        <f t="shared" ref="W2:AA2" si="0">SUBTOTAL(9,W4:W264)</f>
        <v>53908993.596254155</v>
      </c>
      <c r="X2" s="190">
        <f t="shared" si="0"/>
        <v>1838486.8231551766</v>
      </c>
      <c r="Y2" s="190">
        <f t="shared" si="0"/>
        <v>51363424.176844798</v>
      </c>
      <c r="Z2" s="190">
        <f t="shared" si="0"/>
        <v>0</v>
      </c>
      <c r="AA2" s="190">
        <f t="shared" si="0"/>
        <v>51064674.176844798</v>
      </c>
    </row>
    <row r="3" spans="2:27" s="13" customFormat="1" ht="57.75">
      <c r="B3" s="14" t="s">
        <v>0</v>
      </c>
      <c r="C3" s="14" t="s">
        <v>1</v>
      </c>
      <c r="D3" s="14" t="s">
        <v>2008</v>
      </c>
      <c r="E3" s="14" t="s">
        <v>2009</v>
      </c>
      <c r="F3" s="14" t="s">
        <v>2</v>
      </c>
      <c r="G3" s="14" t="s">
        <v>1770</v>
      </c>
      <c r="H3" s="14" t="s">
        <v>3</v>
      </c>
      <c r="I3" s="14" t="s">
        <v>1760</v>
      </c>
      <c r="J3" s="14" t="s">
        <v>1761</v>
      </c>
      <c r="K3" s="37" t="s">
        <v>6</v>
      </c>
      <c r="L3" s="25" t="s">
        <v>1755</v>
      </c>
      <c r="M3" s="26" t="s">
        <v>1756</v>
      </c>
      <c r="N3" s="26" t="s">
        <v>1757</v>
      </c>
      <c r="O3" s="26" t="s">
        <v>1758</v>
      </c>
      <c r="P3" s="26" t="s">
        <v>1757</v>
      </c>
      <c r="Q3" s="26" t="s">
        <v>1758</v>
      </c>
      <c r="R3" s="26" t="s">
        <v>1759</v>
      </c>
      <c r="S3" s="14" t="s">
        <v>4</v>
      </c>
      <c r="T3" s="14" t="s">
        <v>5</v>
      </c>
      <c r="U3" s="15" t="s">
        <v>1762</v>
      </c>
      <c r="V3" s="16" t="s">
        <v>7</v>
      </c>
      <c r="W3" s="17" t="s">
        <v>8</v>
      </c>
      <c r="X3" s="15" t="s">
        <v>9</v>
      </c>
      <c r="Y3" s="15" t="s">
        <v>10</v>
      </c>
      <c r="Z3" s="15" t="s">
        <v>11</v>
      </c>
      <c r="AA3" s="15" t="s">
        <v>12</v>
      </c>
    </row>
    <row r="4" spans="2:27">
      <c r="B4" s="40">
        <v>1</v>
      </c>
      <c r="C4" s="41" t="s">
        <v>1787</v>
      </c>
      <c r="D4" s="42">
        <v>261</v>
      </c>
      <c r="E4" s="42" t="s">
        <v>1994</v>
      </c>
      <c r="F4" s="43">
        <v>44566</v>
      </c>
      <c r="G4" s="44">
        <f t="shared" ref="G4:G67" si="1">DATE(YEAR(F4),MONTH(F4),DAY(1))</f>
        <v>44562</v>
      </c>
      <c r="H4" s="45">
        <v>44742</v>
      </c>
      <c r="I4" s="46">
        <f t="shared" ref="I4:I67" si="2">(H4-F4)/365</f>
        <v>0.48219178082191783</v>
      </c>
      <c r="J4" s="189">
        <f>INDEX('EL SV'!$C$4:$G$52,MATCH('P&amp;M'!L4,'EL SV'!$C$4:$C$52,0),MATCH(IF(K4&gt;2000000,"A",IF(K4&gt;1000000,"B",IF(K4&gt;100000,"C","D"))),'EL SV'!$C$4:$G$4,0))</f>
        <v>20</v>
      </c>
      <c r="K4" s="47">
        <v>5376000</v>
      </c>
      <c r="L4" s="3" t="s">
        <v>1606</v>
      </c>
      <c r="M4" s="48">
        <f>MATCH(L4,'Category 4'!$A:$A,0)</f>
        <v>797</v>
      </c>
      <c r="N4" s="48">
        <f>MATCH(G4,'Category 4'!$1:$1,0)</f>
        <v>121</v>
      </c>
      <c r="O4" s="48">
        <f>INDEX('Category 4'!$A$1:$DU$871,'P&amp;M'!M4,'P&amp;M'!N4)</f>
        <v>45.2</v>
      </c>
      <c r="P4" s="48">
        <f>MATCH($P$2,'Category 4'!$1:$1,0)</f>
        <v>124</v>
      </c>
      <c r="Q4" s="49">
        <f>INDEX('Category 4'!$A$1:$DU$871,'P&amp;M'!M4,'P&amp;M'!P4)</f>
        <v>46.4</v>
      </c>
      <c r="R4" s="50">
        <f>Q4/O4</f>
        <v>1.0265486725663715</v>
      </c>
      <c r="S4" s="51">
        <v>0.05</v>
      </c>
      <c r="T4" s="46">
        <f t="shared" ref="T4:T67" si="3">(1-S4)/J4</f>
        <v>4.7500000000000001E-2</v>
      </c>
      <c r="U4" s="52"/>
      <c r="V4" s="53">
        <f t="shared" ref="V4:V67" si="4">(R4)-1</f>
        <v>2.6548672566371501E-2</v>
      </c>
      <c r="W4" s="52">
        <f t="shared" ref="W4:W67" si="5">K4*(1+V4)</f>
        <v>5518725.6637168135</v>
      </c>
      <c r="X4" s="54">
        <f t="shared" ref="X4:X67" si="6">W4*T4*I4</f>
        <v>126401.49739362346</v>
      </c>
      <c r="Y4" s="55">
        <f t="shared" ref="Y4:Y67" si="7">MAX(K4-X4,0)</f>
        <v>5249598.502606377</v>
      </c>
      <c r="Z4" s="56"/>
      <c r="AA4" s="55">
        <f t="shared" ref="AA4:AA67" si="8">IF(Y4&gt;S4*K4,Y4*(1-Z4),S4*K4)</f>
        <v>5249598.502606377</v>
      </c>
    </row>
    <row r="5" spans="2:27">
      <c r="B5" s="40">
        <v>2</v>
      </c>
      <c r="C5" s="41" t="s">
        <v>1921</v>
      </c>
      <c r="D5" s="42">
        <v>1</v>
      </c>
      <c r="E5" s="42" t="s">
        <v>1994</v>
      </c>
      <c r="F5" s="43">
        <v>44700</v>
      </c>
      <c r="G5" s="72">
        <f t="shared" si="1"/>
        <v>44682</v>
      </c>
      <c r="H5" s="45">
        <v>44742</v>
      </c>
      <c r="I5" s="46">
        <f t="shared" si="2"/>
        <v>0.11506849315068493</v>
      </c>
      <c r="J5" s="189">
        <f>INDEX('EL SV'!$C$4:$G$52,MATCH('P&amp;M'!L5,'EL SV'!$C$4:$C$52,0),MATCH(IF(K5&gt;2000000,"A",IF(K5&gt;1000000,"B",IF(K5&gt;100000,"C","D"))),'EL SV'!$C$4:$G$4,0))</f>
        <v>20</v>
      </c>
      <c r="K5" s="47">
        <v>2950000</v>
      </c>
      <c r="L5" s="3" t="s">
        <v>1572</v>
      </c>
      <c r="M5" s="48">
        <f>MATCH(L5,'Category 4'!$A:$A,0)</f>
        <v>780</v>
      </c>
      <c r="N5" s="48" t="e">
        <f>MATCH(G5,'Category 4'!$1:$1,0)</f>
        <v>#N/A</v>
      </c>
      <c r="O5" s="48" t="e">
        <f>INDEX('Category 4'!$A$1:$DU$871,'P&amp;M'!M5,'P&amp;M'!N5)</f>
        <v>#N/A</v>
      </c>
      <c r="P5" s="48">
        <f>MATCH($P$2,'Category 4'!$1:$1,0)</f>
        <v>124</v>
      </c>
      <c r="Q5" s="49">
        <f>INDEX('Category 4'!$A$1:$DU$871,'P&amp;M'!M5,'P&amp;M'!P5)</f>
        <v>125.7</v>
      </c>
      <c r="R5" s="50">
        <v>1</v>
      </c>
      <c r="S5" s="51">
        <v>0.05</v>
      </c>
      <c r="T5" s="46">
        <f t="shared" si="3"/>
        <v>4.7500000000000001E-2</v>
      </c>
      <c r="U5" s="52"/>
      <c r="V5" s="69">
        <f t="shared" si="4"/>
        <v>0</v>
      </c>
      <c r="W5" s="52">
        <f t="shared" si="5"/>
        <v>2950000</v>
      </c>
      <c r="X5" s="54">
        <f t="shared" si="6"/>
        <v>16123.972602739726</v>
      </c>
      <c r="Y5" s="55">
        <f t="shared" si="7"/>
        <v>2933876.0273972601</v>
      </c>
      <c r="Z5" s="56"/>
      <c r="AA5" s="55">
        <f t="shared" si="8"/>
        <v>2933876.0273972601</v>
      </c>
    </row>
    <row r="6" spans="2:27">
      <c r="B6" s="40">
        <v>3</v>
      </c>
      <c r="C6" s="41" t="s">
        <v>1783</v>
      </c>
      <c r="D6" s="42">
        <v>1</v>
      </c>
      <c r="E6" s="42" t="s">
        <v>1998</v>
      </c>
      <c r="F6" s="43">
        <v>44550</v>
      </c>
      <c r="G6" s="44">
        <f t="shared" si="1"/>
        <v>44531</v>
      </c>
      <c r="H6" s="45">
        <v>44742</v>
      </c>
      <c r="I6" s="46">
        <f t="shared" si="2"/>
        <v>0.52602739726027392</v>
      </c>
      <c r="J6" s="189">
        <f>INDEX('EL SV'!$C$4:$G$52,MATCH('P&amp;M'!L6,'EL SV'!$C$4:$C$52,0),MATCH(IF(K6&gt;2000000,"A",IF(K6&gt;1000000,"B",IF(K6&gt;100000,"C","D"))),'EL SV'!$C$4:$G$4,0))</f>
        <v>20</v>
      </c>
      <c r="K6" s="47">
        <v>2006000</v>
      </c>
      <c r="L6" s="3" t="s">
        <v>1251</v>
      </c>
      <c r="M6" s="48">
        <f>MATCH(L6,'Category 4'!$A:$A,0)</f>
        <v>619</v>
      </c>
      <c r="N6" s="48">
        <f>MATCH(G6,'Category 4'!$1:$1,0)</f>
        <v>120</v>
      </c>
      <c r="O6" s="48">
        <f>INDEX('Category 4'!$A$1:$DU$871,'P&amp;M'!M6,'P&amp;M'!N6)</f>
        <v>102.7</v>
      </c>
      <c r="P6" s="48">
        <f>MATCH($P$2,'Category 4'!$1:$1,0)</f>
        <v>124</v>
      </c>
      <c r="Q6" s="49">
        <f>INDEX('Category 4'!$A$1:$DU$871,'P&amp;M'!M6,'P&amp;M'!P6)</f>
        <v>103.3</v>
      </c>
      <c r="R6" s="50">
        <f t="shared" ref="R6:R68" si="9">Q6/O6</f>
        <v>1.0058422590068159</v>
      </c>
      <c r="S6" s="51">
        <v>0.05</v>
      </c>
      <c r="T6" s="46">
        <f t="shared" si="3"/>
        <v>4.7500000000000001E-2</v>
      </c>
      <c r="U6" s="52"/>
      <c r="V6" s="53">
        <f t="shared" si="4"/>
        <v>5.8422590068158975E-3</v>
      </c>
      <c r="W6" s="52">
        <f t="shared" si="5"/>
        <v>2017719.5715676728</v>
      </c>
      <c r="X6" s="54">
        <f t="shared" si="6"/>
        <v>50415.349295060747</v>
      </c>
      <c r="Y6" s="55">
        <f t="shared" si="7"/>
        <v>1955584.6507049392</v>
      </c>
      <c r="Z6" s="56"/>
      <c r="AA6" s="55">
        <f t="shared" si="8"/>
        <v>1955584.6507049392</v>
      </c>
    </row>
    <row r="7" spans="2:27">
      <c r="B7" s="40">
        <v>4</v>
      </c>
      <c r="C7" s="41" t="s">
        <v>1771</v>
      </c>
      <c r="D7" s="42"/>
      <c r="E7" s="42"/>
      <c r="F7" s="43">
        <v>44256</v>
      </c>
      <c r="G7" s="44">
        <f t="shared" si="1"/>
        <v>44256</v>
      </c>
      <c r="H7" s="45">
        <v>44742</v>
      </c>
      <c r="I7" s="46">
        <f t="shared" si="2"/>
        <v>1.3315068493150686</v>
      </c>
      <c r="J7" s="189">
        <f>INDEX('EL SV'!$C$4:$G$52,MATCH('P&amp;M'!L7,'EL SV'!$C$4:$C$52,0),MATCH(IF(K7&gt;2000000,"A",IF(K7&gt;1000000,"B",IF(K7&gt;100000,"C","D"))),'EL SV'!$C$4:$G$4,0))</f>
        <v>10</v>
      </c>
      <c r="K7" s="47">
        <v>1830000</v>
      </c>
      <c r="L7" s="3" t="s">
        <v>1349</v>
      </c>
      <c r="M7" s="48">
        <f>MATCH(L7,'Category 4'!$A:$A,0)</f>
        <v>668</v>
      </c>
      <c r="N7" s="48">
        <f>MATCH(G7,'Category 4'!$1:$1,0)</f>
        <v>111</v>
      </c>
      <c r="O7" s="48">
        <f>INDEX('Category 4'!$A$1:$DU$871,'P&amp;M'!M7,'P&amp;M'!N7)</f>
        <v>125.3</v>
      </c>
      <c r="P7" s="48">
        <f>MATCH($P$2,'Category 4'!$1:$1,0)</f>
        <v>124</v>
      </c>
      <c r="Q7" s="49">
        <f>INDEX('Category 4'!$A$1:$DU$871,'P&amp;M'!M7,'P&amp;M'!P7)</f>
        <v>134.4</v>
      </c>
      <c r="R7" s="50">
        <f t="shared" si="9"/>
        <v>1.0726256983240223</v>
      </c>
      <c r="S7" s="51">
        <v>0.05</v>
      </c>
      <c r="T7" s="46">
        <f t="shared" si="3"/>
        <v>9.5000000000000001E-2</v>
      </c>
      <c r="U7" s="52"/>
      <c r="V7" s="53">
        <f t="shared" si="4"/>
        <v>7.2625698324022325E-2</v>
      </c>
      <c r="W7" s="52">
        <f t="shared" si="5"/>
        <v>1962905.0279329608</v>
      </c>
      <c r="X7" s="54">
        <f t="shared" si="6"/>
        <v>248294.04147853371</v>
      </c>
      <c r="Y7" s="55">
        <f t="shared" si="7"/>
        <v>1581705.9585214662</v>
      </c>
      <c r="Z7" s="56"/>
      <c r="AA7" s="55">
        <f t="shared" si="8"/>
        <v>1581705.9585214662</v>
      </c>
    </row>
    <row r="8" spans="2:27">
      <c r="B8" s="40">
        <v>5</v>
      </c>
      <c r="C8" s="41" t="s">
        <v>1894</v>
      </c>
      <c r="D8" s="65">
        <v>1</v>
      </c>
      <c r="E8" s="65" t="s">
        <v>1999</v>
      </c>
      <c r="F8" s="57">
        <v>44670</v>
      </c>
      <c r="G8" s="44">
        <f t="shared" si="1"/>
        <v>44652</v>
      </c>
      <c r="H8" s="45">
        <v>44742</v>
      </c>
      <c r="I8" s="46">
        <f t="shared" si="2"/>
        <v>0.19726027397260273</v>
      </c>
      <c r="J8" s="189">
        <f>INDEX('EL SV'!$C$4:$G$52,MATCH('P&amp;M'!L8,'EL SV'!$C$4:$C$52,0),MATCH(IF(K8&gt;2000000,"A",IF(K8&gt;1000000,"B",IF(K8&gt;100000,"C","D"))),'EL SV'!$C$4:$G$4,0))</f>
        <v>20</v>
      </c>
      <c r="K8" s="47">
        <v>1770000</v>
      </c>
      <c r="L8" s="3" t="s">
        <v>1568</v>
      </c>
      <c r="M8" s="48">
        <f>MATCH(L8,'Category 4'!$A:$A,0)</f>
        <v>778</v>
      </c>
      <c r="N8" s="48">
        <f>MATCH(G8,'Category 4'!$1:$1,0)</f>
        <v>124</v>
      </c>
      <c r="O8" s="48">
        <f>INDEX('Category 4'!$A$1:$DU$871,'P&amp;M'!M8,'P&amp;M'!N8)</f>
        <v>131</v>
      </c>
      <c r="P8" s="48">
        <f>MATCH($P$2,'Category 4'!$1:$1,0)</f>
        <v>124</v>
      </c>
      <c r="Q8" s="49">
        <f>INDEX('Category 4'!$A$1:$DU$871,'P&amp;M'!M8,'P&amp;M'!P8)</f>
        <v>131</v>
      </c>
      <c r="R8" s="50">
        <f t="shared" si="9"/>
        <v>1</v>
      </c>
      <c r="S8" s="51">
        <v>0.05</v>
      </c>
      <c r="T8" s="46">
        <f t="shared" si="3"/>
        <v>4.7500000000000001E-2</v>
      </c>
      <c r="U8" s="52"/>
      <c r="V8" s="53">
        <f t="shared" si="4"/>
        <v>0</v>
      </c>
      <c r="W8" s="52">
        <f t="shared" si="5"/>
        <v>1770000</v>
      </c>
      <c r="X8" s="54">
        <f t="shared" si="6"/>
        <v>16584.657534246577</v>
      </c>
      <c r="Y8" s="55">
        <f t="shared" si="7"/>
        <v>1753415.3424657534</v>
      </c>
      <c r="Z8" s="56"/>
      <c r="AA8" s="55">
        <f t="shared" si="8"/>
        <v>1753415.3424657534</v>
      </c>
    </row>
    <row r="9" spans="2:27">
      <c r="B9" s="40">
        <v>6</v>
      </c>
      <c r="C9" s="41" t="s">
        <v>1774</v>
      </c>
      <c r="D9" s="42">
        <v>21.56</v>
      </c>
      <c r="E9" s="42" t="s">
        <v>1997</v>
      </c>
      <c r="F9" s="43">
        <v>44444</v>
      </c>
      <c r="G9" s="44">
        <f t="shared" si="1"/>
        <v>44440</v>
      </c>
      <c r="H9" s="45">
        <v>44742</v>
      </c>
      <c r="I9" s="46">
        <f t="shared" si="2"/>
        <v>0.81643835616438354</v>
      </c>
      <c r="J9" s="189">
        <f>INDEX('EL SV'!$C$4:$G$52,MATCH('P&amp;M'!L9,'EL SV'!$C$4:$C$52,0),MATCH(IF(K9&gt;2000000,"A",IF(K9&gt;1000000,"B",IF(K9&gt;100000,"C","D"))),'EL SV'!$C$4:$G$4,0))</f>
        <v>10</v>
      </c>
      <c r="K9" s="47">
        <v>1730254</v>
      </c>
      <c r="L9" s="3" t="s">
        <v>1177</v>
      </c>
      <c r="M9" s="48">
        <f>MATCH(L9,'Category 4'!$A:$A,0)</f>
        <v>582</v>
      </c>
      <c r="N9" s="48">
        <f>MATCH(G9,'Category 4'!$1:$1,0)</f>
        <v>117</v>
      </c>
      <c r="O9" s="48">
        <f>INDEX('Category 4'!$A$1:$DU$871,'P&amp;M'!M9,'P&amp;M'!N9)</f>
        <v>154.30000000000001</v>
      </c>
      <c r="P9" s="48">
        <f>MATCH($P$2,'Category 4'!$1:$1,0)</f>
        <v>124</v>
      </c>
      <c r="Q9" s="49">
        <f>INDEX('Category 4'!$A$1:$DU$871,'P&amp;M'!M9,'P&amp;M'!P9)</f>
        <v>172.7</v>
      </c>
      <c r="R9" s="50">
        <f t="shared" si="9"/>
        <v>1.1192482177576148</v>
      </c>
      <c r="S9" s="51">
        <v>0.05</v>
      </c>
      <c r="T9" s="46">
        <f t="shared" si="3"/>
        <v>9.5000000000000001E-2</v>
      </c>
      <c r="U9" s="52"/>
      <c r="V9" s="53">
        <f t="shared" si="4"/>
        <v>0.11924821775761485</v>
      </c>
      <c r="W9" s="52">
        <f t="shared" si="5"/>
        <v>1936583.705767984</v>
      </c>
      <c r="X9" s="54">
        <f t="shared" si="6"/>
        <v>150204.61564463458</v>
      </c>
      <c r="Y9" s="55">
        <f t="shared" si="7"/>
        <v>1580049.3843553653</v>
      </c>
      <c r="Z9" s="56"/>
      <c r="AA9" s="55">
        <f t="shared" si="8"/>
        <v>1580049.3843553653</v>
      </c>
    </row>
    <row r="10" spans="2:27">
      <c r="B10" s="40">
        <v>7</v>
      </c>
      <c r="C10" s="41" t="s">
        <v>1922</v>
      </c>
      <c r="D10" s="42">
        <v>1</v>
      </c>
      <c r="E10" s="42" t="s">
        <v>1998</v>
      </c>
      <c r="F10" s="43">
        <v>44700</v>
      </c>
      <c r="G10" s="72">
        <f t="shared" si="1"/>
        <v>44682</v>
      </c>
      <c r="H10" s="45">
        <v>44742</v>
      </c>
      <c r="I10" s="46">
        <f t="shared" si="2"/>
        <v>0.11506849315068493</v>
      </c>
      <c r="J10" s="189">
        <f>INDEX('EL SV'!$C$4:$G$52,MATCH('P&amp;M'!L10,'EL SV'!$C$4:$C$52,0),MATCH(IF(K10&gt;2000000,"A",IF(K10&gt;1000000,"B",IF(K10&gt;100000,"C","D"))),'EL SV'!$C$4:$G$4,0))</f>
        <v>10</v>
      </c>
      <c r="K10" s="47">
        <v>1711000</v>
      </c>
      <c r="L10" s="3" t="s">
        <v>1393</v>
      </c>
      <c r="M10" s="48">
        <f>MATCH(L10,'Category 4'!$A:$A,0)</f>
        <v>690</v>
      </c>
      <c r="N10" s="48" t="e">
        <f>MATCH(G10,'Category 4'!$1:$1,0)</f>
        <v>#N/A</v>
      </c>
      <c r="O10" s="48" t="e">
        <f>INDEX('Category 4'!$A$1:$DU$871,'P&amp;M'!M10,'P&amp;M'!N10)</f>
        <v>#N/A</v>
      </c>
      <c r="P10" s="48">
        <f>MATCH($P$2,'Category 4'!$1:$1,0)</f>
        <v>124</v>
      </c>
      <c r="Q10" s="49">
        <f>INDEX('Category 4'!$A$1:$DU$871,'P&amp;M'!M10,'P&amp;M'!P10)</f>
        <v>151.5</v>
      </c>
      <c r="R10" s="50">
        <v>1</v>
      </c>
      <c r="S10" s="51">
        <v>0.05</v>
      </c>
      <c r="T10" s="46">
        <f t="shared" si="3"/>
        <v>9.5000000000000001E-2</v>
      </c>
      <c r="U10" s="52"/>
      <c r="V10" s="69">
        <f t="shared" si="4"/>
        <v>0</v>
      </c>
      <c r="W10" s="52">
        <f t="shared" si="5"/>
        <v>1711000</v>
      </c>
      <c r="X10" s="54">
        <f t="shared" si="6"/>
        <v>18703.808219178081</v>
      </c>
      <c r="Y10" s="55">
        <f t="shared" si="7"/>
        <v>1692296.1917808219</v>
      </c>
      <c r="Z10" s="56"/>
      <c r="AA10" s="55">
        <f t="shared" si="8"/>
        <v>1692296.1917808219</v>
      </c>
    </row>
    <row r="11" spans="2:27">
      <c r="B11" s="40">
        <v>8</v>
      </c>
      <c r="C11" s="41" t="s">
        <v>1848</v>
      </c>
      <c r="D11" s="42">
        <v>1</v>
      </c>
      <c r="E11" s="42" t="s">
        <v>1998</v>
      </c>
      <c r="F11" s="43">
        <v>44636</v>
      </c>
      <c r="G11" s="44">
        <f t="shared" si="1"/>
        <v>44621</v>
      </c>
      <c r="H11" s="45">
        <v>44742</v>
      </c>
      <c r="I11" s="46">
        <f t="shared" si="2"/>
        <v>0.29041095890410956</v>
      </c>
      <c r="J11" s="189">
        <f>INDEX('EL SV'!$C$4:$G$52,MATCH('P&amp;M'!L11,'EL SV'!$C$4:$C$52,0),MATCH(IF(K11&gt;2000000,"A",IF(K11&gt;1000000,"B",IF(K11&gt;100000,"C","D"))),'EL SV'!$C$4:$G$4,0))</f>
        <v>20</v>
      </c>
      <c r="K11" s="47">
        <v>1568000</v>
      </c>
      <c r="L11" s="3" t="s">
        <v>1606</v>
      </c>
      <c r="M11" s="48">
        <f>MATCH(L11,'Category 4'!$A:$A,0)</f>
        <v>797</v>
      </c>
      <c r="N11" s="48">
        <f>MATCH(G11,'Category 4'!$1:$1,0)</f>
        <v>123</v>
      </c>
      <c r="O11" s="48">
        <f>INDEX('Category 4'!$A$1:$DU$871,'P&amp;M'!M11,'P&amp;M'!N11)</f>
        <v>45.9</v>
      </c>
      <c r="P11" s="48">
        <f>MATCH($P$2,'Category 4'!$1:$1,0)</f>
        <v>124</v>
      </c>
      <c r="Q11" s="49">
        <f>INDEX('Category 4'!$A$1:$DU$871,'P&amp;M'!M11,'P&amp;M'!P11)</f>
        <v>46.4</v>
      </c>
      <c r="R11" s="50">
        <f t="shared" si="9"/>
        <v>1.0108932461873639</v>
      </c>
      <c r="S11" s="51">
        <v>0.05</v>
      </c>
      <c r="T11" s="46">
        <f t="shared" si="3"/>
        <v>4.7500000000000001E-2</v>
      </c>
      <c r="U11" s="52"/>
      <c r="V11" s="53">
        <f t="shared" si="4"/>
        <v>1.089324618736387E-2</v>
      </c>
      <c r="W11" s="52">
        <f t="shared" si="5"/>
        <v>1585080.6100217865</v>
      </c>
      <c r="X11" s="54">
        <f t="shared" si="6"/>
        <v>21865.427045095053</v>
      </c>
      <c r="Y11" s="55">
        <f t="shared" si="7"/>
        <v>1546134.572954905</v>
      </c>
      <c r="Z11" s="56"/>
      <c r="AA11" s="55">
        <f t="shared" si="8"/>
        <v>1546134.572954905</v>
      </c>
    </row>
    <row r="12" spans="2:27">
      <c r="B12" s="40">
        <v>9</v>
      </c>
      <c r="C12" s="41" t="s">
        <v>1783</v>
      </c>
      <c r="D12" s="42">
        <v>1</v>
      </c>
      <c r="E12" s="42" t="s">
        <v>1998</v>
      </c>
      <c r="F12" s="43">
        <v>44555</v>
      </c>
      <c r="G12" s="44">
        <f t="shared" si="1"/>
        <v>44531</v>
      </c>
      <c r="H12" s="45">
        <v>44742</v>
      </c>
      <c r="I12" s="46">
        <f t="shared" si="2"/>
        <v>0.51232876712328768</v>
      </c>
      <c r="J12" s="189">
        <f>INDEX('EL SV'!$C$4:$G$52,MATCH('P&amp;M'!L12,'EL SV'!$C$4:$C$52,0),MATCH(IF(K12&gt;2000000,"A",IF(K12&gt;1000000,"B",IF(K12&gt;100000,"C","D"))),'EL SV'!$C$4:$G$4,0))</f>
        <v>20</v>
      </c>
      <c r="K12" s="47">
        <v>1534000</v>
      </c>
      <c r="L12" s="3" t="s">
        <v>1251</v>
      </c>
      <c r="M12" s="48">
        <f>MATCH(L12,'Category 4'!$A:$A,0)</f>
        <v>619</v>
      </c>
      <c r="N12" s="48">
        <f>MATCH(G12,'Category 4'!$1:$1,0)</f>
        <v>120</v>
      </c>
      <c r="O12" s="48">
        <f>INDEX('Category 4'!$A$1:$DU$871,'P&amp;M'!M12,'P&amp;M'!N12)</f>
        <v>102.7</v>
      </c>
      <c r="P12" s="48">
        <f>MATCH($P$2,'Category 4'!$1:$1,0)</f>
        <v>124</v>
      </c>
      <c r="Q12" s="49">
        <f>INDEX('Category 4'!$A$1:$DU$871,'P&amp;M'!M12,'P&amp;M'!P12)</f>
        <v>103.3</v>
      </c>
      <c r="R12" s="50">
        <f t="shared" si="9"/>
        <v>1.0058422590068159</v>
      </c>
      <c r="S12" s="51">
        <v>0.05</v>
      </c>
      <c r="T12" s="46">
        <f t="shared" si="3"/>
        <v>4.7500000000000001E-2</v>
      </c>
      <c r="U12" s="52"/>
      <c r="V12" s="53">
        <f t="shared" si="4"/>
        <v>5.8422590068158975E-3</v>
      </c>
      <c r="W12" s="52">
        <f t="shared" si="5"/>
        <v>1542962.0253164556</v>
      </c>
      <c r="X12" s="54">
        <f t="shared" si="6"/>
        <v>37548.932027050461</v>
      </c>
      <c r="Y12" s="55">
        <f t="shared" si="7"/>
        <v>1496451.0679729495</v>
      </c>
      <c r="Z12" s="56"/>
      <c r="AA12" s="55">
        <f t="shared" si="8"/>
        <v>1496451.0679729495</v>
      </c>
    </row>
    <row r="13" spans="2:27">
      <c r="B13" s="40">
        <v>10</v>
      </c>
      <c r="C13" s="41" t="s">
        <v>1778</v>
      </c>
      <c r="D13" s="58">
        <v>1</v>
      </c>
      <c r="E13" s="42" t="s">
        <v>1998</v>
      </c>
      <c r="F13" s="43">
        <v>44481</v>
      </c>
      <c r="G13" s="44">
        <f t="shared" si="1"/>
        <v>44470</v>
      </c>
      <c r="H13" s="45">
        <v>44742</v>
      </c>
      <c r="I13" s="46">
        <f t="shared" si="2"/>
        <v>0.71506849315068488</v>
      </c>
      <c r="J13" s="189">
        <f>INDEX('EL SV'!$C$4:$G$52,MATCH('P&amp;M'!L13,'EL SV'!$C$4:$C$52,0),MATCH(IF(K13&gt;2000000,"A",IF(K13&gt;1000000,"B",IF(K13&gt;100000,"C","D"))),'EL SV'!$C$4:$G$4,0))</f>
        <v>20</v>
      </c>
      <c r="K13" s="47">
        <v>1180000</v>
      </c>
      <c r="L13" s="3" t="s">
        <v>1251</v>
      </c>
      <c r="M13" s="48">
        <f>MATCH(L13,'Category 4'!$A:$A,0)</f>
        <v>619</v>
      </c>
      <c r="N13" s="48">
        <f>MATCH(G13,'Category 4'!$1:$1,0)</f>
        <v>118</v>
      </c>
      <c r="O13" s="48">
        <f>INDEX('Category 4'!$A$1:$DU$871,'P&amp;M'!M13,'P&amp;M'!N13)</f>
        <v>102.1</v>
      </c>
      <c r="P13" s="48">
        <f>MATCH($P$2,'Category 4'!$1:$1,0)</f>
        <v>124</v>
      </c>
      <c r="Q13" s="49">
        <f>INDEX('Category 4'!$A$1:$DU$871,'P&amp;M'!M13,'P&amp;M'!P13)</f>
        <v>103.3</v>
      </c>
      <c r="R13" s="50">
        <f t="shared" si="9"/>
        <v>1.0117531831537709</v>
      </c>
      <c r="S13" s="51">
        <v>0.05</v>
      </c>
      <c r="T13" s="46">
        <f t="shared" si="3"/>
        <v>4.7500000000000001E-2</v>
      </c>
      <c r="U13" s="52"/>
      <c r="V13" s="53">
        <f t="shared" si="4"/>
        <v>1.1753183153770941E-2</v>
      </c>
      <c r="W13" s="52">
        <f t="shared" si="5"/>
        <v>1193868.7561214496</v>
      </c>
      <c r="X13" s="54">
        <f t="shared" si="6"/>
        <v>40550.651791823759</v>
      </c>
      <c r="Y13" s="55">
        <f t="shared" si="7"/>
        <v>1139449.3482081762</v>
      </c>
      <c r="Z13" s="56"/>
      <c r="AA13" s="55">
        <f t="shared" si="8"/>
        <v>1139449.3482081762</v>
      </c>
    </row>
    <row r="14" spans="2:27">
      <c r="B14" s="40">
        <v>11</v>
      </c>
      <c r="C14" s="41" t="s">
        <v>1849</v>
      </c>
      <c r="D14" s="42"/>
      <c r="E14" s="42"/>
      <c r="F14" s="43">
        <v>44636</v>
      </c>
      <c r="G14" s="44">
        <f t="shared" si="1"/>
        <v>44621</v>
      </c>
      <c r="H14" s="45">
        <v>44742</v>
      </c>
      <c r="I14" s="46">
        <f t="shared" si="2"/>
        <v>0.29041095890410956</v>
      </c>
      <c r="J14" s="189">
        <f>INDEX('EL SV'!$C$4:$G$52,MATCH('P&amp;M'!L14,'EL SV'!$C$4:$C$52,0),MATCH(IF(K14&gt;2000000,"A",IF(K14&gt;1000000,"B",IF(K14&gt;100000,"C","D"))),'EL SV'!$C$4:$G$4,0))</f>
        <v>20</v>
      </c>
      <c r="K14" s="47">
        <v>1180000</v>
      </c>
      <c r="L14" s="3" t="s">
        <v>1606</v>
      </c>
      <c r="M14" s="48">
        <f>MATCH(L14,'Category 4'!$A:$A,0)</f>
        <v>797</v>
      </c>
      <c r="N14" s="48">
        <f>MATCH(G14,'Category 4'!$1:$1,0)</f>
        <v>123</v>
      </c>
      <c r="O14" s="48">
        <f>INDEX('Category 4'!$A$1:$DU$871,'P&amp;M'!M14,'P&amp;M'!N14)</f>
        <v>45.9</v>
      </c>
      <c r="P14" s="48">
        <f>MATCH($P$2,'Category 4'!$1:$1,0)</f>
        <v>124</v>
      </c>
      <c r="Q14" s="49">
        <f>INDEX('Category 4'!$A$1:$DU$871,'P&amp;M'!M14,'P&amp;M'!P14)</f>
        <v>46.4</v>
      </c>
      <c r="R14" s="50">
        <f t="shared" si="9"/>
        <v>1.0108932461873639</v>
      </c>
      <c r="S14" s="51">
        <v>0.05</v>
      </c>
      <c r="T14" s="46">
        <f t="shared" si="3"/>
        <v>4.7500000000000001E-2</v>
      </c>
      <c r="U14" s="52"/>
      <c r="V14" s="53">
        <f t="shared" si="4"/>
        <v>1.089324618736387E-2</v>
      </c>
      <c r="W14" s="52">
        <f t="shared" si="5"/>
        <v>1192854.0305010893</v>
      </c>
      <c r="X14" s="54">
        <f t="shared" si="6"/>
        <v>16454.849434446533</v>
      </c>
      <c r="Y14" s="55">
        <f t="shared" si="7"/>
        <v>1163545.1505655535</v>
      </c>
      <c r="Z14" s="56"/>
      <c r="AA14" s="55">
        <f t="shared" si="8"/>
        <v>1163545.1505655535</v>
      </c>
    </row>
    <row r="15" spans="2:27">
      <c r="B15" s="40">
        <v>12</v>
      </c>
      <c r="C15" s="41" t="s">
        <v>1782</v>
      </c>
      <c r="D15" s="42">
        <v>1</v>
      </c>
      <c r="E15" s="42" t="s">
        <v>1999</v>
      </c>
      <c r="F15" s="43">
        <v>44547</v>
      </c>
      <c r="G15" s="44">
        <f t="shared" si="1"/>
        <v>44531</v>
      </c>
      <c r="H15" s="45">
        <v>44742</v>
      </c>
      <c r="I15" s="46">
        <f t="shared" si="2"/>
        <v>0.53424657534246578</v>
      </c>
      <c r="J15" s="189">
        <f>INDEX('EL SV'!$C$4:$G$52,MATCH('P&amp;M'!L15,'EL SV'!$C$4:$C$52,0),MATCH(IF(K15&gt;2000000,"A",IF(K15&gt;1000000,"B",IF(K15&gt;100000,"C","D"))),'EL SV'!$C$4:$G$4,0))</f>
        <v>20</v>
      </c>
      <c r="K15" s="47">
        <v>1062000</v>
      </c>
      <c r="L15" s="3" t="s">
        <v>1568</v>
      </c>
      <c r="M15" s="48">
        <f>MATCH(L15,'Category 4'!$A:$A,0)</f>
        <v>778</v>
      </c>
      <c r="N15" s="48">
        <f>MATCH(G15,'Category 4'!$1:$1,0)</f>
        <v>120</v>
      </c>
      <c r="O15" s="48">
        <f>INDEX('Category 4'!$A$1:$DU$871,'P&amp;M'!M15,'P&amp;M'!N15)</f>
        <v>131</v>
      </c>
      <c r="P15" s="48">
        <f>MATCH($P$2,'Category 4'!$1:$1,0)</f>
        <v>124</v>
      </c>
      <c r="Q15" s="49">
        <f>INDEX('Category 4'!$A$1:$DU$871,'P&amp;M'!M15,'P&amp;M'!P15)</f>
        <v>131</v>
      </c>
      <c r="R15" s="50">
        <f t="shared" si="9"/>
        <v>1</v>
      </c>
      <c r="S15" s="51">
        <v>0.05</v>
      </c>
      <c r="T15" s="46">
        <f t="shared" si="3"/>
        <v>4.7500000000000001E-2</v>
      </c>
      <c r="U15" s="52"/>
      <c r="V15" s="53">
        <f t="shared" si="4"/>
        <v>0</v>
      </c>
      <c r="W15" s="52">
        <f t="shared" si="5"/>
        <v>1062000</v>
      </c>
      <c r="X15" s="54">
        <f t="shared" si="6"/>
        <v>26950.068493150688</v>
      </c>
      <c r="Y15" s="55">
        <f t="shared" si="7"/>
        <v>1035049.9315068494</v>
      </c>
      <c r="Z15" s="56"/>
      <c r="AA15" s="55">
        <f t="shared" si="8"/>
        <v>1035049.9315068494</v>
      </c>
    </row>
    <row r="16" spans="2:27">
      <c r="B16" s="40">
        <v>13</v>
      </c>
      <c r="C16" s="41" t="s">
        <v>1775</v>
      </c>
      <c r="D16" s="42">
        <v>12.52</v>
      </c>
      <c r="E16" s="42" t="s">
        <v>1995</v>
      </c>
      <c r="F16" s="43">
        <v>44438</v>
      </c>
      <c r="G16" s="44">
        <f t="shared" si="1"/>
        <v>44409</v>
      </c>
      <c r="H16" s="45">
        <v>44742</v>
      </c>
      <c r="I16" s="46">
        <f t="shared" si="2"/>
        <v>0.83287671232876714</v>
      </c>
      <c r="J16" s="189">
        <f>INDEX('EL SV'!$C$4:$G$52,MATCH('P&amp;M'!L16,'EL SV'!$C$4:$C$52,0),MATCH(IF(K16&gt;2000000,"A",IF(K16&gt;1000000,"B",IF(K16&gt;100000,"C","D"))),'EL SV'!$C$4:$G$4,0))</f>
        <v>10</v>
      </c>
      <c r="K16" s="47">
        <v>1051688</v>
      </c>
      <c r="L16" s="3" t="s">
        <v>1177</v>
      </c>
      <c r="M16" s="48">
        <f>MATCH(L16,'Category 4'!$A:$A,0)</f>
        <v>582</v>
      </c>
      <c r="N16" s="48">
        <f>MATCH(G16,'Category 4'!$1:$1,0)</f>
        <v>116</v>
      </c>
      <c r="O16" s="48">
        <f>INDEX('Category 4'!$A$1:$DU$871,'P&amp;M'!M16,'P&amp;M'!N16)</f>
        <v>151.6</v>
      </c>
      <c r="P16" s="48">
        <f>MATCH($P$2,'Category 4'!$1:$1,0)</f>
        <v>124</v>
      </c>
      <c r="Q16" s="49">
        <f>INDEX('Category 4'!$A$1:$DU$871,'P&amp;M'!M16,'P&amp;M'!P16)</f>
        <v>172.7</v>
      </c>
      <c r="R16" s="50">
        <f t="shared" si="9"/>
        <v>1.1391820580474934</v>
      </c>
      <c r="S16" s="51">
        <v>0.05</v>
      </c>
      <c r="T16" s="46">
        <f t="shared" si="3"/>
        <v>9.5000000000000001E-2</v>
      </c>
      <c r="U16" s="52"/>
      <c r="V16" s="53">
        <f t="shared" si="4"/>
        <v>0.1391820580474934</v>
      </c>
      <c r="W16" s="52">
        <f t="shared" si="5"/>
        <v>1198064.1002638522</v>
      </c>
      <c r="X16" s="54">
        <f t="shared" si="6"/>
        <v>94794.770453753561</v>
      </c>
      <c r="Y16" s="55">
        <f t="shared" si="7"/>
        <v>956893.22954624647</v>
      </c>
      <c r="Z16" s="56"/>
      <c r="AA16" s="55">
        <f t="shared" si="8"/>
        <v>956893.22954624647</v>
      </c>
    </row>
    <row r="17" spans="2:27">
      <c r="B17" s="40">
        <v>14</v>
      </c>
      <c r="C17" s="41" t="s">
        <v>1836</v>
      </c>
      <c r="D17" s="42">
        <v>1</v>
      </c>
      <c r="E17" s="42" t="s">
        <v>1994</v>
      </c>
      <c r="F17" s="43">
        <v>44628</v>
      </c>
      <c r="G17" s="44">
        <f t="shared" si="1"/>
        <v>44621</v>
      </c>
      <c r="H17" s="45">
        <v>44742</v>
      </c>
      <c r="I17" s="46">
        <f t="shared" si="2"/>
        <v>0.31232876712328766</v>
      </c>
      <c r="J17" s="189">
        <f>INDEX('EL SV'!$C$4:$G$52,MATCH('P&amp;M'!L17,'EL SV'!$C$4:$C$52,0),MATCH(IF(K17&gt;2000000,"A",IF(K17&gt;1000000,"B",IF(K17&gt;100000,"C","D"))),'EL SV'!$C$4:$G$4,0))</f>
        <v>15</v>
      </c>
      <c r="K17" s="47">
        <v>840750</v>
      </c>
      <c r="L17" s="3" t="s">
        <v>1568</v>
      </c>
      <c r="M17" s="48">
        <f>MATCH(L17,'Category 4'!$A:$A,0)</f>
        <v>778</v>
      </c>
      <c r="N17" s="48">
        <f>MATCH(G17,'Category 4'!$1:$1,0)</f>
        <v>123</v>
      </c>
      <c r="O17" s="48">
        <f>INDEX('Category 4'!$A$1:$DU$871,'P&amp;M'!M17,'P&amp;M'!N17)</f>
        <v>130.5</v>
      </c>
      <c r="P17" s="48">
        <f>MATCH($P$2,'Category 4'!$1:$1,0)</f>
        <v>124</v>
      </c>
      <c r="Q17" s="49">
        <f>INDEX('Category 4'!$A$1:$DU$871,'P&amp;M'!M17,'P&amp;M'!P17)</f>
        <v>131</v>
      </c>
      <c r="R17" s="50">
        <f t="shared" si="9"/>
        <v>1.0038314176245211</v>
      </c>
      <c r="S17" s="51">
        <v>0.05</v>
      </c>
      <c r="T17" s="46">
        <f t="shared" si="3"/>
        <v>6.3333333333333325E-2</v>
      </c>
      <c r="U17" s="52"/>
      <c r="V17" s="53">
        <f t="shared" si="4"/>
        <v>3.8314176245211051E-3</v>
      </c>
      <c r="W17" s="52">
        <f t="shared" si="5"/>
        <v>843971.26436781615</v>
      </c>
      <c r="X17" s="54">
        <f t="shared" si="6"/>
        <v>16694.44528420721</v>
      </c>
      <c r="Y17" s="55">
        <f t="shared" si="7"/>
        <v>824055.55471579276</v>
      </c>
      <c r="Z17" s="56"/>
      <c r="AA17" s="55">
        <f t="shared" si="8"/>
        <v>824055.55471579276</v>
      </c>
    </row>
    <row r="18" spans="2:27">
      <c r="B18" s="40">
        <v>15</v>
      </c>
      <c r="C18" s="41" t="s">
        <v>1847</v>
      </c>
      <c r="D18" s="42">
        <v>1</v>
      </c>
      <c r="E18" s="42" t="s">
        <v>1994</v>
      </c>
      <c r="F18" s="43">
        <v>44635</v>
      </c>
      <c r="G18" s="44">
        <f t="shared" si="1"/>
        <v>44621</v>
      </c>
      <c r="H18" s="45">
        <v>44742</v>
      </c>
      <c r="I18" s="46">
        <f t="shared" si="2"/>
        <v>0.29315068493150687</v>
      </c>
      <c r="J18" s="189">
        <f>INDEX('EL SV'!$C$4:$G$52,MATCH('P&amp;M'!L18,'EL SV'!$C$4:$C$52,0),MATCH(IF(K18&gt;2000000,"A",IF(K18&gt;1000000,"B",IF(K18&gt;100000,"C","D"))),'EL SV'!$C$4:$G$4,0))</f>
        <v>8</v>
      </c>
      <c r="K18" s="47">
        <v>782000</v>
      </c>
      <c r="L18" s="3" t="s">
        <v>1349</v>
      </c>
      <c r="M18" s="48">
        <f>MATCH(L18,'Category 4'!$A:$A,0)</f>
        <v>668</v>
      </c>
      <c r="N18" s="48">
        <f>MATCH(G18,'Category 4'!$1:$1,0)</f>
        <v>123</v>
      </c>
      <c r="O18" s="48">
        <f>INDEX('Category 4'!$A$1:$DU$871,'P&amp;M'!M18,'P&amp;M'!N18)</f>
        <v>133.1</v>
      </c>
      <c r="P18" s="48">
        <f>MATCH($P$2,'Category 4'!$1:$1,0)</f>
        <v>124</v>
      </c>
      <c r="Q18" s="49">
        <f>INDEX('Category 4'!$A$1:$DU$871,'P&amp;M'!M18,'P&amp;M'!P18)</f>
        <v>134.4</v>
      </c>
      <c r="R18" s="50">
        <f t="shared" si="9"/>
        <v>1.0097670924117206</v>
      </c>
      <c r="S18" s="51">
        <v>0.05</v>
      </c>
      <c r="T18" s="46">
        <f t="shared" si="3"/>
        <v>0.11874999999999999</v>
      </c>
      <c r="U18" s="52"/>
      <c r="V18" s="53">
        <f t="shared" si="4"/>
        <v>9.7670924117205793E-3</v>
      </c>
      <c r="W18" s="52">
        <f t="shared" si="5"/>
        <v>789637.86626596551</v>
      </c>
      <c r="X18" s="54">
        <f t="shared" si="6"/>
        <v>27488.592159566913</v>
      </c>
      <c r="Y18" s="55">
        <f t="shared" si="7"/>
        <v>754511.40784043306</v>
      </c>
      <c r="Z18" s="56"/>
      <c r="AA18" s="55">
        <f t="shared" si="8"/>
        <v>754511.40784043306</v>
      </c>
    </row>
    <row r="19" spans="2:27">
      <c r="B19" s="40">
        <v>16</v>
      </c>
      <c r="C19" s="41" t="s">
        <v>1855</v>
      </c>
      <c r="D19" s="42">
        <v>1</v>
      </c>
      <c r="E19" s="42" t="s">
        <v>1994</v>
      </c>
      <c r="F19" s="43">
        <v>44642</v>
      </c>
      <c r="G19" s="44">
        <f t="shared" si="1"/>
        <v>44621</v>
      </c>
      <c r="H19" s="45">
        <v>44742</v>
      </c>
      <c r="I19" s="46">
        <f t="shared" si="2"/>
        <v>0.27397260273972601</v>
      </c>
      <c r="J19" s="189">
        <f>INDEX('EL SV'!$C$4:$G$52,MATCH('P&amp;M'!L19,'EL SV'!$C$4:$C$52,0),MATCH(IF(K19&gt;2000000,"A",IF(K19&gt;1000000,"B",IF(K19&gt;100000,"C","D"))),'EL SV'!$C$4:$G$4,0))</f>
        <v>15</v>
      </c>
      <c r="K19" s="47">
        <v>767000</v>
      </c>
      <c r="L19" s="3" t="s">
        <v>1568</v>
      </c>
      <c r="M19" s="48">
        <f>MATCH(L19,'Category 4'!$A:$A,0)</f>
        <v>778</v>
      </c>
      <c r="N19" s="48">
        <f>MATCH(G19,'Category 4'!$1:$1,0)</f>
        <v>123</v>
      </c>
      <c r="O19" s="48">
        <f>INDEX('Category 4'!$A$1:$DU$871,'P&amp;M'!M19,'P&amp;M'!N19)</f>
        <v>130.5</v>
      </c>
      <c r="P19" s="48">
        <f>MATCH($P$2,'Category 4'!$1:$1,0)</f>
        <v>124</v>
      </c>
      <c r="Q19" s="49">
        <f>INDEX('Category 4'!$A$1:$DU$871,'P&amp;M'!M19,'P&amp;M'!P19)</f>
        <v>131</v>
      </c>
      <c r="R19" s="50">
        <f t="shared" si="9"/>
        <v>1.0038314176245211</v>
      </c>
      <c r="S19" s="51">
        <v>0.05</v>
      </c>
      <c r="T19" s="46">
        <f t="shared" si="3"/>
        <v>6.3333333333333325E-2</v>
      </c>
      <c r="U19" s="52"/>
      <c r="V19" s="53">
        <f t="shared" si="4"/>
        <v>3.8314176245211051E-3</v>
      </c>
      <c r="W19" s="52">
        <f t="shared" si="5"/>
        <v>769938.6973180077</v>
      </c>
      <c r="X19" s="54">
        <f t="shared" si="6"/>
        <v>13359.666894102415</v>
      </c>
      <c r="Y19" s="55">
        <f t="shared" si="7"/>
        <v>753640.33310589753</v>
      </c>
      <c r="Z19" s="56"/>
      <c r="AA19" s="55">
        <f t="shared" si="8"/>
        <v>753640.33310589753</v>
      </c>
    </row>
    <row r="20" spans="2:27">
      <c r="B20" s="40">
        <v>17</v>
      </c>
      <c r="C20" s="41" t="s">
        <v>1892</v>
      </c>
      <c r="D20" s="65">
        <v>1</v>
      </c>
      <c r="E20" s="65" t="s">
        <v>1994</v>
      </c>
      <c r="F20" s="57">
        <v>44670</v>
      </c>
      <c r="G20" s="44">
        <f t="shared" si="1"/>
        <v>44652</v>
      </c>
      <c r="H20" s="45">
        <v>44742</v>
      </c>
      <c r="I20" s="46">
        <f t="shared" si="2"/>
        <v>0.19726027397260273</v>
      </c>
      <c r="J20" s="189">
        <f>INDEX('EL SV'!$C$4:$G$52,MATCH('P&amp;M'!L20,'EL SV'!$C$4:$C$52,0),MATCH(IF(K20&gt;2000000,"A",IF(K20&gt;1000000,"B",IF(K20&gt;100000,"C","D"))),'EL SV'!$C$4:$G$4,0))</f>
        <v>15</v>
      </c>
      <c r="K20" s="47">
        <v>767000</v>
      </c>
      <c r="L20" s="3" t="s">
        <v>1568</v>
      </c>
      <c r="M20" s="48">
        <f>MATCH(L20,'Category 4'!$A:$A,0)</f>
        <v>778</v>
      </c>
      <c r="N20" s="48">
        <f>MATCH(G20,'Category 4'!$1:$1,0)</f>
        <v>124</v>
      </c>
      <c r="O20" s="48">
        <f>INDEX('Category 4'!$A$1:$DU$871,'P&amp;M'!M20,'P&amp;M'!N20)</f>
        <v>131</v>
      </c>
      <c r="P20" s="48">
        <f>MATCH($P$2,'Category 4'!$1:$1,0)</f>
        <v>124</v>
      </c>
      <c r="Q20" s="49">
        <f>INDEX('Category 4'!$A$1:$DU$871,'P&amp;M'!M20,'P&amp;M'!P20)</f>
        <v>131</v>
      </c>
      <c r="R20" s="50">
        <f t="shared" si="9"/>
        <v>1</v>
      </c>
      <c r="S20" s="51">
        <v>0.05</v>
      </c>
      <c r="T20" s="46">
        <f t="shared" si="3"/>
        <v>6.3333333333333325E-2</v>
      </c>
      <c r="U20" s="52"/>
      <c r="V20" s="53">
        <f t="shared" si="4"/>
        <v>0</v>
      </c>
      <c r="W20" s="52">
        <f t="shared" si="5"/>
        <v>767000</v>
      </c>
      <c r="X20" s="54">
        <f t="shared" si="6"/>
        <v>9582.246575342464</v>
      </c>
      <c r="Y20" s="55">
        <f t="shared" si="7"/>
        <v>757417.75342465751</v>
      </c>
      <c r="Z20" s="56"/>
      <c r="AA20" s="55">
        <f t="shared" si="8"/>
        <v>757417.75342465751</v>
      </c>
    </row>
    <row r="21" spans="2:27">
      <c r="B21" s="40">
        <v>18</v>
      </c>
      <c r="C21" s="41" t="s">
        <v>1773</v>
      </c>
      <c r="D21" s="42">
        <v>1</v>
      </c>
      <c r="E21" s="42" t="s">
        <v>1994</v>
      </c>
      <c r="F21" s="43">
        <v>44309</v>
      </c>
      <c r="G21" s="44">
        <f t="shared" si="1"/>
        <v>44287</v>
      </c>
      <c r="H21" s="45">
        <v>44742</v>
      </c>
      <c r="I21" s="46">
        <f t="shared" si="2"/>
        <v>1.1863013698630136</v>
      </c>
      <c r="J21" s="189">
        <f>INDEX('EL SV'!$C$4:$G$52,MATCH('P&amp;M'!L21,'EL SV'!$C$4:$C$52,0),MATCH(IF(K21&gt;2000000,"A",IF(K21&gt;1000000,"B",IF(K21&gt;100000,"C","D"))),'EL SV'!$C$4:$G$4,0))</f>
        <v>15</v>
      </c>
      <c r="K21" s="47">
        <v>708000</v>
      </c>
      <c r="L21" s="3" t="s">
        <v>1225</v>
      </c>
      <c r="M21" s="48">
        <f>MATCH(L21,'Category 4'!$A:$A,0)</f>
        <v>606</v>
      </c>
      <c r="N21" s="48">
        <f>MATCH(G21,'Category 4'!$1:$1,0)</f>
        <v>112</v>
      </c>
      <c r="O21" s="48">
        <f>INDEX('Category 4'!$A$1:$DU$871,'P&amp;M'!M21,'P&amp;M'!N21)</f>
        <v>120.6</v>
      </c>
      <c r="P21" s="48">
        <f>MATCH($P$2,'Category 4'!$1:$1,0)</f>
        <v>124</v>
      </c>
      <c r="Q21" s="49">
        <f>INDEX('Category 4'!$A$1:$DU$871,'P&amp;M'!M21,'P&amp;M'!P21)</f>
        <v>130.30000000000001</v>
      </c>
      <c r="R21" s="50">
        <f t="shared" si="9"/>
        <v>1.0804311774461031</v>
      </c>
      <c r="S21" s="51">
        <v>0.05</v>
      </c>
      <c r="T21" s="46">
        <f t="shared" si="3"/>
        <v>6.3333333333333325E-2</v>
      </c>
      <c r="U21" s="52"/>
      <c r="V21" s="53">
        <f t="shared" si="4"/>
        <v>8.0431177446103064E-2</v>
      </c>
      <c r="W21" s="52">
        <f t="shared" si="5"/>
        <v>764945.27363184094</v>
      </c>
      <c r="X21" s="54">
        <f t="shared" si="6"/>
        <v>57472.1896453804</v>
      </c>
      <c r="Y21" s="55">
        <f t="shared" si="7"/>
        <v>650527.81035461964</v>
      </c>
      <c r="Z21" s="56"/>
      <c r="AA21" s="55">
        <f t="shared" si="8"/>
        <v>650527.81035461964</v>
      </c>
    </row>
    <row r="22" spans="2:27">
      <c r="B22" s="40">
        <v>19</v>
      </c>
      <c r="C22" s="188" t="s">
        <v>1804</v>
      </c>
      <c r="D22" s="42">
        <v>264.60000000000002</v>
      </c>
      <c r="E22" s="42" t="s">
        <v>2002</v>
      </c>
      <c r="F22" s="43">
        <v>44591</v>
      </c>
      <c r="G22" s="44">
        <f t="shared" si="1"/>
        <v>44562</v>
      </c>
      <c r="H22" s="45">
        <v>44742</v>
      </c>
      <c r="I22" s="46">
        <f t="shared" si="2"/>
        <v>0.41369863013698632</v>
      </c>
      <c r="J22" s="189">
        <f>INDEX('EL SV'!$C$4:$G$52,MATCH('P&amp;M'!L22,'EL SV'!$C$4:$C$52,0),MATCH(IF(K22&gt;2000000,"A",IF(K22&gt;1000000,"B",IF(K22&gt;100000,"C","D"))),'EL SV'!$C$4:$G$4,0))</f>
        <v>8</v>
      </c>
      <c r="K22" s="47">
        <v>624456</v>
      </c>
      <c r="L22" s="3" t="s">
        <v>655</v>
      </c>
      <c r="M22" s="48">
        <f>MATCH(L22,'Category 4'!$A:$A,0)</f>
        <v>321</v>
      </c>
      <c r="N22" s="48">
        <f>MATCH(G22,'Category 4'!$1:$1,0)</f>
        <v>121</v>
      </c>
      <c r="O22" s="48">
        <f>INDEX('Category 4'!$A$1:$DU$871,'P&amp;M'!M22,'P&amp;M'!N22)</f>
        <v>142.6</v>
      </c>
      <c r="P22" s="48">
        <f>MATCH($P$2,'Category 4'!$1:$1,0)</f>
        <v>124</v>
      </c>
      <c r="Q22" s="49">
        <f>INDEX('Category 4'!$A$1:$DU$871,'P&amp;M'!M22,'P&amp;M'!P22)</f>
        <v>145.69999999999999</v>
      </c>
      <c r="R22" s="50">
        <f t="shared" si="9"/>
        <v>1.0217391304347825</v>
      </c>
      <c r="S22" s="51">
        <v>0.05</v>
      </c>
      <c r="T22" s="46">
        <f t="shared" si="3"/>
        <v>0.11874999999999999</v>
      </c>
      <c r="U22" s="52"/>
      <c r="V22" s="53">
        <f t="shared" si="4"/>
        <v>2.1739130434782483E-2</v>
      </c>
      <c r="W22" s="52">
        <f t="shared" si="5"/>
        <v>638031.13043478248</v>
      </c>
      <c r="X22" s="54">
        <f t="shared" si="6"/>
        <v>31344.371801667654</v>
      </c>
      <c r="Y22" s="55">
        <f t="shared" si="7"/>
        <v>593111.62819833239</v>
      </c>
      <c r="Z22" s="56"/>
      <c r="AA22" s="55">
        <f t="shared" si="8"/>
        <v>593111.62819833239</v>
      </c>
    </row>
    <row r="23" spans="2:27">
      <c r="B23" s="40">
        <v>20</v>
      </c>
      <c r="C23" s="41" t="s">
        <v>1777</v>
      </c>
      <c r="D23" s="58">
        <v>1</v>
      </c>
      <c r="E23" s="42" t="s">
        <v>1994</v>
      </c>
      <c r="F23" s="43">
        <v>44461</v>
      </c>
      <c r="G23" s="44">
        <f t="shared" si="1"/>
        <v>44440</v>
      </c>
      <c r="H23" s="45">
        <v>44742</v>
      </c>
      <c r="I23" s="46">
        <f t="shared" si="2"/>
        <v>0.76986301369863008</v>
      </c>
      <c r="J23" s="189">
        <f>INDEX('EL SV'!$C$4:$G$52,MATCH('P&amp;M'!L23,'EL SV'!$C$4:$C$52,0),MATCH(IF(K23&gt;2000000,"A",IF(K23&gt;1000000,"B",IF(K23&gt;100000,"C","D"))),'EL SV'!$C$4:$G$4,0))</f>
        <v>20</v>
      </c>
      <c r="K23" s="47">
        <v>590000</v>
      </c>
      <c r="L23" s="3" t="s">
        <v>1355</v>
      </c>
      <c r="M23" s="48">
        <f>MATCH(L23,'Category 4'!$A:$A,0)</f>
        <v>671</v>
      </c>
      <c r="N23" s="48">
        <f>MATCH(G23,'Category 4'!$1:$1,0)</f>
        <v>117</v>
      </c>
      <c r="O23" s="48">
        <f>INDEX('Category 4'!$A$1:$DU$871,'P&amp;M'!M23,'P&amp;M'!N23)</f>
        <v>118.2</v>
      </c>
      <c r="P23" s="48">
        <f>MATCH($P$2,'Category 4'!$1:$1,0)</f>
        <v>124</v>
      </c>
      <c r="Q23" s="49">
        <f>INDEX('Category 4'!$A$1:$DU$871,'P&amp;M'!M23,'P&amp;M'!P23)</f>
        <v>109.3</v>
      </c>
      <c r="R23" s="50">
        <f t="shared" si="9"/>
        <v>0.92470389170896783</v>
      </c>
      <c r="S23" s="51">
        <v>0.05</v>
      </c>
      <c r="T23" s="46">
        <f t="shared" si="3"/>
        <v>4.7500000000000001E-2</v>
      </c>
      <c r="U23" s="52"/>
      <c r="V23" s="53">
        <f t="shared" si="4"/>
        <v>-7.5296108291032171E-2</v>
      </c>
      <c r="W23" s="52">
        <f t="shared" si="5"/>
        <v>545575.29610829102</v>
      </c>
      <c r="X23" s="54">
        <f t="shared" si="6"/>
        <v>19950.866478918942</v>
      </c>
      <c r="Y23" s="55">
        <f t="shared" si="7"/>
        <v>570049.13352108106</v>
      </c>
      <c r="Z23" s="56"/>
      <c r="AA23" s="55">
        <f t="shared" si="8"/>
        <v>570049.13352108106</v>
      </c>
    </row>
    <row r="24" spans="2:27">
      <c r="B24" s="40">
        <v>21</v>
      </c>
      <c r="C24" s="41" t="s">
        <v>1850</v>
      </c>
      <c r="D24" s="42">
        <v>1</v>
      </c>
      <c r="E24" s="42" t="s">
        <v>1994</v>
      </c>
      <c r="F24" s="43">
        <v>44640</v>
      </c>
      <c r="G24" s="44">
        <f t="shared" si="1"/>
        <v>44621</v>
      </c>
      <c r="H24" s="45">
        <v>44742</v>
      </c>
      <c r="I24" s="46">
        <f t="shared" si="2"/>
        <v>0.27945205479452057</v>
      </c>
      <c r="J24" s="189">
        <f>INDEX('EL SV'!$C$4:$G$52,MATCH('P&amp;M'!L24,'EL SV'!$C$4:$C$52,0),MATCH(IF(K24&gt;2000000,"A",IF(K24&gt;1000000,"B",IF(K24&gt;100000,"C","D"))),'EL SV'!$C$4:$G$4,0))</f>
        <v>5</v>
      </c>
      <c r="K24" s="47">
        <v>572300</v>
      </c>
      <c r="L24" s="3" t="s">
        <v>1431</v>
      </c>
      <c r="M24" s="48">
        <f>MATCH(L24,'Category 4'!$A:$A,0)</f>
        <v>709</v>
      </c>
      <c r="N24" s="48">
        <f>MATCH(G24,'Category 4'!$1:$1,0)</f>
        <v>123</v>
      </c>
      <c r="O24" s="48">
        <f>INDEX('Category 4'!$A$1:$DU$871,'P&amp;M'!M24,'P&amp;M'!N24)</f>
        <v>131.30000000000001</v>
      </c>
      <c r="P24" s="48">
        <f>MATCH($P$2,'Category 4'!$1:$1,0)</f>
        <v>124</v>
      </c>
      <c r="Q24" s="49">
        <f>INDEX('Category 4'!$A$1:$DU$871,'P&amp;M'!M24,'P&amp;M'!P24)</f>
        <v>131.6</v>
      </c>
      <c r="R24" s="50">
        <f t="shared" si="9"/>
        <v>1.0022848438690022</v>
      </c>
      <c r="S24" s="51">
        <v>0.05</v>
      </c>
      <c r="T24" s="46">
        <f t="shared" si="3"/>
        <v>0.19</v>
      </c>
      <c r="U24" s="52"/>
      <c r="V24" s="53">
        <f t="shared" si="4"/>
        <v>2.2848438690021844E-3</v>
      </c>
      <c r="W24" s="52">
        <f t="shared" si="5"/>
        <v>573607.61614622991</v>
      </c>
      <c r="X24" s="54">
        <f t="shared" si="6"/>
        <v>30456.207125791607</v>
      </c>
      <c r="Y24" s="55">
        <f t="shared" si="7"/>
        <v>541843.79287420842</v>
      </c>
      <c r="Z24" s="56"/>
      <c r="AA24" s="55">
        <f t="shared" si="8"/>
        <v>541843.79287420842</v>
      </c>
    </row>
    <row r="25" spans="2:27">
      <c r="B25" s="40">
        <v>22</v>
      </c>
      <c r="C25" s="41" t="s">
        <v>1901</v>
      </c>
      <c r="D25" s="42">
        <v>1</v>
      </c>
      <c r="E25" s="42" t="s">
        <v>1999</v>
      </c>
      <c r="F25" s="43">
        <v>44679</v>
      </c>
      <c r="G25" s="44">
        <f t="shared" si="1"/>
        <v>44652</v>
      </c>
      <c r="H25" s="45">
        <v>44742</v>
      </c>
      <c r="I25" s="46">
        <f t="shared" si="2"/>
        <v>0.17260273972602741</v>
      </c>
      <c r="J25" s="189">
        <f>INDEX('EL SV'!$C$4:$G$52,MATCH('P&amp;M'!L25,'EL SV'!$C$4:$C$52,0),MATCH(IF(K25&gt;2000000,"A",IF(K25&gt;1000000,"B",IF(K25&gt;100000,"C","D"))),'EL SV'!$C$4:$G$4,0))</f>
        <v>5</v>
      </c>
      <c r="K25" s="47">
        <v>566400</v>
      </c>
      <c r="L25" s="3" t="s">
        <v>1177</v>
      </c>
      <c r="M25" s="48">
        <f>MATCH(L25,'Category 4'!$A:$A,0)</f>
        <v>582</v>
      </c>
      <c r="N25" s="48">
        <f>MATCH(G25,'Category 4'!$1:$1,0)</f>
        <v>124</v>
      </c>
      <c r="O25" s="48">
        <f>INDEX('Category 4'!$A$1:$DU$871,'P&amp;M'!M25,'P&amp;M'!N25)</f>
        <v>172.7</v>
      </c>
      <c r="P25" s="48">
        <f>MATCH($P$2,'Category 4'!$1:$1,0)</f>
        <v>124</v>
      </c>
      <c r="Q25" s="49">
        <f>INDEX('Category 4'!$A$1:$DU$871,'P&amp;M'!M25,'P&amp;M'!P25)</f>
        <v>172.7</v>
      </c>
      <c r="R25" s="50">
        <f t="shared" si="9"/>
        <v>1</v>
      </c>
      <c r="S25" s="51">
        <v>0.05</v>
      </c>
      <c r="T25" s="46">
        <f t="shared" si="3"/>
        <v>0.19</v>
      </c>
      <c r="U25" s="52"/>
      <c r="V25" s="53">
        <f t="shared" si="4"/>
        <v>0</v>
      </c>
      <c r="W25" s="52">
        <f t="shared" si="5"/>
        <v>566400</v>
      </c>
      <c r="X25" s="54">
        <f t="shared" si="6"/>
        <v>18574.816438356167</v>
      </c>
      <c r="Y25" s="55">
        <f t="shared" si="7"/>
        <v>547825.18356164382</v>
      </c>
      <c r="Z25" s="56"/>
      <c r="AA25" s="55">
        <f t="shared" si="8"/>
        <v>547825.18356164382</v>
      </c>
    </row>
    <row r="26" spans="2:27">
      <c r="B26" s="40">
        <v>23</v>
      </c>
      <c r="C26" s="41" t="s">
        <v>1860</v>
      </c>
      <c r="D26" s="42">
        <v>1</v>
      </c>
      <c r="E26" s="42" t="s">
        <v>1994</v>
      </c>
      <c r="F26" s="43">
        <v>44645</v>
      </c>
      <c r="G26" s="44">
        <f t="shared" si="1"/>
        <v>44621</v>
      </c>
      <c r="H26" s="45">
        <v>44742</v>
      </c>
      <c r="I26" s="46">
        <f t="shared" si="2"/>
        <v>0.26575342465753427</v>
      </c>
      <c r="J26" s="189">
        <f>INDEX('EL SV'!$C$4:$G$52,MATCH('P&amp;M'!L26,'EL SV'!$C$4:$C$52,0),MATCH(IF(K26&gt;2000000,"A",IF(K26&gt;1000000,"B",IF(K26&gt;100000,"C","D"))),'EL SV'!$C$4:$G$4,0))</f>
        <v>15</v>
      </c>
      <c r="K26" s="47">
        <v>531000</v>
      </c>
      <c r="L26" s="3" t="s">
        <v>1568</v>
      </c>
      <c r="M26" s="48">
        <f>MATCH(L26,'Category 4'!$A:$A,0)</f>
        <v>778</v>
      </c>
      <c r="N26" s="48">
        <f>MATCH(G26,'Category 4'!$1:$1,0)</f>
        <v>123</v>
      </c>
      <c r="O26" s="48">
        <f>INDEX('Category 4'!$A$1:$DU$871,'P&amp;M'!M26,'P&amp;M'!N26)</f>
        <v>130.5</v>
      </c>
      <c r="P26" s="48">
        <f>MATCH($P$2,'Category 4'!$1:$1,0)</f>
        <v>124</v>
      </c>
      <c r="Q26" s="49">
        <f>INDEX('Category 4'!$A$1:$DU$871,'P&amp;M'!M26,'P&amp;M'!P26)</f>
        <v>131</v>
      </c>
      <c r="R26" s="50">
        <f t="shared" si="9"/>
        <v>1.0038314176245211</v>
      </c>
      <c r="S26" s="51">
        <v>0.05</v>
      </c>
      <c r="T26" s="46">
        <f t="shared" si="3"/>
        <v>6.3333333333333325E-2</v>
      </c>
      <c r="U26" s="52"/>
      <c r="V26" s="53">
        <f t="shared" si="4"/>
        <v>3.8314176245211051E-3</v>
      </c>
      <c r="W26" s="52">
        <f t="shared" si="5"/>
        <v>533034.48275862075</v>
      </c>
      <c r="X26" s="54">
        <f t="shared" si="6"/>
        <v>8971.5301527318534</v>
      </c>
      <c r="Y26" s="55">
        <f t="shared" si="7"/>
        <v>522028.46984726813</v>
      </c>
      <c r="Z26" s="56"/>
      <c r="AA26" s="55">
        <f t="shared" si="8"/>
        <v>522028.46984726813</v>
      </c>
    </row>
    <row r="27" spans="2:27">
      <c r="B27" s="40">
        <v>24</v>
      </c>
      <c r="C27" s="41" t="s">
        <v>1898</v>
      </c>
      <c r="D27" s="42">
        <v>1</v>
      </c>
      <c r="E27" s="42" t="s">
        <v>2000</v>
      </c>
      <c r="F27" s="43">
        <v>44679</v>
      </c>
      <c r="G27" s="44">
        <f t="shared" si="1"/>
        <v>44652</v>
      </c>
      <c r="H27" s="45">
        <v>44742</v>
      </c>
      <c r="I27" s="46">
        <f t="shared" si="2"/>
        <v>0.17260273972602741</v>
      </c>
      <c r="J27" s="189">
        <f>INDEX('EL SV'!$C$4:$G$52,MATCH('P&amp;M'!L27,'EL SV'!$C$4:$C$52,0),MATCH(IF(K27&gt;2000000,"A",IF(K27&gt;1000000,"B",IF(K27&gt;100000,"C","D"))),'EL SV'!$C$4:$G$4,0))</f>
        <v>10</v>
      </c>
      <c r="K27" s="47">
        <v>531000</v>
      </c>
      <c r="L27" s="3" t="s">
        <v>1239</v>
      </c>
      <c r="M27" s="48">
        <f>MATCH(L27,'Category 4'!$A:$A,0)</f>
        <v>613</v>
      </c>
      <c r="N27" s="48">
        <f>MATCH(G27,'Category 4'!$1:$1,0)</f>
        <v>124</v>
      </c>
      <c r="O27" s="48">
        <f>INDEX('Category 4'!$A$1:$DU$871,'P&amp;M'!M27,'P&amp;M'!N27)</f>
        <v>166.8</v>
      </c>
      <c r="P27" s="48">
        <f>MATCH($P$2,'Category 4'!$1:$1,0)</f>
        <v>124</v>
      </c>
      <c r="Q27" s="49">
        <f>INDEX('Category 4'!$A$1:$DU$871,'P&amp;M'!M27,'P&amp;M'!P27)</f>
        <v>166.8</v>
      </c>
      <c r="R27" s="50">
        <f t="shared" si="9"/>
        <v>1</v>
      </c>
      <c r="S27" s="51">
        <v>0.05</v>
      </c>
      <c r="T27" s="46">
        <f t="shared" si="3"/>
        <v>9.5000000000000001E-2</v>
      </c>
      <c r="U27" s="52"/>
      <c r="V27" s="53">
        <f t="shared" si="4"/>
        <v>0</v>
      </c>
      <c r="W27" s="52">
        <f t="shared" si="5"/>
        <v>531000</v>
      </c>
      <c r="X27" s="54">
        <f t="shared" si="6"/>
        <v>8706.9452054794529</v>
      </c>
      <c r="Y27" s="55">
        <f t="shared" si="7"/>
        <v>522293.05479452055</v>
      </c>
      <c r="Z27" s="56"/>
      <c r="AA27" s="55">
        <f t="shared" si="8"/>
        <v>522293.05479452055</v>
      </c>
    </row>
    <row r="28" spans="2:27">
      <c r="B28" s="40">
        <v>25</v>
      </c>
      <c r="C28" s="41" t="s">
        <v>1877</v>
      </c>
      <c r="D28" s="42">
        <v>8</v>
      </c>
      <c r="E28" s="42" t="s">
        <v>1994</v>
      </c>
      <c r="F28" s="43">
        <v>44651</v>
      </c>
      <c r="G28" s="44">
        <f t="shared" si="1"/>
        <v>44621</v>
      </c>
      <c r="H28" s="45">
        <v>44742</v>
      </c>
      <c r="I28" s="46">
        <f t="shared" si="2"/>
        <v>0.24931506849315069</v>
      </c>
      <c r="J28" s="189">
        <f>INDEX('EL SV'!$C$4:$G$52,MATCH('P&amp;M'!L28,'EL SV'!$C$4:$C$52,0),MATCH(IF(K28&gt;2000000,"A",IF(K28&gt;1000000,"B",IF(K28&gt;100000,"C","D"))),'EL SV'!$C$4:$G$4,0))</f>
        <v>10</v>
      </c>
      <c r="K28" s="47">
        <v>519200</v>
      </c>
      <c r="L28" s="3" t="s">
        <v>1499</v>
      </c>
      <c r="M28" s="48">
        <f>MATCH(L28,'Category 4'!$A:$A,0)</f>
        <v>743</v>
      </c>
      <c r="N28" s="48">
        <f>MATCH(G28,'Category 4'!$1:$1,0)</f>
        <v>123</v>
      </c>
      <c r="O28" s="48">
        <f>INDEX('Category 4'!$A$1:$DU$871,'P&amp;M'!M28,'P&amp;M'!N28)</f>
        <v>124</v>
      </c>
      <c r="P28" s="48">
        <f>MATCH($P$2,'Category 4'!$1:$1,0)</f>
        <v>124</v>
      </c>
      <c r="Q28" s="49">
        <f>INDEX('Category 4'!$A$1:$DU$871,'P&amp;M'!M28,'P&amp;M'!P28)</f>
        <v>125.3</v>
      </c>
      <c r="R28" s="50">
        <f t="shared" si="9"/>
        <v>1.0104838709677419</v>
      </c>
      <c r="S28" s="51">
        <v>0.05</v>
      </c>
      <c r="T28" s="46">
        <f t="shared" si="3"/>
        <v>9.5000000000000001E-2</v>
      </c>
      <c r="U28" s="52"/>
      <c r="V28" s="53">
        <f t="shared" si="4"/>
        <v>1.0483870967741948E-2</v>
      </c>
      <c r="W28" s="52">
        <f t="shared" si="5"/>
        <v>524643.22580645164</v>
      </c>
      <c r="X28" s="54">
        <f t="shared" si="6"/>
        <v>12426.138868758286</v>
      </c>
      <c r="Y28" s="55">
        <f t="shared" si="7"/>
        <v>506773.86113124172</v>
      </c>
      <c r="Z28" s="56"/>
      <c r="AA28" s="55">
        <f t="shared" si="8"/>
        <v>506773.86113124172</v>
      </c>
    </row>
    <row r="29" spans="2:27">
      <c r="B29" s="40">
        <v>26</v>
      </c>
      <c r="C29" s="41" t="s">
        <v>2012</v>
      </c>
      <c r="D29" s="42">
        <v>1</v>
      </c>
      <c r="E29" s="42" t="s">
        <v>1994</v>
      </c>
      <c r="F29" s="43">
        <v>44586</v>
      </c>
      <c r="G29" s="44">
        <f t="shared" si="1"/>
        <v>44562</v>
      </c>
      <c r="H29" s="45">
        <v>44742</v>
      </c>
      <c r="I29" s="46">
        <f t="shared" si="2"/>
        <v>0.42739726027397262</v>
      </c>
      <c r="J29" s="189">
        <f>INDEX('EL SV'!$C$4:$G$52,MATCH('P&amp;M'!L29,'EL SV'!$C$4:$C$52,0),MATCH(IF(K29&gt;2000000,"A",IF(K29&gt;1000000,"B",IF(K29&gt;100000,"C","D"))),'EL SV'!$C$4:$G$4,0))</f>
        <v>15</v>
      </c>
      <c r="K29" s="47">
        <v>501500</v>
      </c>
      <c r="L29" s="34" t="s">
        <v>1457</v>
      </c>
      <c r="M29" s="48">
        <f>MATCH(L29,'Category 4'!$A:$A,0)</f>
        <v>722</v>
      </c>
      <c r="N29" s="48">
        <f>MATCH(G29,'Category 4'!$1:$1,0)</f>
        <v>121</v>
      </c>
      <c r="O29" s="48">
        <f>INDEX('Category 4'!$A$1:$DU$871,'P&amp;M'!M29,'P&amp;M'!N29)</f>
        <v>121.6</v>
      </c>
      <c r="P29" s="48">
        <f>MATCH($P$2,'Category 4'!$1:$1,0)</f>
        <v>124</v>
      </c>
      <c r="Q29" s="49">
        <f>INDEX('Category 4'!$A$1:$DU$871,'P&amp;M'!M29,'P&amp;M'!P29)</f>
        <v>123.7</v>
      </c>
      <c r="R29" s="50">
        <f t="shared" si="9"/>
        <v>1.0172697368421053</v>
      </c>
      <c r="S29" s="51">
        <v>0.05</v>
      </c>
      <c r="T29" s="46">
        <f t="shared" si="3"/>
        <v>6.3333333333333325E-2</v>
      </c>
      <c r="U29" s="52"/>
      <c r="V29" s="53">
        <f t="shared" si="4"/>
        <v>1.726973684210531E-2</v>
      </c>
      <c r="W29" s="52">
        <f t="shared" si="5"/>
        <v>510160.77302631579</v>
      </c>
      <c r="X29" s="54">
        <f t="shared" si="6"/>
        <v>13809.283390410958</v>
      </c>
      <c r="Y29" s="55">
        <f t="shared" si="7"/>
        <v>487690.71660958906</v>
      </c>
      <c r="Z29" s="56"/>
      <c r="AA29" s="55">
        <f t="shared" si="8"/>
        <v>487690.71660958906</v>
      </c>
    </row>
    <row r="30" spans="2:27">
      <c r="B30" s="40">
        <v>27</v>
      </c>
      <c r="C30" s="41" t="s">
        <v>2013</v>
      </c>
      <c r="D30" s="42">
        <v>1</v>
      </c>
      <c r="E30" s="42" t="s">
        <v>1994</v>
      </c>
      <c r="F30" s="43">
        <v>44681</v>
      </c>
      <c r="G30" s="44">
        <f t="shared" si="1"/>
        <v>44652</v>
      </c>
      <c r="H30" s="45">
        <v>44742</v>
      </c>
      <c r="I30" s="46">
        <f t="shared" si="2"/>
        <v>0.16712328767123288</v>
      </c>
      <c r="J30" s="189">
        <f>INDEX('EL SV'!$C$4:$G$52,MATCH('P&amp;M'!L30,'EL SV'!$C$4:$C$52,0),MATCH(IF(K30&gt;2000000,"A",IF(K30&gt;1000000,"B",IF(K30&gt;100000,"C","D"))),'EL SV'!$C$4:$G$4,0))</f>
        <v>10</v>
      </c>
      <c r="K30" s="47">
        <v>480838</v>
      </c>
      <c r="L30" s="3" t="s">
        <v>1475</v>
      </c>
      <c r="M30" s="48">
        <f>MATCH(L30,'Category 4'!$A:$A,0)</f>
        <v>731</v>
      </c>
      <c r="N30" s="48">
        <f>MATCH(G30,'Category 4'!$1:$1,0)</f>
        <v>124</v>
      </c>
      <c r="O30" s="48">
        <f>INDEX('Category 4'!$A$1:$DU$871,'P&amp;M'!M30,'P&amp;M'!N30)</f>
        <v>116.4</v>
      </c>
      <c r="P30" s="48">
        <f>MATCH($P$2,'Category 4'!$1:$1,0)</f>
        <v>124</v>
      </c>
      <c r="Q30" s="49">
        <f>INDEX('Category 4'!$A$1:$DU$871,'P&amp;M'!M30,'P&amp;M'!P30)</f>
        <v>116.4</v>
      </c>
      <c r="R30" s="50">
        <f t="shared" si="9"/>
        <v>1</v>
      </c>
      <c r="S30" s="51">
        <v>0.05</v>
      </c>
      <c r="T30" s="46">
        <f t="shared" si="3"/>
        <v>9.5000000000000001E-2</v>
      </c>
      <c r="U30" s="52"/>
      <c r="V30" s="53">
        <f t="shared" si="4"/>
        <v>0</v>
      </c>
      <c r="W30" s="52">
        <f t="shared" si="5"/>
        <v>480838</v>
      </c>
      <c r="X30" s="54">
        <f t="shared" si="6"/>
        <v>7634.1266027397269</v>
      </c>
      <c r="Y30" s="55">
        <f t="shared" si="7"/>
        <v>473203.87339726026</v>
      </c>
      <c r="Z30" s="56"/>
      <c r="AA30" s="55">
        <f t="shared" si="8"/>
        <v>473203.87339726026</v>
      </c>
    </row>
    <row r="31" spans="2:27">
      <c r="B31" s="40">
        <v>28</v>
      </c>
      <c r="C31" s="41" t="s">
        <v>1808</v>
      </c>
      <c r="D31" s="42">
        <v>1</v>
      </c>
      <c r="E31" s="42" t="s">
        <v>1994</v>
      </c>
      <c r="F31" s="43">
        <v>44601</v>
      </c>
      <c r="G31" s="44">
        <f t="shared" si="1"/>
        <v>44593</v>
      </c>
      <c r="H31" s="45">
        <v>44742</v>
      </c>
      <c r="I31" s="46">
        <f t="shared" si="2"/>
        <v>0.38630136986301372</v>
      </c>
      <c r="J31" s="189">
        <f>INDEX('EL SV'!$C$4:$G$52,MATCH('P&amp;M'!L31,'EL SV'!$C$4:$C$52,0),MATCH(IF(K31&gt;2000000,"A",IF(K31&gt;1000000,"B",IF(K31&gt;100000,"C","D"))),'EL SV'!$C$4:$G$4,0))</f>
        <v>5</v>
      </c>
      <c r="K31" s="47">
        <v>449580</v>
      </c>
      <c r="L31" s="3" t="s">
        <v>1345</v>
      </c>
      <c r="M31" s="48">
        <f>MATCH(L31,'Category 4'!$A:$A,0)</f>
        <v>666</v>
      </c>
      <c r="N31" s="48">
        <f>MATCH(G31,'Category 4'!$1:$1,0)</f>
        <v>122</v>
      </c>
      <c r="O31" s="48">
        <f>INDEX('Category 4'!$A$1:$DU$871,'P&amp;M'!M31,'P&amp;M'!N31)</f>
        <v>124.8</v>
      </c>
      <c r="P31" s="48">
        <f>MATCH($P$2,'Category 4'!$1:$1,0)</f>
        <v>124</v>
      </c>
      <c r="Q31" s="49">
        <f>INDEX('Category 4'!$A$1:$DU$871,'P&amp;M'!M31,'P&amp;M'!P31)</f>
        <v>125.9</v>
      </c>
      <c r="R31" s="50">
        <f t="shared" si="9"/>
        <v>1.0088141025641026</v>
      </c>
      <c r="S31" s="51">
        <v>0.05</v>
      </c>
      <c r="T31" s="46">
        <f t="shared" si="3"/>
        <v>0.19</v>
      </c>
      <c r="U31" s="52"/>
      <c r="V31" s="53">
        <f t="shared" si="4"/>
        <v>8.8141025641026438E-3</v>
      </c>
      <c r="W31" s="52">
        <f t="shared" si="5"/>
        <v>453542.64423076925</v>
      </c>
      <c r="X31" s="54">
        <f t="shared" si="6"/>
        <v>33288.787503951535</v>
      </c>
      <c r="Y31" s="55">
        <f t="shared" si="7"/>
        <v>416291.21249604848</v>
      </c>
      <c r="Z31" s="56"/>
      <c r="AA31" s="55">
        <f t="shared" si="8"/>
        <v>416291.21249604848</v>
      </c>
    </row>
    <row r="32" spans="2:27">
      <c r="B32" s="40">
        <v>29</v>
      </c>
      <c r="C32" s="41" t="s">
        <v>1911</v>
      </c>
      <c r="D32" s="42">
        <v>1</v>
      </c>
      <c r="E32" s="42" t="s">
        <v>1994</v>
      </c>
      <c r="F32" s="43">
        <v>44692</v>
      </c>
      <c r="G32" s="72">
        <f t="shared" si="1"/>
        <v>44682</v>
      </c>
      <c r="H32" s="45">
        <v>44742</v>
      </c>
      <c r="I32" s="46">
        <f t="shared" si="2"/>
        <v>0.13698630136986301</v>
      </c>
      <c r="J32" s="189">
        <f>INDEX('EL SV'!$C$4:$G$52,MATCH('P&amp;M'!L32,'EL SV'!$C$4:$C$52,0),MATCH(IF(K32&gt;2000000,"A",IF(K32&gt;1000000,"B",IF(K32&gt;100000,"C","D"))),'EL SV'!$C$4:$G$4,0))</f>
        <v>15</v>
      </c>
      <c r="K32" s="47">
        <v>436600</v>
      </c>
      <c r="L32" s="3" t="s">
        <v>1568</v>
      </c>
      <c r="M32" s="48">
        <f>MATCH(L32,'Category 4'!$A:$A,0)</f>
        <v>778</v>
      </c>
      <c r="N32" s="48" t="e">
        <f>MATCH(G32,'Category 4'!$1:$1,0)</f>
        <v>#N/A</v>
      </c>
      <c r="O32" s="48" t="e">
        <f>INDEX('Category 4'!$A$1:$DU$871,'P&amp;M'!M32,'P&amp;M'!N32)</f>
        <v>#N/A</v>
      </c>
      <c r="P32" s="48">
        <f>MATCH($P$2,'Category 4'!$1:$1,0)</f>
        <v>124</v>
      </c>
      <c r="Q32" s="49">
        <f>INDEX('Category 4'!$A$1:$DU$871,'P&amp;M'!M32,'P&amp;M'!P32)</f>
        <v>131</v>
      </c>
      <c r="R32" s="50">
        <v>1</v>
      </c>
      <c r="S32" s="51">
        <v>0.05</v>
      </c>
      <c r="T32" s="46">
        <f t="shared" si="3"/>
        <v>6.3333333333333325E-2</v>
      </c>
      <c r="U32" s="52"/>
      <c r="V32" s="69">
        <f t="shared" si="4"/>
        <v>0</v>
      </c>
      <c r="W32" s="52">
        <f t="shared" si="5"/>
        <v>436600</v>
      </c>
      <c r="X32" s="54">
        <f t="shared" si="6"/>
        <v>3787.8538812785378</v>
      </c>
      <c r="Y32" s="55">
        <f t="shared" si="7"/>
        <v>432812.14611872146</v>
      </c>
      <c r="Z32" s="56"/>
      <c r="AA32" s="55">
        <f t="shared" si="8"/>
        <v>432812.14611872146</v>
      </c>
    </row>
    <row r="33" spans="2:27">
      <c r="B33" s="40">
        <v>30</v>
      </c>
      <c r="C33" s="41" t="s">
        <v>1903</v>
      </c>
      <c r="D33" s="42">
        <v>1</v>
      </c>
      <c r="E33" s="42" t="s">
        <v>1994</v>
      </c>
      <c r="F33" s="43">
        <v>44679</v>
      </c>
      <c r="G33" s="44">
        <f t="shared" si="1"/>
        <v>44652</v>
      </c>
      <c r="H33" s="45">
        <v>44742</v>
      </c>
      <c r="I33" s="46">
        <f t="shared" si="2"/>
        <v>0.17260273972602741</v>
      </c>
      <c r="J33" s="189">
        <f>INDEX('EL SV'!$C$4:$G$52,MATCH('P&amp;M'!L33,'EL SV'!$C$4:$C$52,0),MATCH(IF(K33&gt;2000000,"A",IF(K33&gt;1000000,"B",IF(K33&gt;100000,"C","D"))),'EL SV'!$C$4:$G$4,0))</f>
        <v>8</v>
      </c>
      <c r="K33" s="47">
        <v>436305</v>
      </c>
      <c r="L33" s="3" t="s">
        <v>1600</v>
      </c>
      <c r="M33" s="48">
        <f>MATCH(L33,'Category 4'!$A:$A,0)</f>
        <v>794</v>
      </c>
      <c r="N33" s="48">
        <f>MATCH(G33,'Category 4'!$1:$1,0)</f>
        <v>124</v>
      </c>
      <c r="O33" s="48">
        <f>INDEX('Category 4'!$A$1:$DU$871,'P&amp;M'!M33,'P&amp;M'!N33)</f>
        <v>108.4</v>
      </c>
      <c r="P33" s="48">
        <f>MATCH($P$2,'Category 4'!$1:$1,0)</f>
        <v>124</v>
      </c>
      <c r="Q33" s="49">
        <f>INDEX('Category 4'!$A$1:$DU$871,'P&amp;M'!M33,'P&amp;M'!P33)</f>
        <v>108.4</v>
      </c>
      <c r="R33" s="50">
        <f t="shared" si="9"/>
        <v>1</v>
      </c>
      <c r="S33" s="51">
        <v>0.05</v>
      </c>
      <c r="T33" s="46">
        <f t="shared" si="3"/>
        <v>0.11874999999999999</v>
      </c>
      <c r="U33" s="52"/>
      <c r="V33" s="53">
        <f t="shared" si="4"/>
        <v>0</v>
      </c>
      <c r="W33" s="52">
        <f t="shared" si="5"/>
        <v>436305</v>
      </c>
      <c r="X33" s="54">
        <f t="shared" si="6"/>
        <v>8942.7583047945209</v>
      </c>
      <c r="Y33" s="55">
        <f t="shared" si="7"/>
        <v>427362.24169520551</v>
      </c>
      <c r="Z33" s="56"/>
      <c r="AA33" s="55">
        <f t="shared" si="8"/>
        <v>427362.24169520551</v>
      </c>
    </row>
    <row r="34" spans="2:27">
      <c r="B34" s="40">
        <v>31</v>
      </c>
      <c r="C34" s="41" t="s">
        <v>1977</v>
      </c>
      <c r="D34" s="42">
        <v>1</v>
      </c>
      <c r="E34" s="42" t="s">
        <v>1994</v>
      </c>
      <c r="F34" s="43">
        <v>44743</v>
      </c>
      <c r="G34" s="72">
        <f t="shared" si="1"/>
        <v>44743</v>
      </c>
      <c r="H34" s="45">
        <v>44742</v>
      </c>
      <c r="I34" s="46">
        <f t="shared" si="2"/>
        <v>-2.7397260273972603E-3</v>
      </c>
      <c r="J34" s="189">
        <f>INDEX('EL SV'!$C$4:$G$52,MATCH('P&amp;M'!L34,'EL SV'!$C$4:$C$52,0),MATCH(IF(K34&gt;2000000,"A",IF(K34&gt;1000000,"B",IF(K34&gt;100000,"C","D"))),'EL SV'!$C$4:$G$4,0))</f>
        <v>15</v>
      </c>
      <c r="K34" s="60">
        <v>430700</v>
      </c>
      <c r="L34" s="3" t="s">
        <v>1568</v>
      </c>
      <c r="M34" s="48">
        <f>MATCH(L34,'Category 4'!$A:$A,0)</f>
        <v>778</v>
      </c>
      <c r="N34" s="48" t="e">
        <f>MATCH(G34,'Category 4'!$1:$1,0)</f>
        <v>#N/A</v>
      </c>
      <c r="O34" s="48" t="e">
        <f>INDEX('Category 4'!$A$1:$DU$871,'P&amp;M'!M34,'P&amp;M'!N34)</f>
        <v>#N/A</v>
      </c>
      <c r="P34" s="48">
        <f>MATCH($P$2,'Category 4'!$1:$1,0)</f>
        <v>124</v>
      </c>
      <c r="Q34" s="49">
        <f>INDEX('Category 4'!$A$1:$DU$871,'P&amp;M'!M34,'P&amp;M'!P34)</f>
        <v>131</v>
      </c>
      <c r="R34" s="50">
        <v>1</v>
      </c>
      <c r="S34" s="51">
        <v>0.05</v>
      </c>
      <c r="T34" s="46">
        <f t="shared" si="3"/>
        <v>6.3333333333333325E-2</v>
      </c>
      <c r="U34" s="52"/>
      <c r="V34" s="69">
        <f t="shared" si="4"/>
        <v>0</v>
      </c>
      <c r="W34" s="52">
        <f t="shared" si="5"/>
        <v>430700</v>
      </c>
      <c r="X34" s="54">
        <f t="shared" si="6"/>
        <v>-74.733333333333334</v>
      </c>
      <c r="Y34" s="55">
        <f t="shared" si="7"/>
        <v>430774.73333333334</v>
      </c>
      <c r="Z34" s="56"/>
      <c r="AA34" s="55">
        <f t="shared" si="8"/>
        <v>430774.73333333334</v>
      </c>
    </row>
    <row r="35" spans="2:27">
      <c r="B35" s="40">
        <v>32</v>
      </c>
      <c r="C35" s="41" t="s">
        <v>1809</v>
      </c>
      <c r="D35" s="42">
        <v>1</v>
      </c>
      <c r="E35" s="42" t="s">
        <v>1994</v>
      </c>
      <c r="F35" s="43">
        <v>44607</v>
      </c>
      <c r="G35" s="44">
        <f t="shared" si="1"/>
        <v>44593</v>
      </c>
      <c r="H35" s="45">
        <v>44742</v>
      </c>
      <c r="I35" s="46">
        <f t="shared" si="2"/>
        <v>0.36986301369863012</v>
      </c>
      <c r="J35" s="189">
        <f>INDEX('EL SV'!$C$4:$G$52,MATCH('P&amp;M'!L35,'EL SV'!$C$4:$C$52,0),MATCH(IF(K35&gt;2000000,"A",IF(K35&gt;1000000,"B",IF(K35&gt;100000,"C","D"))),'EL SV'!$C$4:$G$4,0))</f>
        <v>10</v>
      </c>
      <c r="K35" s="47">
        <v>413000</v>
      </c>
      <c r="L35" s="3" t="s">
        <v>1347</v>
      </c>
      <c r="M35" s="48">
        <f>MATCH(L35,'Category 4'!$A:$A,0)</f>
        <v>667</v>
      </c>
      <c r="N35" s="48">
        <f>MATCH(G35,'Category 4'!$1:$1,0)</f>
        <v>122</v>
      </c>
      <c r="O35" s="48">
        <f>INDEX('Category 4'!$A$1:$DU$871,'P&amp;M'!M35,'P&amp;M'!N35)</f>
        <v>121.2</v>
      </c>
      <c r="P35" s="48">
        <f>MATCH($P$2,'Category 4'!$1:$1,0)</f>
        <v>124</v>
      </c>
      <c r="Q35" s="49">
        <f>INDEX('Category 4'!$A$1:$DU$871,'P&amp;M'!M35,'P&amp;M'!P35)</f>
        <v>121.6</v>
      </c>
      <c r="R35" s="50">
        <f t="shared" si="9"/>
        <v>1.0033003300330032</v>
      </c>
      <c r="S35" s="51">
        <v>0.05</v>
      </c>
      <c r="T35" s="46">
        <f t="shared" si="3"/>
        <v>9.5000000000000001E-2</v>
      </c>
      <c r="U35" s="52"/>
      <c r="V35" s="53">
        <f t="shared" si="4"/>
        <v>3.3003300330032292E-3</v>
      </c>
      <c r="W35" s="52">
        <f t="shared" si="5"/>
        <v>414363.03630363033</v>
      </c>
      <c r="X35" s="54">
        <f t="shared" si="6"/>
        <v>14559.46833039468</v>
      </c>
      <c r="Y35" s="55">
        <f t="shared" si="7"/>
        <v>398440.53166960529</v>
      </c>
      <c r="Z35" s="56"/>
      <c r="AA35" s="55">
        <f t="shared" si="8"/>
        <v>398440.53166960529</v>
      </c>
    </row>
    <row r="36" spans="2:27">
      <c r="B36" s="40">
        <v>33</v>
      </c>
      <c r="C36" s="41" t="s">
        <v>1889</v>
      </c>
      <c r="D36" s="65">
        <v>1</v>
      </c>
      <c r="E36" s="65" t="s">
        <v>1994</v>
      </c>
      <c r="F36" s="57">
        <v>44668</v>
      </c>
      <c r="G36" s="44">
        <f t="shared" si="1"/>
        <v>44652</v>
      </c>
      <c r="H36" s="45">
        <v>44742</v>
      </c>
      <c r="I36" s="46">
        <f t="shared" si="2"/>
        <v>0.20273972602739726</v>
      </c>
      <c r="J36" s="189">
        <f>INDEX('EL SV'!$C$4:$G$52,MATCH('P&amp;M'!L36,'EL SV'!$C$4:$C$52,0),MATCH(IF(K36&gt;2000000,"A",IF(K36&gt;1000000,"B",IF(K36&gt;100000,"C","D"))),'EL SV'!$C$4:$G$4,0))</f>
        <v>15</v>
      </c>
      <c r="K36" s="47">
        <v>413000</v>
      </c>
      <c r="L36" s="3" t="s">
        <v>1568</v>
      </c>
      <c r="M36" s="48">
        <f>MATCH(L36,'Category 4'!$A:$A,0)</f>
        <v>778</v>
      </c>
      <c r="N36" s="48">
        <f>MATCH(G36,'Category 4'!$1:$1,0)</f>
        <v>124</v>
      </c>
      <c r="O36" s="48">
        <f>INDEX('Category 4'!$A$1:$DU$871,'P&amp;M'!M36,'P&amp;M'!N36)</f>
        <v>131</v>
      </c>
      <c r="P36" s="48">
        <f>MATCH($P$2,'Category 4'!$1:$1,0)</f>
        <v>124</v>
      </c>
      <c r="Q36" s="49">
        <f>INDEX('Category 4'!$A$1:$DU$871,'P&amp;M'!M36,'P&amp;M'!P36)</f>
        <v>131</v>
      </c>
      <c r="R36" s="50">
        <f t="shared" si="9"/>
        <v>1</v>
      </c>
      <c r="S36" s="51">
        <v>0.05</v>
      </c>
      <c r="T36" s="46">
        <f t="shared" si="3"/>
        <v>6.3333333333333325E-2</v>
      </c>
      <c r="U36" s="52"/>
      <c r="V36" s="53">
        <f t="shared" si="4"/>
        <v>0</v>
      </c>
      <c r="W36" s="52">
        <f t="shared" si="5"/>
        <v>413000</v>
      </c>
      <c r="X36" s="54">
        <f t="shared" si="6"/>
        <v>5302.9954337899535</v>
      </c>
      <c r="Y36" s="55">
        <f t="shared" si="7"/>
        <v>407697.00456621003</v>
      </c>
      <c r="Z36" s="56"/>
      <c r="AA36" s="55">
        <f t="shared" si="8"/>
        <v>407697.00456621003</v>
      </c>
    </row>
    <row r="37" spans="2:27">
      <c r="B37" s="40">
        <v>34</v>
      </c>
      <c r="C37" s="41" t="s">
        <v>1891</v>
      </c>
      <c r="D37" s="65">
        <v>1</v>
      </c>
      <c r="E37" s="65" t="s">
        <v>1994</v>
      </c>
      <c r="F37" s="57">
        <v>44668</v>
      </c>
      <c r="G37" s="44">
        <f t="shared" si="1"/>
        <v>44652</v>
      </c>
      <c r="H37" s="45">
        <v>44742</v>
      </c>
      <c r="I37" s="46">
        <f t="shared" si="2"/>
        <v>0.20273972602739726</v>
      </c>
      <c r="J37" s="189">
        <f>INDEX('EL SV'!$C$4:$G$52,MATCH('P&amp;M'!L37,'EL SV'!$C$4:$C$52,0),MATCH(IF(K37&gt;2000000,"A",IF(K37&gt;1000000,"B",IF(K37&gt;100000,"C","D"))),'EL SV'!$C$4:$G$4,0))</f>
        <v>15</v>
      </c>
      <c r="K37" s="47">
        <v>413000</v>
      </c>
      <c r="L37" s="3" t="s">
        <v>1568</v>
      </c>
      <c r="M37" s="48">
        <f>MATCH(L37,'Category 4'!$A:$A,0)</f>
        <v>778</v>
      </c>
      <c r="N37" s="48">
        <f>MATCH(G37,'Category 4'!$1:$1,0)</f>
        <v>124</v>
      </c>
      <c r="O37" s="48">
        <f>INDEX('Category 4'!$A$1:$DU$871,'P&amp;M'!M37,'P&amp;M'!N37)</f>
        <v>131</v>
      </c>
      <c r="P37" s="48">
        <f>MATCH($P$2,'Category 4'!$1:$1,0)</f>
        <v>124</v>
      </c>
      <c r="Q37" s="49">
        <f>INDEX('Category 4'!$A$1:$DU$871,'P&amp;M'!M37,'P&amp;M'!P37)</f>
        <v>131</v>
      </c>
      <c r="R37" s="50">
        <f t="shared" si="9"/>
        <v>1</v>
      </c>
      <c r="S37" s="51">
        <v>0.05</v>
      </c>
      <c r="T37" s="46">
        <f t="shared" si="3"/>
        <v>6.3333333333333325E-2</v>
      </c>
      <c r="U37" s="52"/>
      <c r="V37" s="53">
        <f t="shared" si="4"/>
        <v>0</v>
      </c>
      <c r="W37" s="52">
        <f t="shared" si="5"/>
        <v>413000</v>
      </c>
      <c r="X37" s="54">
        <f t="shared" si="6"/>
        <v>5302.9954337899535</v>
      </c>
      <c r="Y37" s="55">
        <f t="shared" si="7"/>
        <v>407697.00456621003</v>
      </c>
      <c r="Z37" s="56"/>
      <c r="AA37" s="55">
        <f t="shared" si="8"/>
        <v>407697.00456621003</v>
      </c>
    </row>
    <row r="38" spans="2:27">
      <c r="B38" s="40">
        <v>35</v>
      </c>
      <c r="C38" s="41" t="s">
        <v>1893</v>
      </c>
      <c r="D38" s="65">
        <v>1</v>
      </c>
      <c r="E38" s="65" t="s">
        <v>1994</v>
      </c>
      <c r="F38" s="57">
        <v>44670</v>
      </c>
      <c r="G38" s="44">
        <f t="shared" si="1"/>
        <v>44652</v>
      </c>
      <c r="H38" s="45">
        <v>44742</v>
      </c>
      <c r="I38" s="46">
        <f t="shared" si="2"/>
        <v>0.19726027397260273</v>
      </c>
      <c r="J38" s="189">
        <f>INDEX('EL SV'!$C$4:$G$52,MATCH('P&amp;M'!L38,'EL SV'!$C$4:$C$52,0),MATCH(IF(K38&gt;2000000,"A",IF(K38&gt;1000000,"B",IF(K38&gt;100000,"C","D"))),'EL SV'!$C$4:$G$4,0))</f>
        <v>15</v>
      </c>
      <c r="K38" s="47">
        <v>413000</v>
      </c>
      <c r="L38" s="3" t="s">
        <v>1321</v>
      </c>
      <c r="M38" s="48">
        <f>MATCH(L38,'Category 4'!$A:$A,0)</f>
        <v>654</v>
      </c>
      <c r="N38" s="48">
        <f>MATCH(G38,'Category 4'!$1:$1,0)</f>
        <v>124</v>
      </c>
      <c r="O38" s="48">
        <f>INDEX('Category 4'!$A$1:$DU$871,'P&amp;M'!M38,'P&amp;M'!N38)</f>
        <v>111.2</v>
      </c>
      <c r="P38" s="48">
        <f>MATCH($P$2,'Category 4'!$1:$1,0)</f>
        <v>124</v>
      </c>
      <c r="Q38" s="49">
        <f>INDEX('Category 4'!$A$1:$DU$871,'P&amp;M'!M38,'P&amp;M'!P38)</f>
        <v>111.2</v>
      </c>
      <c r="R38" s="50">
        <f t="shared" si="9"/>
        <v>1</v>
      </c>
      <c r="S38" s="51">
        <v>0.05</v>
      </c>
      <c r="T38" s="46">
        <f t="shared" si="3"/>
        <v>6.3333333333333325E-2</v>
      </c>
      <c r="U38" s="52"/>
      <c r="V38" s="53">
        <f t="shared" si="4"/>
        <v>0</v>
      </c>
      <c r="W38" s="52">
        <f t="shared" si="5"/>
        <v>413000</v>
      </c>
      <c r="X38" s="54">
        <f t="shared" si="6"/>
        <v>5159.6712328767117</v>
      </c>
      <c r="Y38" s="55">
        <f t="shared" si="7"/>
        <v>407840.32876712328</v>
      </c>
      <c r="Z38" s="56"/>
      <c r="AA38" s="55">
        <f t="shared" si="8"/>
        <v>407840.32876712328</v>
      </c>
    </row>
    <row r="39" spans="2:27">
      <c r="B39" s="40">
        <v>36</v>
      </c>
      <c r="C39" s="41" t="s">
        <v>1807</v>
      </c>
      <c r="D39" s="42">
        <v>1</v>
      </c>
      <c r="E39" s="42" t="s">
        <v>1994</v>
      </c>
      <c r="F39" s="43">
        <v>44593</v>
      </c>
      <c r="G39" s="44">
        <f t="shared" si="1"/>
        <v>44593</v>
      </c>
      <c r="H39" s="45">
        <v>44742</v>
      </c>
      <c r="I39" s="46">
        <f t="shared" si="2"/>
        <v>0.40821917808219177</v>
      </c>
      <c r="J39" s="189">
        <f>INDEX('EL SV'!$C$4:$G$52,MATCH('P&amp;M'!L39,'EL SV'!$C$4:$C$52,0),MATCH(IF(K39&gt;2000000,"A",IF(K39&gt;1000000,"B",IF(K39&gt;100000,"C","D"))),'EL SV'!$C$4:$G$4,0))</f>
        <v>15</v>
      </c>
      <c r="K39" s="47">
        <v>407100</v>
      </c>
      <c r="L39" s="3" t="s">
        <v>1526</v>
      </c>
      <c r="M39" s="48">
        <f>MATCH(L39,'Category 4'!$A:$A,0)</f>
        <v>757</v>
      </c>
      <c r="N39" s="48">
        <f>MATCH(G39,'Category 4'!$1:$1,0)</f>
        <v>122</v>
      </c>
      <c r="O39" s="48">
        <f>INDEX('Category 4'!$A$1:$DU$871,'P&amp;M'!M39,'P&amp;M'!N39)</f>
        <v>130.9</v>
      </c>
      <c r="P39" s="48">
        <f>MATCH($P$2,'Category 4'!$1:$1,0)</f>
        <v>124</v>
      </c>
      <c r="Q39" s="49">
        <f>INDEX('Category 4'!$A$1:$DU$871,'P&amp;M'!M39,'P&amp;M'!P39)</f>
        <v>135.5</v>
      </c>
      <c r="R39" s="50">
        <f t="shared" si="9"/>
        <v>1.0351413292589762</v>
      </c>
      <c r="S39" s="51">
        <v>0.05</v>
      </c>
      <c r="T39" s="46">
        <f t="shared" si="3"/>
        <v>6.3333333333333325E-2</v>
      </c>
      <c r="U39" s="52"/>
      <c r="V39" s="53">
        <f t="shared" si="4"/>
        <v>3.5141329258976173E-2</v>
      </c>
      <c r="W39" s="52">
        <f t="shared" si="5"/>
        <v>421406.03514132922</v>
      </c>
      <c r="X39" s="54">
        <f t="shared" si="6"/>
        <v>10894.981602603679</v>
      </c>
      <c r="Y39" s="55">
        <f t="shared" si="7"/>
        <v>396205.01839739631</v>
      </c>
      <c r="Z39" s="56"/>
      <c r="AA39" s="55">
        <f t="shared" si="8"/>
        <v>396205.01839739631</v>
      </c>
    </row>
    <row r="40" spans="2:27">
      <c r="B40" s="40">
        <v>37</v>
      </c>
      <c r="C40" s="41" t="s">
        <v>1884</v>
      </c>
      <c r="D40" s="65">
        <v>1</v>
      </c>
      <c r="E40" s="65" t="s">
        <v>1994</v>
      </c>
      <c r="F40" s="57">
        <v>44657</v>
      </c>
      <c r="G40" s="44">
        <f t="shared" si="1"/>
        <v>44652</v>
      </c>
      <c r="H40" s="45">
        <v>44742</v>
      </c>
      <c r="I40" s="46">
        <f t="shared" si="2"/>
        <v>0.23287671232876711</v>
      </c>
      <c r="J40" s="189">
        <f>INDEX('EL SV'!$C$4:$G$52,MATCH('P&amp;M'!L40,'EL SV'!$C$4:$C$52,0),MATCH(IF(K40&gt;2000000,"A",IF(K40&gt;1000000,"B",IF(K40&gt;100000,"C","D"))),'EL SV'!$C$4:$G$4,0))</f>
        <v>10</v>
      </c>
      <c r="K40" s="47">
        <v>383500</v>
      </c>
      <c r="L40" s="3" t="s">
        <v>1499</v>
      </c>
      <c r="M40" s="48">
        <f>MATCH(L40,'Category 4'!$A:$A,0)</f>
        <v>743</v>
      </c>
      <c r="N40" s="48">
        <f>MATCH(G40,'Category 4'!$1:$1,0)</f>
        <v>124</v>
      </c>
      <c r="O40" s="48">
        <f>INDEX('Category 4'!$A$1:$DU$871,'P&amp;M'!M40,'P&amp;M'!N40)</f>
        <v>125.3</v>
      </c>
      <c r="P40" s="48">
        <f>MATCH($P$2,'Category 4'!$1:$1,0)</f>
        <v>124</v>
      </c>
      <c r="Q40" s="49">
        <f>INDEX('Category 4'!$A$1:$DU$871,'P&amp;M'!M40,'P&amp;M'!P40)</f>
        <v>125.3</v>
      </c>
      <c r="R40" s="50">
        <f t="shared" si="9"/>
        <v>1</v>
      </c>
      <c r="S40" s="51">
        <v>0.05</v>
      </c>
      <c r="T40" s="46">
        <f t="shared" si="3"/>
        <v>9.5000000000000001E-2</v>
      </c>
      <c r="U40" s="52"/>
      <c r="V40" s="53">
        <f t="shared" si="4"/>
        <v>0</v>
      </c>
      <c r="W40" s="52">
        <f t="shared" si="5"/>
        <v>383500</v>
      </c>
      <c r="X40" s="54">
        <f t="shared" si="6"/>
        <v>8484.2808219178078</v>
      </c>
      <c r="Y40" s="55">
        <f t="shared" si="7"/>
        <v>375015.71917808219</v>
      </c>
      <c r="Z40" s="56"/>
      <c r="AA40" s="55">
        <f t="shared" si="8"/>
        <v>375015.71917808219</v>
      </c>
    </row>
    <row r="41" spans="2:27">
      <c r="B41" s="40">
        <v>38</v>
      </c>
      <c r="C41" s="41" t="s">
        <v>1875</v>
      </c>
      <c r="D41" s="42">
        <v>1</v>
      </c>
      <c r="E41" s="42" t="s">
        <v>1994</v>
      </c>
      <c r="F41" s="43">
        <v>44651</v>
      </c>
      <c r="G41" s="44">
        <f t="shared" si="1"/>
        <v>44621</v>
      </c>
      <c r="H41" s="45">
        <v>44742</v>
      </c>
      <c r="I41" s="46">
        <f t="shared" si="2"/>
        <v>0.24931506849315069</v>
      </c>
      <c r="J41" s="189">
        <f>INDEX('EL SV'!$C$4:$G$52,MATCH('P&amp;M'!L41,'EL SV'!$C$4:$C$52,0),MATCH(IF(K41&gt;2000000,"A",IF(K41&gt;1000000,"B",IF(K41&gt;100000,"C","D"))),'EL SV'!$C$4:$G$4,0))</f>
        <v>15</v>
      </c>
      <c r="K41" s="47">
        <v>377600</v>
      </c>
      <c r="L41" s="3" t="s">
        <v>1568</v>
      </c>
      <c r="M41" s="48">
        <f>MATCH(L41,'Category 4'!$A:$A,0)</f>
        <v>778</v>
      </c>
      <c r="N41" s="48">
        <f>MATCH(G41,'Category 4'!$1:$1,0)</f>
        <v>123</v>
      </c>
      <c r="O41" s="48">
        <f>INDEX('Category 4'!$A$1:$DU$871,'P&amp;M'!M41,'P&amp;M'!N41)</f>
        <v>130.5</v>
      </c>
      <c r="P41" s="48">
        <f>MATCH($P$2,'Category 4'!$1:$1,0)</f>
        <v>124</v>
      </c>
      <c r="Q41" s="49">
        <f>INDEX('Category 4'!$A$1:$DU$871,'P&amp;M'!M41,'P&amp;M'!P41)</f>
        <v>131</v>
      </c>
      <c r="R41" s="50">
        <f t="shared" si="9"/>
        <v>1.0038314176245211</v>
      </c>
      <c r="S41" s="51">
        <v>0.05</v>
      </c>
      <c r="T41" s="46">
        <f t="shared" si="3"/>
        <v>6.3333333333333325E-2</v>
      </c>
      <c r="U41" s="52"/>
      <c r="V41" s="53">
        <f t="shared" si="4"/>
        <v>3.8314176245211051E-3</v>
      </c>
      <c r="W41" s="52">
        <f t="shared" si="5"/>
        <v>379046.74329501914</v>
      </c>
      <c r="X41" s="54">
        <f t="shared" si="6"/>
        <v>5985.1307685578813</v>
      </c>
      <c r="Y41" s="55">
        <f t="shared" si="7"/>
        <v>371614.86923144211</v>
      </c>
      <c r="Z41" s="56"/>
      <c r="AA41" s="55">
        <f t="shared" si="8"/>
        <v>371614.86923144211</v>
      </c>
    </row>
    <row r="42" spans="2:27">
      <c r="B42" s="40">
        <v>39</v>
      </c>
      <c r="C42" s="41" t="s">
        <v>2010</v>
      </c>
      <c r="D42" s="58">
        <v>16</v>
      </c>
      <c r="E42" s="42" t="s">
        <v>1994</v>
      </c>
      <c r="F42" s="43">
        <v>44525</v>
      </c>
      <c r="G42" s="44">
        <f t="shared" si="1"/>
        <v>44501</v>
      </c>
      <c r="H42" s="45">
        <v>44742</v>
      </c>
      <c r="I42" s="46">
        <f t="shared" si="2"/>
        <v>0.59452054794520548</v>
      </c>
      <c r="J42" s="189">
        <f>INDEX('EL SV'!$C$4:$G$52,MATCH('P&amp;M'!L42,'EL SV'!$C$4:$C$52,0),MATCH(IF(K42&gt;2000000,"A",IF(K42&gt;1000000,"B",IF(K42&gt;100000,"C","D"))),'EL SV'!$C$4:$G$4,0))</f>
        <v>15</v>
      </c>
      <c r="K42" s="47">
        <v>354000</v>
      </c>
      <c r="L42" s="3" t="s">
        <v>1251</v>
      </c>
      <c r="M42" s="48">
        <f>MATCH(L42,'Category 4'!$A:$A,0)</f>
        <v>619</v>
      </c>
      <c r="N42" s="48">
        <f>MATCH(G42,'Category 4'!$1:$1,0)</f>
        <v>119</v>
      </c>
      <c r="O42" s="48">
        <f>INDEX('Category 4'!$A$1:$DU$871,'P&amp;M'!M42,'P&amp;M'!N42)</f>
        <v>102.7</v>
      </c>
      <c r="P42" s="48">
        <f>MATCH($P$2,'Category 4'!$1:$1,0)</f>
        <v>124</v>
      </c>
      <c r="Q42" s="49">
        <f>INDEX('Category 4'!$A$1:$DU$871,'P&amp;M'!M42,'P&amp;M'!P42)</f>
        <v>103.3</v>
      </c>
      <c r="R42" s="50">
        <f t="shared" si="9"/>
        <v>1.0058422590068159</v>
      </c>
      <c r="S42" s="51">
        <v>0.05</v>
      </c>
      <c r="T42" s="46">
        <f t="shared" si="3"/>
        <v>6.3333333333333325E-2</v>
      </c>
      <c r="U42" s="52"/>
      <c r="V42" s="53">
        <f t="shared" si="4"/>
        <v>5.8422590068158975E-3</v>
      </c>
      <c r="W42" s="52">
        <f t="shared" si="5"/>
        <v>356068.15968841285</v>
      </c>
      <c r="X42" s="54">
        <f t="shared" si="6"/>
        <v>13407.023035573755</v>
      </c>
      <c r="Y42" s="55">
        <f t="shared" si="7"/>
        <v>340592.97696442623</v>
      </c>
      <c r="Z42" s="56"/>
      <c r="AA42" s="55">
        <f t="shared" si="8"/>
        <v>340592.97696442623</v>
      </c>
    </row>
    <row r="43" spans="2:27">
      <c r="B43" s="40">
        <v>40</v>
      </c>
      <c r="C43" s="41" t="s">
        <v>1801</v>
      </c>
      <c r="D43" s="42">
        <v>5</v>
      </c>
      <c r="E43" s="42" t="s">
        <v>1994</v>
      </c>
      <c r="F43" s="43">
        <v>44586</v>
      </c>
      <c r="G43" s="44">
        <f t="shared" si="1"/>
        <v>44562</v>
      </c>
      <c r="H43" s="45">
        <v>44742</v>
      </c>
      <c r="I43" s="46">
        <f t="shared" si="2"/>
        <v>0.42739726027397262</v>
      </c>
      <c r="J43" s="189">
        <f>INDEX('EL SV'!$C$4:$G$52,MATCH('P&amp;M'!L43,'EL SV'!$C$4:$C$52,0),MATCH(IF(K43&gt;2000000,"A",IF(K43&gt;1000000,"B",IF(K43&gt;100000,"C","D"))),'EL SV'!$C$4:$G$4,0))</f>
        <v>10</v>
      </c>
      <c r="K43" s="47">
        <v>354000</v>
      </c>
      <c r="L43" s="3" t="s">
        <v>1475</v>
      </c>
      <c r="M43" s="48">
        <f>MATCH(L43,'Category 4'!$A:$A,0)</f>
        <v>731</v>
      </c>
      <c r="N43" s="48">
        <f>MATCH(G43,'Category 4'!$1:$1,0)</f>
        <v>121</v>
      </c>
      <c r="O43" s="48">
        <f>INDEX('Category 4'!$A$1:$DU$871,'P&amp;M'!M43,'P&amp;M'!N43)</f>
        <v>115.9</v>
      </c>
      <c r="P43" s="48">
        <f>MATCH($P$2,'Category 4'!$1:$1,0)</f>
        <v>124</v>
      </c>
      <c r="Q43" s="49">
        <f>INDEX('Category 4'!$A$1:$DU$871,'P&amp;M'!M43,'P&amp;M'!P43)</f>
        <v>116.4</v>
      </c>
      <c r="R43" s="50">
        <f t="shared" si="9"/>
        <v>1.0043140638481449</v>
      </c>
      <c r="S43" s="51">
        <v>0.05</v>
      </c>
      <c r="T43" s="46">
        <f t="shared" si="3"/>
        <v>9.5000000000000001E-2</v>
      </c>
      <c r="U43" s="52"/>
      <c r="V43" s="53">
        <f t="shared" si="4"/>
        <v>4.3140638481449223E-3</v>
      </c>
      <c r="W43" s="52">
        <f t="shared" si="5"/>
        <v>355527.17860224331</v>
      </c>
      <c r="X43" s="54">
        <f t="shared" si="6"/>
        <v>14435.377498315742</v>
      </c>
      <c r="Y43" s="55">
        <f t="shared" si="7"/>
        <v>339564.62250168424</v>
      </c>
      <c r="Z43" s="56"/>
      <c r="AA43" s="55">
        <f t="shared" si="8"/>
        <v>339564.62250168424</v>
      </c>
    </row>
    <row r="44" spans="2:27">
      <c r="B44" s="40">
        <v>41</v>
      </c>
      <c r="C44" s="41" t="s">
        <v>1861</v>
      </c>
      <c r="D44" s="42">
        <v>1</v>
      </c>
      <c r="E44" s="42" t="s">
        <v>1994</v>
      </c>
      <c r="F44" s="43">
        <v>44645</v>
      </c>
      <c r="G44" s="44">
        <f t="shared" si="1"/>
        <v>44621</v>
      </c>
      <c r="H44" s="45">
        <v>44742</v>
      </c>
      <c r="I44" s="46">
        <f t="shared" si="2"/>
        <v>0.26575342465753427</v>
      </c>
      <c r="J44" s="189">
        <f>INDEX('EL SV'!$C$4:$G$52,MATCH('P&amp;M'!L44,'EL SV'!$C$4:$C$52,0),MATCH(IF(K44&gt;2000000,"A",IF(K44&gt;1000000,"B",IF(K44&gt;100000,"C","D"))),'EL SV'!$C$4:$G$4,0))</f>
        <v>15</v>
      </c>
      <c r="K44" s="47">
        <v>354000</v>
      </c>
      <c r="L44" s="3" t="s">
        <v>1568</v>
      </c>
      <c r="M44" s="48">
        <f>MATCH(L44,'Category 4'!$A:$A,0)</f>
        <v>778</v>
      </c>
      <c r="N44" s="48">
        <f>MATCH(G44,'Category 4'!$1:$1,0)</f>
        <v>123</v>
      </c>
      <c r="O44" s="48">
        <f>INDEX('Category 4'!$A$1:$DU$871,'P&amp;M'!M44,'P&amp;M'!N44)</f>
        <v>130.5</v>
      </c>
      <c r="P44" s="48">
        <f>MATCH($P$2,'Category 4'!$1:$1,0)</f>
        <v>124</v>
      </c>
      <c r="Q44" s="49">
        <f>INDEX('Category 4'!$A$1:$DU$871,'P&amp;M'!M44,'P&amp;M'!P44)</f>
        <v>131</v>
      </c>
      <c r="R44" s="50">
        <f t="shared" si="9"/>
        <v>1.0038314176245211</v>
      </c>
      <c r="S44" s="51">
        <v>0.05</v>
      </c>
      <c r="T44" s="46">
        <f t="shared" si="3"/>
        <v>6.3333333333333325E-2</v>
      </c>
      <c r="U44" s="52"/>
      <c r="V44" s="53">
        <f t="shared" si="4"/>
        <v>3.8314176245211051E-3</v>
      </c>
      <c r="W44" s="52">
        <f t="shared" si="5"/>
        <v>355356.32183908048</v>
      </c>
      <c r="X44" s="54">
        <f t="shared" si="6"/>
        <v>5981.0201018212356</v>
      </c>
      <c r="Y44" s="55">
        <f t="shared" si="7"/>
        <v>348018.97989817878</v>
      </c>
      <c r="Z44" s="56"/>
      <c r="AA44" s="55">
        <f t="shared" si="8"/>
        <v>348018.97989817878</v>
      </c>
    </row>
    <row r="45" spans="2:27">
      <c r="B45" s="40">
        <v>42</v>
      </c>
      <c r="C45" s="41" t="s">
        <v>1862</v>
      </c>
      <c r="D45" s="42">
        <v>2</v>
      </c>
      <c r="E45" s="42" t="s">
        <v>1994</v>
      </c>
      <c r="F45" s="43">
        <v>44651</v>
      </c>
      <c r="G45" s="44">
        <f t="shared" si="1"/>
        <v>44621</v>
      </c>
      <c r="H45" s="45">
        <v>44742</v>
      </c>
      <c r="I45" s="46">
        <f t="shared" si="2"/>
        <v>0.24931506849315069</v>
      </c>
      <c r="J45" s="189">
        <f>INDEX('EL SV'!$C$4:$G$52,MATCH('P&amp;M'!L45,'EL SV'!$C$4:$C$52,0),MATCH(IF(K45&gt;2000000,"A",IF(K45&gt;1000000,"B",IF(K45&gt;100000,"C","D"))),'EL SV'!$C$4:$G$4,0))</f>
        <v>15</v>
      </c>
      <c r="K45" s="47">
        <v>354000</v>
      </c>
      <c r="L45" s="3" t="s">
        <v>1568</v>
      </c>
      <c r="M45" s="48">
        <f>MATCH(L45,'Category 4'!$A:$A,0)</f>
        <v>778</v>
      </c>
      <c r="N45" s="48">
        <f>MATCH(G45,'Category 4'!$1:$1,0)</f>
        <v>123</v>
      </c>
      <c r="O45" s="48">
        <f>INDEX('Category 4'!$A$1:$DU$871,'P&amp;M'!M45,'P&amp;M'!N45)</f>
        <v>130.5</v>
      </c>
      <c r="P45" s="48">
        <f>MATCH($P$2,'Category 4'!$1:$1,0)</f>
        <v>124</v>
      </c>
      <c r="Q45" s="49">
        <f>INDEX('Category 4'!$A$1:$DU$871,'P&amp;M'!M45,'P&amp;M'!P45)</f>
        <v>131</v>
      </c>
      <c r="R45" s="50">
        <f t="shared" si="9"/>
        <v>1.0038314176245211</v>
      </c>
      <c r="S45" s="51">
        <v>0.05</v>
      </c>
      <c r="T45" s="46">
        <f t="shared" si="3"/>
        <v>6.3333333333333325E-2</v>
      </c>
      <c r="U45" s="52"/>
      <c r="V45" s="53">
        <f t="shared" si="4"/>
        <v>3.8314176245211051E-3</v>
      </c>
      <c r="W45" s="52">
        <f t="shared" si="5"/>
        <v>355356.32183908048</v>
      </c>
      <c r="X45" s="54">
        <f t="shared" si="6"/>
        <v>5611.0600955230148</v>
      </c>
      <c r="Y45" s="55">
        <f t="shared" si="7"/>
        <v>348388.93990447698</v>
      </c>
      <c r="Z45" s="56"/>
      <c r="AA45" s="55">
        <f t="shared" si="8"/>
        <v>348388.93990447698</v>
      </c>
    </row>
    <row r="46" spans="2:27">
      <c r="B46" s="40">
        <v>43</v>
      </c>
      <c r="C46" s="41" t="s">
        <v>1776</v>
      </c>
      <c r="D46" s="42">
        <v>3792</v>
      </c>
      <c r="E46" s="42" t="s">
        <v>1996</v>
      </c>
      <c r="F46" s="43">
        <v>44441</v>
      </c>
      <c r="G46" s="44">
        <f t="shared" si="1"/>
        <v>44440</v>
      </c>
      <c r="H46" s="45">
        <v>44742</v>
      </c>
      <c r="I46" s="46">
        <f t="shared" si="2"/>
        <v>0.8246575342465754</v>
      </c>
      <c r="J46" s="189">
        <f>INDEX('EL SV'!$C$4:$G$52,MATCH('P&amp;M'!L46,'EL SV'!$C$4:$C$52,0),MATCH(IF(K46&gt;2000000,"A",IF(K46&gt;1000000,"B",IF(K46&gt;100000,"C","D"))),'EL SV'!$C$4:$G$4,0))</f>
        <v>5</v>
      </c>
      <c r="K46" s="47">
        <v>335592</v>
      </c>
      <c r="L46" s="3" t="s">
        <v>1177</v>
      </c>
      <c r="M46" s="48">
        <f>MATCH(L46,'Category 4'!$A:$A,0)</f>
        <v>582</v>
      </c>
      <c r="N46" s="48">
        <f>MATCH(G46,'Category 4'!$1:$1,0)</f>
        <v>117</v>
      </c>
      <c r="O46" s="48">
        <f>INDEX('Category 4'!$A$1:$DU$871,'P&amp;M'!M46,'P&amp;M'!N46)</f>
        <v>154.30000000000001</v>
      </c>
      <c r="P46" s="48">
        <f>MATCH($P$2,'Category 4'!$1:$1,0)</f>
        <v>124</v>
      </c>
      <c r="Q46" s="49">
        <f>INDEX('Category 4'!$A$1:$DU$871,'P&amp;M'!M46,'P&amp;M'!P46)</f>
        <v>172.7</v>
      </c>
      <c r="R46" s="50">
        <f t="shared" si="9"/>
        <v>1.1192482177576148</v>
      </c>
      <c r="S46" s="51">
        <v>0.05</v>
      </c>
      <c r="T46" s="46">
        <f t="shared" si="3"/>
        <v>0.19</v>
      </c>
      <c r="U46" s="52"/>
      <c r="V46" s="53">
        <f t="shared" si="4"/>
        <v>0.11924821775761485</v>
      </c>
      <c r="W46" s="52">
        <f t="shared" si="5"/>
        <v>375610.74789371347</v>
      </c>
      <c r="X46" s="54">
        <f t="shared" si="6"/>
        <v>58852.544306962947</v>
      </c>
      <c r="Y46" s="55">
        <f t="shared" si="7"/>
        <v>276739.45569303707</v>
      </c>
      <c r="Z46" s="56"/>
      <c r="AA46" s="55">
        <f t="shared" si="8"/>
        <v>276739.45569303707</v>
      </c>
    </row>
    <row r="47" spans="2:27">
      <c r="B47" s="40">
        <v>44</v>
      </c>
      <c r="C47" s="41" t="s">
        <v>1781</v>
      </c>
      <c r="D47" s="42">
        <v>1</v>
      </c>
      <c r="E47" s="42" t="s">
        <v>1994</v>
      </c>
      <c r="F47" s="43">
        <v>44532</v>
      </c>
      <c r="G47" s="44">
        <f t="shared" si="1"/>
        <v>44531</v>
      </c>
      <c r="H47" s="45">
        <v>44742</v>
      </c>
      <c r="I47" s="46">
        <f t="shared" si="2"/>
        <v>0.57534246575342463</v>
      </c>
      <c r="J47" s="189">
        <f>INDEX('EL SV'!$C$4:$G$52,MATCH('P&amp;M'!L47,'EL SV'!$C$4:$C$52,0),MATCH(IF(K47&gt;2000000,"A",IF(K47&gt;1000000,"B",IF(K47&gt;100000,"C","D"))),'EL SV'!$C$4:$G$4,0))</f>
        <v>5</v>
      </c>
      <c r="K47" s="47">
        <v>330400</v>
      </c>
      <c r="L47" s="3" t="s">
        <v>1345</v>
      </c>
      <c r="M47" s="48">
        <f>MATCH(L47,'Category 4'!$A:$A,0)</f>
        <v>666</v>
      </c>
      <c r="N47" s="48">
        <f>MATCH(G47,'Category 4'!$1:$1,0)</f>
        <v>120</v>
      </c>
      <c r="O47" s="48">
        <f>INDEX('Category 4'!$A$1:$DU$871,'P&amp;M'!M47,'P&amp;M'!N47)</f>
        <v>123.6</v>
      </c>
      <c r="P47" s="48">
        <f>MATCH($P$2,'Category 4'!$1:$1,0)</f>
        <v>124</v>
      </c>
      <c r="Q47" s="49">
        <f>INDEX('Category 4'!$A$1:$DU$871,'P&amp;M'!M47,'P&amp;M'!P47)</f>
        <v>125.9</v>
      </c>
      <c r="R47" s="50">
        <f t="shared" si="9"/>
        <v>1.0186084142394822</v>
      </c>
      <c r="S47" s="51">
        <v>0.05</v>
      </c>
      <c r="T47" s="46">
        <f t="shared" si="3"/>
        <v>0.19</v>
      </c>
      <c r="U47" s="52"/>
      <c r="V47" s="53">
        <f t="shared" si="4"/>
        <v>1.8608414239482229E-2</v>
      </c>
      <c r="W47" s="52">
        <f t="shared" si="5"/>
        <v>336548.22006472491</v>
      </c>
      <c r="X47" s="54">
        <f t="shared" si="6"/>
        <v>36789.791727623349</v>
      </c>
      <c r="Y47" s="55">
        <f t="shared" si="7"/>
        <v>293610.20827237668</v>
      </c>
      <c r="Z47" s="56"/>
      <c r="AA47" s="55">
        <f t="shared" si="8"/>
        <v>293610.20827237668</v>
      </c>
    </row>
    <row r="48" spans="2:27">
      <c r="B48" s="40">
        <v>45</v>
      </c>
      <c r="C48" s="41" t="s">
        <v>1978</v>
      </c>
      <c r="D48" s="42">
        <v>1</v>
      </c>
      <c r="E48" s="42" t="s">
        <v>1994</v>
      </c>
      <c r="F48" s="43">
        <v>44743</v>
      </c>
      <c r="G48" s="72">
        <f t="shared" si="1"/>
        <v>44743</v>
      </c>
      <c r="H48" s="45">
        <v>44742</v>
      </c>
      <c r="I48" s="46">
        <f t="shared" si="2"/>
        <v>-2.7397260273972603E-3</v>
      </c>
      <c r="J48" s="189">
        <f>INDEX('EL SV'!$C$4:$G$52,MATCH('P&amp;M'!L48,'EL SV'!$C$4:$C$52,0),MATCH(IF(K48&gt;2000000,"A",IF(K48&gt;1000000,"B",IF(K48&gt;100000,"C","D"))),'EL SV'!$C$4:$G$4,0))</f>
        <v>15</v>
      </c>
      <c r="K48" s="60">
        <v>324500</v>
      </c>
      <c r="L48" s="3" t="s">
        <v>1568</v>
      </c>
      <c r="M48" s="48">
        <f>MATCH(L48,'Category 4'!$A:$A,0)</f>
        <v>778</v>
      </c>
      <c r="N48" s="48" t="e">
        <f>MATCH(G48,'Category 4'!$1:$1,0)</f>
        <v>#N/A</v>
      </c>
      <c r="O48" s="48" t="e">
        <f>INDEX('Category 4'!$A$1:$DU$871,'P&amp;M'!M48,'P&amp;M'!N48)</f>
        <v>#N/A</v>
      </c>
      <c r="P48" s="48">
        <f>MATCH($P$2,'Category 4'!$1:$1,0)</f>
        <v>124</v>
      </c>
      <c r="Q48" s="49">
        <f>INDEX('Category 4'!$A$1:$DU$871,'P&amp;M'!M48,'P&amp;M'!P48)</f>
        <v>131</v>
      </c>
      <c r="R48" s="50">
        <v>1</v>
      </c>
      <c r="S48" s="51">
        <v>0.05</v>
      </c>
      <c r="T48" s="46">
        <f t="shared" si="3"/>
        <v>6.3333333333333325E-2</v>
      </c>
      <c r="U48" s="52"/>
      <c r="V48" s="69">
        <f t="shared" si="4"/>
        <v>0</v>
      </c>
      <c r="W48" s="52">
        <f t="shared" si="5"/>
        <v>324500</v>
      </c>
      <c r="X48" s="54">
        <f t="shared" si="6"/>
        <v>-56.305936073059357</v>
      </c>
      <c r="Y48" s="55">
        <f t="shared" si="7"/>
        <v>324556.30593607307</v>
      </c>
      <c r="Z48" s="56"/>
      <c r="AA48" s="55">
        <f t="shared" si="8"/>
        <v>324556.30593607307</v>
      </c>
    </row>
    <row r="49" spans="2:27">
      <c r="B49" s="40">
        <v>46</v>
      </c>
      <c r="C49" s="41" t="s">
        <v>1910</v>
      </c>
      <c r="D49" s="42">
        <v>1</v>
      </c>
      <c r="E49" s="42" t="s">
        <v>1994</v>
      </c>
      <c r="F49" s="43">
        <v>44692</v>
      </c>
      <c r="G49" s="72">
        <f t="shared" si="1"/>
        <v>44682</v>
      </c>
      <c r="H49" s="45">
        <v>44742</v>
      </c>
      <c r="I49" s="46">
        <f t="shared" si="2"/>
        <v>0.13698630136986301</v>
      </c>
      <c r="J49" s="189">
        <f>INDEX('EL SV'!$C$4:$G$52,MATCH('P&amp;M'!L49,'EL SV'!$C$4:$C$52,0),MATCH(IF(K49&gt;2000000,"A",IF(K49&gt;1000000,"B",IF(K49&gt;100000,"C","D"))),'EL SV'!$C$4:$G$4,0))</f>
        <v>15</v>
      </c>
      <c r="K49" s="47">
        <v>312700</v>
      </c>
      <c r="L49" s="3" t="s">
        <v>1568</v>
      </c>
      <c r="M49" s="48">
        <f>MATCH(L49,'Category 4'!$A:$A,0)</f>
        <v>778</v>
      </c>
      <c r="N49" s="48" t="e">
        <f>MATCH(G49,'Category 4'!$1:$1,0)</f>
        <v>#N/A</v>
      </c>
      <c r="O49" s="48" t="e">
        <f>INDEX('Category 4'!$A$1:$DU$871,'P&amp;M'!M49,'P&amp;M'!N49)</f>
        <v>#N/A</v>
      </c>
      <c r="P49" s="48">
        <f>MATCH($P$2,'Category 4'!$1:$1,0)</f>
        <v>124</v>
      </c>
      <c r="Q49" s="49">
        <f>INDEX('Category 4'!$A$1:$DU$871,'P&amp;M'!M49,'P&amp;M'!P49)</f>
        <v>131</v>
      </c>
      <c r="R49" s="50">
        <v>1</v>
      </c>
      <c r="S49" s="51">
        <v>0.05</v>
      </c>
      <c r="T49" s="46">
        <f t="shared" si="3"/>
        <v>6.3333333333333325E-2</v>
      </c>
      <c r="U49" s="52"/>
      <c r="V49" s="69">
        <f t="shared" si="4"/>
        <v>0</v>
      </c>
      <c r="W49" s="52">
        <f t="shared" si="5"/>
        <v>312700</v>
      </c>
      <c r="X49" s="54">
        <f t="shared" si="6"/>
        <v>2712.9223744292235</v>
      </c>
      <c r="Y49" s="55">
        <f t="shared" si="7"/>
        <v>309987.07762557076</v>
      </c>
      <c r="Z49" s="56"/>
      <c r="AA49" s="55">
        <f t="shared" si="8"/>
        <v>309987.07762557076</v>
      </c>
    </row>
    <row r="50" spans="2:27">
      <c r="B50" s="40">
        <v>47</v>
      </c>
      <c r="C50" s="41" t="s">
        <v>1857</v>
      </c>
      <c r="D50" s="42">
        <v>2</v>
      </c>
      <c r="E50" s="42" t="s">
        <v>1994</v>
      </c>
      <c r="F50" s="43">
        <v>44642</v>
      </c>
      <c r="G50" s="44">
        <f t="shared" si="1"/>
        <v>44621</v>
      </c>
      <c r="H50" s="45">
        <v>44742</v>
      </c>
      <c r="I50" s="46">
        <f t="shared" si="2"/>
        <v>0.27397260273972601</v>
      </c>
      <c r="J50" s="189">
        <f>INDEX('EL SV'!$C$4:$G$52,MATCH('P&amp;M'!L50,'EL SV'!$C$4:$C$52,0),MATCH(IF(K50&gt;2000000,"A",IF(K50&gt;1000000,"B",IF(K50&gt;100000,"C","D"))),'EL SV'!$C$4:$G$4,0))</f>
        <v>15</v>
      </c>
      <c r="K50" s="47">
        <v>306800</v>
      </c>
      <c r="L50" s="3" t="s">
        <v>1568</v>
      </c>
      <c r="M50" s="48">
        <f>MATCH(L50,'Category 4'!$A:$A,0)</f>
        <v>778</v>
      </c>
      <c r="N50" s="48">
        <f>MATCH(G50,'Category 4'!$1:$1,0)</f>
        <v>123</v>
      </c>
      <c r="O50" s="48">
        <f>INDEX('Category 4'!$A$1:$DU$871,'P&amp;M'!M50,'P&amp;M'!N50)</f>
        <v>130.5</v>
      </c>
      <c r="P50" s="48">
        <f>MATCH($P$2,'Category 4'!$1:$1,0)</f>
        <v>124</v>
      </c>
      <c r="Q50" s="49">
        <f>INDEX('Category 4'!$A$1:$DU$871,'P&amp;M'!M50,'P&amp;M'!P50)</f>
        <v>131</v>
      </c>
      <c r="R50" s="50">
        <f t="shared" si="9"/>
        <v>1.0038314176245211</v>
      </c>
      <c r="S50" s="51">
        <v>0.05</v>
      </c>
      <c r="T50" s="46">
        <f t="shared" si="3"/>
        <v>6.3333333333333325E-2</v>
      </c>
      <c r="U50" s="52"/>
      <c r="V50" s="53">
        <f t="shared" si="4"/>
        <v>3.8314176245211051E-3</v>
      </c>
      <c r="W50" s="52">
        <f t="shared" si="5"/>
        <v>307975.47892720305</v>
      </c>
      <c r="X50" s="54">
        <f t="shared" si="6"/>
        <v>5343.8667576409653</v>
      </c>
      <c r="Y50" s="55">
        <f t="shared" si="7"/>
        <v>301456.13324235904</v>
      </c>
      <c r="Z50" s="56"/>
      <c r="AA50" s="55">
        <f t="shared" si="8"/>
        <v>301456.13324235904</v>
      </c>
    </row>
    <row r="51" spans="2:27">
      <c r="B51" s="40">
        <v>48</v>
      </c>
      <c r="C51" s="41" t="s">
        <v>1851</v>
      </c>
      <c r="D51" s="42">
        <v>1</v>
      </c>
      <c r="E51" s="42" t="s">
        <v>1994</v>
      </c>
      <c r="F51" s="43">
        <v>44640</v>
      </c>
      <c r="G51" s="44">
        <f t="shared" si="1"/>
        <v>44621</v>
      </c>
      <c r="H51" s="45">
        <v>44742</v>
      </c>
      <c r="I51" s="46">
        <f t="shared" si="2"/>
        <v>0.27945205479452057</v>
      </c>
      <c r="J51" s="189">
        <f>INDEX('EL SV'!$C$4:$G$52,MATCH('P&amp;M'!L51,'EL SV'!$C$4:$C$52,0),MATCH(IF(K51&gt;2000000,"A",IF(K51&gt;1000000,"B",IF(K51&gt;100000,"C","D"))),'EL SV'!$C$4:$G$4,0))</f>
        <v>5</v>
      </c>
      <c r="K51" s="47">
        <v>298133</v>
      </c>
      <c r="L51" s="3" t="s">
        <v>1431</v>
      </c>
      <c r="M51" s="48">
        <f>MATCH(L51,'Category 4'!$A:$A,0)</f>
        <v>709</v>
      </c>
      <c r="N51" s="48">
        <f>MATCH(G51,'Category 4'!$1:$1,0)</f>
        <v>123</v>
      </c>
      <c r="O51" s="48">
        <f>INDEX('Category 4'!$A$1:$DU$871,'P&amp;M'!M51,'P&amp;M'!N51)</f>
        <v>131.30000000000001</v>
      </c>
      <c r="P51" s="48">
        <f>MATCH($P$2,'Category 4'!$1:$1,0)</f>
        <v>124</v>
      </c>
      <c r="Q51" s="49">
        <f>INDEX('Category 4'!$A$1:$DU$871,'P&amp;M'!M51,'P&amp;M'!P51)</f>
        <v>131.6</v>
      </c>
      <c r="R51" s="50">
        <f t="shared" si="9"/>
        <v>1.0022848438690022</v>
      </c>
      <c r="S51" s="51">
        <v>0.05</v>
      </c>
      <c r="T51" s="46">
        <f t="shared" si="3"/>
        <v>0.19</v>
      </c>
      <c r="U51" s="52"/>
      <c r="V51" s="53">
        <f t="shared" si="4"/>
        <v>2.2848438690021844E-3</v>
      </c>
      <c r="W51" s="52">
        <f t="shared" si="5"/>
        <v>298814.18735719722</v>
      </c>
      <c r="X51" s="54">
        <f t="shared" si="6"/>
        <v>15865.805345157487</v>
      </c>
      <c r="Y51" s="55">
        <f t="shared" si="7"/>
        <v>282267.19465484249</v>
      </c>
      <c r="Z51" s="56"/>
      <c r="AA51" s="55">
        <f t="shared" si="8"/>
        <v>282267.19465484249</v>
      </c>
    </row>
    <row r="52" spans="2:27">
      <c r="B52" s="40">
        <v>49</v>
      </c>
      <c r="C52" s="41" t="s">
        <v>2011</v>
      </c>
      <c r="D52" s="42">
        <v>1</v>
      </c>
      <c r="E52" s="42" t="s">
        <v>1994</v>
      </c>
      <c r="F52" s="43">
        <v>44559</v>
      </c>
      <c r="G52" s="44">
        <f t="shared" si="1"/>
        <v>44531</v>
      </c>
      <c r="H52" s="45">
        <v>44742</v>
      </c>
      <c r="I52" s="46">
        <f t="shared" si="2"/>
        <v>0.50136986301369868</v>
      </c>
      <c r="J52" s="189">
        <f>INDEX('EL SV'!$C$4:$G$52,MATCH('P&amp;M'!L52,'EL SV'!$C$4:$C$52,0),MATCH(IF(K52&gt;2000000,"A",IF(K52&gt;1000000,"B",IF(K52&gt;100000,"C","D"))),'EL SV'!$C$4:$G$4,0))</f>
        <v>5</v>
      </c>
      <c r="K52" s="47">
        <v>295000</v>
      </c>
      <c r="L52" s="3" t="s">
        <v>1307</v>
      </c>
      <c r="M52" s="48">
        <f>MATCH(L52,'Category 4'!$A:$A,0)</f>
        <v>647</v>
      </c>
      <c r="N52" s="48">
        <f>MATCH(G52,'Category 4'!$1:$1,0)</f>
        <v>120</v>
      </c>
      <c r="O52" s="48">
        <f>INDEX('Category 4'!$A$1:$DU$871,'P&amp;M'!M52,'P&amp;M'!N52)</f>
        <v>92</v>
      </c>
      <c r="P52" s="48">
        <f>MATCH($P$2,'Category 4'!$1:$1,0)</f>
        <v>124</v>
      </c>
      <c r="Q52" s="49">
        <f>INDEX('Category 4'!$A$1:$DU$871,'P&amp;M'!M52,'P&amp;M'!P52)</f>
        <v>90.7</v>
      </c>
      <c r="R52" s="50">
        <f t="shared" si="9"/>
        <v>0.98586956521739133</v>
      </c>
      <c r="S52" s="51">
        <v>0.05</v>
      </c>
      <c r="T52" s="46">
        <f t="shared" si="3"/>
        <v>0.19</v>
      </c>
      <c r="U52" s="52"/>
      <c r="V52" s="53">
        <f t="shared" si="4"/>
        <v>-1.413043478260867E-2</v>
      </c>
      <c r="W52" s="52">
        <f t="shared" si="5"/>
        <v>290831.52173913043</v>
      </c>
      <c r="X52" s="54">
        <f t="shared" si="6"/>
        <v>27704.690440738537</v>
      </c>
      <c r="Y52" s="55">
        <f t="shared" si="7"/>
        <v>267295.30955926148</v>
      </c>
      <c r="Z52" s="56"/>
      <c r="AA52" s="55">
        <f t="shared" si="8"/>
        <v>267295.30955926148</v>
      </c>
    </row>
    <row r="53" spans="2:27">
      <c r="B53" s="40">
        <v>50</v>
      </c>
      <c r="C53" s="41" t="s">
        <v>1853</v>
      </c>
      <c r="D53" s="42">
        <v>1</v>
      </c>
      <c r="E53" s="42" t="s">
        <v>1994</v>
      </c>
      <c r="F53" s="43">
        <v>44642</v>
      </c>
      <c r="G53" s="44">
        <f t="shared" si="1"/>
        <v>44621</v>
      </c>
      <c r="H53" s="45">
        <v>44742</v>
      </c>
      <c r="I53" s="46">
        <f t="shared" si="2"/>
        <v>0.27397260273972601</v>
      </c>
      <c r="J53" s="189">
        <f>INDEX('EL SV'!$C$4:$G$52,MATCH('P&amp;M'!L53,'EL SV'!$C$4:$C$52,0),MATCH(IF(K53&gt;2000000,"A",IF(K53&gt;1000000,"B",IF(K53&gt;100000,"C","D"))),'EL SV'!$C$4:$G$4,0))</f>
        <v>15</v>
      </c>
      <c r="K53" s="47">
        <v>295000</v>
      </c>
      <c r="L53" s="3" t="s">
        <v>1568</v>
      </c>
      <c r="M53" s="48">
        <f>MATCH(L53,'Category 4'!$A:$A,0)</f>
        <v>778</v>
      </c>
      <c r="N53" s="48">
        <f>MATCH(G53,'Category 4'!$1:$1,0)</f>
        <v>123</v>
      </c>
      <c r="O53" s="48">
        <f>INDEX('Category 4'!$A$1:$DU$871,'P&amp;M'!M53,'P&amp;M'!N53)</f>
        <v>130.5</v>
      </c>
      <c r="P53" s="48">
        <f>MATCH($P$2,'Category 4'!$1:$1,0)</f>
        <v>124</v>
      </c>
      <c r="Q53" s="49">
        <f>INDEX('Category 4'!$A$1:$DU$871,'P&amp;M'!M53,'P&amp;M'!P53)</f>
        <v>131</v>
      </c>
      <c r="R53" s="50">
        <f t="shared" si="9"/>
        <v>1.0038314176245211</v>
      </c>
      <c r="S53" s="51">
        <v>0.05</v>
      </c>
      <c r="T53" s="46">
        <f t="shared" si="3"/>
        <v>6.3333333333333325E-2</v>
      </c>
      <c r="U53" s="52"/>
      <c r="V53" s="53">
        <f t="shared" si="4"/>
        <v>3.8314176245211051E-3</v>
      </c>
      <c r="W53" s="52">
        <f t="shared" si="5"/>
        <v>296130.26819923375</v>
      </c>
      <c r="X53" s="54">
        <f t="shared" si="6"/>
        <v>5138.3334208086217</v>
      </c>
      <c r="Y53" s="55">
        <f t="shared" si="7"/>
        <v>289861.6665791914</v>
      </c>
      <c r="Z53" s="56"/>
      <c r="AA53" s="55">
        <f t="shared" si="8"/>
        <v>289861.6665791914</v>
      </c>
    </row>
    <row r="54" spans="2:27">
      <c r="B54" s="40">
        <v>51</v>
      </c>
      <c r="C54" s="41" t="s">
        <v>1876</v>
      </c>
      <c r="D54" s="42">
        <v>1</v>
      </c>
      <c r="E54" s="42" t="s">
        <v>1994</v>
      </c>
      <c r="F54" s="43">
        <v>44651</v>
      </c>
      <c r="G54" s="44">
        <f t="shared" si="1"/>
        <v>44621</v>
      </c>
      <c r="H54" s="45">
        <v>44742</v>
      </c>
      <c r="I54" s="46">
        <f t="shared" si="2"/>
        <v>0.24931506849315069</v>
      </c>
      <c r="J54" s="189">
        <f>INDEX('EL SV'!$C$4:$G$52,MATCH('P&amp;M'!L54,'EL SV'!$C$4:$C$52,0),MATCH(IF(K54&gt;2000000,"A",IF(K54&gt;1000000,"B",IF(K54&gt;100000,"C","D"))),'EL SV'!$C$4:$G$4,0))</f>
        <v>15</v>
      </c>
      <c r="K54" s="47">
        <v>295000</v>
      </c>
      <c r="L54" s="3" t="s">
        <v>1568</v>
      </c>
      <c r="M54" s="48">
        <f>MATCH(L54,'Category 4'!$A:$A,0)</f>
        <v>778</v>
      </c>
      <c r="N54" s="48">
        <f>MATCH(G54,'Category 4'!$1:$1,0)</f>
        <v>123</v>
      </c>
      <c r="O54" s="48">
        <f>INDEX('Category 4'!$A$1:$DU$871,'P&amp;M'!M54,'P&amp;M'!N54)</f>
        <v>130.5</v>
      </c>
      <c r="P54" s="48">
        <f>MATCH($P$2,'Category 4'!$1:$1,0)</f>
        <v>124</v>
      </c>
      <c r="Q54" s="49">
        <f>INDEX('Category 4'!$A$1:$DU$871,'P&amp;M'!M54,'P&amp;M'!P54)</f>
        <v>131</v>
      </c>
      <c r="R54" s="50">
        <f t="shared" si="9"/>
        <v>1.0038314176245211</v>
      </c>
      <c r="S54" s="51">
        <v>0.05</v>
      </c>
      <c r="T54" s="46">
        <f t="shared" si="3"/>
        <v>6.3333333333333325E-2</v>
      </c>
      <c r="U54" s="52"/>
      <c r="V54" s="53">
        <f t="shared" si="4"/>
        <v>3.8314176245211051E-3</v>
      </c>
      <c r="W54" s="52">
        <f t="shared" si="5"/>
        <v>296130.26819923375</v>
      </c>
      <c r="X54" s="54">
        <f t="shared" si="6"/>
        <v>4675.8834129358456</v>
      </c>
      <c r="Y54" s="55">
        <f t="shared" si="7"/>
        <v>290324.11658706417</v>
      </c>
      <c r="Z54" s="56"/>
      <c r="AA54" s="55">
        <f t="shared" si="8"/>
        <v>290324.11658706417</v>
      </c>
    </row>
    <row r="55" spans="2:27">
      <c r="B55" s="40">
        <v>52</v>
      </c>
      <c r="C55" s="41" t="s">
        <v>1920</v>
      </c>
      <c r="D55" s="42">
        <v>1</v>
      </c>
      <c r="E55" s="42" t="s">
        <v>1994</v>
      </c>
      <c r="F55" s="43">
        <v>44700</v>
      </c>
      <c r="G55" s="72">
        <f t="shared" si="1"/>
        <v>44682</v>
      </c>
      <c r="H55" s="45">
        <v>44742</v>
      </c>
      <c r="I55" s="46">
        <f t="shared" si="2"/>
        <v>0.11506849315068493</v>
      </c>
      <c r="J55" s="189">
        <f>INDEX('EL SV'!$C$4:$G$52,MATCH('P&amp;M'!L55,'EL SV'!$C$4:$C$52,0),MATCH(IF(K55&gt;2000000,"A",IF(K55&gt;1000000,"B",IF(K55&gt;100000,"C","D"))),'EL SV'!$C$4:$G$4,0))</f>
        <v>10</v>
      </c>
      <c r="K55" s="47">
        <v>293440</v>
      </c>
      <c r="L55" s="3" t="s">
        <v>1475</v>
      </c>
      <c r="M55" s="48">
        <f>MATCH(L55,'Category 4'!$A:$A,0)</f>
        <v>731</v>
      </c>
      <c r="N55" s="48" t="e">
        <f>MATCH(G55,'Category 4'!$1:$1,0)</f>
        <v>#N/A</v>
      </c>
      <c r="O55" s="48" t="e">
        <f>INDEX('Category 4'!$A$1:$DU$871,'P&amp;M'!M55,'P&amp;M'!N55)</f>
        <v>#N/A</v>
      </c>
      <c r="P55" s="48">
        <f>MATCH($P$2,'Category 4'!$1:$1,0)</f>
        <v>124</v>
      </c>
      <c r="Q55" s="49">
        <f>INDEX('Category 4'!$A$1:$DU$871,'P&amp;M'!M55,'P&amp;M'!P55)</f>
        <v>116.4</v>
      </c>
      <c r="R55" s="50">
        <v>1</v>
      </c>
      <c r="S55" s="51">
        <v>0.05</v>
      </c>
      <c r="T55" s="46">
        <f t="shared" si="3"/>
        <v>9.5000000000000001E-2</v>
      </c>
      <c r="U55" s="52"/>
      <c r="V55" s="69">
        <f t="shared" si="4"/>
        <v>0</v>
      </c>
      <c r="W55" s="52">
        <f t="shared" si="5"/>
        <v>293440</v>
      </c>
      <c r="X55" s="54">
        <f t="shared" si="6"/>
        <v>3207.7413698630135</v>
      </c>
      <c r="Y55" s="55">
        <f t="shared" si="7"/>
        <v>290232.25863013696</v>
      </c>
      <c r="Z55" s="56"/>
      <c r="AA55" s="55">
        <f t="shared" si="8"/>
        <v>290232.25863013696</v>
      </c>
    </row>
    <row r="56" spans="2:27">
      <c r="B56" s="40">
        <v>53</v>
      </c>
      <c r="C56" s="41" t="s">
        <v>1909</v>
      </c>
      <c r="D56" s="42">
        <v>1</v>
      </c>
      <c r="E56" s="42" t="s">
        <v>1994</v>
      </c>
      <c r="F56" s="43">
        <v>44692</v>
      </c>
      <c r="G56" s="72">
        <f t="shared" si="1"/>
        <v>44682</v>
      </c>
      <c r="H56" s="45">
        <v>44742</v>
      </c>
      <c r="I56" s="46">
        <f t="shared" si="2"/>
        <v>0.13698630136986301</v>
      </c>
      <c r="J56" s="189">
        <f>INDEX('EL SV'!$C$4:$G$52,MATCH('P&amp;M'!L56,'EL SV'!$C$4:$C$52,0),MATCH(IF(K56&gt;2000000,"A",IF(K56&gt;1000000,"B",IF(K56&gt;100000,"C","D"))),'EL SV'!$C$4:$G$4,0))</f>
        <v>15</v>
      </c>
      <c r="K56" s="47">
        <v>283200</v>
      </c>
      <c r="L56" s="3" t="s">
        <v>1568</v>
      </c>
      <c r="M56" s="48">
        <f>MATCH(L56,'Category 4'!$A:$A,0)</f>
        <v>778</v>
      </c>
      <c r="N56" s="48" t="e">
        <f>MATCH(G56,'Category 4'!$1:$1,0)</f>
        <v>#N/A</v>
      </c>
      <c r="O56" s="48" t="e">
        <f>INDEX('Category 4'!$A$1:$DU$871,'P&amp;M'!M56,'P&amp;M'!N56)</f>
        <v>#N/A</v>
      </c>
      <c r="P56" s="48">
        <f>MATCH($P$2,'Category 4'!$1:$1,0)</f>
        <v>124</v>
      </c>
      <c r="Q56" s="49">
        <f>INDEX('Category 4'!$A$1:$DU$871,'P&amp;M'!M56,'P&amp;M'!P56)</f>
        <v>131</v>
      </c>
      <c r="R56" s="50">
        <v>1</v>
      </c>
      <c r="S56" s="51">
        <v>0.05</v>
      </c>
      <c r="T56" s="46">
        <f t="shared" si="3"/>
        <v>6.3333333333333325E-2</v>
      </c>
      <c r="U56" s="52"/>
      <c r="V56" s="69">
        <f t="shared" si="4"/>
        <v>0</v>
      </c>
      <c r="W56" s="52">
        <f t="shared" si="5"/>
        <v>283200</v>
      </c>
      <c r="X56" s="54">
        <f t="shared" si="6"/>
        <v>2456.9863013698623</v>
      </c>
      <c r="Y56" s="55">
        <f t="shared" si="7"/>
        <v>280743.01369863015</v>
      </c>
      <c r="Z56" s="56"/>
      <c r="AA56" s="55">
        <f t="shared" si="8"/>
        <v>280743.01369863015</v>
      </c>
    </row>
    <row r="57" spans="2:27">
      <c r="B57" s="40">
        <v>54</v>
      </c>
      <c r="C57" s="41" t="s">
        <v>1966</v>
      </c>
      <c r="D57" s="42">
        <v>1</v>
      </c>
      <c r="E57" s="42" t="s">
        <v>1998</v>
      </c>
      <c r="F57" s="43">
        <v>44736</v>
      </c>
      <c r="G57" s="72">
        <f t="shared" si="1"/>
        <v>44713</v>
      </c>
      <c r="H57" s="45">
        <v>44742</v>
      </c>
      <c r="I57" s="46">
        <f t="shared" si="2"/>
        <v>1.643835616438356E-2</v>
      </c>
      <c r="J57" s="189">
        <f>INDEX('EL SV'!$C$4:$G$52,MATCH('P&amp;M'!L57,'EL SV'!$C$4:$C$52,0),MATCH(IF(K57&gt;2000000,"A",IF(K57&gt;1000000,"B",IF(K57&gt;100000,"C","D"))),'EL SV'!$C$4:$G$4,0))</f>
        <v>8</v>
      </c>
      <c r="K57" s="60">
        <v>268143</v>
      </c>
      <c r="L57" s="3" t="s">
        <v>1315</v>
      </c>
      <c r="M57" s="48">
        <f>MATCH(L57,'Category 4'!$A:$A,0)</f>
        <v>651</v>
      </c>
      <c r="N57" s="48" t="e">
        <f>MATCH(G57,'Category 4'!$1:$1,0)</f>
        <v>#N/A</v>
      </c>
      <c r="O57" s="48" t="e">
        <f>INDEX('Category 4'!$A$1:$DU$871,'P&amp;M'!M57,'P&amp;M'!N57)</f>
        <v>#N/A</v>
      </c>
      <c r="P57" s="48">
        <f>MATCH($P$2,'Category 4'!$1:$1,0)</f>
        <v>124</v>
      </c>
      <c r="Q57" s="49">
        <f>INDEX('Category 4'!$A$1:$DU$871,'P&amp;M'!M57,'P&amp;M'!P57)</f>
        <v>101.2</v>
      </c>
      <c r="R57" s="50">
        <v>1</v>
      </c>
      <c r="S57" s="51">
        <v>0.05</v>
      </c>
      <c r="T57" s="46">
        <f t="shared" si="3"/>
        <v>0.11874999999999999</v>
      </c>
      <c r="U57" s="52"/>
      <c r="V57" s="69">
        <f t="shared" si="4"/>
        <v>0</v>
      </c>
      <c r="W57" s="52">
        <f t="shared" si="5"/>
        <v>268143</v>
      </c>
      <c r="X57" s="54">
        <f t="shared" si="6"/>
        <v>523.42982876712324</v>
      </c>
      <c r="Y57" s="55">
        <f t="shared" si="7"/>
        <v>267619.57017123286</v>
      </c>
      <c r="Z57" s="56"/>
      <c r="AA57" s="55">
        <f t="shared" si="8"/>
        <v>267619.57017123286</v>
      </c>
    </row>
    <row r="58" spans="2:27">
      <c r="B58" s="40">
        <v>55</v>
      </c>
      <c r="C58" s="41" t="s">
        <v>1890</v>
      </c>
      <c r="D58" s="65">
        <v>1</v>
      </c>
      <c r="E58" s="65" t="s">
        <v>1994</v>
      </c>
      <c r="F58" s="57">
        <v>44668</v>
      </c>
      <c r="G58" s="44">
        <f t="shared" si="1"/>
        <v>44652</v>
      </c>
      <c r="H58" s="45">
        <v>44742</v>
      </c>
      <c r="I58" s="46">
        <f t="shared" si="2"/>
        <v>0.20273972602739726</v>
      </c>
      <c r="J58" s="189">
        <f>INDEX('EL SV'!$C$4:$G$52,MATCH('P&amp;M'!L58,'EL SV'!$C$4:$C$52,0),MATCH(IF(K58&gt;2000000,"A",IF(K58&gt;1000000,"B",IF(K58&gt;100000,"C","D"))),'EL SV'!$C$4:$G$4,0))</f>
        <v>15</v>
      </c>
      <c r="K58" s="47">
        <v>265500</v>
      </c>
      <c r="L58" s="3" t="s">
        <v>1568</v>
      </c>
      <c r="M58" s="48">
        <f>MATCH(L58,'Category 4'!$A:$A,0)</f>
        <v>778</v>
      </c>
      <c r="N58" s="48">
        <f>MATCH(G58,'Category 4'!$1:$1,0)</f>
        <v>124</v>
      </c>
      <c r="O58" s="48">
        <f>INDEX('Category 4'!$A$1:$DU$871,'P&amp;M'!M58,'P&amp;M'!N58)</f>
        <v>131</v>
      </c>
      <c r="P58" s="48">
        <f>MATCH($P$2,'Category 4'!$1:$1,0)</f>
        <v>124</v>
      </c>
      <c r="Q58" s="49">
        <f>INDEX('Category 4'!$A$1:$DU$871,'P&amp;M'!M58,'P&amp;M'!P58)</f>
        <v>131</v>
      </c>
      <c r="R58" s="50">
        <f t="shared" si="9"/>
        <v>1</v>
      </c>
      <c r="S58" s="51">
        <v>0.05</v>
      </c>
      <c r="T58" s="46">
        <f t="shared" si="3"/>
        <v>6.3333333333333325E-2</v>
      </c>
      <c r="U58" s="52"/>
      <c r="V58" s="53">
        <f t="shared" si="4"/>
        <v>0</v>
      </c>
      <c r="W58" s="52">
        <f t="shared" si="5"/>
        <v>265500</v>
      </c>
      <c r="X58" s="54">
        <f t="shared" si="6"/>
        <v>3409.0684931506844</v>
      </c>
      <c r="Y58" s="55">
        <f t="shared" si="7"/>
        <v>262090.9315068493</v>
      </c>
      <c r="Z58" s="56"/>
      <c r="AA58" s="55">
        <f t="shared" si="8"/>
        <v>262090.9315068493</v>
      </c>
    </row>
    <row r="59" spans="2:27">
      <c r="B59" s="40">
        <v>56</v>
      </c>
      <c r="C59" s="41" t="s">
        <v>1908</v>
      </c>
      <c r="D59" s="42">
        <v>1</v>
      </c>
      <c r="E59" s="42" t="s">
        <v>1994</v>
      </c>
      <c r="F59" s="43">
        <v>44692</v>
      </c>
      <c r="G59" s="72">
        <f t="shared" si="1"/>
        <v>44682</v>
      </c>
      <c r="H59" s="45">
        <v>44742</v>
      </c>
      <c r="I59" s="46">
        <f t="shared" si="2"/>
        <v>0.13698630136986301</v>
      </c>
      <c r="J59" s="189">
        <f>INDEX('EL SV'!$C$4:$G$52,MATCH('P&amp;M'!L59,'EL SV'!$C$4:$C$52,0),MATCH(IF(K59&gt;2000000,"A",IF(K59&gt;1000000,"B",IF(K59&gt;100000,"C","D"))),'EL SV'!$C$4:$G$4,0))</f>
        <v>15</v>
      </c>
      <c r="K59" s="47">
        <v>259600</v>
      </c>
      <c r="L59" s="3" t="s">
        <v>1568</v>
      </c>
      <c r="M59" s="48">
        <f>MATCH(L59,'Category 4'!$A:$A,0)</f>
        <v>778</v>
      </c>
      <c r="N59" s="48" t="e">
        <f>MATCH(G59,'Category 4'!$1:$1,0)</f>
        <v>#N/A</v>
      </c>
      <c r="O59" s="48" t="e">
        <f>INDEX('Category 4'!$A$1:$DU$871,'P&amp;M'!M59,'P&amp;M'!N59)</f>
        <v>#N/A</v>
      </c>
      <c r="P59" s="48">
        <f>MATCH($P$2,'Category 4'!$1:$1,0)</f>
        <v>124</v>
      </c>
      <c r="Q59" s="49">
        <f>INDEX('Category 4'!$A$1:$DU$871,'P&amp;M'!M59,'P&amp;M'!P59)</f>
        <v>131</v>
      </c>
      <c r="R59" s="50">
        <v>1</v>
      </c>
      <c r="S59" s="51">
        <v>0.05</v>
      </c>
      <c r="T59" s="46">
        <f t="shared" si="3"/>
        <v>6.3333333333333325E-2</v>
      </c>
      <c r="U59" s="52"/>
      <c r="V59" s="69">
        <f t="shared" si="4"/>
        <v>0</v>
      </c>
      <c r="W59" s="52">
        <f t="shared" si="5"/>
        <v>259600</v>
      </c>
      <c r="X59" s="54">
        <f t="shared" si="6"/>
        <v>2252.2374429223742</v>
      </c>
      <c r="Y59" s="55">
        <f t="shared" si="7"/>
        <v>257347.76255707763</v>
      </c>
      <c r="Z59" s="56"/>
      <c r="AA59" s="55">
        <f t="shared" si="8"/>
        <v>257347.76255707763</v>
      </c>
    </row>
    <row r="60" spans="2:27">
      <c r="B60" s="40">
        <v>57</v>
      </c>
      <c r="C60" s="41" t="s">
        <v>1783</v>
      </c>
      <c r="D60" s="42">
        <v>1</v>
      </c>
      <c r="E60" s="42" t="s">
        <v>1998</v>
      </c>
      <c r="F60" s="43">
        <v>44580</v>
      </c>
      <c r="G60" s="44">
        <f t="shared" si="1"/>
        <v>44562</v>
      </c>
      <c r="H60" s="45">
        <v>44742</v>
      </c>
      <c r="I60" s="46">
        <f t="shared" si="2"/>
        <v>0.44383561643835617</v>
      </c>
      <c r="J60" s="189">
        <f>INDEX('EL SV'!$C$4:$G$52,MATCH('P&amp;M'!L60,'EL SV'!$C$4:$C$52,0),MATCH(IF(K60&gt;2000000,"A",IF(K60&gt;1000000,"B",IF(K60&gt;100000,"C","D"))),'EL SV'!$C$4:$G$4,0))</f>
        <v>15</v>
      </c>
      <c r="K60" s="47">
        <v>236000</v>
      </c>
      <c r="L60" s="3" t="s">
        <v>1251</v>
      </c>
      <c r="M60" s="48">
        <f>MATCH(L60,'Category 4'!$A:$A,0)</f>
        <v>619</v>
      </c>
      <c r="N60" s="48">
        <f>MATCH(G60,'Category 4'!$1:$1,0)</f>
        <v>121</v>
      </c>
      <c r="O60" s="48">
        <f>INDEX('Category 4'!$A$1:$DU$871,'P&amp;M'!M60,'P&amp;M'!N60)</f>
        <v>102.7</v>
      </c>
      <c r="P60" s="48">
        <f>MATCH($P$2,'Category 4'!$1:$1,0)</f>
        <v>124</v>
      </c>
      <c r="Q60" s="49">
        <f>INDEX('Category 4'!$A$1:$DU$871,'P&amp;M'!M60,'P&amp;M'!P60)</f>
        <v>103.3</v>
      </c>
      <c r="R60" s="50">
        <f t="shared" si="9"/>
        <v>1.0058422590068159</v>
      </c>
      <c r="S60" s="51">
        <v>0.05</v>
      </c>
      <c r="T60" s="46">
        <f t="shared" si="3"/>
        <v>6.3333333333333325E-2</v>
      </c>
      <c r="U60" s="52"/>
      <c r="V60" s="53">
        <f t="shared" si="4"/>
        <v>5.8422590068158975E-3</v>
      </c>
      <c r="W60" s="52">
        <f t="shared" si="5"/>
        <v>237378.77312560854</v>
      </c>
      <c r="X60" s="54">
        <f t="shared" si="6"/>
        <v>6672.6197596403927</v>
      </c>
      <c r="Y60" s="55">
        <f t="shared" si="7"/>
        <v>229327.38024035961</v>
      </c>
      <c r="Z60" s="56"/>
      <c r="AA60" s="55">
        <f t="shared" si="8"/>
        <v>229327.38024035961</v>
      </c>
    </row>
    <row r="61" spans="2:27">
      <c r="B61" s="40">
        <v>58</v>
      </c>
      <c r="C61" s="41" t="s">
        <v>1774</v>
      </c>
      <c r="D61" s="42">
        <v>2.9</v>
      </c>
      <c r="E61" s="42" t="s">
        <v>1995</v>
      </c>
      <c r="F61" s="43">
        <v>44438</v>
      </c>
      <c r="G61" s="44">
        <f t="shared" si="1"/>
        <v>44409</v>
      </c>
      <c r="H61" s="45">
        <v>44742</v>
      </c>
      <c r="I61" s="46">
        <f t="shared" si="2"/>
        <v>0.83287671232876714</v>
      </c>
      <c r="J61" s="189">
        <f>INDEX('EL SV'!$C$4:$G$52,MATCH('P&amp;M'!L61,'EL SV'!$C$4:$C$52,0),MATCH(IF(K61&gt;2000000,"A",IF(K61&gt;1000000,"B",IF(K61&gt;100000,"C","D"))),'EL SV'!$C$4:$G$4,0))</f>
        <v>5</v>
      </c>
      <c r="K61" s="47">
        <v>234900</v>
      </c>
      <c r="L61" s="3" t="s">
        <v>1177</v>
      </c>
      <c r="M61" s="48">
        <f>MATCH(L61,'Category 4'!$A:$A,0)</f>
        <v>582</v>
      </c>
      <c r="N61" s="48">
        <f>MATCH(G61,'Category 4'!$1:$1,0)</f>
        <v>116</v>
      </c>
      <c r="O61" s="48">
        <f>INDEX('Category 4'!$A$1:$DU$871,'P&amp;M'!M61,'P&amp;M'!N61)</f>
        <v>151.6</v>
      </c>
      <c r="P61" s="48">
        <f>MATCH($P$2,'Category 4'!$1:$1,0)</f>
        <v>124</v>
      </c>
      <c r="Q61" s="49">
        <f>INDEX('Category 4'!$A$1:$DU$871,'P&amp;M'!M61,'P&amp;M'!P61)</f>
        <v>172.7</v>
      </c>
      <c r="R61" s="50">
        <f t="shared" si="9"/>
        <v>1.1391820580474934</v>
      </c>
      <c r="S61" s="51">
        <v>0.05</v>
      </c>
      <c r="T61" s="46">
        <f t="shared" si="3"/>
        <v>0.19</v>
      </c>
      <c r="U61" s="52"/>
      <c r="V61" s="53">
        <f t="shared" si="4"/>
        <v>0.1391820580474934</v>
      </c>
      <c r="W61" s="52">
        <f t="shared" si="5"/>
        <v>267593.86543535622</v>
      </c>
      <c r="X61" s="54">
        <f t="shared" si="6"/>
        <v>42345.812787797739</v>
      </c>
      <c r="Y61" s="55">
        <f t="shared" si="7"/>
        <v>192554.18721220226</v>
      </c>
      <c r="Z61" s="56"/>
      <c r="AA61" s="55">
        <f t="shared" si="8"/>
        <v>192554.18721220226</v>
      </c>
    </row>
    <row r="62" spans="2:27">
      <c r="B62" s="40">
        <v>59</v>
      </c>
      <c r="C62" s="61" t="s">
        <v>1907</v>
      </c>
      <c r="D62" s="42"/>
      <c r="E62" s="42"/>
      <c r="F62" s="43">
        <v>44688</v>
      </c>
      <c r="G62" s="72">
        <f t="shared" si="1"/>
        <v>44682</v>
      </c>
      <c r="H62" s="45">
        <v>44742</v>
      </c>
      <c r="I62" s="46">
        <f t="shared" si="2"/>
        <v>0.14794520547945206</v>
      </c>
      <c r="J62" s="189"/>
      <c r="K62" s="47">
        <v>230690</v>
      </c>
      <c r="L62" s="35"/>
      <c r="M62" s="48"/>
      <c r="N62" s="48"/>
      <c r="O62" s="48"/>
      <c r="P62" s="48"/>
      <c r="Q62" s="49"/>
      <c r="R62" s="50"/>
      <c r="S62" s="51"/>
      <c r="T62" s="46"/>
      <c r="U62" s="52"/>
      <c r="V62" s="69"/>
      <c r="W62" s="52">
        <v>0</v>
      </c>
      <c r="X62" s="52">
        <v>0</v>
      </c>
      <c r="Y62" s="55">
        <f t="shared" si="7"/>
        <v>230690</v>
      </c>
      <c r="Z62" s="56">
        <v>0</v>
      </c>
      <c r="AA62" s="52">
        <v>0</v>
      </c>
    </row>
    <row r="63" spans="2:27">
      <c r="B63" s="40">
        <v>60</v>
      </c>
      <c r="C63" s="41" t="s">
        <v>1854</v>
      </c>
      <c r="D63" s="42">
        <v>1</v>
      </c>
      <c r="E63" s="42" t="s">
        <v>1994</v>
      </c>
      <c r="F63" s="43">
        <v>44642</v>
      </c>
      <c r="G63" s="44">
        <f t="shared" si="1"/>
        <v>44621</v>
      </c>
      <c r="H63" s="45">
        <v>44742</v>
      </c>
      <c r="I63" s="46">
        <f t="shared" si="2"/>
        <v>0.27397260273972601</v>
      </c>
      <c r="J63" s="189">
        <f>INDEX('EL SV'!$C$4:$G$52,MATCH('P&amp;M'!L63,'EL SV'!$C$4:$C$52,0),MATCH(IF(K63&gt;2000000,"A",IF(K63&gt;1000000,"B",IF(K63&gt;100000,"C","D"))),'EL SV'!$C$4:$G$4,0))</f>
        <v>10</v>
      </c>
      <c r="K63" s="47">
        <v>218300</v>
      </c>
      <c r="L63" s="3" t="s">
        <v>1239</v>
      </c>
      <c r="M63" s="48">
        <f>MATCH(L63,'Category 4'!$A:$A,0)</f>
        <v>613</v>
      </c>
      <c r="N63" s="48">
        <f>MATCH(G63,'Category 4'!$1:$1,0)</f>
        <v>123</v>
      </c>
      <c r="O63" s="48">
        <f>INDEX('Category 4'!$A$1:$DU$871,'P&amp;M'!M63,'P&amp;M'!N63)</f>
        <v>159.5</v>
      </c>
      <c r="P63" s="48">
        <f>MATCH($P$2,'Category 4'!$1:$1,0)</f>
        <v>124</v>
      </c>
      <c r="Q63" s="49">
        <f>INDEX('Category 4'!$A$1:$DU$871,'P&amp;M'!M63,'P&amp;M'!P63)</f>
        <v>166.8</v>
      </c>
      <c r="R63" s="50">
        <f t="shared" si="9"/>
        <v>1.0457680250783701</v>
      </c>
      <c r="S63" s="51">
        <v>0.05</v>
      </c>
      <c r="T63" s="46">
        <f t="shared" si="3"/>
        <v>9.5000000000000001E-2</v>
      </c>
      <c r="U63" s="52"/>
      <c r="V63" s="53">
        <f t="shared" si="4"/>
        <v>4.5768025078370078E-2</v>
      </c>
      <c r="W63" s="52">
        <f t="shared" si="5"/>
        <v>228291.15987460819</v>
      </c>
      <c r="X63" s="54">
        <f t="shared" si="6"/>
        <v>5941.8247090651448</v>
      </c>
      <c r="Y63" s="55">
        <f t="shared" si="7"/>
        <v>212358.17529093486</v>
      </c>
      <c r="Z63" s="56"/>
      <c r="AA63" s="55">
        <f t="shared" si="8"/>
        <v>212358.17529093486</v>
      </c>
    </row>
    <row r="64" spans="2:27">
      <c r="B64" s="40">
        <v>61</v>
      </c>
      <c r="C64" s="41" t="s">
        <v>1882</v>
      </c>
      <c r="D64" s="65">
        <v>4</v>
      </c>
      <c r="E64" s="65" t="s">
        <v>1994</v>
      </c>
      <c r="F64" s="57">
        <v>44657</v>
      </c>
      <c r="G64" s="44">
        <f t="shared" si="1"/>
        <v>44652</v>
      </c>
      <c r="H64" s="45">
        <v>44742</v>
      </c>
      <c r="I64" s="46">
        <f t="shared" si="2"/>
        <v>0.23287671232876711</v>
      </c>
      <c r="J64" s="189">
        <f>INDEX('EL SV'!$C$4:$G$52,MATCH('P&amp;M'!L64,'EL SV'!$C$4:$C$52,0),MATCH(IF(K64&gt;2000000,"A",IF(K64&gt;1000000,"B",IF(K64&gt;100000,"C","D"))),'EL SV'!$C$4:$G$4,0))</f>
        <v>10</v>
      </c>
      <c r="K64" s="47">
        <v>212400</v>
      </c>
      <c r="L64" s="3" t="s">
        <v>1239</v>
      </c>
      <c r="M64" s="48">
        <f>MATCH(L64,'Category 4'!$A:$A,0)</f>
        <v>613</v>
      </c>
      <c r="N64" s="48">
        <f>MATCH(G64,'Category 4'!$1:$1,0)</f>
        <v>124</v>
      </c>
      <c r="O64" s="48">
        <f>INDEX('Category 4'!$A$1:$DU$871,'P&amp;M'!M64,'P&amp;M'!N64)</f>
        <v>166.8</v>
      </c>
      <c r="P64" s="48">
        <f>MATCH($P$2,'Category 4'!$1:$1,0)</f>
        <v>124</v>
      </c>
      <c r="Q64" s="49">
        <f>INDEX('Category 4'!$A$1:$DU$871,'P&amp;M'!M64,'P&amp;M'!P64)</f>
        <v>166.8</v>
      </c>
      <c r="R64" s="50">
        <f t="shared" si="9"/>
        <v>1</v>
      </c>
      <c r="S64" s="51">
        <v>0.05</v>
      </c>
      <c r="T64" s="46">
        <f t="shared" si="3"/>
        <v>9.5000000000000001E-2</v>
      </c>
      <c r="U64" s="52"/>
      <c r="V64" s="53">
        <f t="shared" si="4"/>
        <v>0</v>
      </c>
      <c r="W64" s="52">
        <f t="shared" si="5"/>
        <v>212400</v>
      </c>
      <c r="X64" s="54">
        <f t="shared" si="6"/>
        <v>4698.9863013698623</v>
      </c>
      <c r="Y64" s="55">
        <f t="shared" si="7"/>
        <v>207701.01369863015</v>
      </c>
      <c r="Z64" s="56"/>
      <c r="AA64" s="55">
        <f t="shared" si="8"/>
        <v>207701.01369863015</v>
      </c>
    </row>
    <row r="65" spans="2:27">
      <c r="B65" s="40">
        <v>62</v>
      </c>
      <c r="C65" s="41" t="s">
        <v>1774</v>
      </c>
      <c r="D65" s="42">
        <v>2.48</v>
      </c>
      <c r="E65" s="42" t="s">
        <v>1995</v>
      </c>
      <c r="F65" s="43">
        <v>44438</v>
      </c>
      <c r="G65" s="44">
        <f t="shared" si="1"/>
        <v>44409</v>
      </c>
      <c r="H65" s="45">
        <v>44742</v>
      </c>
      <c r="I65" s="46">
        <f t="shared" si="2"/>
        <v>0.83287671232876714</v>
      </c>
      <c r="J65" s="189">
        <f>INDEX('EL SV'!$C$4:$G$52,MATCH('P&amp;M'!L65,'EL SV'!$C$4:$C$52,0),MATCH(IF(K65&gt;2000000,"A",IF(K65&gt;1000000,"B",IF(K65&gt;100000,"C","D"))),'EL SV'!$C$4:$G$4,0))</f>
        <v>5</v>
      </c>
      <c r="K65" s="47">
        <v>210800</v>
      </c>
      <c r="L65" s="3" t="s">
        <v>1177</v>
      </c>
      <c r="M65" s="48">
        <f>MATCH(L65,'Category 4'!$A:$A,0)</f>
        <v>582</v>
      </c>
      <c r="N65" s="48">
        <f>MATCH(G65,'Category 4'!$1:$1,0)</f>
        <v>116</v>
      </c>
      <c r="O65" s="48">
        <f>INDEX('Category 4'!$A$1:$DU$871,'P&amp;M'!M65,'P&amp;M'!N65)</f>
        <v>151.6</v>
      </c>
      <c r="P65" s="48">
        <f>MATCH($P$2,'Category 4'!$1:$1,0)</f>
        <v>124</v>
      </c>
      <c r="Q65" s="49">
        <f>INDEX('Category 4'!$A$1:$DU$871,'P&amp;M'!M65,'P&amp;M'!P65)</f>
        <v>172.7</v>
      </c>
      <c r="R65" s="50">
        <f t="shared" si="9"/>
        <v>1.1391820580474934</v>
      </c>
      <c r="S65" s="51">
        <v>0.05</v>
      </c>
      <c r="T65" s="46">
        <f t="shared" si="3"/>
        <v>0.19</v>
      </c>
      <c r="U65" s="52"/>
      <c r="V65" s="53">
        <f t="shared" si="4"/>
        <v>0.1391820580474934</v>
      </c>
      <c r="W65" s="52">
        <f t="shared" si="5"/>
        <v>240139.5778364116</v>
      </c>
      <c r="X65" s="54">
        <f t="shared" si="6"/>
        <v>38001.265796797627</v>
      </c>
      <c r="Y65" s="55">
        <f t="shared" si="7"/>
        <v>172798.73420320236</v>
      </c>
      <c r="Z65" s="56"/>
      <c r="AA65" s="55">
        <f t="shared" si="8"/>
        <v>172798.73420320236</v>
      </c>
    </row>
    <row r="66" spans="2:27">
      <c r="B66" s="40">
        <v>63</v>
      </c>
      <c r="C66" s="41" t="s">
        <v>1775</v>
      </c>
      <c r="D66" s="42">
        <v>2.57</v>
      </c>
      <c r="E66" s="42" t="s">
        <v>1995</v>
      </c>
      <c r="F66" s="43">
        <v>44438</v>
      </c>
      <c r="G66" s="44">
        <f t="shared" si="1"/>
        <v>44409</v>
      </c>
      <c r="H66" s="45">
        <v>44742</v>
      </c>
      <c r="I66" s="46">
        <f t="shared" si="2"/>
        <v>0.83287671232876714</v>
      </c>
      <c r="J66" s="189">
        <f>INDEX('EL SV'!$C$4:$G$52,MATCH('P&amp;M'!L66,'EL SV'!$C$4:$C$52,0),MATCH(IF(K66&gt;2000000,"A",IF(K66&gt;1000000,"B",IF(K66&gt;100000,"C","D"))),'EL SV'!$C$4:$G$4,0))</f>
        <v>5</v>
      </c>
      <c r="K66" s="47">
        <v>209456</v>
      </c>
      <c r="L66" s="3" t="s">
        <v>1177</v>
      </c>
      <c r="M66" s="48">
        <f>MATCH(L66,'Category 4'!$A:$A,0)</f>
        <v>582</v>
      </c>
      <c r="N66" s="48">
        <f>MATCH(G66,'Category 4'!$1:$1,0)</f>
        <v>116</v>
      </c>
      <c r="O66" s="48">
        <f>INDEX('Category 4'!$A$1:$DU$871,'P&amp;M'!M66,'P&amp;M'!N66)</f>
        <v>151.6</v>
      </c>
      <c r="P66" s="48">
        <f>MATCH($P$2,'Category 4'!$1:$1,0)</f>
        <v>124</v>
      </c>
      <c r="Q66" s="49">
        <f>INDEX('Category 4'!$A$1:$DU$871,'P&amp;M'!M66,'P&amp;M'!P66)</f>
        <v>172.7</v>
      </c>
      <c r="R66" s="50">
        <f t="shared" si="9"/>
        <v>1.1391820580474934</v>
      </c>
      <c r="S66" s="51">
        <v>0.05</v>
      </c>
      <c r="T66" s="46">
        <f t="shared" si="3"/>
        <v>0.19</v>
      </c>
      <c r="U66" s="52"/>
      <c r="V66" s="53">
        <f t="shared" si="4"/>
        <v>0.1391820580474934</v>
      </c>
      <c r="W66" s="52">
        <f t="shared" si="5"/>
        <v>238608.51715039578</v>
      </c>
      <c r="X66" s="54">
        <f t="shared" si="6"/>
        <v>37758.980686594135</v>
      </c>
      <c r="Y66" s="55">
        <f t="shared" si="7"/>
        <v>171697.01931340585</v>
      </c>
      <c r="Z66" s="56"/>
      <c r="AA66" s="55">
        <f t="shared" si="8"/>
        <v>171697.01931340585</v>
      </c>
    </row>
    <row r="67" spans="2:27">
      <c r="B67" s="40">
        <v>64</v>
      </c>
      <c r="C67" s="41" t="s">
        <v>1874</v>
      </c>
      <c r="D67" s="42">
        <v>1</v>
      </c>
      <c r="E67" s="42" t="s">
        <v>2000</v>
      </c>
      <c r="F67" s="43">
        <v>44644</v>
      </c>
      <c r="G67" s="44">
        <f t="shared" si="1"/>
        <v>44621</v>
      </c>
      <c r="H67" s="45">
        <v>44742</v>
      </c>
      <c r="I67" s="46">
        <f t="shared" si="2"/>
        <v>0.26849315068493151</v>
      </c>
      <c r="J67" s="189">
        <f>INDEX('EL SV'!$C$4:$G$52,MATCH('P&amp;M'!L67,'EL SV'!$C$4:$C$52,0),MATCH(IF(K67&gt;2000000,"A",IF(K67&gt;1000000,"B",IF(K67&gt;100000,"C","D"))),'EL SV'!$C$4:$G$4,0))</f>
        <v>10</v>
      </c>
      <c r="K67" s="47">
        <v>206500</v>
      </c>
      <c r="L67" s="3" t="s">
        <v>1351</v>
      </c>
      <c r="M67" s="48">
        <f>MATCH(L67,'Category 4'!$A:$A,0)</f>
        <v>669</v>
      </c>
      <c r="N67" s="48">
        <f>MATCH(G67,'Category 4'!$1:$1,0)</f>
        <v>123</v>
      </c>
      <c r="O67" s="48">
        <f>INDEX('Category 4'!$A$1:$DU$871,'P&amp;M'!M67,'P&amp;M'!N67)</f>
        <v>132.69999999999999</v>
      </c>
      <c r="P67" s="48">
        <f>MATCH($P$2,'Category 4'!$1:$1,0)</f>
        <v>124</v>
      </c>
      <c r="Q67" s="49">
        <f>INDEX('Category 4'!$A$1:$DU$871,'P&amp;M'!M67,'P&amp;M'!P67)</f>
        <v>132.69999999999999</v>
      </c>
      <c r="R67" s="50">
        <f t="shared" si="9"/>
        <v>1</v>
      </c>
      <c r="S67" s="51">
        <v>0.05</v>
      </c>
      <c r="T67" s="46">
        <f t="shared" si="3"/>
        <v>9.5000000000000001E-2</v>
      </c>
      <c r="U67" s="52"/>
      <c r="V67" s="53">
        <f t="shared" si="4"/>
        <v>0</v>
      </c>
      <c r="W67" s="52">
        <f t="shared" si="5"/>
        <v>206500</v>
      </c>
      <c r="X67" s="54">
        <f t="shared" si="6"/>
        <v>5267.1643835616442</v>
      </c>
      <c r="Y67" s="55">
        <f t="shared" si="7"/>
        <v>201232.83561643836</v>
      </c>
      <c r="Z67" s="56"/>
      <c r="AA67" s="55">
        <f t="shared" si="8"/>
        <v>201232.83561643836</v>
      </c>
    </row>
    <row r="68" spans="2:27">
      <c r="B68" s="40">
        <v>65</v>
      </c>
      <c r="C68" s="41" t="s">
        <v>1772</v>
      </c>
      <c r="D68" s="42"/>
      <c r="E68" s="42"/>
      <c r="F68" s="43">
        <v>44256</v>
      </c>
      <c r="G68" s="44">
        <f t="shared" ref="G68:G131" si="10">DATE(YEAR(F68),MONTH(F68),DAY(1))</f>
        <v>44256</v>
      </c>
      <c r="H68" s="45">
        <v>44742</v>
      </c>
      <c r="I68" s="46">
        <f t="shared" ref="I68:I131" si="11">(H68-F68)/365</f>
        <v>1.3315068493150686</v>
      </c>
      <c r="J68" s="189">
        <f>INDEX('EL SV'!$C$4:$G$52,MATCH('P&amp;M'!L68,'EL SV'!$C$4:$C$52,0),MATCH(IF(K68&gt;2000000,"A",IF(K68&gt;1000000,"B",IF(K68&gt;100000,"C","D"))),'EL SV'!$C$4:$G$4,0))</f>
        <v>10</v>
      </c>
      <c r="K68" s="47">
        <v>200000</v>
      </c>
      <c r="L68" s="3" t="s">
        <v>1475</v>
      </c>
      <c r="M68" s="48">
        <f>MATCH(L68,'Category 4'!$A:$A,0)</f>
        <v>731</v>
      </c>
      <c r="N68" s="48">
        <f>MATCH(G68,'Category 4'!$1:$1,0)</f>
        <v>111</v>
      </c>
      <c r="O68" s="48">
        <f>INDEX('Category 4'!$A$1:$DU$871,'P&amp;M'!M68,'P&amp;M'!N68)</f>
        <v>113.6</v>
      </c>
      <c r="P68" s="48">
        <f>MATCH($P$2,'Category 4'!$1:$1,0)</f>
        <v>124</v>
      </c>
      <c r="Q68" s="49">
        <f>INDEX('Category 4'!$A$1:$DU$871,'P&amp;M'!M68,'P&amp;M'!P68)</f>
        <v>116.4</v>
      </c>
      <c r="R68" s="50">
        <f t="shared" si="9"/>
        <v>1.0246478873239437</v>
      </c>
      <c r="S68" s="51">
        <v>0.05</v>
      </c>
      <c r="T68" s="46">
        <f t="shared" ref="T68:T131" si="12">(1-S68)/J68</f>
        <v>9.5000000000000001E-2</v>
      </c>
      <c r="U68" s="52"/>
      <c r="V68" s="53">
        <f t="shared" ref="V68:V131" si="13">(R68)-1</f>
        <v>2.464788732394374E-2</v>
      </c>
      <c r="W68" s="52">
        <f t="shared" ref="W68:W131" si="14">K68*(1+V68)</f>
        <v>204929.57746478874</v>
      </c>
      <c r="X68" s="54">
        <f t="shared" ref="X68:X131" si="15">W68*T68*I68</f>
        <v>25922.187922052868</v>
      </c>
      <c r="Y68" s="55">
        <f t="shared" ref="Y68:Y131" si="16">MAX(K68-X68,0)</f>
        <v>174077.81207794714</v>
      </c>
      <c r="Z68" s="56"/>
      <c r="AA68" s="55">
        <f t="shared" ref="AA68:AA131" si="17">IF(Y68&gt;S68*K68,Y68*(1-Z68),S68*K68)</f>
        <v>174077.81207794714</v>
      </c>
    </row>
    <row r="69" spans="2:27">
      <c r="B69" s="40">
        <v>66</v>
      </c>
      <c r="C69" s="41" t="s">
        <v>1888</v>
      </c>
      <c r="D69" s="65">
        <v>2</v>
      </c>
      <c r="E69" s="65" t="s">
        <v>1994</v>
      </c>
      <c r="F69" s="57">
        <v>44668</v>
      </c>
      <c r="G69" s="44">
        <f t="shared" si="10"/>
        <v>44652</v>
      </c>
      <c r="H69" s="45">
        <v>44742</v>
      </c>
      <c r="I69" s="46">
        <f t="shared" si="11"/>
        <v>0.20273972602739726</v>
      </c>
      <c r="J69" s="189">
        <f>INDEX('EL SV'!$C$4:$G$52,MATCH('P&amp;M'!L69,'EL SV'!$C$4:$C$52,0),MATCH(IF(K69&gt;2000000,"A",IF(K69&gt;1000000,"B",IF(K69&gt;100000,"C","D"))),'EL SV'!$C$4:$G$4,0))</f>
        <v>10</v>
      </c>
      <c r="K69" s="47">
        <v>188800</v>
      </c>
      <c r="L69" s="3" t="s">
        <v>1499</v>
      </c>
      <c r="M69" s="48">
        <f>MATCH(L69,'Category 4'!$A:$A,0)</f>
        <v>743</v>
      </c>
      <c r="N69" s="48">
        <f>MATCH(G69,'Category 4'!$1:$1,0)</f>
        <v>124</v>
      </c>
      <c r="O69" s="48">
        <f>INDEX('Category 4'!$A$1:$DU$871,'P&amp;M'!M69,'P&amp;M'!N69)</f>
        <v>125.3</v>
      </c>
      <c r="P69" s="48">
        <f>MATCH($P$2,'Category 4'!$1:$1,0)</f>
        <v>124</v>
      </c>
      <c r="Q69" s="49">
        <f>INDEX('Category 4'!$A$1:$DU$871,'P&amp;M'!M69,'P&amp;M'!P69)</f>
        <v>125.3</v>
      </c>
      <c r="R69" s="50">
        <f t="shared" ref="R69:R132" si="18">Q69/O69</f>
        <v>1</v>
      </c>
      <c r="S69" s="51">
        <v>0.05</v>
      </c>
      <c r="T69" s="46">
        <f t="shared" si="12"/>
        <v>9.5000000000000001E-2</v>
      </c>
      <c r="U69" s="52"/>
      <c r="V69" s="53">
        <f t="shared" si="13"/>
        <v>0</v>
      </c>
      <c r="W69" s="52">
        <f t="shared" si="14"/>
        <v>188800</v>
      </c>
      <c r="X69" s="54">
        <f t="shared" si="15"/>
        <v>3636.3397260273973</v>
      </c>
      <c r="Y69" s="55">
        <f t="shared" si="16"/>
        <v>185163.66027397261</v>
      </c>
      <c r="Z69" s="56"/>
      <c r="AA69" s="55">
        <f t="shared" si="17"/>
        <v>185163.66027397261</v>
      </c>
    </row>
    <row r="70" spans="2:27">
      <c r="B70" s="40">
        <v>67</v>
      </c>
      <c r="C70" s="41" t="s">
        <v>1895</v>
      </c>
      <c r="D70" s="42">
        <v>1</v>
      </c>
      <c r="E70" s="42" t="s">
        <v>1994</v>
      </c>
      <c r="F70" s="43">
        <v>44670</v>
      </c>
      <c r="G70" s="44">
        <f t="shared" si="10"/>
        <v>44652</v>
      </c>
      <c r="H70" s="45">
        <v>44742</v>
      </c>
      <c r="I70" s="46">
        <f t="shared" si="11"/>
        <v>0.19726027397260273</v>
      </c>
      <c r="J70" s="189">
        <f>INDEX('EL SV'!$C$4:$G$52,MATCH('P&amp;M'!L70,'EL SV'!$C$4:$C$52,0),MATCH(IF(K70&gt;2000000,"A",IF(K70&gt;1000000,"B",IF(K70&gt;100000,"C","D"))),'EL SV'!$C$4:$G$4,0))</f>
        <v>10</v>
      </c>
      <c r="K70" s="47">
        <v>188800</v>
      </c>
      <c r="L70" s="3" t="s">
        <v>1449</v>
      </c>
      <c r="M70" s="48">
        <f>MATCH(L70,'Category 4'!$A:$A,0)</f>
        <v>718</v>
      </c>
      <c r="N70" s="48">
        <f>MATCH(G70,'Category 4'!$1:$1,0)</f>
        <v>124</v>
      </c>
      <c r="O70" s="48">
        <f>INDEX('Category 4'!$A$1:$DU$871,'P&amp;M'!M70,'P&amp;M'!N70)</f>
        <v>113.1</v>
      </c>
      <c r="P70" s="48">
        <f>MATCH($P$2,'Category 4'!$1:$1,0)</f>
        <v>124</v>
      </c>
      <c r="Q70" s="49">
        <f>INDEX('Category 4'!$A$1:$DU$871,'P&amp;M'!M70,'P&amp;M'!P70)</f>
        <v>113.1</v>
      </c>
      <c r="R70" s="50">
        <f t="shared" si="18"/>
        <v>1</v>
      </c>
      <c r="S70" s="51">
        <v>0.05</v>
      </c>
      <c r="T70" s="46">
        <f t="shared" si="12"/>
        <v>9.5000000000000001E-2</v>
      </c>
      <c r="U70" s="52"/>
      <c r="V70" s="53">
        <f t="shared" si="13"/>
        <v>0</v>
      </c>
      <c r="W70" s="52">
        <f t="shared" si="14"/>
        <v>188800</v>
      </c>
      <c r="X70" s="54">
        <f t="shared" si="15"/>
        <v>3538.0602739726028</v>
      </c>
      <c r="Y70" s="55">
        <f t="shared" si="16"/>
        <v>185261.9397260274</v>
      </c>
      <c r="Z70" s="56"/>
      <c r="AA70" s="55">
        <f t="shared" si="17"/>
        <v>185261.9397260274</v>
      </c>
    </row>
    <row r="71" spans="2:27">
      <c r="B71" s="40">
        <v>68</v>
      </c>
      <c r="C71" s="41" t="s">
        <v>1900</v>
      </c>
      <c r="D71" s="42">
        <v>2</v>
      </c>
      <c r="E71" s="42" t="s">
        <v>1994</v>
      </c>
      <c r="F71" s="43">
        <v>44679</v>
      </c>
      <c r="G71" s="44">
        <f t="shared" si="10"/>
        <v>44652</v>
      </c>
      <c r="H71" s="45">
        <v>44742</v>
      </c>
      <c r="I71" s="46">
        <f t="shared" si="11"/>
        <v>0.17260273972602741</v>
      </c>
      <c r="J71" s="189">
        <f>INDEX('EL SV'!$C$4:$G$52,MATCH('P&amp;M'!L71,'EL SV'!$C$4:$C$52,0),MATCH(IF(K71&gt;2000000,"A",IF(K71&gt;1000000,"B",IF(K71&gt;100000,"C","D"))),'EL SV'!$C$4:$G$4,0))</f>
        <v>10</v>
      </c>
      <c r="K71" s="47">
        <v>188800</v>
      </c>
      <c r="L71" s="3" t="s">
        <v>1499</v>
      </c>
      <c r="M71" s="48">
        <f>MATCH(L71,'Category 4'!$A:$A,0)</f>
        <v>743</v>
      </c>
      <c r="N71" s="48">
        <f>MATCH(G71,'Category 4'!$1:$1,0)</f>
        <v>124</v>
      </c>
      <c r="O71" s="48">
        <f>INDEX('Category 4'!$A$1:$DU$871,'P&amp;M'!M71,'P&amp;M'!N71)</f>
        <v>125.3</v>
      </c>
      <c r="P71" s="48">
        <f>MATCH($P$2,'Category 4'!$1:$1,0)</f>
        <v>124</v>
      </c>
      <c r="Q71" s="49">
        <f>INDEX('Category 4'!$A$1:$DU$871,'P&amp;M'!M71,'P&amp;M'!P71)</f>
        <v>125.3</v>
      </c>
      <c r="R71" s="50">
        <f t="shared" si="18"/>
        <v>1</v>
      </c>
      <c r="S71" s="51">
        <v>0.05</v>
      </c>
      <c r="T71" s="46">
        <f t="shared" si="12"/>
        <v>9.5000000000000001E-2</v>
      </c>
      <c r="U71" s="52"/>
      <c r="V71" s="53">
        <f t="shared" si="13"/>
        <v>0</v>
      </c>
      <c r="W71" s="52">
        <f t="shared" si="14"/>
        <v>188800</v>
      </c>
      <c r="X71" s="54">
        <f t="shared" si="15"/>
        <v>3095.8027397260275</v>
      </c>
      <c r="Y71" s="55">
        <f t="shared" si="16"/>
        <v>185704.19726027397</v>
      </c>
      <c r="Z71" s="56"/>
      <c r="AA71" s="55">
        <f t="shared" si="17"/>
        <v>185704.19726027397</v>
      </c>
    </row>
    <row r="72" spans="2:27">
      <c r="B72" s="40">
        <v>69</v>
      </c>
      <c r="C72" s="41" t="s">
        <v>1975</v>
      </c>
      <c r="D72" s="42">
        <v>8</v>
      </c>
      <c r="E72" s="42" t="s">
        <v>1994</v>
      </c>
      <c r="F72" s="43">
        <v>44742</v>
      </c>
      <c r="G72" s="72">
        <f t="shared" si="10"/>
        <v>44713</v>
      </c>
      <c r="H72" s="45">
        <v>44742</v>
      </c>
      <c r="I72" s="46">
        <f t="shared" si="11"/>
        <v>0</v>
      </c>
      <c r="J72" s="189">
        <f>INDEX('EL SV'!$C$4:$G$52,MATCH('P&amp;M'!L72,'EL SV'!$C$4:$C$52,0),MATCH(IF(K72&gt;2000000,"A",IF(K72&gt;1000000,"B",IF(K72&gt;100000,"C","D"))),'EL SV'!$C$4:$G$4,0))</f>
        <v>10</v>
      </c>
      <c r="K72" s="60">
        <v>188800</v>
      </c>
      <c r="L72" s="3" t="s">
        <v>1261</v>
      </c>
      <c r="M72" s="48">
        <f>MATCH(L72,'Category 4'!$A:$A,0)</f>
        <v>624</v>
      </c>
      <c r="N72" s="48" t="e">
        <f>MATCH(G72,'Category 4'!$1:$1,0)</f>
        <v>#N/A</v>
      </c>
      <c r="O72" s="48" t="e">
        <f>INDEX('Category 4'!$A$1:$DU$871,'P&amp;M'!M72,'P&amp;M'!N72)</f>
        <v>#N/A</v>
      </c>
      <c r="P72" s="48">
        <f>MATCH($P$2,'Category 4'!$1:$1,0)</f>
        <v>124</v>
      </c>
      <c r="Q72" s="49">
        <f>INDEX('Category 4'!$A$1:$DU$871,'P&amp;M'!M72,'P&amp;M'!P72)</f>
        <v>148.6</v>
      </c>
      <c r="R72" s="50">
        <v>1</v>
      </c>
      <c r="S72" s="51">
        <v>0.05</v>
      </c>
      <c r="T72" s="46">
        <f t="shared" si="12"/>
        <v>9.5000000000000001E-2</v>
      </c>
      <c r="U72" s="52"/>
      <c r="V72" s="69">
        <f t="shared" si="13"/>
        <v>0</v>
      </c>
      <c r="W72" s="52">
        <f t="shared" si="14"/>
        <v>188800</v>
      </c>
      <c r="X72" s="54">
        <f t="shared" si="15"/>
        <v>0</v>
      </c>
      <c r="Y72" s="55">
        <f t="shared" si="16"/>
        <v>188800</v>
      </c>
      <c r="Z72" s="56"/>
      <c r="AA72" s="55">
        <f t="shared" si="17"/>
        <v>188800</v>
      </c>
    </row>
    <row r="73" spans="2:27">
      <c r="B73" s="40">
        <v>70</v>
      </c>
      <c r="C73" s="41" t="s">
        <v>1774</v>
      </c>
      <c r="D73" s="42">
        <v>2.3199999999999998</v>
      </c>
      <c r="E73" s="42" t="s">
        <v>1995</v>
      </c>
      <c r="F73" s="43">
        <v>44438</v>
      </c>
      <c r="G73" s="44">
        <f t="shared" si="10"/>
        <v>44409</v>
      </c>
      <c r="H73" s="45">
        <v>44742</v>
      </c>
      <c r="I73" s="46">
        <f t="shared" si="11"/>
        <v>0.83287671232876714</v>
      </c>
      <c r="J73" s="189">
        <f>INDEX('EL SV'!$C$4:$G$52,MATCH('P&amp;M'!L73,'EL SV'!$C$4:$C$52,0),MATCH(IF(K73&gt;2000000,"A",IF(K73&gt;1000000,"B",IF(K73&gt;100000,"C","D"))),'EL SV'!$C$4:$G$4,0))</f>
        <v>5</v>
      </c>
      <c r="K73" s="47">
        <v>187920</v>
      </c>
      <c r="L73" s="3" t="s">
        <v>1177</v>
      </c>
      <c r="M73" s="48">
        <f>MATCH(L73,'Category 4'!$A:$A,0)</f>
        <v>582</v>
      </c>
      <c r="N73" s="48">
        <f>MATCH(G73,'Category 4'!$1:$1,0)</f>
        <v>116</v>
      </c>
      <c r="O73" s="48">
        <f>INDEX('Category 4'!$A$1:$DU$871,'P&amp;M'!M73,'P&amp;M'!N73)</f>
        <v>151.6</v>
      </c>
      <c r="P73" s="48">
        <f>MATCH($P$2,'Category 4'!$1:$1,0)</f>
        <v>124</v>
      </c>
      <c r="Q73" s="49">
        <f>INDEX('Category 4'!$A$1:$DU$871,'P&amp;M'!M73,'P&amp;M'!P73)</f>
        <v>172.7</v>
      </c>
      <c r="R73" s="50">
        <f t="shared" si="18"/>
        <v>1.1391820580474934</v>
      </c>
      <c r="S73" s="51">
        <v>0.05</v>
      </c>
      <c r="T73" s="46">
        <f t="shared" si="12"/>
        <v>0.19</v>
      </c>
      <c r="U73" s="52"/>
      <c r="V73" s="53">
        <f t="shared" si="13"/>
        <v>0.1391820580474934</v>
      </c>
      <c r="W73" s="52">
        <f t="shared" si="14"/>
        <v>214075.09234828496</v>
      </c>
      <c r="X73" s="54">
        <f t="shared" si="15"/>
        <v>33876.650230238192</v>
      </c>
      <c r="Y73" s="55">
        <f t="shared" si="16"/>
        <v>154043.34976976181</v>
      </c>
      <c r="Z73" s="56"/>
      <c r="AA73" s="55">
        <f t="shared" si="17"/>
        <v>154043.34976976181</v>
      </c>
    </row>
    <row r="74" spans="2:27">
      <c r="B74" s="40">
        <v>71</v>
      </c>
      <c r="C74" s="41" t="s">
        <v>1927</v>
      </c>
      <c r="D74" s="42">
        <v>5</v>
      </c>
      <c r="E74" s="42" t="s">
        <v>1994</v>
      </c>
      <c r="F74" s="43">
        <v>44704</v>
      </c>
      <c r="G74" s="72">
        <f t="shared" si="10"/>
        <v>44682</v>
      </c>
      <c r="H74" s="45">
        <v>44742</v>
      </c>
      <c r="I74" s="46">
        <f t="shared" si="11"/>
        <v>0.10410958904109589</v>
      </c>
      <c r="J74" s="189">
        <f>INDEX('EL SV'!$C$4:$G$52,MATCH('P&amp;M'!L74,'EL SV'!$C$4:$C$52,0),MATCH(IF(K74&gt;2000000,"A",IF(K74&gt;1000000,"B",IF(K74&gt;100000,"C","D"))),'EL SV'!$C$4:$G$4,0))</f>
        <v>8</v>
      </c>
      <c r="K74" s="47">
        <v>181000</v>
      </c>
      <c r="L74" s="3" t="s">
        <v>1319</v>
      </c>
      <c r="M74" s="48">
        <f>MATCH(L74,'Category 4'!$A:$A,0)</f>
        <v>653</v>
      </c>
      <c r="N74" s="48" t="e">
        <f>MATCH(G74,'Category 4'!$1:$1,0)</f>
        <v>#N/A</v>
      </c>
      <c r="O74" s="48" t="e">
        <f>INDEX('Category 4'!$A$1:$DU$871,'P&amp;M'!M74,'P&amp;M'!N74)</f>
        <v>#N/A</v>
      </c>
      <c r="P74" s="48">
        <f>MATCH($P$2,'Category 4'!$1:$1,0)</f>
        <v>124</v>
      </c>
      <c r="Q74" s="49">
        <f>INDEX('Category 4'!$A$1:$DU$871,'P&amp;M'!M74,'P&amp;M'!P74)</f>
        <v>119.9</v>
      </c>
      <c r="R74" s="50">
        <v>1</v>
      </c>
      <c r="S74" s="51">
        <v>0.05</v>
      </c>
      <c r="T74" s="46">
        <f t="shared" si="12"/>
        <v>0.11874999999999999</v>
      </c>
      <c r="U74" s="52"/>
      <c r="V74" s="69">
        <f t="shared" si="13"/>
        <v>0</v>
      </c>
      <c r="W74" s="52">
        <f t="shared" si="14"/>
        <v>181000</v>
      </c>
      <c r="X74" s="54">
        <f t="shared" si="15"/>
        <v>2237.705479452055</v>
      </c>
      <c r="Y74" s="55">
        <f t="shared" si="16"/>
        <v>178762.29452054793</v>
      </c>
      <c r="Z74" s="56"/>
      <c r="AA74" s="55">
        <f t="shared" si="17"/>
        <v>178762.29452054793</v>
      </c>
    </row>
    <row r="75" spans="2:27">
      <c r="B75" s="40">
        <v>72</v>
      </c>
      <c r="C75" s="41" t="s">
        <v>1862</v>
      </c>
      <c r="D75" s="42">
        <v>1</v>
      </c>
      <c r="E75" s="42" t="s">
        <v>1994</v>
      </c>
      <c r="F75" s="43">
        <v>44645</v>
      </c>
      <c r="G75" s="44">
        <f t="shared" si="10"/>
        <v>44621</v>
      </c>
      <c r="H75" s="45">
        <v>44742</v>
      </c>
      <c r="I75" s="46">
        <f t="shared" si="11"/>
        <v>0.26575342465753427</v>
      </c>
      <c r="J75" s="189">
        <f>INDEX('EL SV'!$C$4:$G$52,MATCH('P&amp;M'!L75,'EL SV'!$C$4:$C$52,0),MATCH(IF(K75&gt;2000000,"A",IF(K75&gt;1000000,"B",IF(K75&gt;100000,"C","D"))),'EL SV'!$C$4:$G$4,0))</f>
        <v>15</v>
      </c>
      <c r="K75" s="47">
        <v>177000</v>
      </c>
      <c r="L75" s="3" t="s">
        <v>1568</v>
      </c>
      <c r="M75" s="48">
        <f>MATCH(L75,'Category 4'!$A:$A,0)</f>
        <v>778</v>
      </c>
      <c r="N75" s="48">
        <f>MATCH(G75,'Category 4'!$1:$1,0)</f>
        <v>123</v>
      </c>
      <c r="O75" s="48">
        <f>INDEX('Category 4'!$A$1:$DU$871,'P&amp;M'!M75,'P&amp;M'!N75)</f>
        <v>130.5</v>
      </c>
      <c r="P75" s="48">
        <f>MATCH($P$2,'Category 4'!$1:$1,0)</f>
        <v>124</v>
      </c>
      <c r="Q75" s="49">
        <f>INDEX('Category 4'!$A$1:$DU$871,'P&amp;M'!M75,'P&amp;M'!P75)</f>
        <v>131</v>
      </c>
      <c r="R75" s="50">
        <f t="shared" si="18"/>
        <v>1.0038314176245211</v>
      </c>
      <c r="S75" s="51">
        <v>0.05</v>
      </c>
      <c r="T75" s="46">
        <f t="shared" si="12"/>
        <v>6.3333333333333325E-2</v>
      </c>
      <c r="U75" s="52"/>
      <c r="V75" s="53">
        <f t="shared" si="13"/>
        <v>3.8314176245211051E-3</v>
      </c>
      <c r="W75" s="52">
        <f t="shared" si="14"/>
        <v>177678.16091954024</v>
      </c>
      <c r="X75" s="54">
        <f t="shared" si="15"/>
        <v>2990.5100509106178</v>
      </c>
      <c r="Y75" s="55">
        <f t="shared" si="16"/>
        <v>174009.48994908939</v>
      </c>
      <c r="Z75" s="56"/>
      <c r="AA75" s="55">
        <f t="shared" si="17"/>
        <v>174009.48994908939</v>
      </c>
    </row>
    <row r="76" spans="2:27">
      <c r="B76" s="40">
        <v>73</v>
      </c>
      <c r="C76" s="41" t="s">
        <v>1919</v>
      </c>
      <c r="D76" s="42">
        <v>1</v>
      </c>
      <c r="E76" s="42" t="s">
        <v>1998</v>
      </c>
      <c r="F76" s="43">
        <v>44698</v>
      </c>
      <c r="G76" s="72">
        <f t="shared" si="10"/>
        <v>44682</v>
      </c>
      <c r="H76" s="45">
        <v>44742</v>
      </c>
      <c r="I76" s="46">
        <f t="shared" si="11"/>
        <v>0.12054794520547946</v>
      </c>
      <c r="J76" s="189">
        <f>INDEX('EL SV'!$C$4:$G$52,MATCH('P&amp;M'!L76,'EL SV'!$C$4:$C$52,0),MATCH(IF(K76&gt;2000000,"A",IF(K76&gt;1000000,"B",IF(K76&gt;100000,"C","D"))),'EL SV'!$C$4:$G$4,0))</f>
        <v>5</v>
      </c>
      <c r="K76" s="47">
        <v>177000</v>
      </c>
      <c r="L76" s="3" t="s">
        <v>1177</v>
      </c>
      <c r="M76" s="48">
        <f>MATCH(L76,'Category 4'!$A:$A,0)</f>
        <v>582</v>
      </c>
      <c r="N76" s="48" t="e">
        <f>MATCH(G76,'Category 4'!$1:$1,0)</f>
        <v>#N/A</v>
      </c>
      <c r="O76" s="48" t="e">
        <f>INDEX('Category 4'!$A$1:$DU$871,'P&amp;M'!M76,'P&amp;M'!N76)</f>
        <v>#N/A</v>
      </c>
      <c r="P76" s="48">
        <f>MATCH($P$2,'Category 4'!$1:$1,0)</f>
        <v>124</v>
      </c>
      <c r="Q76" s="49">
        <f>INDEX('Category 4'!$A$1:$DU$871,'P&amp;M'!M76,'P&amp;M'!P76)</f>
        <v>172.7</v>
      </c>
      <c r="R76" s="50">
        <v>1</v>
      </c>
      <c r="S76" s="51">
        <v>0.05</v>
      </c>
      <c r="T76" s="46">
        <f t="shared" si="12"/>
        <v>0.19</v>
      </c>
      <c r="U76" s="52"/>
      <c r="V76" s="69">
        <f t="shared" si="13"/>
        <v>0</v>
      </c>
      <c r="W76" s="52">
        <f t="shared" si="14"/>
        <v>177000</v>
      </c>
      <c r="X76" s="54">
        <f t="shared" si="15"/>
        <v>4054.027397260274</v>
      </c>
      <c r="Y76" s="55">
        <f t="shared" si="16"/>
        <v>172945.97260273973</v>
      </c>
      <c r="Z76" s="56"/>
      <c r="AA76" s="55">
        <f t="shared" si="17"/>
        <v>172945.97260273973</v>
      </c>
    </row>
    <row r="77" spans="2:27">
      <c r="B77" s="40">
        <v>74</v>
      </c>
      <c r="C77" s="41" t="s">
        <v>1933</v>
      </c>
      <c r="D77" s="42">
        <v>1</v>
      </c>
      <c r="E77" s="42" t="s">
        <v>1994</v>
      </c>
      <c r="F77" s="43">
        <v>44708</v>
      </c>
      <c r="G77" s="72">
        <f t="shared" si="10"/>
        <v>44682</v>
      </c>
      <c r="H77" s="45">
        <v>44742</v>
      </c>
      <c r="I77" s="46">
        <f t="shared" si="11"/>
        <v>9.3150684931506855E-2</v>
      </c>
      <c r="J77" s="189">
        <f>INDEX('EL SV'!$C$4:$G$52,MATCH('P&amp;M'!L77,'EL SV'!$C$4:$C$52,0),MATCH(IF(K77&gt;2000000,"A",IF(K77&gt;1000000,"B",IF(K77&gt;100000,"C","D"))),'EL SV'!$C$4:$G$4,0))</f>
        <v>10</v>
      </c>
      <c r="K77" s="47">
        <v>175531</v>
      </c>
      <c r="L77" s="3" t="s">
        <v>17</v>
      </c>
      <c r="M77" s="48">
        <f>MATCH(L77,'Category 4'!$A:$A,0)</f>
        <v>2</v>
      </c>
      <c r="N77" s="48" t="e">
        <f>MATCH(G77,'Category 4'!$1:$1,0)</f>
        <v>#N/A</v>
      </c>
      <c r="O77" s="48" t="e">
        <f>INDEX('Category 4'!$A$1:$DU$871,'P&amp;M'!M77,'P&amp;M'!N77)</f>
        <v>#N/A</v>
      </c>
      <c r="P77" s="48">
        <f>MATCH($P$2,'Category 4'!$1:$1,0)</f>
        <v>124</v>
      </c>
      <c r="Q77" s="49">
        <f>INDEX('Category 4'!$A$1:$DU$871,'P&amp;M'!M77,'P&amp;M'!P77)</f>
        <v>151.9</v>
      </c>
      <c r="R77" s="50">
        <v>1</v>
      </c>
      <c r="S77" s="51">
        <v>0.05</v>
      </c>
      <c r="T77" s="46">
        <f t="shared" si="12"/>
        <v>9.5000000000000001E-2</v>
      </c>
      <c r="U77" s="52"/>
      <c r="V77" s="69">
        <f t="shared" si="13"/>
        <v>0</v>
      </c>
      <c r="W77" s="52">
        <f t="shared" si="14"/>
        <v>175531</v>
      </c>
      <c r="X77" s="54">
        <f t="shared" si="15"/>
        <v>1553.3291232876713</v>
      </c>
      <c r="Y77" s="55">
        <f t="shared" si="16"/>
        <v>173977.67087671233</v>
      </c>
      <c r="Z77" s="56"/>
      <c r="AA77" s="55">
        <f t="shared" si="17"/>
        <v>173977.67087671233</v>
      </c>
    </row>
    <row r="78" spans="2:27">
      <c r="B78" s="40">
        <v>75</v>
      </c>
      <c r="C78" s="41" t="s">
        <v>1936</v>
      </c>
      <c r="D78" s="42">
        <v>500</v>
      </c>
      <c r="E78" s="42" t="s">
        <v>1994</v>
      </c>
      <c r="F78" s="43">
        <v>44714</v>
      </c>
      <c r="G78" s="72">
        <f t="shared" si="10"/>
        <v>44713</v>
      </c>
      <c r="H78" s="45">
        <v>44742</v>
      </c>
      <c r="I78" s="46">
        <f t="shared" si="11"/>
        <v>7.6712328767123292E-2</v>
      </c>
      <c r="J78" s="189">
        <f>INDEX('EL SV'!$C$4:$G$52,MATCH('P&amp;M'!L78,'EL SV'!$C$4:$C$52,0),MATCH(IF(K78&gt;2000000,"A",IF(K78&gt;1000000,"B",IF(K78&gt;100000,"C","D"))),'EL SV'!$C$4:$G$4,0))</f>
        <v>5</v>
      </c>
      <c r="K78" s="47">
        <v>174050</v>
      </c>
      <c r="L78" s="3" t="s">
        <v>1031</v>
      </c>
      <c r="M78" s="48">
        <f>MATCH(L78,'Category 4'!$A:$A,0)</f>
        <v>509</v>
      </c>
      <c r="N78" s="48" t="e">
        <f>MATCH(G78,'Category 4'!$1:$1,0)</f>
        <v>#N/A</v>
      </c>
      <c r="O78" s="48" t="e">
        <f>INDEX('Category 4'!$A$1:$DU$871,'P&amp;M'!M78,'P&amp;M'!N78)</f>
        <v>#N/A</v>
      </c>
      <c r="P78" s="48">
        <f>MATCH($P$2,'Category 4'!$1:$1,0)</f>
        <v>124</v>
      </c>
      <c r="Q78" s="49">
        <f>INDEX('Category 4'!$A$1:$DU$871,'P&amp;M'!M78,'P&amp;M'!P78)</f>
        <v>150.4</v>
      </c>
      <c r="R78" s="50">
        <v>1</v>
      </c>
      <c r="S78" s="51">
        <v>0.05</v>
      </c>
      <c r="T78" s="46">
        <f t="shared" si="12"/>
        <v>0.19</v>
      </c>
      <c r="U78" s="52"/>
      <c r="V78" s="69">
        <f t="shared" si="13"/>
        <v>0</v>
      </c>
      <c r="W78" s="52">
        <f t="shared" si="14"/>
        <v>174050</v>
      </c>
      <c r="X78" s="54">
        <f t="shared" si="15"/>
        <v>2536.8383561643836</v>
      </c>
      <c r="Y78" s="55">
        <f t="shared" si="16"/>
        <v>171513.16164383563</v>
      </c>
      <c r="Z78" s="56"/>
      <c r="AA78" s="55">
        <f t="shared" si="17"/>
        <v>171513.16164383563</v>
      </c>
    </row>
    <row r="79" spans="2:27">
      <c r="B79" s="40">
        <v>76</v>
      </c>
      <c r="C79" s="41" t="s">
        <v>1906</v>
      </c>
      <c r="D79" s="42">
        <v>1</v>
      </c>
      <c r="E79" s="42" t="s">
        <v>1999</v>
      </c>
      <c r="F79" s="43">
        <v>44687</v>
      </c>
      <c r="G79" s="72">
        <f t="shared" si="10"/>
        <v>44682</v>
      </c>
      <c r="H79" s="45">
        <v>44742</v>
      </c>
      <c r="I79" s="46">
        <f t="shared" si="11"/>
        <v>0.15068493150684931</v>
      </c>
      <c r="J79" s="189">
        <f>INDEX('EL SV'!$C$4:$G$52,MATCH('P&amp;M'!L79,'EL SV'!$C$4:$C$52,0),MATCH(IF(K79&gt;2000000,"A",IF(K79&gt;1000000,"B",IF(K79&gt;100000,"C","D"))),'EL SV'!$C$4:$G$4,0))</f>
        <v>15</v>
      </c>
      <c r="K79" s="47">
        <v>166380</v>
      </c>
      <c r="L79" s="3" t="s">
        <v>1251</v>
      </c>
      <c r="M79" s="48">
        <f>MATCH(L79,'Category 4'!$A:$A,0)</f>
        <v>619</v>
      </c>
      <c r="N79" s="48" t="e">
        <f>MATCH(G79,'Category 4'!$1:$1,0)</f>
        <v>#N/A</v>
      </c>
      <c r="O79" s="48" t="e">
        <f>INDEX('Category 4'!$A$1:$DU$871,'P&amp;M'!M79,'P&amp;M'!N79)</f>
        <v>#N/A</v>
      </c>
      <c r="P79" s="48">
        <f>MATCH($P$2,'Category 4'!$1:$1,0)</f>
        <v>124</v>
      </c>
      <c r="Q79" s="49">
        <f>INDEX('Category 4'!$A$1:$DU$871,'P&amp;M'!M79,'P&amp;M'!P79)</f>
        <v>103.3</v>
      </c>
      <c r="R79" s="50">
        <v>1</v>
      </c>
      <c r="S79" s="51">
        <v>0.05</v>
      </c>
      <c r="T79" s="46">
        <f t="shared" si="12"/>
        <v>6.3333333333333325E-2</v>
      </c>
      <c r="U79" s="52"/>
      <c r="V79" s="69">
        <f t="shared" si="13"/>
        <v>0</v>
      </c>
      <c r="W79" s="52">
        <f t="shared" si="14"/>
        <v>166380</v>
      </c>
      <c r="X79" s="54">
        <f t="shared" si="15"/>
        <v>1587.8273972602735</v>
      </c>
      <c r="Y79" s="55">
        <f t="shared" si="16"/>
        <v>164792.17260273974</v>
      </c>
      <c r="Z79" s="56"/>
      <c r="AA79" s="55">
        <f t="shared" si="17"/>
        <v>164792.17260273974</v>
      </c>
    </row>
    <row r="80" spans="2:27">
      <c r="B80" s="40">
        <v>77</v>
      </c>
      <c r="C80" s="41" t="s">
        <v>1878</v>
      </c>
      <c r="D80" s="42">
        <v>4</v>
      </c>
      <c r="E80" s="42" t="s">
        <v>1994</v>
      </c>
      <c r="F80" s="43">
        <v>44651</v>
      </c>
      <c r="G80" s="44">
        <f t="shared" si="10"/>
        <v>44621</v>
      </c>
      <c r="H80" s="45">
        <v>44742</v>
      </c>
      <c r="I80" s="46">
        <f t="shared" si="11"/>
        <v>0.24931506849315069</v>
      </c>
      <c r="J80" s="189">
        <f>INDEX('EL SV'!$C$4:$G$52,MATCH('P&amp;M'!L80,'EL SV'!$C$4:$C$52,0),MATCH(IF(K80&gt;2000000,"A",IF(K80&gt;1000000,"B",IF(K80&gt;100000,"C","D"))),'EL SV'!$C$4:$G$4,0))</f>
        <v>10</v>
      </c>
      <c r="K80" s="47">
        <v>165200</v>
      </c>
      <c r="L80" s="3" t="s">
        <v>1499</v>
      </c>
      <c r="M80" s="48">
        <f>MATCH(L80,'Category 4'!$A:$A,0)</f>
        <v>743</v>
      </c>
      <c r="N80" s="48">
        <f>MATCH(G80,'Category 4'!$1:$1,0)</f>
        <v>123</v>
      </c>
      <c r="O80" s="48">
        <f>INDEX('Category 4'!$A$1:$DU$871,'P&amp;M'!M80,'P&amp;M'!N80)</f>
        <v>124</v>
      </c>
      <c r="P80" s="48">
        <f>MATCH($P$2,'Category 4'!$1:$1,0)</f>
        <v>124</v>
      </c>
      <c r="Q80" s="49">
        <f>INDEX('Category 4'!$A$1:$DU$871,'P&amp;M'!M80,'P&amp;M'!P80)</f>
        <v>125.3</v>
      </c>
      <c r="R80" s="50">
        <f t="shared" si="18"/>
        <v>1.0104838709677419</v>
      </c>
      <c r="S80" s="51">
        <v>0.05</v>
      </c>
      <c r="T80" s="46">
        <f t="shared" si="12"/>
        <v>9.5000000000000001E-2</v>
      </c>
      <c r="U80" s="52"/>
      <c r="V80" s="53">
        <f t="shared" si="13"/>
        <v>1.0483870967741948E-2</v>
      </c>
      <c r="W80" s="52">
        <f t="shared" si="14"/>
        <v>166931.93548387097</v>
      </c>
      <c r="X80" s="54">
        <f t="shared" si="15"/>
        <v>3953.7714582412727</v>
      </c>
      <c r="Y80" s="55">
        <f t="shared" si="16"/>
        <v>161246.22854175873</v>
      </c>
      <c r="Z80" s="56"/>
      <c r="AA80" s="55">
        <f t="shared" si="17"/>
        <v>161246.22854175873</v>
      </c>
    </row>
    <row r="81" spans="2:27">
      <c r="B81" s="40">
        <v>78</v>
      </c>
      <c r="C81" s="41" t="s">
        <v>1899</v>
      </c>
      <c r="D81" s="42">
        <v>2</v>
      </c>
      <c r="E81" s="42" t="s">
        <v>1994</v>
      </c>
      <c r="F81" s="43">
        <v>44679</v>
      </c>
      <c r="G81" s="44">
        <f t="shared" si="10"/>
        <v>44652</v>
      </c>
      <c r="H81" s="45">
        <v>44742</v>
      </c>
      <c r="I81" s="46">
        <f t="shared" si="11"/>
        <v>0.17260273972602741</v>
      </c>
      <c r="J81" s="189">
        <f>INDEX('EL SV'!$C$4:$G$52,MATCH('P&amp;M'!L81,'EL SV'!$C$4:$C$52,0),MATCH(IF(K81&gt;2000000,"A",IF(K81&gt;1000000,"B",IF(K81&gt;100000,"C","D"))),'EL SV'!$C$4:$G$4,0))</f>
        <v>10</v>
      </c>
      <c r="K81" s="47">
        <v>153400</v>
      </c>
      <c r="L81" s="3" t="s">
        <v>1499</v>
      </c>
      <c r="M81" s="48">
        <f>MATCH(L81,'Category 4'!$A:$A,0)</f>
        <v>743</v>
      </c>
      <c r="N81" s="48">
        <f>MATCH(G81,'Category 4'!$1:$1,0)</f>
        <v>124</v>
      </c>
      <c r="O81" s="48">
        <f>INDEX('Category 4'!$A$1:$DU$871,'P&amp;M'!M81,'P&amp;M'!N81)</f>
        <v>125.3</v>
      </c>
      <c r="P81" s="48">
        <f>MATCH($P$2,'Category 4'!$1:$1,0)</f>
        <v>124</v>
      </c>
      <c r="Q81" s="49">
        <f>INDEX('Category 4'!$A$1:$DU$871,'P&amp;M'!M81,'P&amp;M'!P81)</f>
        <v>125.3</v>
      </c>
      <c r="R81" s="50">
        <f t="shared" si="18"/>
        <v>1</v>
      </c>
      <c r="S81" s="51">
        <v>0.05</v>
      </c>
      <c r="T81" s="46">
        <f t="shared" si="12"/>
        <v>9.5000000000000001E-2</v>
      </c>
      <c r="U81" s="52"/>
      <c r="V81" s="53">
        <f t="shared" si="13"/>
        <v>0</v>
      </c>
      <c r="W81" s="52">
        <f t="shared" si="14"/>
        <v>153400</v>
      </c>
      <c r="X81" s="54">
        <f t="shared" si="15"/>
        <v>2515.3397260273973</v>
      </c>
      <c r="Y81" s="55">
        <f t="shared" si="16"/>
        <v>150884.66027397261</v>
      </c>
      <c r="Z81" s="56"/>
      <c r="AA81" s="55">
        <f t="shared" si="17"/>
        <v>150884.66027397261</v>
      </c>
    </row>
    <row r="82" spans="2:27">
      <c r="B82" s="40">
        <v>79</v>
      </c>
      <c r="C82" s="41" t="s">
        <v>1799</v>
      </c>
      <c r="D82" s="42">
        <v>750</v>
      </c>
      <c r="E82" s="42" t="s">
        <v>2001</v>
      </c>
      <c r="F82" s="43">
        <v>44585</v>
      </c>
      <c r="G82" s="44">
        <f t="shared" si="10"/>
        <v>44562</v>
      </c>
      <c r="H82" s="45">
        <v>44742</v>
      </c>
      <c r="I82" s="46">
        <f t="shared" si="11"/>
        <v>0.43013698630136987</v>
      </c>
      <c r="J82" s="189">
        <f>INDEX('EL SV'!$C$4:$G$52,MATCH('P&amp;M'!L82,'EL SV'!$C$4:$C$52,0),MATCH(IF(K82&gt;2000000,"A",IF(K82&gt;1000000,"B",IF(K82&gt;100000,"C","D"))),'EL SV'!$C$4:$G$4,0))</f>
        <v>8</v>
      </c>
      <c r="K82" s="47">
        <v>153105</v>
      </c>
      <c r="L82" s="3" t="s">
        <v>1393</v>
      </c>
      <c r="M82" s="48">
        <f>MATCH(L82,'Category 4'!$A:$A,0)</f>
        <v>690</v>
      </c>
      <c r="N82" s="48">
        <f>MATCH(G82,'Category 4'!$1:$1,0)</f>
        <v>121</v>
      </c>
      <c r="O82" s="48">
        <f>INDEX('Category 4'!$A$1:$DU$871,'P&amp;M'!M82,'P&amp;M'!N82)</f>
        <v>144.69999999999999</v>
      </c>
      <c r="P82" s="48">
        <f>MATCH($P$2,'Category 4'!$1:$1,0)</f>
        <v>124</v>
      </c>
      <c r="Q82" s="49">
        <f>INDEX('Category 4'!$A$1:$DU$871,'P&amp;M'!M82,'P&amp;M'!P82)</f>
        <v>151.5</v>
      </c>
      <c r="R82" s="50">
        <f t="shared" si="18"/>
        <v>1.0469937802349689</v>
      </c>
      <c r="S82" s="51">
        <v>0.05</v>
      </c>
      <c r="T82" s="46">
        <f t="shared" si="12"/>
        <v>0.11874999999999999</v>
      </c>
      <c r="U82" s="52"/>
      <c r="V82" s="53">
        <f t="shared" si="13"/>
        <v>4.6993780234968918E-2</v>
      </c>
      <c r="W82" s="52">
        <f t="shared" si="14"/>
        <v>160299.98272287491</v>
      </c>
      <c r="X82" s="54">
        <f t="shared" si="15"/>
        <v>8187.9254873687651</v>
      </c>
      <c r="Y82" s="55">
        <f t="shared" si="16"/>
        <v>144917.07451263122</v>
      </c>
      <c r="Z82" s="56"/>
      <c r="AA82" s="55">
        <f t="shared" si="17"/>
        <v>144917.07451263122</v>
      </c>
    </row>
    <row r="83" spans="2:27">
      <c r="B83" s="40">
        <v>80</v>
      </c>
      <c r="C83" s="41" t="s">
        <v>1881</v>
      </c>
      <c r="D83" s="65">
        <v>1</v>
      </c>
      <c r="E83" s="65" t="s">
        <v>1994</v>
      </c>
      <c r="F83" s="57">
        <v>44657</v>
      </c>
      <c r="G83" s="44">
        <f t="shared" si="10"/>
        <v>44652</v>
      </c>
      <c r="H83" s="45">
        <v>44742</v>
      </c>
      <c r="I83" s="46">
        <f t="shared" si="11"/>
        <v>0.23287671232876711</v>
      </c>
      <c r="J83" s="189">
        <f>INDEX('EL SV'!$C$4:$G$52,MATCH('P&amp;M'!L83,'EL SV'!$C$4:$C$52,0),MATCH(IF(K83&gt;2000000,"A",IF(K83&gt;1000000,"B",IF(K83&gt;100000,"C","D"))),'EL SV'!$C$4:$G$4,0))</f>
        <v>15</v>
      </c>
      <c r="K83" s="47">
        <v>147500</v>
      </c>
      <c r="L83" s="3" t="s">
        <v>1568</v>
      </c>
      <c r="M83" s="48">
        <f>MATCH(L83,'Category 4'!$A:$A,0)</f>
        <v>778</v>
      </c>
      <c r="N83" s="48">
        <f>MATCH(G83,'Category 4'!$1:$1,0)</f>
        <v>124</v>
      </c>
      <c r="O83" s="48">
        <f>INDEX('Category 4'!$A$1:$DU$871,'P&amp;M'!M83,'P&amp;M'!N83)</f>
        <v>131</v>
      </c>
      <c r="P83" s="48">
        <f>MATCH($P$2,'Category 4'!$1:$1,0)</f>
        <v>124</v>
      </c>
      <c r="Q83" s="49">
        <f>INDEX('Category 4'!$A$1:$DU$871,'P&amp;M'!M83,'P&amp;M'!P83)</f>
        <v>131</v>
      </c>
      <c r="R83" s="50">
        <f t="shared" si="18"/>
        <v>1</v>
      </c>
      <c r="S83" s="51">
        <v>0.05</v>
      </c>
      <c r="T83" s="46">
        <f t="shared" si="12"/>
        <v>6.3333333333333325E-2</v>
      </c>
      <c r="U83" s="52"/>
      <c r="V83" s="53">
        <f t="shared" si="13"/>
        <v>0</v>
      </c>
      <c r="W83" s="52">
        <f t="shared" si="14"/>
        <v>147500</v>
      </c>
      <c r="X83" s="54">
        <f t="shared" si="15"/>
        <v>2175.4566210045659</v>
      </c>
      <c r="Y83" s="55">
        <f t="shared" si="16"/>
        <v>145324.54337899544</v>
      </c>
      <c r="Z83" s="56"/>
      <c r="AA83" s="55">
        <f t="shared" si="17"/>
        <v>145324.54337899544</v>
      </c>
    </row>
    <row r="84" spans="2:27">
      <c r="B84" s="40">
        <v>81</v>
      </c>
      <c r="C84" s="41" t="s">
        <v>1934</v>
      </c>
      <c r="D84" s="42">
        <v>1</v>
      </c>
      <c r="E84" s="42" t="s">
        <v>1994</v>
      </c>
      <c r="F84" s="43">
        <v>44708</v>
      </c>
      <c r="G84" s="72">
        <f t="shared" si="10"/>
        <v>44682</v>
      </c>
      <c r="H84" s="45">
        <v>44742</v>
      </c>
      <c r="I84" s="46">
        <f t="shared" si="11"/>
        <v>9.3150684931506855E-2</v>
      </c>
      <c r="J84" s="189">
        <f>INDEX('EL SV'!$C$4:$G$52,MATCH('P&amp;M'!L84,'EL SV'!$C$4:$C$52,0),MATCH(IF(K84&gt;2000000,"A",IF(K84&gt;1000000,"B",IF(K84&gt;100000,"C","D"))),'EL SV'!$C$4:$G$4,0))</f>
        <v>10</v>
      </c>
      <c r="K84" s="47">
        <v>146237</v>
      </c>
      <c r="L84" s="3" t="s">
        <v>17</v>
      </c>
      <c r="M84" s="48">
        <f>MATCH(L84,'Category 4'!$A:$A,0)</f>
        <v>2</v>
      </c>
      <c r="N84" s="48" t="e">
        <f>MATCH(G84,'Category 4'!$1:$1,0)</f>
        <v>#N/A</v>
      </c>
      <c r="O84" s="48" t="e">
        <f>INDEX('Category 4'!$A$1:$DU$871,'P&amp;M'!M84,'P&amp;M'!N84)</f>
        <v>#N/A</v>
      </c>
      <c r="P84" s="48">
        <f>MATCH($P$2,'Category 4'!$1:$1,0)</f>
        <v>124</v>
      </c>
      <c r="Q84" s="49">
        <f>INDEX('Category 4'!$A$1:$DU$871,'P&amp;M'!M84,'P&amp;M'!P84)</f>
        <v>151.9</v>
      </c>
      <c r="R84" s="50">
        <v>1</v>
      </c>
      <c r="S84" s="51">
        <v>0.05</v>
      </c>
      <c r="T84" s="46">
        <f t="shared" si="12"/>
        <v>9.5000000000000001E-2</v>
      </c>
      <c r="U84" s="52"/>
      <c r="V84" s="69">
        <f t="shared" si="13"/>
        <v>0</v>
      </c>
      <c r="W84" s="52">
        <f t="shared" si="14"/>
        <v>146237</v>
      </c>
      <c r="X84" s="54">
        <f t="shared" si="15"/>
        <v>1294.0972876712328</v>
      </c>
      <c r="Y84" s="55">
        <f t="shared" si="16"/>
        <v>144942.90271232877</v>
      </c>
      <c r="Z84" s="56"/>
      <c r="AA84" s="55">
        <f t="shared" si="17"/>
        <v>144942.90271232877</v>
      </c>
    </row>
    <row r="85" spans="2:27">
      <c r="B85" s="40">
        <v>82</v>
      </c>
      <c r="C85" s="41" t="s">
        <v>1867</v>
      </c>
      <c r="D85" s="42">
        <v>26</v>
      </c>
      <c r="E85" s="42" t="s">
        <v>1994</v>
      </c>
      <c r="F85" s="43">
        <v>44645</v>
      </c>
      <c r="G85" s="44">
        <f t="shared" si="10"/>
        <v>44621</v>
      </c>
      <c r="H85" s="45">
        <v>44742</v>
      </c>
      <c r="I85" s="46">
        <f t="shared" si="11"/>
        <v>0.26575342465753427</v>
      </c>
      <c r="J85" s="189">
        <f>INDEX('EL SV'!$C$4:$G$52,MATCH('P&amp;M'!L85,'EL SV'!$C$4:$C$52,0),MATCH(IF(K85&gt;2000000,"A",IF(K85&gt;1000000,"B",IF(K85&gt;100000,"C","D"))),'EL SV'!$C$4:$G$4,0))</f>
        <v>5</v>
      </c>
      <c r="K85" s="47">
        <v>144196</v>
      </c>
      <c r="L85" s="3" t="s">
        <v>1177</v>
      </c>
      <c r="M85" s="48">
        <f>MATCH(L85,'Category 4'!$A:$A,0)</f>
        <v>582</v>
      </c>
      <c r="N85" s="48">
        <f>MATCH(G85,'Category 4'!$1:$1,0)</f>
        <v>123</v>
      </c>
      <c r="O85" s="48">
        <f>INDEX('Category 4'!$A$1:$DU$871,'P&amp;M'!M85,'P&amp;M'!N85)</f>
        <v>171</v>
      </c>
      <c r="P85" s="48">
        <f>MATCH($P$2,'Category 4'!$1:$1,0)</f>
        <v>124</v>
      </c>
      <c r="Q85" s="49">
        <f>INDEX('Category 4'!$A$1:$DU$871,'P&amp;M'!M85,'P&amp;M'!P85)</f>
        <v>172.7</v>
      </c>
      <c r="R85" s="50">
        <f t="shared" si="18"/>
        <v>1.0099415204678361</v>
      </c>
      <c r="S85" s="51">
        <v>0.05</v>
      </c>
      <c r="T85" s="46">
        <f t="shared" si="12"/>
        <v>0.19</v>
      </c>
      <c r="U85" s="52"/>
      <c r="V85" s="53">
        <f t="shared" si="13"/>
        <v>9.9415204678361402E-3</v>
      </c>
      <c r="W85" s="52">
        <f t="shared" si="14"/>
        <v>145629.52748538009</v>
      </c>
      <c r="X85" s="54">
        <f t="shared" si="15"/>
        <v>7353.2936754946722</v>
      </c>
      <c r="Y85" s="55">
        <f t="shared" si="16"/>
        <v>136842.70632450533</v>
      </c>
      <c r="Z85" s="56"/>
      <c r="AA85" s="55">
        <f t="shared" si="17"/>
        <v>136842.70632450533</v>
      </c>
    </row>
    <row r="86" spans="2:27">
      <c r="B86" s="40">
        <v>83</v>
      </c>
      <c r="C86" s="41" t="s">
        <v>1886</v>
      </c>
      <c r="D86" s="65">
        <v>5</v>
      </c>
      <c r="E86" s="65" t="s">
        <v>1994</v>
      </c>
      <c r="F86" s="57">
        <v>44657</v>
      </c>
      <c r="G86" s="44">
        <f t="shared" si="10"/>
        <v>44652</v>
      </c>
      <c r="H86" s="45">
        <v>44742</v>
      </c>
      <c r="I86" s="46">
        <f t="shared" si="11"/>
        <v>0.23287671232876711</v>
      </c>
      <c r="J86" s="189">
        <f>INDEX('EL SV'!$C$4:$G$52,MATCH('P&amp;M'!L86,'EL SV'!$C$4:$C$52,0),MATCH(IF(K86&gt;2000000,"A",IF(K86&gt;1000000,"B",IF(K86&gt;100000,"C","D"))),'EL SV'!$C$4:$G$4,0))</f>
        <v>10</v>
      </c>
      <c r="K86" s="47">
        <v>129800</v>
      </c>
      <c r="L86" s="3" t="s">
        <v>1475</v>
      </c>
      <c r="M86" s="48">
        <f>MATCH(L86,'Category 4'!$A:$A,0)</f>
        <v>731</v>
      </c>
      <c r="N86" s="48">
        <f>MATCH(G86,'Category 4'!$1:$1,0)</f>
        <v>124</v>
      </c>
      <c r="O86" s="48">
        <f>INDEX('Category 4'!$A$1:$DU$871,'P&amp;M'!M86,'P&amp;M'!N86)</f>
        <v>116.4</v>
      </c>
      <c r="P86" s="48">
        <f>MATCH($P$2,'Category 4'!$1:$1,0)</f>
        <v>124</v>
      </c>
      <c r="Q86" s="49">
        <f>INDEX('Category 4'!$A$1:$DU$871,'P&amp;M'!M86,'P&amp;M'!P86)</f>
        <v>116.4</v>
      </c>
      <c r="R86" s="50">
        <f t="shared" si="18"/>
        <v>1</v>
      </c>
      <c r="S86" s="51">
        <v>0.05</v>
      </c>
      <c r="T86" s="46">
        <f t="shared" si="12"/>
        <v>9.5000000000000001E-2</v>
      </c>
      <c r="U86" s="52"/>
      <c r="V86" s="53">
        <f t="shared" si="13"/>
        <v>0</v>
      </c>
      <c r="W86" s="52">
        <f t="shared" si="14"/>
        <v>129800</v>
      </c>
      <c r="X86" s="54">
        <f t="shared" si="15"/>
        <v>2871.6027397260273</v>
      </c>
      <c r="Y86" s="55">
        <f t="shared" si="16"/>
        <v>126928.39726027397</v>
      </c>
      <c r="Z86" s="56"/>
      <c r="AA86" s="55">
        <f t="shared" si="17"/>
        <v>126928.39726027397</v>
      </c>
    </row>
    <row r="87" spans="2:27">
      <c r="B87" s="40">
        <v>84</v>
      </c>
      <c r="C87" s="41" t="s">
        <v>1979</v>
      </c>
      <c r="D87" s="42">
        <v>1</v>
      </c>
      <c r="E87" s="42" t="s">
        <v>1994</v>
      </c>
      <c r="F87" s="43">
        <v>44743</v>
      </c>
      <c r="G87" s="72">
        <f t="shared" si="10"/>
        <v>44743</v>
      </c>
      <c r="H87" s="45">
        <v>44742</v>
      </c>
      <c r="I87" s="46">
        <f t="shared" si="11"/>
        <v>-2.7397260273972603E-3</v>
      </c>
      <c r="J87" s="189">
        <f>INDEX('EL SV'!$C$4:$G$52,MATCH('P&amp;M'!L87,'EL SV'!$C$4:$C$52,0),MATCH(IF(K87&gt;2000000,"A",IF(K87&gt;1000000,"B",IF(K87&gt;100000,"C","D"))),'EL SV'!$C$4:$G$4,0))</f>
        <v>15</v>
      </c>
      <c r="K87" s="60">
        <v>129800</v>
      </c>
      <c r="L87" s="3" t="s">
        <v>1568</v>
      </c>
      <c r="M87" s="48">
        <f>MATCH(L87,'Category 4'!$A:$A,0)</f>
        <v>778</v>
      </c>
      <c r="N87" s="48" t="e">
        <f>MATCH(G87,'Category 4'!$1:$1,0)</f>
        <v>#N/A</v>
      </c>
      <c r="O87" s="48" t="e">
        <f>INDEX('Category 4'!$A$1:$DU$871,'P&amp;M'!M87,'P&amp;M'!N87)</f>
        <v>#N/A</v>
      </c>
      <c r="P87" s="48">
        <f>MATCH($P$2,'Category 4'!$1:$1,0)</f>
        <v>124</v>
      </c>
      <c r="Q87" s="49">
        <f>INDEX('Category 4'!$A$1:$DU$871,'P&amp;M'!M87,'P&amp;M'!P87)</f>
        <v>131</v>
      </c>
      <c r="R87" s="50">
        <v>1</v>
      </c>
      <c r="S87" s="51">
        <v>0.05</v>
      </c>
      <c r="T87" s="46">
        <f t="shared" si="12"/>
        <v>6.3333333333333325E-2</v>
      </c>
      <c r="U87" s="52"/>
      <c r="V87" s="69">
        <f t="shared" si="13"/>
        <v>0</v>
      </c>
      <c r="W87" s="52">
        <f t="shared" si="14"/>
        <v>129800</v>
      </c>
      <c r="X87" s="54">
        <f t="shared" si="15"/>
        <v>-22.522374429223742</v>
      </c>
      <c r="Y87" s="55">
        <f t="shared" si="16"/>
        <v>129822.52237442923</v>
      </c>
      <c r="Z87" s="56"/>
      <c r="AA87" s="55">
        <f t="shared" si="17"/>
        <v>129822.52237442923</v>
      </c>
    </row>
    <row r="88" spans="2:27">
      <c r="B88" s="40">
        <v>85</v>
      </c>
      <c r="C88" s="41" t="s">
        <v>1788</v>
      </c>
      <c r="D88" s="42">
        <v>32</v>
      </c>
      <c r="E88" s="42" t="s">
        <v>1994</v>
      </c>
      <c r="F88" s="43">
        <v>44576</v>
      </c>
      <c r="G88" s="44">
        <f t="shared" si="10"/>
        <v>44562</v>
      </c>
      <c r="H88" s="45">
        <v>44742</v>
      </c>
      <c r="I88" s="46">
        <f t="shared" si="11"/>
        <v>0.45479452054794522</v>
      </c>
      <c r="J88" s="189">
        <f>INDEX('EL SV'!$C$4:$G$52,MATCH('P&amp;M'!L88,'EL SV'!$C$4:$C$52,0),MATCH(IF(K88&gt;2000000,"A",IF(K88&gt;1000000,"B",IF(K88&gt;100000,"C","D"))),'EL SV'!$C$4:$G$4,0))</f>
        <v>5</v>
      </c>
      <c r="K88" s="47">
        <v>125930</v>
      </c>
      <c r="L88" s="3" t="s">
        <v>1177</v>
      </c>
      <c r="M88" s="48">
        <f>MATCH(L88,'Category 4'!$A:$A,0)</f>
        <v>582</v>
      </c>
      <c r="N88" s="48">
        <f>MATCH(G88,'Category 4'!$1:$1,0)</f>
        <v>121</v>
      </c>
      <c r="O88" s="48">
        <f>INDEX('Category 4'!$A$1:$DU$871,'P&amp;M'!M88,'P&amp;M'!N88)</f>
        <v>163.80000000000001</v>
      </c>
      <c r="P88" s="48">
        <f>MATCH($P$2,'Category 4'!$1:$1,0)</f>
        <v>124</v>
      </c>
      <c r="Q88" s="49">
        <f>INDEX('Category 4'!$A$1:$DU$871,'P&amp;M'!M88,'P&amp;M'!P88)</f>
        <v>172.7</v>
      </c>
      <c r="R88" s="50">
        <f t="shared" si="18"/>
        <v>1.0543345543345541</v>
      </c>
      <c r="S88" s="51">
        <v>0.05</v>
      </c>
      <c r="T88" s="46">
        <f t="shared" si="12"/>
        <v>0.19</v>
      </c>
      <c r="U88" s="52"/>
      <c r="V88" s="53">
        <f t="shared" si="13"/>
        <v>5.4334554334554142E-2</v>
      </c>
      <c r="W88" s="52">
        <f t="shared" si="14"/>
        <v>132772.35042735041</v>
      </c>
      <c r="X88" s="54">
        <f t="shared" si="15"/>
        <v>11472.986116379814</v>
      </c>
      <c r="Y88" s="55">
        <f t="shared" si="16"/>
        <v>114457.01388362018</v>
      </c>
      <c r="Z88" s="56"/>
      <c r="AA88" s="55">
        <f t="shared" si="17"/>
        <v>114457.01388362018</v>
      </c>
    </row>
    <row r="89" spans="2:27">
      <c r="B89" s="40">
        <v>86</v>
      </c>
      <c r="C89" s="41" t="s">
        <v>1912</v>
      </c>
      <c r="D89" s="42">
        <v>1</v>
      </c>
      <c r="E89" s="42" t="s">
        <v>1994</v>
      </c>
      <c r="F89" s="43">
        <v>44692</v>
      </c>
      <c r="G89" s="72">
        <f t="shared" si="10"/>
        <v>44682</v>
      </c>
      <c r="H89" s="45">
        <v>44742</v>
      </c>
      <c r="I89" s="46">
        <f t="shared" si="11"/>
        <v>0.13698630136986301</v>
      </c>
      <c r="J89" s="189">
        <f>INDEX('EL SV'!$C$4:$G$52,MATCH('P&amp;M'!L89,'EL SV'!$C$4:$C$52,0),MATCH(IF(K89&gt;2000000,"A",IF(K89&gt;1000000,"B",IF(K89&gt;100000,"C","D"))),'EL SV'!$C$4:$G$4,0))</f>
        <v>15</v>
      </c>
      <c r="K89" s="47">
        <v>118000</v>
      </c>
      <c r="L89" s="3" t="s">
        <v>1568</v>
      </c>
      <c r="M89" s="48">
        <f>MATCH(L89,'Category 4'!$A:$A,0)</f>
        <v>778</v>
      </c>
      <c r="N89" s="48" t="e">
        <f>MATCH(G89,'Category 4'!$1:$1,0)</f>
        <v>#N/A</v>
      </c>
      <c r="O89" s="48" t="e">
        <f>INDEX('Category 4'!$A$1:$DU$871,'P&amp;M'!M89,'P&amp;M'!N89)</f>
        <v>#N/A</v>
      </c>
      <c r="P89" s="48">
        <f>MATCH($P$2,'Category 4'!$1:$1,0)</f>
        <v>124</v>
      </c>
      <c r="Q89" s="49">
        <f>INDEX('Category 4'!$A$1:$DU$871,'P&amp;M'!M89,'P&amp;M'!P89)</f>
        <v>131</v>
      </c>
      <c r="R89" s="50">
        <v>1</v>
      </c>
      <c r="S89" s="51">
        <v>0.05</v>
      </c>
      <c r="T89" s="46">
        <f t="shared" si="12"/>
        <v>6.3333333333333325E-2</v>
      </c>
      <c r="U89" s="52"/>
      <c r="V89" s="69">
        <f t="shared" si="13"/>
        <v>0</v>
      </c>
      <c r="W89" s="52">
        <f t="shared" si="14"/>
        <v>118000</v>
      </c>
      <c r="X89" s="54">
        <f t="shared" si="15"/>
        <v>1023.7442922374427</v>
      </c>
      <c r="Y89" s="55">
        <f t="shared" si="16"/>
        <v>116976.25570776255</v>
      </c>
      <c r="Z89" s="56"/>
      <c r="AA89" s="55">
        <f t="shared" si="17"/>
        <v>116976.25570776255</v>
      </c>
    </row>
    <row r="90" spans="2:27">
      <c r="B90" s="40">
        <v>87</v>
      </c>
      <c r="C90" s="188" t="s">
        <v>1805</v>
      </c>
      <c r="D90" s="42">
        <v>52.8</v>
      </c>
      <c r="E90" s="42" t="s">
        <v>2002</v>
      </c>
      <c r="F90" s="43">
        <v>44591</v>
      </c>
      <c r="G90" s="44">
        <f t="shared" si="10"/>
        <v>44562</v>
      </c>
      <c r="H90" s="45">
        <v>44742</v>
      </c>
      <c r="I90" s="46">
        <f t="shared" si="11"/>
        <v>0.41369863013698632</v>
      </c>
      <c r="J90" s="189">
        <f>INDEX('EL SV'!$C$4:$G$52,MATCH('P&amp;M'!L90,'EL SV'!$C$4:$C$52,0),MATCH(IF(K90&gt;2000000,"A",IF(K90&gt;1000000,"B",IF(K90&gt;100000,"C","D"))),'EL SV'!$C$4:$G$4,0))</f>
        <v>8</v>
      </c>
      <c r="K90" s="47">
        <v>113705</v>
      </c>
      <c r="L90" s="3" t="s">
        <v>655</v>
      </c>
      <c r="M90" s="48">
        <f>MATCH(L90,'Category 4'!$A:$A,0)</f>
        <v>321</v>
      </c>
      <c r="N90" s="48">
        <f>MATCH(G90,'Category 4'!$1:$1,0)</f>
        <v>121</v>
      </c>
      <c r="O90" s="48">
        <f>INDEX('Category 4'!$A$1:$DU$871,'P&amp;M'!M90,'P&amp;M'!N90)</f>
        <v>142.6</v>
      </c>
      <c r="P90" s="48">
        <f>MATCH($P$2,'Category 4'!$1:$1,0)</f>
        <v>124</v>
      </c>
      <c r="Q90" s="49">
        <f>INDEX('Category 4'!$A$1:$DU$871,'P&amp;M'!M90,'P&amp;M'!P90)</f>
        <v>145.69999999999999</v>
      </c>
      <c r="R90" s="50">
        <f t="shared" si="18"/>
        <v>1.0217391304347825</v>
      </c>
      <c r="S90" s="51">
        <v>0.05</v>
      </c>
      <c r="T90" s="46">
        <f t="shared" si="12"/>
        <v>0.11874999999999999</v>
      </c>
      <c r="U90" s="52"/>
      <c r="V90" s="53">
        <f t="shared" si="13"/>
        <v>2.1739130434782483E-2</v>
      </c>
      <c r="W90" s="52">
        <f t="shared" si="14"/>
        <v>116176.84782608695</v>
      </c>
      <c r="X90" s="54">
        <f t="shared" si="15"/>
        <v>5707.3865824151271</v>
      </c>
      <c r="Y90" s="55">
        <f t="shared" si="16"/>
        <v>107997.61341758487</v>
      </c>
      <c r="Z90" s="56"/>
      <c r="AA90" s="55">
        <f t="shared" si="17"/>
        <v>107997.61341758487</v>
      </c>
    </row>
    <row r="91" spans="2:27">
      <c r="B91" s="40">
        <v>88</v>
      </c>
      <c r="C91" s="41" t="s">
        <v>1859</v>
      </c>
      <c r="D91" s="42">
        <v>1</v>
      </c>
      <c r="E91" s="42" t="s">
        <v>1994</v>
      </c>
      <c r="F91" s="43">
        <v>44645</v>
      </c>
      <c r="G91" s="44">
        <f t="shared" si="10"/>
        <v>44621</v>
      </c>
      <c r="H91" s="45">
        <v>44742</v>
      </c>
      <c r="I91" s="46">
        <f t="shared" si="11"/>
        <v>0.26575342465753427</v>
      </c>
      <c r="J91" s="189">
        <f>INDEX('EL SV'!$C$4:$G$52,MATCH('P&amp;M'!L91,'EL SV'!$C$4:$C$52,0),MATCH(IF(K91&gt;2000000,"A",IF(K91&gt;1000000,"B",IF(K91&gt;100000,"C","D"))),'EL SV'!$C$4:$G$4,0))</f>
        <v>15</v>
      </c>
      <c r="K91" s="47">
        <v>112100</v>
      </c>
      <c r="L91" s="3" t="s">
        <v>1568</v>
      </c>
      <c r="M91" s="48">
        <f>MATCH(L91,'Category 4'!$A:$A,0)</f>
        <v>778</v>
      </c>
      <c r="N91" s="48">
        <f>MATCH(G91,'Category 4'!$1:$1,0)</f>
        <v>123</v>
      </c>
      <c r="O91" s="48">
        <f>INDEX('Category 4'!$A$1:$DU$871,'P&amp;M'!M91,'P&amp;M'!N91)</f>
        <v>130.5</v>
      </c>
      <c r="P91" s="48">
        <f>MATCH($P$2,'Category 4'!$1:$1,0)</f>
        <v>124</v>
      </c>
      <c r="Q91" s="49">
        <f>INDEX('Category 4'!$A$1:$DU$871,'P&amp;M'!M91,'P&amp;M'!P91)</f>
        <v>131</v>
      </c>
      <c r="R91" s="50">
        <f t="shared" si="18"/>
        <v>1.0038314176245211</v>
      </c>
      <c r="S91" s="51">
        <v>0.05</v>
      </c>
      <c r="T91" s="46">
        <f t="shared" si="12"/>
        <v>6.3333333333333325E-2</v>
      </c>
      <c r="U91" s="52"/>
      <c r="V91" s="53">
        <f t="shared" si="13"/>
        <v>3.8314176245211051E-3</v>
      </c>
      <c r="W91" s="52">
        <f t="shared" si="14"/>
        <v>112529.50191570881</v>
      </c>
      <c r="X91" s="54">
        <f t="shared" si="15"/>
        <v>1893.9896989100578</v>
      </c>
      <c r="Y91" s="55">
        <f t="shared" si="16"/>
        <v>110206.01030108995</v>
      </c>
      <c r="Z91" s="56"/>
      <c r="AA91" s="55">
        <f t="shared" si="17"/>
        <v>110206.01030108995</v>
      </c>
    </row>
    <row r="92" spans="2:27">
      <c r="B92" s="40">
        <v>89</v>
      </c>
      <c r="C92" s="41" t="s">
        <v>1798</v>
      </c>
      <c r="D92" s="42">
        <v>215</v>
      </c>
      <c r="E92" s="42" t="s">
        <v>2001</v>
      </c>
      <c r="F92" s="43">
        <v>44585</v>
      </c>
      <c r="G92" s="44">
        <f t="shared" si="10"/>
        <v>44562</v>
      </c>
      <c r="H92" s="45">
        <v>44742</v>
      </c>
      <c r="I92" s="46">
        <f t="shared" si="11"/>
        <v>0.43013698630136987</v>
      </c>
      <c r="J92" s="189">
        <f>INDEX('EL SV'!$C$4:$G$52,MATCH('P&amp;M'!L92,'EL SV'!$C$4:$C$52,0),MATCH(IF(K92&gt;2000000,"A",IF(K92&gt;1000000,"B",IF(K92&gt;100000,"C","D"))),'EL SV'!$C$4:$G$4,0))</f>
        <v>8</v>
      </c>
      <c r="K92" s="47">
        <v>110360</v>
      </c>
      <c r="L92" s="3" t="s">
        <v>1393</v>
      </c>
      <c r="M92" s="48">
        <f>MATCH(L92,'Category 4'!$A:$A,0)</f>
        <v>690</v>
      </c>
      <c r="N92" s="48">
        <f>MATCH(G92,'Category 4'!$1:$1,0)</f>
        <v>121</v>
      </c>
      <c r="O92" s="48">
        <f>INDEX('Category 4'!$A$1:$DU$871,'P&amp;M'!M92,'P&amp;M'!N92)</f>
        <v>144.69999999999999</v>
      </c>
      <c r="P92" s="48">
        <f>MATCH($P$2,'Category 4'!$1:$1,0)</f>
        <v>124</v>
      </c>
      <c r="Q92" s="49">
        <f>INDEX('Category 4'!$A$1:$DU$871,'P&amp;M'!M92,'P&amp;M'!P92)</f>
        <v>151.5</v>
      </c>
      <c r="R92" s="50">
        <f t="shared" si="18"/>
        <v>1.0469937802349689</v>
      </c>
      <c r="S92" s="51">
        <v>0.05</v>
      </c>
      <c r="T92" s="46">
        <f t="shared" si="12"/>
        <v>0.11874999999999999</v>
      </c>
      <c r="U92" s="52"/>
      <c r="V92" s="53">
        <f t="shared" si="13"/>
        <v>4.6993780234968918E-2</v>
      </c>
      <c r="W92" s="52">
        <f t="shared" si="14"/>
        <v>115546.23358673116</v>
      </c>
      <c r="X92" s="54">
        <f t="shared" si="15"/>
        <v>5901.9591573496409</v>
      </c>
      <c r="Y92" s="55">
        <f t="shared" si="16"/>
        <v>104458.04084265036</v>
      </c>
      <c r="Z92" s="56"/>
      <c r="AA92" s="55">
        <f t="shared" si="17"/>
        <v>104458.04084265036</v>
      </c>
    </row>
    <row r="93" spans="2:27">
      <c r="B93" s="40">
        <v>90</v>
      </c>
      <c r="C93" s="41" t="s">
        <v>1784</v>
      </c>
      <c r="D93" s="42">
        <v>1</v>
      </c>
      <c r="E93" s="42" t="s">
        <v>2000</v>
      </c>
      <c r="F93" s="43">
        <v>44555</v>
      </c>
      <c r="G93" s="44">
        <f t="shared" si="10"/>
        <v>44531</v>
      </c>
      <c r="H93" s="45">
        <v>44742</v>
      </c>
      <c r="I93" s="46">
        <f t="shared" si="11"/>
        <v>0.51232876712328768</v>
      </c>
      <c r="J93" s="189">
        <f>INDEX('EL SV'!$C$4:$G$52,MATCH('P&amp;M'!L93,'EL SV'!$C$4:$C$52,0),MATCH(IF(K93&gt;2000000,"A",IF(K93&gt;1000000,"B",IF(K93&gt;100000,"C","D"))),'EL SV'!$C$4:$G$4,0))</f>
        <v>15</v>
      </c>
      <c r="K93" s="47">
        <v>106200</v>
      </c>
      <c r="L93" s="3" t="s">
        <v>1251</v>
      </c>
      <c r="M93" s="48">
        <f>MATCH(L93,'Category 4'!$A:$A,0)</f>
        <v>619</v>
      </c>
      <c r="N93" s="48">
        <f>MATCH(G93,'Category 4'!$1:$1,0)</f>
        <v>120</v>
      </c>
      <c r="O93" s="48">
        <f>INDEX('Category 4'!$A$1:$DU$871,'P&amp;M'!M93,'P&amp;M'!N93)</f>
        <v>102.7</v>
      </c>
      <c r="P93" s="48">
        <f>MATCH($P$2,'Category 4'!$1:$1,0)</f>
        <v>124</v>
      </c>
      <c r="Q93" s="49">
        <f>INDEX('Category 4'!$A$1:$DU$871,'P&amp;M'!M93,'P&amp;M'!P93)</f>
        <v>103.3</v>
      </c>
      <c r="R93" s="50">
        <f t="shared" si="18"/>
        <v>1.0058422590068159</v>
      </c>
      <c r="S93" s="51">
        <v>0.05</v>
      </c>
      <c r="T93" s="46">
        <f t="shared" si="12"/>
        <v>6.3333333333333325E-2</v>
      </c>
      <c r="U93" s="52"/>
      <c r="V93" s="53">
        <f t="shared" si="13"/>
        <v>5.8422590068158975E-3</v>
      </c>
      <c r="W93" s="52">
        <f t="shared" si="14"/>
        <v>106820.44790652384</v>
      </c>
      <c r="X93" s="54">
        <f t="shared" si="15"/>
        <v>3466.0552640354263</v>
      </c>
      <c r="Y93" s="55">
        <f t="shared" si="16"/>
        <v>102733.94473596457</v>
      </c>
      <c r="Z93" s="56"/>
      <c r="AA93" s="55">
        <f t="shared" si="17"/>
        <v>102733.94473596457</v>
      </c>
    </row>
    <row r="94" spans="2:27">
      <c r="B94" s="40">
        <v>91</v>
      </c>
      <c r="C94" s="41" t="s">
        <v>1885</v>
      </c>
      <c r="D94" s="65">
        <v>1</v>
      </c>
      <c r="E94" s="65" t="s">
        <v>1994</v>
      </c>
      <c r="F94" s="57">
        <v>44657</v>
      </c>
      <c r="G94" s="44">
        <f t="shared" si="10"/>
        <v>44652</v>
      </c>
      <c r="H94" s="45">
        <v>44742</v>
      </c>
      <c r="I94" s="46">
        <f t="shared" si="11"/>
        <v>0.23287671232876711</v>
      </c>
      <c r="J94" s="189">
        <f>INDEX('EL SV'!$C$4:$G$52,MATCH('P&amp;M'!L94,'EL SV'!$C$4:$C$52,0),MATCH(IF(K94&gt;2000000,"A",IF(K94&gt;1000000,"B",IF(K94&gt;100000,"C","D"))),'EL SV'!$C$4:$G$4,0))</f>
        <v>15</v>
      </c>
      <c r="K94" s="47">
        <v>106200</v>
      </c>
      <c r="L94" s="3" t="s">
        <v>1568</v>
      </c>
      <c r="M94" s="48">
        <f>MATCH(L94,'Category 4'!$A:$A,0)</f>
        <v>778</v>
      </c>
      <c r="N94" s="48">
        <f>MATCH(G94,'Category 4'!$1:$1,0)</f>
        <v>124</v>
      </c>
      <c r="O94" s="48">
        <f>INDEX('Category 4'!$A$1:$DU$871,'P&amp;M'!M94,'P&amp;M'!N94)</f>
        <v>131</v>
      </c>
      <c r="P94" s="48">
        <f>MATCH($P$2,'Category 4'!$1:$1,0)</f>
        <v>124</v>
      </c>
      <c r="Q94" s="49">
        <f>INDEX('Category 4'!$A$1:$DU$871,'P&amp;M'!M94,'P&amp;M'!P94)</f>
        <v>131</v>
      </c>
      <c r="R94" s="50">
        <f t="shared" si="18"/>
        <v>1</v>
      </c>
      <c r="S94" s="51">
        <v>0.05</v>
      </c>
      <c r="T94" s="46">
        <f t="shared" si="12"/>
        <v>6.3333333333333325E-2</v>
      </c>
      <c r="U94" s="52"/>
      <c r="V94" s="53">
        <f t="shared" si="13"/>
        <v>0</v>
      </c>
      <c r="W94" s="52">
        <f t="shared" si="14"/>
        <v>106200</v>
      </c>
      <c r="X94" s="54">
        <f t="shared" si="15"/>
        <v>1566.3287671232874</v>
      </c>
      <c r="Y94" s="55">
        <f t="shared" si="16"/>
        <v>104633.67123287672</v>
      </c>
      <c r="Z94" s="56"/>
      <c r="AA94" s="55">
        <f t="shared" si="17"/>
        <v>104633.67123287672</v>
      </c>
    </row>
    <row r="95" spans="2:27">
      <c r="B95" s="40">
        <v>92</v>
      </c>
      <c r="C95" s="41" t="s">
        <v>1811</v>
      </c>
      <c r="D95" s="42">
        <v>1</v>
      </c>
      <c r="E95" s="42" t="s">
        <v>1994</v>
      </c>
      <c r="F95" s="43">
        <v>44616</v>
      </c>
      <c r="G95" s="44">
        <f t="shared" si="10"/>
        <v>44593</v>
      </c>
      <c r="H95" s="45">
        <v>44742</v>
      </c>
      <c r="I95" s="46">
        <f t="shared" si="11"/>
        <v>0.34520547945205482</v>
      </c>
      <c r="J95" s="189">
        <f>INDEX('EL SV'!$C$4:$G$52,MATCH('P&amp;M'!L95,'EL SV'!$C$4:$C$52,0),MATCH(IF(K95&gt;2000000,"A",IF(K95&gt;1000000,"B",IF(K95&gt;100000,"C","D"))),'EL SV'!$C$4:$G$4,0))</f>
        <v>10</v>
      </c>
      <c r="K95" s="47">
        <v>100240</v>
      </c>
      <c r="L95" s="3" t="s">
        <v>1475</v>
      </c>
      <c r="M95" s="48">
        <f>MATCH(L95,'Category 4'!$A:$A,0)</f>
        <v>731</v>
      </c>
      <c r="N95" s="48">
        <f>MATCH(G95,'Category 4'!$1:$1,0)</f>
        <v>122</v>
      </c>
      <c r="O95" s="48">
        <f>INDEX('Category 4'!$A$1:$DU$871,'P&amp;M'!M95,'P&amp;M'!N95)</f>
        <v>115.2</v>
      </c>
      <c r="P95" s="48">
        <f>MATCH($P$2,'Category 4'!$1:$1,0)</f>
        <v>124</v>
      </c>
      <c r="Q95" s="49">
        <f>INDEX('Category 4'!$A$1:$DU$871,'P&amp;M'!M95,'P&amp;M'!P95)</f>
        <v>116.4</v>
      </c>
      <c r="R95" s="50">
        <f t="shared" si="18"/>
        <v>1.0104166666666667</v>
      </c>
      <c r="S95" s="51">
        <v>0.05</v>
      </c>
      <c r="T95" s="46">
        <f t="shared" si="12"/>
        <v>9.5000000000000001E-2</v>
      </c>
      <c r="U95" s="52"/>
      <c r="V95" s="53">
        <f t="shared" si="13"/>
        <v>1.0416666666666741E-2</v>
      </c>
      <c r="W95" s="52">
        <f t="shared" si="14"/>
        <v>101284.16666666667</v>
      </c>
      <c r="X95" s="54">
        <f t="shared" si="15"/>
        <v>3321.5656849315073</v>
      </c>
      <c r="Y95" s="55">
        <f t="shared" si="16"/>
        <v>96918.434315068487</v>
      </c>
      <c r="Z95" s="56"/>
      <c r="AA95" s="55">
        <f t="shared" si="17"/>
        <v>96918.434315068487</v>
      </c>
    </row>
    <row r="96" spans="2:27">
      <c r="B96" s="40">
        <v>93</v>
      </c>
      <c r="C96" s="41" t="s">
        <v>1774</v>
      </c>
      <c r="D96" s="42">
        <v>1.17</v>
      </c>
      <c r="E96" s="42" t="s">
        <v>1997</v>
      </c>
      <c r="F96" s="43">
        <v>44625</v>
      </c>
      <c r="G96" s="44">
        <f t="shared" si="10"/>
        <v>44621</v>
      </c>
      <c r="H96" s="45">
        <v>44742</v>
      </c>
      <c r="I96" s="46">
        <f t="shared" si="11"/>
        <v>0.32054794520547947</v>
      </c>
      <c r="J96" s="189">
        <f>INDEX('EL SV'!$C$4:$G$52,MATCH('P&amp;M'!L96,'EL SV'!$C$4:$C$52,0),MATCH(IF(K96&gt;2000000,"A",IF(K96&gt;1000000,"B",IF(K96&gt;100000,"C","D"))),'EL SV'!$C$4:$G$4,0))</f>
        <v>5</v>
      </c>
      <c r="K96" s="47">
        <v>100036</v>
      </c>
      <c r="L96" s="3" t="s">
        <v>1177</v>
      </c>
      <c r="M96" s="48">
        <f>MATCH(L96,'Category 4'!$A:$A,0)</f>
        <v>582</v>
      </c>
      <c r="N96" s="48">
        <f>MATCH(G96,'Category 4'!$1:$1,0)</f>
        <v>123</v>
      </c>
      <c r="O96" s="48">
        <f>INDEX('Category 4'!$A$1:$DU$871,'P&amp;M'!M96,'P&amp;M'!N96)</f>
        <v>171</v>
      </c>
      <c r="P96" s="48">
        <f>MATCH($P$2,'Category 4'!$1:$1,0)</f>
        <v>124</v>
      </c>
      <c r="Q96" s="49">
        <f>INDEX('Category 4'!$A$1:$DU$871,'P&amp;M'!M96,'P&amp;M'!P96)</f>
        <v>172.7</v>
      </c>
      <c r="R96" s="50">
        <f t="shared" si="18"/>
        <v>1.0099415204678361</v>
      </c>
      <c r="S96" s="51">
        <v>0.05</v>
      </c>
      <c r="T96" s="46">
        <f t="shared" si="12"/>
        <v>0.19</v>
      </c>
      <c r="U96" s="52"/>
      <c r="V96" s="53">
        <f t="shared" si="13"/>
        <v>9.9415204678361402E-3</v>
      </c>
      <c r="W96" s="52">
        <f t="shared" si="14"/>
        <v>101030.50994152046</v>
      </c>
      <c r="X96" s="54">
        <f t="shared" si="15"/>
        <v>6153.1732493150676</v>
      </c>
      <c r="Y96" s="55">
        <f t="shared" si="16"/>
        <v>93882.826750684937</v>
      </c>
      <c r="Z96" s="56"/>
      <c r="AA96" s="55">
        <f t="shared" si="17"/>
        <v>93882.826750684937</v>
      </c>
    </row>
    <row r="97" spans="2:27">
      <c r="B97" s="40">
        <v>94</v>
      </c>
      <c r="C97" s="41" t="s">
        <v>1840</v>
      </c>
      <c r="D97" s="42">
        <v>21</v>
      </c>
      <c r="E97" s="42" t="s">
        <v>1994</v>
      </c>
      <c r="F97" s="43">
        <v>44631</v>
      </c>
      <c r="G97" s="44">
        <f t="shared" si="10"/>
        <v>44621</v>
      </c>
      <c r="H97" s="45">
        <v>44742</v>
      </c>
      <c r="I97" s="46">
        <f t="shared" si="11"/>
        <v>0.30410958904109592</v>
      </c>
      <c r="J97" s="189">
        <f>INDEX('EL SV'!$C$4:$G$52,MATCH('P&amp;M'!L97,'EL SV'!$C$4:$C$52,0),MATCH(IF(K97&gt;2000000,"A",IF(K97&gt;1000000,"B",IF(K97&gt;100000,"C","D"))),'EL SV'!$C$4:$G$4,0))</f>
        <v>5</v>
      </c>
      <c r="K97" s="47">
        <v>94525</v>
      </c>
      <c r="L97" s="3" t="s">
        <v>1271</v>
      </c>
      <c r="M97" s="48">
        <f>MATCH(L97,'Category 4'!$A:$A,0)</f>
        <v>629</v>
      </c>
      <c r="N97" s="48">
        <f>MATCH(G97,'Category 4'!$1:$1,0)</f>
        <v>123</v>
      </c>
      <c r="O97" s="48">
        <f>INDEX('Category 4'!$A$1:$DU$871,'P&amp;M'!M97,'P&amp;M'!N97)</f>
        <v>140.80000000000001</v>
      </c>
      <c r="P97" s="48">
        <f>MATCH($P$2,'Category 4'!$1:$1,0)</f>
        <v>124</v>
      </c>
      <c r="Q97" s="49">
        <f>INDEX('Category 4'!$A$1:$DU$871,'P&amp;M'!M97,'P&amp;M'!P97)</f>
        <v>143.19999999999999</v>
      </c>
      <c r="R97" s="50">
        <f t="shared" si="18"/>
        <v>1.0170454545454544</v>
      </c>
      <c r="S97" s="51">
        <v>0.05</v>
      </c>
      <c r="T97" s="46">
        <f t="shared" si="12"/>
        <v>0.19</v>
      </c>
      <c r="U97" s="52"/>
      <c r="V97" s="53">
        <f t="shared" si="13"/>
        <v>1.7045454545454364E-2</v>
      </c>
      <c r="W97" s="52">
        <f t="shared" si="14"/>
        <v>96136.221590909074</v>
      </c>
      <c r="X97" s="54">
        <f t="shared" si="15"/>
        <v>5554.8298995952673</v>
      </c>
      <c r="Y97" s="55">
        <f t="shared" si="16"/>
        <v>88970.170100404735</v>
      </c>
      <c r="Z97" s="56"/>
      <c r="AA97" s="55">
        <f t="shared" si="17"/>
        <v>88970.170100404735</v>
      </c>
    </row>
    <row r="98" spans="2:27">
      <c r="B98" s="40">
        <v>95</v>
      </c>
      <c r="C98" s="62" t="s">
        <v>2014</v>
      </c>
      <c r="D98" s="42"/>
      <c r="E98" s="42"/>
      <c r="F98" s="43">
        <v>44670</v>
      </c>
      <c r="G98" s="44">
        <f t="shared" si="10"/>
        <v>44652</v>
      </c>
      <c r="H98" s="45">
        <v>44742</v>
      </c>
      <c r="I98" s="46">
        <f t="shared" si="11"/>
        <v>0.19726027397260273</v>
      </c>
      <c r="J98" s="189">
        <f>INDEX('EL SV'!$C$4:$G$52,MATCH('P&amp;M'!L98,'EL SV'!$C$4:$C$52,0),MATCH(IF(K98&gt;2000000,"A",IF(K98&gt;1000000,"B",IF(K98&gt;100000,"C","D"))),'EL SV'!$C$4:$G$4,0))</f>
        <v>10</v>
      </c>
      <c r="K98" s="47">
        <v>94400</v>
      </c>
      <c r="L98" s="3" t="s">
        <v>1568</v>
      </c>
      <c r="M98" s="48">
        <f>MATCH(L98,'Category 4'!$A:$A,0)</f>
        <v>778</v>
      </c>
      <c r="N98" s="48">
        <f>MATCH(G98,'Category 4'!$1:$1,0)</f>
        <v>124</v>
      </c>
      <c r="O98" s="48">
        <f>INDEX('Category 4'!$A$1:$DU$871,'P&amp;M'!M98,'P&amp;M'!N98)</f>
        <v>131</v>
      </c>
      <c r="P98" s="48">
        <f>MATCH($P$2,'Category 4'!$1:$1,0)</f>
        <v>124</v>
      </c>
      <c r="Q98" s="49">
        <f>INDEX('Category 4'!$A$1:$DU$871,'P&amp;M'!M98,'P&amp;M'!P98)</f>
        <v>131</v>
      </c>
      <c r="R98" s="50">
        <f t="shared" si="18"/>
        <v>1</v>
      </c>
      <c r="S98" s="51">
        <v>0.05</v>
      </c>
      <c r="T98" s="46">
        <f t="shared" si="12"/>
        <v>9.5000000000000001E-2</v>
      </c>
      <c r="U98" s="52"/>
      <c r="V98" s="53">
        <f t="shared" si="13"/>
        <v>0</v>
      </c>
      <c r="W98" s="52">
        <f t="shared" si="14"/>
        <v>94400</v>
      </c>
      <c r="X98" s="54">
        <f t="shared" si="15"/>
        <v>1769.0301369863014</v>
      </c>
      <c r="Y98" s="55">
        <f t="shared" si="16"/>
        <v>92630.969863013699</v>
      </c>
      <c r="Z98" s="56"/>
      <c r="AA98" s="55">
        <f t="shared" si="17"/>
        <v>92630.969863013699</v>
      </c>
    </row>
    <row r="99" spans="2:27">
      <c r="B99" s="40">
        <v>96</v>
      </c>
      <c r="C99" s="62" t="s">
        <v>1888</v>
      </c>
      <c r="D99" s="42">
        <v>1</v>
      </c>
      <c r="E99" s="42" t="s">
        <v>1994</v>
      </c>
      <c r="F99" s="43">
        <v>44692</v>
      </c>
      <c r="G99" s="72">
        <f t="shared" si="10"/>
        <v>44682</v>
      </c>
      <c r="H99" s="45">
        <v>44742</v>
      </c>
      <c r="I99" s="46">
        <f t="shared" si="11"/>
        <v>0.13698630136986301</v>
      </c>
      <c r="J99" s="189">
        <f>INDEX('EL SV'!$C$4:$G$52,MATCH('P&amp;M'!L99,'EL SV'!$C$4:$C$52,0),MATCH(IF(K99&gt;2000000,"A",IF(K99&gt;1000000,"B",IF(K99&gt;100000,"C","D"))),'EL SV'!$C$4:$G$4,0))</f>
        <v>5</v>
      </c>
      <c r="K99" s="47">
        <v>94400</v>
      </c>
      <c r="L99" s="3" t="s">
        <v>1499</v>
      </c>
      <c r="M99" s="48">
        <f>MATCH(L99,'Category 4'!$A:$A,0)</f>
        <v>743</v>
      </c>
      <c r="N99" s="48" t="e">
        <f>MATCH(G99,'Category 4'!$1:$1,0)</f>
        <v>#N/A</v>
      </c>
      <c r="O99" s="48" t="e">
        <f>INDEX('Category 4'!$A$1:$DU$871,'P&amp;M'!M99,'P&amp;M'!N99)</f>
        <v>#N/A</v>
      </c>
      <c r="P99" s="48">
        <f>MATCH($P$2,'Category 4'!$1:$1,0)</f>
        <v>124</v>
      </c>
      <c r="Q99" s="49">
        <f>INDEX('Category 4'!$A$1:$DU$871,'P&amp;M'!M99,'P&amp;M'!P99)</f>
        <v>125.3</v>
      </c>
      <c r="R99" s="50">
        <v>1</v>
      </c>
      <c r="S99" s="51">
        <v>0.05</v>
      </c>
      <c r="T99" s="46">
        <f t="shared" si="12"/>
        <v>0.19</v>
      </c>
      <c r="U99" s="52"/>
      <c r="V99" s="69">
        <f t="shared" si="13"/>
        <v>0</v>
      </c>
      <c r="W99" s="52">
        <f t="shared" si="14"/>
        <v>94400</v>
      </c>
      <c r="X99" s="54">
        <f t="shared" si="15"/>
        <v>2456.9863013698628</v>
      </c>
      <c r="Y99" s="55">
        <f t="shared" si="16"/>
        <v>91943.013698630137</v>
      </c>
      <c r="Z99" s="56"/>
      <c r="AA99" s="55">
        <f t="shared" si="17"/>
        <v>91943.013698630137</v>
      </c>
    </row>
    <row r="100" spans="2:27">
      <c r="B100" s="40">
        <v>97</v>
      </c>
      <c r="C100" s="62" t="s">
        <v>1967</v>
      </c>
      <c r="D100" s="42">
        <v>1</v>
      </c>
      <c r="E100" s="42" t="s">
        <v>1998</v>
      </c>
      <c r="F100" s="43">
        <v>44736</v>
      </c>
      <c r="G100" s="72">
        <f t="shared" si="10"/>
        <v>44713</v>
      </c>
      <c r="H100" s="45">
        <v>44742</v>
      </c>
      <c r="I100" s="46">
        <f t="shared" si="11"/>
        <v>1.643835616438356E-2</v>
      </c>
      <c r="J100" s="189">
        <f>INDEX('EL SV'!$C$4:$G$52,MATCH('P&amp;M'!L100,'EL SV'!$C$4:$C$52,0),MATCH(IF(K100&gt;2000000,"A",IF(K100&gt;1000000,"B",IF(K100&gt;100000,"C","D"))),'EL SV'!$C$4:$G$4,0))</f>
        <v>5</v>
      </c>
      <c r="K100" s="60">
        <v>88901</v>
      </c>
      <c r="L100" s="3" t="s">
        <v>1291</v>
      </c>
      <c r="M100" s="48">
        <f>MATCH(L100,'Category 4'!$A:$A,0)</f>
        <v>639</v>
      </c>
      <c r="N100" s="48" t="e">
        <f>MATCH(G100,'Category 4'!$1:$1,0)</f>
        <v>#N/A</v>
      </c>
      <c r="O100" s="48" t="e">
        <f>INDEX('Category 4'!$A$1:$DU$871,'P&amp;M'!M100,'P&amp;M'!N100)</f>
        <v>#N/A</v>
      </c>
      <c r="P100" s="48">
        <f>MATCH($P$2,'Category 4'!$1:$1,0)</f>
        <v>124</v>
      </c>
      <c r="Q100" s="49">
        <f>INDEX('Category 4'!$A$1:$DU$871,'P&amp;M'!M100,'P&amp;M'!P100)</f>
        <v>116.3</v>
      </c>
      <c r="R100" s="50">
        <v>1</v>
      </c>
      <c r="S100" s="51">
        <v>0.05</v>
      </c>
      <c r="T100" s="46">
        <f t="shared" si="12"/>
        <v>0.19</v>
      </c>
      <c r="U100" s="52"/>
      <c r="V100" s="69">
        <f t="shared" si="13"/>
        <v>0</v>
      </c>
      <c r="W100" s="52">
        <f t="shared" si="14"/>
        <v>88901</v>
      </c>
      <c r="X100" s="54">
        <f t="shared" si="15"/>
        <v>277.66339726027394</v>
      </c>
      <c r="Y100" s="55">
        <f t="shared" si="16"/>
        <v>88623.336602739728</v>
      </c>
      <c r="Z100" s="56"/>
      <c r="AA100" s="55">
        <f t="shared" si="17"/>
        <v>88623.336602739728</v>
      </c>
    </row>
    <row r="101" spans="2:27">
      <c r="B101" s="40">
        <v>98</v>
      </c>
      <c r="C101" s="41" t="s">
        <v>1810</v>
      </c>
      <c r="D101" s="42">
        <v>1</v>
      </c>
      <c r="E101" s="42" t="s">
        <v>1998</v>
      </c>
      <c r="F101" s="43">
        <v>44616</v>
      </c>
      <c r="G101" s="44">
        <f t="shared" si="10"/>
        <v>44593</v>
      </c>
      <c r="H101" s="45">
        <v>44742</v>
      </c>
      <c r="I101" s="46">
        <f t="shared" si="11"/>
        <v>0.34520547945205482</v>
      </c>
      <c r="J101" s="189">
        <f>INDEX('EL SV'!$C$4:$G$52,MATCH('P&amp;M'!L101,'EL SV'!$C$4:$C$52,0),MATCH(IF(K101&gt;2000000,"A",IF(K101&gt;1000000,"B",IF(K101&gt;100000,"C","D"))),'EL SV'!$C$4:$G$4,0))</f>
        <v>10</v>
      </c>
      <c r="K101" s="47">
        <v>86140</v>
      </c>
      <c r="L101" s="3" t="s">
        <v>1251</v>
      </c>
      <c r="M101" s="48">
        <f>MATCH(L101,'Category 4'!$A:$A,0)</f>
        <v>619</v>
      </c>
      <c r="N101" s="48">
        <f>MATCH(G101,'Category 4'!$1:$1,0)</f>
        <v>122</v>
      </c>
      <c r="O101" s="48">
        <f>INDEX('Category 4'!$A$1:$DU$871,'P&amp;M'!M101,'P&amp;M'!N101)</f>
        <v>103.3</v>
      </c>
      <c r="P101" s="48">
        <f>MATCH($P$2,'Category 4'!$1:$1,0)</f>
        <v>124</v>
      </c>
      <c r="Q101" s="49">
        <f>INDEX('Category 4'!$A$1:$DU$871,'P&amp;M'!M101,'P&amp;M'!P101)</f>
        <v>103.3</v>
      </c>
      <c r="R101" s="50">
        <f t="shared" si="18"/>
        <v>1</v>
      </c>
      <c r="S101" s="51">
        <v>0.05</v>
      </c>
      <c r="T101" s="46">
        <f t="shared" si="12"/>
        <v>9.5000000000000001E-2</v>
      </c>
      <c r="U101" s="52"/>
      <c r="V101" s="53">
        <f t="shared" si="13"/>
        <v>0</v>
      </c>
      <c r="W101" s="52">
        <f t="shared" si="14"/>
        <v>86140</v>
      </c>
      <c r="X101" s="54">
        <f t="shared" si="15"/>
        <v>2824.92</v>
      </c>
      <c r="Y101" s="55">
        <f t="shared" si="16"/>
        <v>83315.08</v>
      </c>
      <c r="Z101" s="56"/>
      <c r="AA101" s="55">
        <f t="shared" si="17"/>
        <v>83315.08</v>
      </c>
    </row>
    <row r="102" spans="2:27">
      <c r="B102" s="40">
        <v>99</v>
      </c>
      <c r="C102" s="62" t="s">
        <v>1932</v>
      </c>
      <c r="D102" s="42">
        <v>1</v>
      </c>
      <c r="E102" s="42" t="s">
        <v>1994</v>
      </c>
      <c r="F102" s="43">
        <v>44708</v>
      </c>
      <c r="G102" s="72">
        <f t="shared" si="10"/>
        <v>44682</v>
      </c>
      <c r="H102" s="45">
        <v>44742</v>
      </c>
      <c r="I102" s="46">
        <f t="shared" si="11"/>
        <v>9.3150684931506855E-2</v>
      </c>
      <c r="J102" s="189">
        <f>INDEX('EL SV'!$C$4:$G$52,MATCH('P&amp;M'!L102,'EL SV'!$C$4:$C$52,0),MATCH(IF(K102&gt;2000000,"A",IF(K102&gt;1000000,"B",IF(K102&gt;100000,"C","D"))),'EL SV'!$C$4:$G$4,0))</f>
        <v>5</v>
      </c>
      <c r="K102" s="47">
        <v>85332</v>
      </c>
      <c r="L102" s="3" t="s">
        <v>17</v>
      </c>
      <c r="M102" s="48">
        <f>MATCH(L102,'Category 4'!$A:$A,0)</f>
        <v>2</v>
      </c>
      <c r="N102" s="48" t="e">
        <f>MATCH(G102,'Category 4'!$1:$1,0)</f>
        <v>#N/A</v>
      </c>
      <c r="O102" s="48" t="e">
        <f>INDEX('Category 4'!$A$1:$DU$871,'P&amp;M'!M102,'P&amp;M'!N102)</f>
        <v>#N/A</v>
      </c>
      <c r="P102" s="48">
        <f>MATCH($P$2,'Category 4'!$1:$1,0)</f>
        <v>124</v>
      </c>
      <c r="Q102" s="49">
        <f>INDEX('Category 4'!$A$1:$DU$871,'P&amp;M'!M102,'P&amp;M'!P102)</f>
        <v>151.9</v>
      </c>
      <c r="R102" s="50">
        <v>1</v>
      </c>
      <c r="S102" s="51">
        <v>0.05</v>
      </c>
      <c r="T102" s="46">
        <f t="shared" si="12"/>
        <v>0.19</v>
      </c>
      <c r="U102" s="52"/>
      <c r="V102" s="69">
        <f t="shared" si="13"/>
        <v>0</v>
      </c>
      <c r="W102" s="52">
        <f t="shared" si="14"/>
        <v>85332</v>
      </c>
      <c r="X102" s="54">
        <f t="shared" si="15"/>
        <v>1510.2595068493151</v>
      </c>
      <c r="Y102" s="55">
        <f t="shared" si="16"/>
        <v>83821.74049315069</v>
      </c>
      <c r="Z102" s="56"/>
      <c r="AA102" s="55">
        <f t="shared" si="17"/>
        <v>83821.74049315069</v>
      </c>
    </row>
    <row r="103" spans="2:27">
      <c r="B103" s="40">
        <v>100</v>
      </c>
      <c r="C103" s="41" t="s">
        <v>1856</v>
      </c>
      <c r="D103" s="42">
        <v>3</v>
      </c>
      <c r="E103" s="42" t="s">
        <v>1994</v>
      </c>
      <c r="F103" s="43">
        <v>44651</v>
      </c>
      <c r="G103" s="44">
        <f t="shared" si="10"/>
        <v>44621</v>
      </c>
      <c r="H103" s="45">
        <v>44742</v>
      </c>
      <c r="I103" s="46">
        <f t="shared" si="11"/>
        <v>0.24931506849315069</v>
      </c>
      <c r="J103" s="189">
        <f>INDEX('EL SV'!$C$4:$G$52,MATCH('P&amp;M'!L103,'EL SV'!$C$4:$C$52,0),MATCH(IF(K103&gt;2000000,"A",IF(K103&gt;1000000,"B",IF(K103&gt;100000,"C","D"))),'EL SV'!$C$4:$G$4,0))</f>
        <v>8</v>
      </c>
      <c r="K103" s="47">
        <v>79650</v>
      </c>
      <c r="L103" s="3" t="s">
        <v>1708</v>
      </c>
      <c r="M103" s="48">
        <f>MATCH(L103,'Category 4'!$A:$A,0)</f>
        <v>848</v>
      </c>
      <c r="N103" s="48">
        <f>MATCH(G103,'Category 4'!$1:$1,0)</f>
        <v>123</v>
      </c>
      <c r="O103" s="48">
        <f>INDEX('Category 4'!$A$1:$DU$871,'P&amp;M'!M103,'P&amp;M'!N103)</f>
        <v>142.80000000000001</v>
      </c>
      <c r="P103" s="48">
        <f>MATCH($P$2,'Category 4'!$1:$1,0)</f>
        <v>124</v>
      </c>
      <c r="Q103" s="49">
        <f>INDEX('Category 4'!$A$1:$DU$871,'P&amp;M'!M103,'P&amp;M'!P103)</f>
        <v>144</v>
      </c>
      <c r="R103" s="50">
        <f t="shared" si="18"/>
        <v>1.0084033613445378</v>
      </c>
      <c r="S103" s="51">
        <v>0.05</v>
      </c>
      <c r="T103" s="46">
        <f t="shared" si="12"/>
        <v>0.11874999999999999</v>
      </c>
      <c r="U103" s="52"/>
      <c r="V103" s="53">
        <f t="shared" si="13"/>
        <v>8.4033613445377853E-3</v>
      </c>
      <c r="W103" s="52">
        <f t="shared" si="14"/>
        <v>80319.327731092431</v>
      </c>
      <c r="X103" s="54">
        <f t="shared" si="15"/>
        <v>2377.9472199838833</v>
      </c>
      <c r="Y103" s="55">
        <f t="shared" si="16"/>
        <v>77272.052780016122</v>
      </c>
      <c r="Z103" s="56"/>
      <c r="AA103" s="55">
        <f t="shared" si="17"/>
        <v>77272.052780016122</v>
      </c>
    </row>
    <row r="104" spans="2:27">
      <c r="B104" s="40">
        <v>101</v>
      </c>
      <c r="C104" s="62" t="s">
        <v>1930</v>
      </c>
      <c r="D104" s="42">
        <v>2</v>
      </c>
      <c r="E104" s="42" t="s">
        <v>1994</v>
      </c>
      <c r="F104" s="43">
        <v>44707</v>
      </c>
      <c r="G104" s="72">
        <f t="shared" si="10"/>
        <v>44682</v>
      </c>
      <c r="H104" s="45">
        <v>44742</v>
      </c>
      <c r="I104" s="46">
        <f t="shared" si="11"/>
        <v>9.5890410958904104E-2</v>
      </c>
      <c r="J104" s="189">
        <f>INDEX('EL SV'!$C$4:$G$52,MATCH('P&amp;M'!L104,'EL SV'!$C$4:$C$52,0),MATCH(IF(K104&gt;2000000,"A",IF(K104&gt;1000000,"B",IF(K104&gt;100000,"C","D"))),'EL SV'!$C$4:$G$4,0))</f>
        <v>10</v>
      </c>
      <c r="K104" s="47">
        <v>79060</v>
      </c>
      <c r="L104" s="3" t="s">
        <v>1568</v>
      </c>
      <c r="M104" s="48">
        <f>MATCH(L104,'Category 4'!$A:$A,0)</f>
        <v>778</v>
      </c>
      <c r="N104" s="48" t="e">
        <f>MATCH(G104,'Category 4'!$1:$1,0)</f>
        <v>#N/A</v>
      </c>
      <c r="O104" s="48" t="e">
        <f>INDEX('Category 4'!$A$1:$DU$871,'P&amp;M'!M104,'P&amp;M'!N104)</f>
        <v>#N/A</v>
      </c>
      <c r="P104" s="48">
        <f>MATCH($P$2,'Category 4'!$1:$1,0)</f>
        <v>124</v>
      </c>
      <c r="Q104" s="49">
        <f>INDEX('Category 4'!$A$1:$DU$871,'P&amp;M'!M104,'P&amp;M'!P104)</f>
        <v>131</v>
      </c>
      <c r="R104" s="50">
        <v>1</v>
      </c>
      <c r="S104" s="51">
        <v>0.05</v>
      </c>
      <c r="T104" s="46">
        <f t="shared" si="12"/>
        <v>9.5000000000000001E-2</v>
      </c>
      <c r="U104" s="52"/>
      <c r="V104" s="69">
        <f t="shared" si="13"/>
        <v>0</v>
      </c>
      <c r="W104" s="52">
        <f t="shared" si="14"/>
        <v>79060</v>
      </c>
      <c r="X104" s="54">
        <f t="shared" si="15"/>
        <v>720.20410958904108</v>
      </c>
      <c r="Y104" s="55">
        <f t="shared" si="16"/>
        <v>78339.795890410955</v>
      </c>
      <c r="Z104" s="56"/>
      <c r="AA104" s="55">
        <f t="shared" si="17"/>
        <v>78339.795890410955</v>
      </c>
    </row>
    <row r="105" spans="2:27">
      <c r="B105" s="40">
        <v>102</v>
      </c>
      <c r="C105" s="62" t="s">
        <v>1904</v>
      </c>
      <c r="D105" s="42">
        <v>1</v>
      </c>
      <c r="E105" s="42" t="s">
        <v>1994</v>
      </c>
      <c r="F105" s="43">
        <v>44679</v>
      </c>
      <c r="G105" s="44">
        <f t="shared" si="10"/>
        <v>44652</v>
      </c>
      <c r="H105" s="45">
        <v>44742</v>
      </c>
      <c r="I105" s="46">
        <f t="shared" si="11"/>
        <v>0.17260273972602741</v>
      </c>
      <c r="J105" s="189">
        <f>INDEX('EL SV'!$C$4:$G$52,MATCH('P&amp;M'!L105,'EL SV'!$C$4:$C$52,0),MATCH(IF(K105&gt;2000000,"A",IF(K105&gt;1000000,"B",IF(K105&gt;100000,"C","D"))),'EL SV'!$C$4:$G$4,0))</f>
        <v>5</v>
      </c>
      <c r="K105" s="47">
        <v>76995</v>
      </c>
      <c r="L105" s="3" t="s">
        <v>1590</v>
      </c>
      <c r="M105" s="48">
        <f>MATCH(L105,'Category 4'!$A:$A,0)</f>
        <v>789</v>
      </c>
      <c r="N105" s="48">
        <f>MATCH(G105,'Category 4'!$1:$1,0)</f>
        <v>124</v>
      </c>
      <c r="O105" s="48">
        <f>INDEX('Category 4'!$A$1:$DU$871,'P&amp;M'!M105,'P&amp;M'!N105)</f>
        <v>137.19999999999999</v>
      </c>
      <c r="P105" s="48">
        <f>MATCH($P$2,'Category 4'!$1:$1,0)</f>
        <v>124</v>
      </c>
      <c r="Q105" s="49">
        <f>INDEX('Category 4'!$A$1:$DU$871,'P&amp;M'!M105,'P&amp;M'!P105)</f>
        <v>137.19999999999999</v>
      </c>
      <c r="R105" s="50">
        <f t="shared" si="18"/>
        <v>1</v>
      </c>
      <c r="S105" s="51">
        <v>0.05</v>
      </c>
      <c r="T105" s="46">
        <f t="shared" si="12"/>
        <v>0.19</v>
      </c>
      <c r="U105" s="52"/>
      <c r="V105" s="53">
        <f t="shared" si="13"/>
        <v>0</v>
      </c>
      <c r="W105" s="52">
        <f t="shared" si="14"/>
        <v>76995</v>
      </c>
      <c r="X105" s="54">
        <f t="shared" si="15"/>
        <v>2525.0141095890413</v>
      </c>
      <c r="Y105" s="55">
        <f t="shared" si="16"/>
        <v>74469.985890410957</v>
      </c>
      <c r="Z105" s="56"/>
      <c r="AA105" s="55">
        <f t="shared" si="17"/>
        <v>74469.985890410957</v>
      </c>
    </row>
    <row r="106" spans="2:27">
      <c r="B106" s="40">
        <v>103</v>
      </c>
      <c r="C106" s="66" t="s">
        <v>1883</v>
      </c>
      <c r="D106" s="65">
        <v>1</v>
      </c>
      <c r="E106" s="65" t="s">
        <v>2000</v>
      </c>
      <c r="F106" s="57">
        <v>44657</v>
      </c>
      <c r="G106" s="44">
        <f t="shared" si="10"/>
        <v>44652</v>
      </c>
      <c r="H106" s="45">
        <v>44742</v>
      </c>
      <c r="I106" s="46">
        <f t="shared" si="11"/>
        <v>0.23287671232876711</v>
      </c>
      <c r="J106" s="189">
        <f>INDEX('EL SV'!$C$4:$G$52,MATCH('P&amp;M'!L106,'EL SV'!$C$4:$C$52,0),MATCH(IF(K106&gt;2000000,"A",IF(K106&gt;1000000,"B",IF(K106&gt;100000,"C","D"))),'EL SV'!$C$4:$G$4,0))</f>
        <v>10</v>
      </c>
      <c r="K106" s="47">
        <v>76700</v>
      </c>
      <c r="L106" s="3" t="s">
        <v>1568</v>
      </c>
      <c r="M106" s="48">
        <f>MATCH(L106,'Category 4'!$A:$A,0)</f>
        <v>778</v>
      </c>
      <c r="N106" s="48">
        <f>MATCH(G106,'Category 4'!$1:$1,0)</f>
        <v>124</v>
      </c>
      <c r="O106" s="48">
        <f>INDEX('Category 4'!$A$1:$DU$871,'P&amp;M'!M106,'P&amp;M'!N106)</f>
        <v>131</v>
      </c>
      <c r="P106" s="48">
        <f>MATCH($P$2,'Category 4'!$1:$1,0)</f>
        <v>124</v>
      </c>
      <c r="Q106" s="49">
        <f>INDEX('Category 4'!$A$1:$DU$871,'P&amp;M'!M106,'P&amp;M'!P106)</f>
        <v>131</v>
      </c>
      <c r="R106" s="50">
        <f t="shared" si="18"/>
        <v>1</v>
      </c>
      <c r="S106" s="51">
        <v>0.05</v>
      </c>
      <c r="T106" s="46">
        <f t="shared" si="12"/>
        <v>9.5000000000000001E-2</v>
      </c>
      <c r="U106" s="52"/>
      <c r="V106" s="53">
        <f t="shared" si="13"/>
        <v>0</v>
      </c>
      <c r="W106" s="52">
        <f t="shared" si="14"/>
        <v>76700</v>
      </c>
      <c r="X106" s="54">
        <f t="shared" si="15"/>
        <v>1696.8561643835615</v>
      </c>
      <c r="Y106" s="55">
        <f t="shared" si="16"/>
        <v>75003.143835616444</v>
      </c>
      <c r="Z106" s="56"/>
      <c r="AA106" s="55">
        <f t="shared" si="17"/>
        <v>75003.143835616444</v>
      </c>
    </row>
    <row r="107" spans="2:27">
      <c r="B107" s="40">
        <v>104</v>
      </c>
      <c r="C107" s="62" t="s">
        <v>1976</v>
      </c>
      <c r="D107" s="42">
        <v>4</v>
      </c>
      <c r="E107" s="42" t="s">
        <v>1994</v>
      </c>
      <c r="F107" s="43">
        <v>44742</v>
      </c>
      <c r="G107" s="72">
        <f t="shared" si="10"/>
        <v>44713</v>
      </c>
      <c r="H107" s="45">
        <v>44742</v>
      </c>
      <c r="I107" s="46">
        <f t="shared" si="11"/>
        <v>0</v>
      </c>
      <c r="J107" s="189">
        <f>INDEX('EL SV'!$C$4:$G$52,MATCH('P&amp;M'!L107,'EL SV'!$C$4:$C$52,0),MATCH(IF(K107&gt;2000000,"A",IF(K107&gt;1000000,"B",IF(K107&gt;100000,"C","D"))),'EL SV'!$C$4:$G$4,0))</f>
        <v>5</v>
      </c>
      <c r="K107" s="60">
        <v>70800</v>
      </c>
      <c r="L107" s="3" t="s">
        <v>1698</v>
      </c>
      <c r="M107" s="48">
        <f>MATCH(L107,'Category 4'!$A:$A,0)</f>
        <v>843</v>
      </c>
      <c r="N107" s="48" t="e">
        <f>MATCH(G107,'Category 4'!$1:$1,0)</f>
        <v>#N/A</v>
      </c>
      <c r="O107" s="48" t="e">
        <f>INDEX('Category 4'!$A$1:$DU$871,'P&amp;M'!M107,'P&amp;M'!N107)</f>
        <v>#N/A</v>
      </c>
      <c r="P107" s="48">
        <f>MATCH($P$2,'Category 4'!$1:$1,0)</f>
        <v>124</v>
      </c>
      <c r="Q107" s="49">
        <f>INDEX('Category 4'!$A$1:$DU$871,'P&amp;M'!M107,'P&amp;M'!P107)</f>
        <v>158.69999999999999</v>
      </c>
      <c r="R107" s="50">
        <v>1</v>
      </c>
      <c r="S107" s="51">
        <v>0.05</v>
      </c>
      <c r="T107" s="46">
        <f t="shared" si="12"/>
        <v>0.19</v>
      </c>
      <c r="U107" s="52"/>
      <c r="V107" s="69">
        <f t="shared" si="13"/>
        <v>0</v>
      </c>
      <c r="W107" s="52">
        <f t="shared" si="14"/>
        <v>70800</v>
      </c>
      <c r="X107" s="54">
        <f t="shared" si="15"/>
        <v>0</v>
      </c>
      <c r="Y107" s="55">
        <f t="shared" si="16"/>
        <v>70800</v>
      </c>
      <c r="Z107" s="56"/>
      <c r="AA107" s="55">
        <f t="shared" si="17"/>
        <v>70800</v>
      </c>
    </row>
    <row r="108" spans="2:27">
      <c r="B108" s="40">
        <v>105</v>
      </c>
      <c r="C108" s="41" t="s">
        <v>1852</v>
      </c>
      <c r="D108" s="42">
        <v>1</v>
      </c>
      <c r="E108" s="42" t="s">
        <v>1994</v>
      </c>
      <c r="F108" s="43">
        <v>44642</v>
      </c>
      <c r="G108" s="44">
        <f t="shared" si="10"/>
        <v>44621</v>
      </c>
      <c r="H108" s="45">
        <v>44742</v>
      </c>
      <c r="I108" s="46">
        <f t="shared" si="11"/>
        <v>0.27397260273972601</v>
      </c>
      <c r="J108" s="189">
        <f>INDEX('EL SV'!$C$4:$G$52,MATCH('P&amp;M'!L108,'EL SV'!$C$4:$C$52,0),MATCH(IF(K108&gt;2000000,"A",IF(K108&gt;1000000,"B",IF(K108&gt;100000,"C","D"))),'EL SV'!$C$4:$G$4,0))</f>
        <v>10</v>
      </c>
      <c r="K108" s="47">
        <v>64900</v>
      </c>
      <c r="L108" s="3" t="s">
        <v>1568</v>
      </c>
      <c r="M108" s="48">
        <f>MATCH(L108,'Category 4'!$A:$A,0)</f>
        <v>778</v>
      </c>
      <c r="N108" s="48">
        <f>MATCH(G108,'Category 4'!$1:$1,0)</f>
        <v>123</v>
      </c>
      <c r="O108" s="48">
        <f>INDEX('Category 4'!$A$1:$DU$871,'P&amp;M'!M108,'P&amp;M'!N108)</f>
        <v>130.5</v>
      </c>
      <c r="P108" s="48">
        <f>MATCH($P$2,'Category 4'!$1:$1,0)</f>
        <v>124</v>
      </c>
      <c r="Q108" s="49">
        <f>INDEX('Category 4'!$A$1:$DU$871,'P&amp;M'!M108,'P&amp;M'!P108)</f>
        <v>131</v>
      </c>
      <c r="R108" s="50">
        <f t="shared" si="18"/>
        <v>1.0038314176245211</v>
      </c>
      <c r="S108" s="51">
        <v>0.05</v>
      </c>
      <c r="T108" s="46">
        <f t="shared" si="12"/>
        <v>9.5000000000000001E-2</v>
      </c>
      <c r="U108" s="52"/>
      <c r="V108" s="53">
        <f t="shared" si="13"/>
        <v>3.8314176245211051E-3</v>
      </c>
      <c r="W108" s="52">
        <f t="shared" si="14"/>
        <v>65148.659003831417</v>
      </c>
      <c r="X108" s="54">
        <f t="shared" si="15"/>
        <v>1695.6500288668451</v>
      </c>
      <c r="Y108" s="55">
        <f t="shared" si="16"/>
        <v>63204.349971133153</v>
      </c>
      <c r="Z108" s="56"/>
      <c r="AA108" s="55">
        <f t="shared" si="17"/>
        <v>63204.349971133153</v>
      </c>
    </row>
    <row r="109" spans="2:27">
      <c r="B109" s="40">
        <v>106</v>
      </c>
      <c r="C109" s="62" t="s">
        <v>1902</v>
      </c>
      <c r="D109" s="42">
        <v>3</v>
      </c>
      <c r="E109" s="42" t="s">
        <v>1994</v>
      </c>
      <c r="F109" s="43">
        <v>44679</v>
      </c>
      <c r="G109" s="44">
        <f t="shared" si="10"/>
        <v>44652</v>
      </c>
      <c r="H109" s="45">
        <v>44742</v>
      </c>
      <c r="I109" s="46">
        <f t="shared" si="11"/>
        <v>0.17260273972602741</v>
      </c>
      <c r="J109" s="189">
        <f>INDEX('EL SV'!$C$4:$G$52,MATCH('P&amp;M'!L109,'EL SV'!$C$4:$C$52,0),MATCH(IF(K109&gt;2000000,"A",IF(K109&gt;1000000,"B",IF(K109&gt;100000,"C","D"))),'EL SV'!$C$4:$G$4,0))</f>
        <v>5</v>
      </c>
      <c r="K109" s="47">
        <v>60000</v>
      </c>
      <c r="L109" s="3" t="s">
        <v>1475</v>
      </c>
      <c r="M109" s="48">
        <f>MATCH(L109,'Category 4'!$A:$A,0)</f>
        <v>731</v>
      </c>
      <c r="N109" s="48">
        <f>MATCH(G109,'Category 4'!$1:$1,0)</f>
        <v>124</v>
      </c>
      <c r="O109" s="48">
        <f>INDEX('Category 4'!$A$1:$DU$871,'P&amp;M'!M109,'P&amp;M'!N109)</f>
        <v>116.4</v>
      </c>
      <c r="P109" s="48">
        <f>MATCH($P$2,'Category 4'!$1:$1,0)</f>
        <v>124</v>
      </c>
      <c r="Q109" s="49">
        <f>INDEX('Category 4'!$A$1:$DU$871,'P&amp;M'!M109,'P&amp;M'!P109)</f>
        <v>116.4</v>
      </c>
      <c r="R109" s="50">
        <f t="shared" si="18"/>
        <v>1</v>
      </c>
      <c r="S109" s="51">
        <v>0.05</v>
      </c>
      <c r="T109" s="46">
        <f t="shared" si="12"/>
        <v>0.19</v>
      </c>
      <c r="U109" s="52"/>
      <c r="V109" s="53">
        <f t="shared" si="13"/>
        <v>0</v>
      </c>
      <c r="W109" s="52">
        <f t="shared" si="14"/>
        <v>60000</v>
      </c>
      <c r="X109" s="54">
        <f t="shared" si="15"/>
        <v>1967.6712328767126</v>
      </c>
      <c r="Y109" s="55">
        <f t="shared" si="16"/>
        <v>58032.32876712329</v>
      </c>
      <c r="Z109" s="56"/>
      <c r="AA109" s="55">
        <f t="shared" si="17"/>
        <v>58032.32876712329</v>
      </c>
    </row>
    <row r="110" spans="2:27">
      <c r="B110" s="40">
        <v>107</v>
      </c>
      <c r="C110" s="62" t="s">
        <v>1961</v>
      </c>
      <c r="D110" s="42">
        <v>2</v>
      </c>
      <c r="E110" s="42" t="s">
        <v>1994</v>
      </c>
      <c r="F110" s="43">
        <v>44722</v>
      </c>
      <c r="G110" s="72">
        <f t="shared" si="10"/>
        <v>44713</v>
      </c>
      <c r="H110" s="45">
        <v>44742</v>
      </c>
      <c r="I110" s="46">
        <f t="shared" si="11"/>
        <v>5.4794520547945202E-2</v>
      </c>
      <c r="J110" s="189">
        <f>INDEX('EL SV'!$C$4:$G$52,MATCH('P&amp;M'!L110,'EL SV'!$C$4:$C$52,0),MATCH(IF(K110&gt;2000000,"A",IF(K110&gt;1000000,"B",IF(K110&gt;100000,"C","D"))),'EL SV'!$C$4:$G$4,0))</f>
        <v>10</v>
      </c>
      <c r="K110" s="60">
        <v>57820</v>
      </c>
      <c r="L110" s="3" t="s">
        <v>1568</v>
      </c>
      <c r="M110" s="48">
        <f>MATCH(L110,'Category 4'!$A:$A,0)</f>
        <v>778</v>
      </c>
      <c r="N110" s="48" t="e">
        <f>MATCH(G110,'Category 4'!$1:$1,0)</f>
        <v>#N/A</v>
      </c>
      <c r="O110" s="48" t="e">
        <f>INDEX('Category 4'!$A$1:$DU$871,'P&amp;M'!M110,'P&amp;M'!N110)</f>
        <v>#N/A</v>
      </c>
      <c r="P110" s="48">
        <f>MATCH($P$2,'Category 4'!$1:$1,0)</f>
        <v>124</v>
      </c>
      <c r="Q110" s="49">
        <f>INDEX('Category 4'!$A$1:$DU$871,'P&amp;M'!M110,'P&amp;M'!P110)</f>
        <v>131</v>
      </c>
      <c r="R110" s="50">
        <v>1</v>
      </c>
      <c r="S110" s="51">
        <v>0.05</v>
      </c>
      <c r="T110" s="46">
        <f t="shared" si="12"/>
        <v>9.5000000000000001E-2</v>
      </c>
      <c r="U110" s="52"/>
      <c r="V110" s="69">
        <f t="shared" si="13"/>
        <v>0</v>
      </c>
      <c r="W110" s="52">
        <f t="shared" si="14"/>
        <v>57820</v>
      </c>
      <c r="X110" s="54">
        <f t="shared" si="15"/>
        <v>300.98082191780816</v>
      </c>
      <c r="Y110" s="55">
        <f t="shared" si="16"/>
        <v>57519.019178082192</v>
      </c>
      <c r="Z110" s="56"/>
      <c r="AA110" s="55">
        <f t="shared" si="17"/>
        <v>57519.019178082192</v>
      </c>
    </row>
    <row r="111" spans="2:27">
      <c r="B111" s="40">
        <v>108</v>
      </c>
      <c r="C111" s="62" t="s">
        <v>1961</v>
      </c>
      <c r="D111" s="42">
        <v>2</v>
      </c>
      <c r="E111" s="42" t="s">
        <v>1994</v>
      </c>
      <c r="F111" s="43">
        <v>44739</v>
      </c>
      <c r="G111" s="72">
        <f t="shared" si="10"/>
        <v>44713</v>
      </c>
      <c r="H111" s="45">
        <v>44742</v>
      </c>
      <c r="I111" s="46">
        <f t="shared" si="11"/>
        <v>8.21917808219178E-3</v>
      </c>
      <c r="J111" s="189">
        <f>INDEX('EL SV'!$C$4:$G$52,MATCH('P&amp;M'!L111,'EL SV'!$C$4:$C$52,0),MATCH(IF(K111&gt;2000000,"A",IF(K111&gt;1000000,"B",IF(K111&gt;100000,"C","D"))),'EL SV'!$C$4:$G$4,0))</f>
        <v>10</v>
      </c>
      <c r="K111" s="60">
        <v>57820</v>
      </c>
      <c r="L111" s="3" t="s">
        <v>1568</v>
      </c>
      <c r="M111" s="48">
        <f>MATCH(L111,'Category 4'!$A:$A,0)</f>
        <v>778</v>
      </c>
      <c r="N111" s="48" t="e">
        <f>MATCH(G111,'Category 4'!$1:$1,0)</f>
        <v>#N/A</v>
      </c>
      <c r="O111" s="48" t="e">
        <f>INDEX('Category 4'!$A$1:$DU$871,'P&amp;M'!M111,'P&amp;M'!N111)</f>
        <v>#N/A</v>
      </c>
      <c r="P111" s="48">
        <f>MATCH($P$2,'Category 4'!$1:$1,0)</f>
        <v>124</v>
      </c>
      <c r="Q111" s="49">
        <f>INDEX('Category 4'!$A$1:$DU$871,'P&amp;M'!M111,'P&amp;M'!P111)</f>
        <v>131</v>
      </c>
      <c r="R111" s="50">
        <v>1</v>
      </c>
      <c r="S111" s="51">
        <v>0.05</v>
      </c>
      <c r="T111" s="46">
        <f t="shared" si="12"/>
        <v>9.5000000000000001E-2</v>
      </c>
      <c r="U111" s="52"/>
      <c r="V111" s="69">
        <f t="shared" si="13"/>
        <v>0</v>
      </c>
      <c r="W111" s="52">
        <f t="shared" si="14"/>
        <v>57820</v>
      </c>
      <c r="X111" s="54">
        <f t="shared" si="15"/>
        <v>45.147123287671228</v>
      </c>
      <c r="Y111" s="55">
        <f t="shared" si="16"/>
        <v>57774.852876712328</v>
      </c>
      <c r="Z111" s="56"/>
      <c r="AA111" s="55">
        <f t="shared" si="17"/>
        <v>57774.852876712328</v>
      </c>
    </row>
    <row r="112" spans="2:27">
      <c r="B112" s="40">
        <v>109</v>
      </c>
      <c r="C112" s="41" t="s">
        <v>1789</v>
      </c>
      <c r="D112" s="42">
        <v>20</v>
      </c>
      <c r="E112" s="42" t="s">
        <v>1994</v>
      </c>
      <c r="F112" s="43">
        <v>44576</v>
      </c>
      <c r="G112" s="44">
        <f t="shared" si="10"/>
        <v>44562</v>
      </c>
      <c r="H112" s="45">
        <v>44742</v>
      </c>
      <c r="I112" s="46">
        <f t="shared" si="11"/>
        <v>0.45479452054794522</v>
      </c>
      <c r="J112" s="189">
        <f>INDEX('EL SV'!$C$4:$G$52,MATCH('P&amp;M'!L112,'EL SV'!$C$4:$C$52,0),MATCH(IF(K112&gt;2000000,"A",IF(K112&gt;1000000,"B",IF(K112&gt;100000,"C","D"))),'EL SV'!$C$4:$G$4,0))</f>
        <v>5</v>
      </c>
      <c r="K112" s="47">
        <v>57140</v>
      </c>
      <c r="L112" s="3" t="s">
        <v>1177</v>
      </c>
      <c r="M112" s="48">
        <f>MATCH(L112,'Category 4'!$A:$A,0)</f>
        <v>582</v>
      </c>
      <c r="N112" s="48">
        <f>MATCH(G112,'Category 4'!$1:$1,0)</f>
        <v>121</v>
      </c>
      <c r="O112" s="48">
        <f>INDEX('Category 4'!$A$1:$DU$871,'P&amp;M'!M112,'P&amp;M'!N112)</f>
        <v>163.80000000000001</v>
      </c>
      <c r="P112" s="48">
        <f>MATCH($P$2,'Category 4'!$1:$1,0)</f>
        <v>124</v>
      </c>
      <c r="Q112" s="49">
        <f>INDEX('Category 4'!$A$1:$DU$871,'P&amp;M'!M112,'P&amp;M'!P112)</f>
        <v>172.7</v>
      </c>
      <c r="R112" s="50">
        <f t="shared" si="18"/>
        <v>1.0543345543345541</v>
      </c>
      <c r="S112" s="51">
        <v>0.05</v>
      </c>
      <c r="T112" s="46">
        <f t="shared" si="12"/>
        <v>0.19</v>
      </c>
      <c r="U112" s="52"/>
      <c r="V112" s="53">
        <f t="shared" si="13"/>
        <v>5.4334554334554142E-2</v>
      </c>
      <c r="W112" s="52">
        <f t="shared" si="14"/>
        <v>60244.676434676425</v>
      </c>
      <c r="X112" s="54">
        <f t="shared" si="15"/>
        <v>5205.8002595882044</v>
      </c>
      <c r="Y112" s="55">
        <f t="shared" si="16"/>
        <v>51934.199740411794</v>
      </c>
      <c r="Z112" s="56"/>
      <c r="AA112" s="55">
        <f t="shared" si="17"/>
        <v>51934.199740411794</v>
      </c>
    </row>
    <row r="113" spans="2:27">
      <c r="B113" s="40">
        <v>110</v>
      </c>
      <c r="C113" s="188" t="s">
        <v>1800</v>
      </c>
      <c r="D113" s="42">
        <v>2</v>
      </c>
      <c r="E113" s="42" t="s">
        <v>1994</v>
      </c>
      <c r="F113" s="43">
        <v>44585</v>
      </c>
      <c r="G113" s="44">
        <f t="shared" si="10"/>
        <v>44562</v>
      </c>
      <c r="H113" s="45">
        <v>44742</v>
      </c>
      <c r="I113" s="46">
        <f t="shared" si="11"/>
        <v>0.43013698630136987</v>
      </c>
      <c r="J113" s="189">
        <f>INDEX('EL SV'!$C$4:$G$52,MATCH('P&amp;M'!L113,'EL SV'!$C$4:$C$52,0),MATCH(IF(K113&gt;2000000,"A",IF(K113&gt;1000000,"B",IF(K113&gt;100000,"C","D"))),'EL SV'!$C$4:$G$4,0))</f>
        <v>5</v>
      </c>
      <c r="K113" s="47">
        <v>56640</v>
      </c>
      <c r="L113" s="3" t="s">
        <v>655</v>
      </c>
      <c r="M113" s="48">
        <f>MATCH(L113,'Category 4'!$A:$A,0)</f>
        <v>321</v>
      </c>
      <c r="N113" s="48">
        <f>MATCH(G113,'Category 4'!$1:$1,0)</f>
        <v>121</v>
      </c>
      <c r="O113" s="48">
        <f>INDEX('Category 4'!$A$1:$DU$871,'P&amp;M'!M113,'P&amp;M'!N113)</f>
        <v>142.6</v>
      </c>
      <c r="P113" s="48">
        <f>MATCH($P$2,'Category 4'!$1:$1,0)</f>
        <v>124</v>
      </c>
      <c r="Q113" s="49">
        <f>INDEX('Category 4'!$A$1:$DU$871,'P&amp;M'!M113,'P&amp;M'!P113)</f>
        <v>145.69999999999999</v>
      </c>
      <c r="R113" s="50">
        <f t="shared" si="18"/>
        <v>1.0217391304347825</v>
      </c>
      <c r="S113" s="51">
        <v>0.05</v>
      </c>
      <c r="T113" s="46">
        <f t="shared" si="12"/>
        <v>0.19</v>
      </c>
      <c r="U113" s="52"/>
      <c r="V113" s="53">
        <f t="shared" si="13"/>
        <v>2.1739130434782483E-2</v>
      </c>
      <c r="W113" s="52">
        <f t="shared" si="14"/>
        <v>57871.304347826081</v>
      </c>
      <c r="X113" s="54">
        <f t="shared" si="15"/>
        <v>4729.5918046456218</v>
      </c>
      <c r="Y113" s="55">
        <f t="shared" si="16"/>
        <v>51910.408195354379</v>
      </c>
      <c r="Z113" s="56"/>
      <c r="AA113" s="55">
        <f t="shared" si="17"/>
        <v>51910.408195354379</v>
      </c>
    </row>
    <row r="114" spans="2:27">
      <c r="B114" s="40">
        <v>111</v>
      </c>
      <c r="C114" s="41" t="s">
        <v>1812</v>
      </c>
      <c r="D114" s="42">
        <v>2</v>
      </c>
      <c r="E114" s="42" t="s">
        <v>1994</v>
      </c>
      <c r="F114" s="43">
        <v>44622</v>
      </c>
      <c r="G114" s="44">
        <f t="shared" si="10"/>
        <v>44621</v>
      </c>
      <c r="H114" s="45">
        <v>44742</v>
      </c>
      <c r="I114" s="46">
        <f t="shared" si="11"/>
        <v>0.32876712328767121</v>
      </c>
      <c r="J114" s="189">
        <f>INDEX('EL SV'!$C$4:$G$52,MATCH('P&amp;M'!L114,'EL SV'!$C$4:$C$52,0),MATCH(IF(K114&gt;2000000,"A",IF(K114&gt;1000000,"B",IF(K114&gt;100000,"C","D"))),'EL SV'!$C$4:$G$4,0))</f>
        <v>5</v>
      </c>
      <c r="K114" s="47">
        <v>50740</v>
      </c>
      <c r="L114" s="3" t="s">
        <v>1499</v>
      </c>
      <c r="M114" s="48">
        <f>MATCH(L114,'Category 4'!$A:$A,0)</f>
        <v>743</v>
      </c>
      <c r="N114" s="48">
        <f>MATCH(G114,'Category 4'!$1:$1,0)</f>
        <v>123</v>
      </c>
      <c r="O114" s="48">
        <f>INDEX('Category 4'!$A$1:$DU$871,'P&amp;M'!M114,'P&amp;M'!N114)</f>
        <v>124</v>
      </c>
      <c r="P114" s="48">
        <f>MATCH($P$2,'Category 4'!$1:$1,0)</f>
        <v>124</v>
      </c>
      <c r="Q114" s="49">
        <f>INDEX('Category 4'!$A$1:$DU$871,'P&amp;M'!M114,'P&amp;M'!P114)</f>
        <v>125.3</v>
      </c>
      <c r="R114" s="50">
        <f t="shared" si="18"/>
        <v>1.0104838709677419</v>
      </c>
      <c r="S114" s="51">
        <v>0.05</v>
      </c>
      <c r="T114" s="46">
        <f t="shared" si="12"/>
        <v>0.19</v>
      </c>
      <c r="U114" s="52"/>
      <c r="V114" s="53">
        <f t="shared" si="13"/>
        <v>1.0483870967741948E-2</v>
      </c>
      <c r="W114" s="52">
        <f t="shared" si="14"/>
        <v>51271.951612903227</v>
      </c>
      <c r="X114" s="54">
        <f t="shared" si="15"/>
        <v>3202.741087052585</v>
      </c>
      <c r="Y114" s="55">
        <f t="shared" si="16"/>
        <v>47537.258912947415</v>
      </c>
      <c r="Z114" s="56"/>
      <c r="AA114" s="55">
        <f t="shared" si="17"/>
        <v>47537.258912947415</v>
      </c>
    </row>
    <row r="115" spans="2:27">
      <c r="B115" s="40">
        <v>112</v>
      </c>
      <c r="C115" s="62" t="s">
        <v>1962</v>
      </c>
      <c r="D115" s="42">
        <v>2</v>
      </c>
      <c r="E115" s="42" t="s">
        <v>1994</v>
      </c>
      <c r="F115" s="43">
        <v>44722</v>
      </c>
      <c r="G115" s="72">
        <f t="shared" si="10"/>
        <v>44713</v>
      </c>
      <c r="H115" s="45">
        <v>44742</v>
      </c>
      <c r="I115" s="46">
        <f t="shared" si="11"/>
        <v>5.4794520547945202E-2</v>
      </c>
      <c r="J115" s="189">
        <f>INDEX('EL SV'!$C$4:$G$52,MATCH('P&amp;M'!L115,'EL SV'!$C$4:$C$52,0),MATCH(IF(K115&gt;2000000,"A",IF(K115&gt;1000000,"B",IF(K115&gt;100000,"C","D"))),'EL SV'!$C$4:$G$4,0))</f>
        <v>10</v>
      </c>
      <c r="K115" s="60">
        <v>50740</v>
      </c>
      <c r="L115" s="3" t="s">
        <v>1568</v>
      </c>
      <c r="M115" s="48">
        <f>MATCH(L115,'Category 4'!$A:$A,0)</f>
        <v>778</v>
      </c>
      <c r="N115" s="48" t="e">
        <f>MATCH(G115,'Category 4'!$1:$1,0)</f>
        <v>#N/A</v>
      </c>
      <c r="O115" s="48" t="e">
        <f>INDEX('Category 4'!$A$1:$DU$871,'P&amp;M'!M115,'P&amp;M'!N115)</f>
        <v>#N/A</v>
      </c>
      <c r="P115" s="48">
        <f>MATCH($P$2,'Category 4'!$1:$1,0)</f>
        <v>124</v>
      </c>
      <c r="Q115" s="49">
        <f>INDEX('Category 4'!$A$1:$DU$871,'P&amp;M'!M115,'P&amp;M'!P115)</f>
        <v>131</v>
      </c>
      <c r="R115" s="50">
        <v>1</v>
      </c>
      <c r="S115" s="51">
        <v>0.05</v>
      </c>
      <c r="T115" s="46">
        <f t="shared" si="12"/>
        <v>9.5000000000000001E-2</v>
      </c>
      <c r="U115" s="52"/>
      <c r="V115" s="69">
        <f t="shared" si="13"/>
        <v>0</v>
      </c>
      <c r="W115" s="52">
        <f t="shared" si="14"/>
        <v>50740</v>
      </c>
      <c r="X115" s="54">
        <f t="shared" si="15"/>
        <v>264.12602739726026</v>
      </c>
      <c r="Y115" s="55">
        <f t="shared" si="16"/>
        <v>50475.873972602742</v>
      </c>
      <c r="Z115" s="56"/>
      <c r="AA115" s="55">
        <f t="shared" si="17"/>
        <v>50475.873972602742</v>
      </c>
    </row>
    <row r="116" spans="2:27">
      <c r="B116" s="40">
        <v>113</v>
      </c>
      <c r="C116" s="62" t="s">
        <v>1971</v>
      </c>
      <c r="D116" s="42">
        <v>1</v>
      </c>
      <c r="E116" s="42" t="s">
        <v>1994</v>
      </c>
      <c r="F116" s="43">
        <v>44741</v>
      </c>
      <c r="G116" s="72">
        <f t="shared" si="10"/>
        <v>44713</v>
      </c>
      <c r="H116" s="45">
        <v>44742</v>
      </c>
      <c r="I116" s="46">
        <f t="shared" si="11"/>
        <v>2.7397260273972603E-3</v>
      </c>
      <c r="J116" s="189">
        <f>INDEX('EL SV'!$C$4:$G$52,MATCH('P&amp;M'!L116,'EL SV'!$C$4:$C$52,0),MATCH(IF(K116&gt;2000000,"A",IF(K116&gt;1000000,"B",IF(K116&gt;100000,"C","D"))),'EL SV'!$C$4:$G$4,0))</f>
        <v>10</v>
      </c>
      <c r="K116" s="60">
        <v>49560</v>
      </c>
      <c r="L116" s="3" t="s">
        <v>1568</v>
      </c>
      <c r="M116" s="48">
        <f>MATCH(L116,'Category 4'!$A:$A,0)</f>
        <v>778</v>
      </c>
      <c r="N116" s="48" t="e">
        <f>MATCH(G116,'Category 4'!$1:$1,0)</f>
        <v>#N/A</v>
      </c>
      <c r="O116" s="48" t="e">
        <f>INDEX('Category 4'!$A$1:$DU$871,'P&amp;M'!M116,'P&amp;M'!N116)</f>
        <v>#N/A</v>
      </c>
      <c r="P116" s="48">
        <f>MATCH($P$2,'Category 4'!$1:$1,0)</f>
        <v>124</v>
      </c>
      <c r="Q116" s="49">
        <f>INDEX('Category 4'!$A$1:$DU$871,'P&amp;M'!M116,'P&amp;M'!P116)</f>
        <v>131</v>
      </c>
      <c r="R116" s="50">
        <v>1</v>
      </c>
      <c r="S116" s="51">
        <v>0.05</v>
      </c>
      <c r="T116" s="46">
        <f t="shared" si="12"/>
        <v>9.5000000000000001E-2</v>
      </c>
      <c r="U116" s="52"/>
      <c r="V116" s="69">
        <f t="shared" si="13"/>
        <v>0</v>
      </c>
      <c r="W116" s="52">
        <f t="shared" si="14"/>
        <v>49560</v>
      </c>
      <c r="X116" s="54">
        <f t="shared" si="15"/>
        <v>12.89917808219178</v>
      </c>
      <c r="Y116" s="55">
        <f t="shared" si="16"/>
        <v>49547.100821917811</v>
      </c>
      <c r="Z116" s="56"/>
      <c r="AA116" s="55">
        <f t="shared" si="17"/>
        <v>49547.100821917811</v>
      </c>
    </row>
    <row r="117" spans="2:27">
      <c r="B117" s="40">
        <v>114</v>
      </c>
      <c r="C117" s="41" t="s">
        <v>1858</v>
      </c>
      <c r="D117" s="42">
        <v>1</v>
      </c>
      <c r="E117" s="42" t="s">
        <v>1994</v>
      </c>
      <c r="F117" s="43">
        <v>44642</v>
      </c>
      <c r="G117" s="44">
        <f t="shared" si="10"/>
        <v>44621</v>
      </c>
      <c r="H117" s="45">
        <v>44742</v>
      </c>
      <c r="I117" s="46">
        <f t="shared" si="11"/>
        <v>0.27397260273972601</v>
      </c>
      <c r="J117" s="189">
        <f>INDEX('EL SV'!$C$4:$G$52,MATCH('P&amp;M'!L117,'EL SV'!$C$4:$C$52,0),MATCH(IF(K117&gt;2000000,"A",IF(K117&gt;1000000,"B",IF(K117&gt;100000,"C","D"))),'EL SV'!$C$4:$G$4,0))</f>
        <v>10</v>
      </c>
      <c r="K117" s="47">
        <v>47200</v>
      </c>
      <c r="L117" s="3" t="s">
        <v>1568</v>
      </c>
      <c r="M117" s="48">
        <f>MATCH(L117,'Category 4'!$A:$A,0)</f>
        <v>778</v>
      </c>
      <c r="N117" s="48">
        <f>MATCH(G117,'Category 4'!$1:$1,0)</f>
        <v>123</v>
      </c>
      <c r="O117" s="48">
        <f>INDEX('Category 4'!$A$1:$DU$871,'P&amp;M'!M117,'P&amp;M'!N117)</f>
        <v>130.5</v>
      </c>
      <c r="P117" s="48">
        <f>MATCH($P$2,'Category 4'!$1:$1,0)</f>
        <v>124</v>
      </c>
      <c r="Q117" s="49">
        <f>INDEX('Category 4'!$A$1:$DU$871,'P&amp;M'!M117,'P&amp;M'!P117)</f>
        <v>131</v>
      </c>
      <c r="R117" s="50">
        <f t="shared" si="18"/>
        <v>1.0038314176245211</v>
      </c>
      <c r="S117" s="51">
        <v>0.05</v>
      </c>
      <c r="T117" s="46">
        <f t="shared" si="12"/>
        <v>9.5000000000000001E-2</v>
      </c>
      <c r="U117" s="52"/>
      <c r="V117" s="53">
        <f t="shared" si="13"/>
        <v>3.8314176245211051E-3</v>
      </c>
      <c r="W117" s="52">
        <f t="shared" si="14"/>
        <v>47380.842911877393</v>
      </c>
      <c r="X117" s="54">
        <f t="shared" si="15"/>
        <v>1233.2000209940691</v>
      </c>
      <c r="Y117" s="55">
        <f t="shared" si="16"/>
        <v>45966.799979005933</v>
      </c>
      <c r="Z117" s="56"/>
      <c r="AA117" s="55">
        <f t="shared" si="17"/>
        <v>45966.799979005933</v>
      </c>
    </row>
    <row r="118" spans="2:27">
      <c r="B118" s="40">
        <v>115</v>
      </c>
      <c r="C118" s="66" t="s">
        <v>1783</v>
      </c>
      <c r="D118" s="65">
        <v>1</v>
      </c>
      <c r="E118" s="65" t="s">
        <v>1998</v>
      </c>
      <c r="F118" s="57">
        <v>44656</v>
      </c>
      <c r="G118" s="44">
        <f t="shared" si="10"/>
        <v>44652</v>
      </c>
      <c r="H118" s="45">
        <v>44742</v>
      </c>
      <c r="I118" s="46">
        <f t="shared" si="11"/>
        <v>0.23561643835616439</v>
      </c>
      <c r="J118" s="189">
        <f>INDEX('EL SV'!$C$4:$G$52,MATCH('P&amp;M'!L118,'EL SV'!$C$4:$C$52,0),MATCH(IF(K118&gt;2000000,"A",IF(K118&gt;1000000,"B",IF(K118&gt;100000,"C","D"))),'EL SV'!$C$4:$G$4,0))</f>
        <v>10</v>
      </c>
      <c r="K118" s="47">
        <v>47200</v>
      </c>
      <c r="L118" s="3" t="s">
        <v>1251</v>
      </c>
      <c r="M118" s="48">
        <f>MATCH(L118,'Category 4'!$A:$A,0)</f>
        <v>619</v>
      </c>
      <c r="N118" s="48">
        <f>MATCH(G118,'Category 4'!$1:$1,0)</f>
        <v>124</v>
      </c>
      <c r="O118" s="48">
        <f>INDEX('Category 4'!$A$1:$DU$871,'P&amp;M'!M118,'P&amp;M'!N118)</f>
        <v>103.3</v>
      </c>
      <c r="P118" s="48">
        <f>MATCH($P$2,'Category 4'!$1:$1,0)</f>
        <v>124</v>
      </c>
      <c r="Q118" s="49">
        <f>INDEX('Category 4'!$A$1:$DU$871,'P&amp;M'!M118,'P&amp;M'!P118)</f>
        <v>103.3</v>
      </c>
      <c r="R118" s="50">
        <f t="shared" si="18"/>
        <v>1</v>
      </c>
      <c r="S118" s="51">
        <v>0.05</v>
      </c>
      <c r="T118" s="46">
        <f t="shared" si="12"/>
        <v>9.5000000000000001E-2</v>
      </c>
      <c r="U118" s="52"/>
      <c r="V118" s="53">
        <f t="shared" si="13"/>
        <v>0</v>
      </c>
      <c r="W118" s="52">
        <f t="shared" si="14"/>
        <v>47200</v>
      </c>
      <c r="X118" s="54">
        <f t="shared" si="15"/>
        <v>1056.504109589041</v>
      </c>
      <c r="Y118" s="55">
        <f t="shared" si="16"/>
        <v>46143.495890410959</v>
      </c>
      <c r="Z118" s="56"/>
      <c r="AA118" s="55">
        <f t="shared" si="17"/>
        <v>46143.495890410959</v>
      </c>
    </row>
    <row r="119" spans="2:27">
      <c r="B119" s="40">
        <v>116</v>
      </c>
      <c r="C119" s="62" t="s">
        <v>1901</v>
      </c>
      <c r="D119" s="42">
        <v>1</v>
      </c>
      <c r="E119" s="42" t="s">
        <v>1999</v>
      </c>
      <c r="F119" s="43">
        <v>44708</v>
      </c>
      <c r="G119" s="72">
        <f t="shared" si="10"/>
        <v>44682</v>
      </c>
      <c r="H119" s="45">
        <v>44742</v>
      </c>
      <c r="I119" s="46">
        <f t="shared" si="11"/>
        <v>9.3150684931506855E-2</v>
      </c>
      <c r="J119" s="189">
        <f>INDEX('EL SV'!$C$4:$G$52,MATCH('P&amp;M'!L119,'EL SV'!$C$4:$C$52,0),MATCH(IF(K119&gt;2000000,"A",IF(K119&gt;1000000,"B",IF(K119&gt;100000,"C","D"))),'EL SV'!$C$4:$G$4,0))</f>
        <v>5</v>
      </c>
      <c r="K119" s="47">
        <v>47200</v>
      </c>
      <c r="L119" s="3" t="s">
        <v>1177</v>
      </c>
      <c r="M119" s="48">
        <f>MATCH(L119,'Category 4'!$A:$A,0)</f>
        <v>582</v>
      </c>
      <c r="N119" s="48" t="e">
        <f>MATCH(G119,'Category 4'!$1:$1,0)</f>
        <v>#N/A</v>
      </c>
      <c r="O119" s="48" t="e">
        <f>INDEX('Category 4'!$A$1:$DU$871,'P&amp;M'!M119,'P&amp;M'!N119)</f>
        <v>#N/A</v>
      </c>
      <c r="P119" s="48">
        <f>MATCH($P$2,'Category 4'!$1:$1,0)</f>
        <v>124</v>
      </c>
      <c r="Q119" s="49">
        <f>INDEX('Category 4'!$A$1:$DU$871,'P&amp;M'!M119,'P&amp;M'!P119)</f>
        <v>172.7</v>
      </c>
      <c r="R119" s="50">
        <v>1</v>
      </c>
      <c r="S119" s="51">
        <v>0.05</v>
      </c>
      <c r="T119" s="46">
        <f t="shared" si="12"/>
        <v>0.19</v>
      </c>
      <c r="U119" s="52"/>
      <c r="V119" s="69">
        <f t="shared" si="13"/>
        <v>0</v>
      </c>
      <c r="W119" s="52">
        <f t="shared" si="14"/>
        <v>47200</v>
      </c>
      <c r="X119" s="54">
        <f t="shared" si="15"/>
        <v>835.37534246575353</v>
      </c>
      <c r="Y119" s="55">
        <f t="shared" si="16"/>
        <v>46364.624657534245</v>
      </c>
      <c r="Z119" s="56"/>
      <c r="AA119" s="55">
        <f t="shared" si="17"/>
        <v>46364.624657534245</v>
      </c>
    </row>
    <row r="120" spans="2:27">
      <c r="B120" s="40">
        <v>117</v>
      </c>
      <c r="C120" s="62" t="s">
        <v>1935</v>
      </c>
      <c r="D120" s="42">
        <v>1</v>
      </c>
      <c r="E120" s="42" t="s">
        <v>1999</v>
      </c>
      <c r="F120" s="43">
        <v>44712</v>
      </c>
      <c r="G120" s="72">
        <f t="shared" si="10"/>
        <v>44682</v>
      </c>
      <c r="H120" s="45">
        <v>44742</v>
      </c>
      <c r="I120" s="46">
        <f t="shared" si="11"/>
        <v>8.2191780821917804E-2</v>
      </c>
      <c r="J120" s="189">
        <f>INDEX('EL SV'!$C$4:$G$52,MATCH('P&amp;M'!L120,'EL SV'!$C$4:$C$52,0),MATCH(IF(K120&gt;2000000,"A",IF(K120&gt;1000000,"B",IF(K120&gt;100000,"C","D"))),'EL SV'!$C$4:$G$4,0))</f>
        <v>5</v>
      </c>
      <c r="K120" s="47">
        <v>47200</v>
      </c>
      <c r="L120" s="3" t="s">
        <v>1177</v>
      </c>
      <c r="M120" s="48">
        <f>MATCH(L120,'Category 4'!$A:$A,0)</f>
        <v>582</v>
      </c>
      <c r="N120" s="48" t="e">
        <f>MATCH(G120,'Category 4'!$1:$1,0)</f>
        <v>#N/A</v>
      </c>
      <c r="O120" s="48" t="e">
        <f>INDEX('Category 4'!$A$1:$DU$871,'P&amp;M'!M120,'P&amp;M'!N120)</f>
        <v>#N/A</v>
      </c>
      <c r="P120" s="48">
        <f>MATCH($P$2,'Category 4'!$1:$1,0)</f>
        <v>124</v>
      </c>
      <c r="Q120" s="49">
        <f>INDEX('Category 4'!$A$1:$DU$871,'P&amp;M'!M120,'P&amp;M'!P120)</f>
        <v>172.7</v>
      </c>
      <c r="R120" s="50">
        <v>1</v>
      </c>
      <c r="S120" s="51">
        <v>0.05</v>
      </c>
      <c r="T120" s="46">
        <f t="shared" si="12"/>
        <v>0.19</v>
      </c>
      <c r="U120" s="52"/>
      <c r="V120" s="69">
        <f t="shared" si="13"/>
        <v>0</v>
      </c>
      <c r="W120" s="52">
        <f t="shared" si="14"/>
        <v>47200</v>
      </c>
      <c r="X120" s="54">
        <f t="shared" si="15"/>
        <v>737.09589041095887</v>
      </c>
      <c r="Y120" s="55">
        <f t="shared" si="16"/>
        <v>46462.904109589042</v>
      </c>
      <c r="Z120" s="56"/>
      <c r="AA120" s="55">
        <f t="shared" si="17"/>
        <v>46462.904109589042</v>
      </c>
    </row>
    <row r="121" spans="2:27">
      <c r="B121" s="40">
        <v>118</v>
      </c>
      <c r="C121" s="62" t="s">
        <v>1958</v>
      </c>
      <c r="D121" s="42">
        <v>1</v>
      </c>
      <c r="E121" s="42" t="s">
        <v>1994</v>
      </c>
      <c r="F121" s="43">
        <v>44721</v>
      </c>
      <c r="G121" s="72">
        <f t="shared" si="10"/>
        <v>44713</v>
      </c>
      <c r="H121" s="45">
        <v>44742</v>
      </c>
      <c r="I121" s="46">
        <f t="shared" si="11"/>
        <v>5.7534246575342465E-2</v>
      </c>
      <c r="J121" s="189">
        <f>INDEX('EL SV'!$C$4:$G$52,MATCH('P&amp;M'!L121,'EL SV'!$C$4:$C$52,0),MATCH(IF(K121&gt;2000000,"A",IF(K121&gt;1000000,"B",IF(K121&gt;100000,"C","D"))),'EL SV'!$C$4:$G$4,0))</f>
        <v>10</v>
      </c>
      <c r="K121" s="60">
        <v>47200</v>
      </c>
      <c r="L121" s="3" t="s">
        <v>1568</v>
      </c>
      <c r="M121" s="48">
        <f>MATCH(L121,'Category 4'!$A:$A,0)</f>
        <v>778</v>
      </c>
      <c r="N121" s="48" t="e">
        <f>MATCH(G121,'Category 4'!$1:$1,0)</f>
        <v>#N/A</v>
      </c>
      <c r="O121" s="48" t="e">
        <f>INDEX('Category 4'!$A$1:$DU$871,'P&amp;M'!M121,'P&amp;M'!N121)</f>
        <v>#N/A</v>
      </c>
      <c r="P121" s="48">
        <f>MATCH($P$2,'Category 4'!$1:$1,0)</f>
        <v>124</v>
      </c>
      <c r="Q121" s="49">
        <f>INDEX('Category 4'!$A$1:$DU$871,'P&amp;M'!M121,'P&amp;M'!P121)</f>
        <v>131</v>
      </c>
      <c r="R121" s="50">
        <v>1</v>
      </c>
      <c r="S121" s="51">
        <v>0.05</v>
      </c>
      <c r="T121" s="46">
        <f t="shared" si="12"/>
        <v>9.5000000000000001E-2</v>
      </c>
      <c r="U121" s="52"/>
      <c r="V121" s="69">
        <f t="shared" si="13"/>
        <v>0</v>
      </c>
      <c r="W121" s="52">
        <f t="shared" si="14"/>
        <v>47200</v>
      </c>
      <c r="X121" s="54">
        <f t="shared" si="15"/>
        <v>257.98356164383563</v>
      </c>
      <c r="Y121" s="55">
        <f t="shared" si="16"/>
        <v>46942.016438356164</v>
      </c>
      <c r="Z121" s="56"/>
      <c r="AA121" s="55">
        <f t="shared" si="17"/>
        <v>46942.016438356164</v>
      </c>
    </row>
    <row r="122" spans="2:27">
      <c r="B122" s="40">
        <v>119</v>
      </c>
      <c r="C122" s="62" t="s">
        <v>1970</v>
      </c>
      <c r="D122" s="42">
        <v>1</v>
      </c>
      <c r="E122" s="42" t="s">
        <v>1994</v>
      </c>
      <c r="F122" s="43">
        <v>44741</v>
      </c>
      <c r="G122" s="72">
        <f t="shared" si="10"/>
        <v>44713</v>
      </c>
      <c r="H122" s="45">
        <v>44742</v>
      </c>
      <c r="I122" s="46">
        <f t="shared" si="11"/>
        <v>2.7397260273972603E-3</v>
      </c>
      <c r="J122" s="189">
        <f>INDEX('EL SV'!$C$4:$G$52,MATCH('P&amp;M'!L122,'EL SV'!$C$4:$C$52,0),MATCH(IF(K122&gt;2000000,"A",IF(K122&gt;1000000,"B",IF(K122&gt;100000,"C","D"))),'EL SV'!$C$4:$G$4,0))</f>
        <v>10</v>
      </c>
      <c r="K122" s="60">
        <v>47200</v>
      </c>
      <c r="L122" s="3" t="s">
        <v>1568</v>
      </c>
      <c r="M122" s="48">
        <f>MATCH(L122,'Category 4'!$A:$A,0)</f>
        <v>778</v>
      </c>
      <c r="N122" s="48" t="e">
        <f>MATCH(G122,'Category 4'!$1:$1,0)</f>
        <v>#N/A</v>
      </c>
      <c r="O122" s="48" t="e">
        <f>INDEX('Category 4'!$A$1:$DU$871,'P&amp;M'!M122,'P&amp;M'!N122)</f>
        <v>#N/A</v>
      </c>
      <c r="P122" s="48">
        <f>MATCH($P$2,'Category 4'!$1:$1,0)</f>
        <v>124</v>
      </c>
      <c r="Q122" s="49">
        <f>INDEX('Category 4'!$A$1:$DU$871,'P&amp;M'!M122,'P&amp;M'!P122)</f>
        <v>131</v>
      </c>
      <c r="R122" s="50">
        <v>1</v>
      </c>
      <c r="S122" s="51">
        <v>0.05</v>
      </c>
      <c r="T122" s="46">
        <f t="shared" si="12"/>
        <v>9.5000000000000001E-2</v>
      </c>
      <c r="U122" s="52"/>
      <c r="V122" s="69">
        <f t="shared" si="13"/>
        <v>0</v>
      </c>
      <c r="W122" s="52">
        <f t="shared" si="14"/>
        <v>47200</v>
      </c>
      <c r="X122" s="54">
        <f t="shared" si="15"/>
        <v>12.284931506849315</v>
      </c>
      <c r="Y122" s="55">
        <f t="shared" si="16"/>
        <v>47187.715068493148</v>
      </c>
      <c r="Z122" s="56"/>
      <c r="AA122" s="55">
        <f t="shared" si="17"/>
        <v>47187.715068493148</v>
      </c>
    </row>
    <row r="123" spans="2:27">
      <c r="B123" s="40">
        <v>120</v>
      </c>
      <c r="C123" s="62" t="s">
        <v>1935</v>
      </c>
      <c r="D123" s="42">
        <v>1</v>
      </c>
      <c r="E123" s="42" t="s">
        <v>1998</v>
      </c>
      <c r="F123" s="43">
        <v>44743</v>
      </c>
      <c r="G123" s="72">
        <f t="shared" si="10"/>
        <v>44743</v>
      </c>
      <c r="H123" s="45">
        <v>44742</v>
      </c>
      <c r="I123" s="46">
        <f t="shared" si="11"/>
        <v>-2.7397260273972603E-3</v>
      </c>
      <c r="J123" s="189">
        <f>INDEX('EL SV'!$C$4:$G$52,MATCH('P&amp;M'!L123,'EL SV'!$C$4:$C$52,0),MATCH(IF(K123&gt;2000000,"A",IF(K123&gt;1000000,"B",IF(K123&gt;100000,"C","D"))),'EL SV'!$C$4:$G$4,0))</f>
        <v>5</v>
      </c>
      <c r="K123" s="60">
        <v>47200</v>
      </c>
      <c r="L123" s="3" t="s">
        <v>1177</v>
      </c>
      <c r="M123" s="48">
        <f>MATCH(L123,'Category 4'!$A:$A,0)</f>
        <v>582</v>
      </c>
      <c r="N123" s="48" t="e">
        <f>MATCH(G123,'Category 4'!$1:$1,0)</f>
        <v>#N/A</v>
      </c>
      <c r="O123" s="48" t="e">
        <f>INDEX('Category 4'!$A$1:$DU$871,'P&amp;M'!M123,'P&amp;M'!N123)</f>
        <v>#N/A</v>
      </c>
      <c r="P123" s="48">
        <f>MATCH($P$2,'Category 4'!$1:$1,0)</f>
        <v>124</v>
      </c>
      <c r="Q123" s="49">
        <f>INDEX('Category 4'!$A$1:$DU$871,'P&amp;M'!M123,'P&amp;M'!P123)</f>
        <v>172.7</v>
      </c>
      <c r="R123" s="50">
        <v>1</v>
      </c>
      <c r="S123" s="51">
        <v>0.05</v>
      </c>
      <c r="T123" s="46">
        <f t="shared" si="12"/>
        <v>0.19</v>
      </c>
      <c r="U123" s="52"/>
      <c r="V123" s="69">
        <f t="shared" si="13"/>
        <v>0</v>
      </c>
      <c r="W123" s="52">
        <f t="shared" si="14"/>
        <v>47200</v>
      </c>
      <c r="X123" s="54">
        <f t="shared" si="15"/>
        <v>-24.56986301369863</v>
      </c>
      <c r="Y123" s="55">
        <f t="shared" si="16"/>
        <v>47224.569863013698</v>
      </c>
      <c r="Z123" s="56"/>
      <c r="AA123" s="55">
        <f t="shared" si="17"/>
        <v>47224.569863013698</v>
      </c>
    </row>
    <row r="124" spans="2:27">
      <c r="B124" s="40">
        <v>121</v>
      </c>
      <c r="C124" s="62" t="s">
        <v>1928</v>
      </c>
      <c r="D124" s="42">
        <v>1</v>
      </c>
      <c r="E124" s="42" t="s">
        <v>1994</v>
      </c>
      <c r="F124" s="43">
        <v>44704</v>
      </c>
      <c r="G124" s="72">
        <f t="shared" si="10"/>
        <v>44682</v>
      </c>
      <c r="H124" s="45">
        <v>44742</v>
      </c>
      <c r="I124" s="46">
        <f t="shared" si="11"/>
        <v>0.10410958904109589</v>
      </c>
      <c r="J124" s="189">
        <f>INDEX('EL SV'!$C$4:$G$52,MATCH('P&amp;M'!L124,'EL SV'!$C$4:$C$52,0),MATCH(IF(K124&gt;2000000,"A",IF(K124&gt;1000000,"B",IF(K124&gt;100000,"C","D"))),'EL SV'!$C$4:$G$4,0))</f>
        <v>5</v>
      </c>
      <c r="K124" s="47">
        <v>44000</v>
      </c>
      <c r="L124" s="3" t="s">
        <v>1319</v>
      </c>
      <c r="M124" s="48">
        <f>MATCH(L124,'Category 4'!$A:$A,0)</f>
        <v>653</v>
      </c>
      <c r="N124" s="48" t="e">
        <f>MATCH(G124,'Category 4'!$1:$1,0)</f>
        <v>#N/A</v>
      </c>
      <c r="O124" s="48" t="e">
        <f>INDEX('Category 4'!$A$1:$DU$871,'P&amp;M'!M124,'P&amp;M'!N124)</f>
        <v>#N/A</v>
      </c>
      <c r="P124" s="48">
        <f>MATCH($P$2,'Category 4'!$1:$1,0)</f>
        <v>124</v>
      </c>
      <c r="Q124" s="49">
        <f>INDEX('Category 4'!$A$1:$DU$871,'P&amp;M'!M124,'P&amp;M'!P124)</f>
        <v>119.9</v>
      </c>
      <c r="R124" s="50">
        <v>1</v>
      </c>
      <c r="S124" s="51">
        <v>0.05</v>
      </c>
      <c r="T124" s="46">
        <f t="shared" si="12"/>
        <v>0.19</v>
      </c>
      <c r="U124" s="52"/>
      <c r="V124" s="69">
        <f t="shared" si="13"/>
        <v>0</v>
      </c>
      <c r="W124" s="52">
        <f t="shared" si="14"/>
        <v>44000</v>
      </c>
      <c r="X124" s="54">
        <f t="shared" si="15"/>
        <v>870.35616438356169</v>
      </c>
      <c r="Y124" s="55">
        <f t="shared" si="16"/>
        <v>43129.643835616436</v>
      </c>
      <c r="Z124" s="56"/>
      <c r="AA124" s="55">
        <f t="shared" si="17"/>
        <v>43129.643835616436</v>
      </c>
    </row>
    <row r="125" spans="2:27">
      <c r="B125" s="40">
        <v>122</v>
      </c>
      <c r="C125" s="62" t="s">
        <v>1962</v>
      </c>
      <c r="D125" s="42">
        <v>2</v>
      </c>
      <c r="E125" s="42" t="s">
        <v>1994</v>
      </c>
      <c r="F125" s="43">
        <v>44743</v>
      </c>
      <c r="G125" s="72">
        <f t="shared" si="10"/>
        <v>44743</v>
      </c>
      <c r="H125" s="45">
        <v>44742</v>
      </c>
      <c r="I125" s="46">
        <f t="shared" si="11"/>
        <v>-2.7397260273972603E-3</v>
      </c>
      <c r="J125" s="189">
        <f>INDEX('EL SV'!$C$4:$G$52,MATCH('P&amp;M'!L125,'EL SV'!$C$4:$C$52,0),MATCH(IF(K125&gt;2000000,"A",IF(K125&gt;1000000,"B",IF(K125&gt;100000,"C","D"))),'EL SV'!$C$4:$G$4,0))</f>
        <v>10</v>
      </c>
      <c r="K125" s="60">
        <v>43000</v>
      </c>
      <c r="L125" s="3" t="s">
        <v>1568</v>
      </c>
      <c r="M125" s="48">
        <f>MATCH(L125,'Category 4'!$A:$A,0)</f>
        <v>778</v>
      </c>
      <c r="N125" s="48" t="e">
        <f>MATCH(G125,'Category 4'!$1:$1,0)</f>
        <v>#N/A</v>
      </c>
      <c r="O125" s="48" t="e">
        <f>INDEX('Category 4'!$A$1:$DU$871,'P&amp;M'!M125,'P&amp;M'!N125)</f>
        <v>#N/A</v>
      </c>
      <c r="P125" s="48">
        <f>MATCH($P$2,'Category 4'!$1:$1,0)</f>
        <v>124</v>
      </c>
      <c r="Q125" s="49">
        <f>INDEX('Category 4'!$A$1:$DU$871,'P&amp;M'!M125,'P&amp;M'!P125)</f>
        <v>131</v>
      </c>
      <c r="R125" s="50">
        <v>1</v>
      </c>
      <c r="S125" s="51">
        <v>0.05</v>
      </c>
      <c r="T125" s="46">
        <f t="shared" si="12"/>
        <v>9.5000000000000001E-2</v>
      </c>
      <c r="U125" s="52"/>
      <c r="V125" s="69">
        <f t="shared" si="13"/>
        <v>0</v>
      </c>
      <c r="W125" s="52">
        <f t="shared" si="14"/>
        <v>43000</v>
      </c>
      <c r="X125" s="54">
        <f t="shared" si="15"/>
        <v>-11.191780821917808</v>
      </c>
      <c r="Y125" s="55">
        <f t="shared" si="16"/>
        <v>43011.191780821915</v>
      </c>
      <c r="Z125" s="56"/>
      <c r="AA125" s="55">
        <f t="shared" si="17"/>
        <v>43011.191780821915</v>
      </c>
    </row>
    <row r="126" spans="2:27">
      <c r="B126" s="40">
        <v>123</v>
      </c>
      <c r="C126" s="62" t="s">
        <v>1779</v>
      </c>
      <c r="D126" s="58">
        <v>1</v>
      </c>
      <c r="E126" s="42" t="s">
        <v>1994</v>
      </c>
      <c r="F126" s="43">
        <v>44515</v>
      </c>
      <c r="G126" s="44">
        <f t="shared" si="10"/>
        <v>44501</v>
      </c>
      <c r="H126" s="45">
        <v>44742</v>
      </c>
      <c r="I126" s="46">
        <f t="shared" si="11"/>
        <v>0.62191780821917808</v>
      </c>
      <c r="J126" s="189">
        <f>INDEX('EL SV'!$C$4:$G$52,MATCH('P&amp;M'!L126,'EL SV'!$C$4:$C$52,0),MATCH(IF(K126&gt;2000000,"A",IF(K126&gt;1000000,"B",IF(K126&gt;100000,"C","D"))),'EL SV'!$C$4:$G$4,0))</f>
        <v>8</v>
      </c>
      <c r="K126" s="47">
        <v>42000</v>
      </c>
      <c r="L126" s="3" t="s">
        <v>1347</v>
      </c>
      <c r="M126" s="48">
        <f>MATCH(L126,'Category 4'!$A:$A,0)</f>
        <v>667</v>
      </c>
      <c r="N126" s="48">
        <f>MATCH(G126,'Category 4'!$1:$1,0)</f>
        <v>119</v>
      </c>
      <c r="O126" s="48">
        <f>INDEX('Category 4'!$A$1:$DU$871,'P&amp;M'!M126,'P&amp;M'!N126)</f>
        <v>120.3</v>
      </c>
      <c r="P126" s="48">
        <f>MATCH($P$2,'Category 4'!$1:$1,0)</f>
        <v>124</v>
      </c>
      <c r="Q126" s="49">
        <f>INDEX('Category 4'!$A$1:$DU$871,'P&amp;M'!M126,'P&amp;M'!P126)</f>
        <v>121.6</v>
      </c>
      <c r="R126" s="50">
        <f t="shared" si="18"/>
        <v>1.0108063175394846</v>
      </c>
      <c r="S126" s="51">
        <v>0.05</v>
      </c>
      <c r="T126" s="46">
        <f t="shared" si="12"/>
        <v>0.11874999999999999</v>
      </c>
      <c r="U126" s="52"/>
      <c r="V126" s="53">
        <f t="shared" si="13"/>
        <v>1.0806317539484578E-2</v>
      </c>
      <c r="W126" s="52">
        <f t="shared" si="14"/>
        <v>42453.865336658353</v>
      </c>
      <c r="X126" s="54">
        <f t="shared" si="15"/>
        <v>3135.3342670720458</v>
      </c>
      <c r="Y126" s="55">
        <f t="shared" si="16"/>
        <v>38864.665732927955</v>
      </c>
      <c r="Z126" s="56"/>
      <c r="AA126" s="55">
        <f t="shared" si="17"/>
        <v>38864.665732927955</v>
      </c>
    </row>
    <row r="127" spans="2:27">
      <c r="B127" s="40">
        <v>124</v>
      </c>
      <c r="C127" s="41" t="s">
        <v>1826</v>
      </c>
      <c r="D127" s="42">
        <v>8</v>
      </c>
      <c r="E127" s="42" t="s">
        <v>1994</v>
      </c>
      <c r="F127" s="43">
        <v>44625</v>
      </c>
      <c r="G127" s="44">
        <f t="shared" si="10"/>
        <v>44621</v>
      </c>
      <c r="H127" s="45">
        <v>44742</v>
      </c>
      <c r="I127" s="46">
        <f t="shared" si="11"/>
        <v>0.32054794520547947</v>
      </c>
      <c r="J127" s="189">
        <f>INDEX('EL SV'!$C$4:$G$52,MATCH('P&amp;M'!L127,'EL SV'!$C$4:$C$52,0),MATCH(IF(K127&gt;2000000,"A",IF(K127&gt;1000000,"B",IF(K127&gt;100000,"C","D"))),'EL SV'!$C$4:$G$4,0))</f>
        <v>5</v>
      </c>
      <c r="K127" s="47">
        <v>41536</v>
      </c>
      <c r="L127" s="3" t="s">
        <v>1177</v>
      </c>
      <c r="M127" s="48">
        <f>MATCH(L127,'Category 4'!$A:$A,0)</f>
        <v>582</v>
      </c>
      <c r="N127" s="48">
        <f>MATCH(G127,'Category 4'!$1:$1,0)</f>
        <v>123</v>
      </c>
      <c r="O127" s="48">
        <f>INDEX('Category 4'!$A$1:$DU$871,'P&amp;M'!M127,'P&amp;M'!N127)</f>
        <v>171</v>
      </c>
      <c r="P127" s="48">
        <f>MATCH($P$2,'Category 4'!$1:$1,0)</f>
        <v>124</v>
      </c>
      <c r="Q127" s="49">
        <f>INDEX('Category 4'!$A$1:$DU$871,'P&amp;M'!M127,'P&amp;M'!P127)</f>
        <v>172.7</v>
      </c>
      <c r="R127" s="50">
        <f t="shared" si="18"/>
        <v>1.0099415204678361</v>
      </c>
      <c r="S127" s="51">
        <v>0.05</v>
      </c>
      <c r="T127" s="46">
        <f t="shared" si="12"/>
        <v>0.19</v>
      </c>
      <c r="U127" s="52"/>
      <c r="V127" s="53">
        <f t="shared" si="13"/>
        <v>9.9415204678361402E-3</v>
      </c>
      <c r="W127" s="52">
        <f t="shared" si="14"/>
        <v>41948.930994152041</v>
      </c>
      <c r="X127" s="54">
        <f t="shared" si="15"/>
        <v>2554.8622904109588</v>
      </c>
      <c r="Y127" s="55">
        <f t="shared" si="16"/>
        <v>38981.137709589042</v>
      </c>
      <c r="Z127" s="56"/>
      <c r="AA127" s="55">
        <f t="shared" si="17"/>
        <v>38981.137709589042</v>
      </c>
    </row>
    <row r="128" spans="2:27">
      <c r="B128" s="40">
        <v>125</v>
      </c>
      <c r="C128" s="62" t="s">
        <v>1789</v>
      </c>
      <c r="D128" s="42">
        <v>12</v>
      </c>
      <c r="E128" s="42" t="s">
        <v>1994</v>
      </c>
      <c r="F128" s="43">
        <v>44702</v>
      </c>
      <c r="G128" s="72">
        <f t="shared" si="10"/>
        <v>44682</v>
      </c>
      <c r="H128" s="45">
        <v>44742</v>
      </c>
      <c r="I128" s="46">
        <f t="shared" si="11"/>
        <v>0.1095890410958904</v>
      </c>
      <c r="J128" s="189">
        <f>INDEX('EL SV'!$C$4:$G$52,MATCH('P&amp;M'!L128,'EL SV'!$C$4:$C$52,0),MATCH(IF(K128&gt;2000000,"A",IF(K128&gt;1000000,"B",IF(K128&gt;100000,"C","D"))),'EL SV'!$C$4:$G$4,0))</f>
        <v>5</v>
      </c>
      <c r="K128" s="47">
        <v>40639</v>
      </c>
      <c r="L128" s="3" t="s">
        <v>1177</v>
      </c>
      <c r="M128" s="48">
        <f>MATCH(L128,'Category 4'!$A:$A,0)</f>
        <v>582</v>
      </c>
      <c r="N128" s="48" t="e">
        <f>MATCH(G128,'Category 4'!$1:$1,0)</f>
        <v>#N/A</v>
      </c>
      <c r="O128" s="48" t="e">
        <f>INDEX('Category 4'!$A$1:$DU$871,'P&amp;M'!M128,'P&amp;M'!N128)</f>
        <v>#N/A</v>
      </c>
      <c r="P128" s="48">
        <f>MATCH($P$2,'Category 4'!$1:$1,0)</f>
        <v>124</v>
      </c>
      <c r="Q128" s="49">
        <f>INDEX('Category 4'!$A$1:$DU$871,'P&amp;M'!M128,'P&amp;M'!P128)</f>
        <v>172.7</v>
      </c>
      <c r="R128" s="50">
        <v>1</v>
      </c>
      <c r="S128" s="51">
        <v>0.05</v>
      </c>
      <c r="T128" s="46">
        <f t="shared" si="12"/>
        <v>0.19</v>
      </c>
      <c r="U128" s="52"/>
      <c r="V128" s="69">
        <f t="shared" si="13"/>
        <v>0</v>
      </c>
      <c r="W128" s="52">
        <f t="shared" si="14"/>
        <v>40639</v>
      </c>
      <c r="X128" s="54">
        <f t="shared" si="15"/>
        <v>846.18191780821917</v>
      </c>
      <c r="Y128" s="55">
        <f t="shared" si="16"/>
        <v>39792.818082191778</v>
      </c>
      <c r="Z128" s="56"/>
      <c r="AA128" s="55">
        <f t="shared" si="17"/>
        <v>39792.818082191778</v>
      </c>
    </row>
    <row r="129" spans="2:27">
      <c r="B129" s="40">
        <v>126</v>
      </c>
      <c r="C129" s="41" t="s">
        <v>1774</v>
      </c>
      <c r="D129" s="42">
        <v>0.46</v>
      </c>
      <c r="E129" s="42" t="s">
        <v>1995</v>
      </c>
      <c r="F129" s="43">
        <v>44438</v>
      </c>
      <c r="G129" s="44">
        <f t="shared" si="10"/>
        <v>44409</v>
      </c>
      <c r="H129" s="45">
        <v>44742</v>
      </c>
      <c r="I129" s="46">
        <f t="shared" si="11"/>
        <v>0.83287671232876714</v>
      </c>
      <c r="J129" s="189">
        <f>INDEX('EL SV'!$C$4:$G$52,MATCH('P&amp;M'!L129,'EL SV'!$C$4:$C$52,0),MATCH(IF(K129&gt;2000000,"A",IF(K129&gt;1000000,"B",IF(K129&gt;100000,"C","D"))),'EL SV'!$C$4:$G$4,0))</f>
        <v>5</v>
      </c>
      <c r="K129" s="47">
        <v>37260</v>
      </c>
      <c r="L129" s="3" t="s">
        <v>1177</v>
      </c>
      <c r="M129" s="48">
        <f>MATCH(L129,'Category 4'!$A:$A,0)</f>
        <v>582</v>
      </c>
      <c r="N129" s="48">
        <f>MATCH(G129,'Category 4'!$1:$1,0)</f>
        <v>116</v>
      </c>
      <c r="O129" s="48">
        <f>INDEX('Category 4'!$A$1:$DU$871,'P&amp;M'!M129,'P&amp;M'!N129)</f>
        <v>151.6</v>
      </c>
      <c r="P129" s="48">
        <f>MATCH($P$2,'Category 4'!$1:$1,0)</f>
        <v>124</v>
      </c>
      <c r="Q129" s="49">
        <f>INDEX('Category 4'!$A$1:$DU$871,'P&amp;M'!M129,'P&amp;M'!P129)</f>
        <v>172.7</v>
      </c>
      <c r="R129" s="50">
        <f t="shared" si="18"/>
        <v>1.1391820580474934</v>
      </c>
      <c r="S129" s="51">
        <v>0.05</v>
      </c>
      <c r="T129" s="46">
        <f t="shared" si="12"/>
        <v>0.19</v>
      </c>
      <c r="U129" s="52"/>
      <c r="V129" s="53">
        <f t="shared" si="13"/>
        <v>0.1391820580474934</v>
      </c>
      <c r="W129" s="52">
        <f t="shared" si="14"/>
        <v>42445.923482849605</v>
      </c>
      <c r="X129" s="54">
        <f t="shared" si="15"/>
        <v>6716.9220284092962</v>
      </c>
      <c r="Y129" s="55">
        <f t="shared" si="16"/>
        <v>30543.077971590705</v>
      </c>
      <c r="Z129" s="56"/>
      <c r="AA129" s="55">
        <f t="shared" si="17"/>
        <v>30543.077971590705</v>
      </c>
    </row>
    <row r="130" spans="2:27">
      <c r="B130" s="40">
        <v>127</v>
      </c>
      <c r="C130" s="62" t="s">
        <v>1960</v>
      </c>
      <c r="D130" s="42">
        <v>1</v>
      </c>
      <c r="E130" s="42" t="s">
        <v>1999</v>
      </c>
      <c r="F130" s="43">
        <v>44734</v>
      </c>
      <c r="G130" s="72">
        <f t="shared" si="10"/>
        <v>44713</v>
      </c>
      <c r="H130" s="45">
        <v>44742</v>
      </c>
      <c r="I130" s="46">
        <f t="shared" si="11"/>
        <v>2.1917808219178082E-2</v>
      </c>
      <c r="J130" s="189">
        <f>INDEX('EL SV'!$C$4:$G$52,MATCH('P&amp;M'!L130,'EL SV'!$C$4:$C$52,0),MATCH(IF(K130&gt;2000000,"A",IF(K130&gt;1000000,"B",IF(K130&gt;100000,"C","D"))),'EL SV'!$C$4:$G$4,0))</f>
        <v>5</v>
      </c>
      <c r="K130" s="60">
        <v>35400</v>
      </c>
      <c r="L130" s="3" t="s">
        <v>1177</v>
      </c>
      <c r="M130" s="48">
        <f>MATCH(L130,'Category 4'!$A:$A,0)</f>
        <v>582</v>
      </c>
      <c r="N130" s="48" t="e">
        <f>MATCH(G130,'Category 4'!$1:$1,0)</f>
        <v>#N/A</v>
      </c>
      <c r="O130" s="48" t="e">
        <f>INDEX('Category 4'!$A$1:$DU$871,'P&amp;M'!M130,'P&amp;M'!N130)</f>
        <v>#N/A</v>
      </c>
      <c r="P130" s="48">
        <f>MATCH($P$2,'Category 4'!$1:$1,0)</f>
        <v>124</v>
      </c>
      <c r="Q130" s="49">
        <f>INDEX('Category 4'!$A$1:$DU$871,'P&amp;M'!M130,'P&amp;M'!P130)</f>
        <v>172.7</v>
      </c>
      <c r="R130" s="50">
        <v>1</v>
      </c>
      <c r="S130" s="51">
        <v>0.05</v>
      </c>
      <c r="T130" s="46">
        <f t="shared" si="12"/>
        <v>0.19</v>
      </c>
      <c r="U130" s="52"/>
      <c r="V130" s="69">
        <f t="shared" si="13"/>
        <v>0</v>
      </c>
      <c r="W130" s="52">
        <f t="shared" si="14"/>
        <v>35400</v>
      </c>
      <c r="X130" s="54">
        <f t="shared" si="15"/>
        <v>147.41917808219179</v>
      </c>
      <c r="Y130" s="55">
        <f t="shared" si="16"/>
        <v>35252.580821917807</v>
      </c>
      <c r="Z130" s="56"/>
      <c r="AA130" s="55">
        <f t="shared" si="17"/>
        <v>35252.580821917807</v>
      </c>
    </row>
    <row r="131" spans="2:27">
      <c r="B131" s="40">
        <v>128</v>
      </c>
      <c r="C131" s="62" t="s">
        <v>1963</v>
      </c>
      <c r="D131" s="42">
        <v>1</v>
      </c>
      <c r="E131" s="42" t="s">
        <v>1994</v>
      </c>
      <c r="F131" s="43">
        <v>44742</v>
      </c>
      <c r="G131" s="72">
        <f t="shared" si="10"/>
        <v>44713</v>
      </c>
      <c r="H131" s="45">
        <v>44742</v>
      </c>
      <c r="I131" s="46">
        <f t="shared" si="11"/>
        <v>0</v>
      </c>
      <c r="J131" s="189">
        <f>INDEX('EL SV'!$C$4:$G$52,MATCH('P&amp;M'!L131,'EL SV'!$C$4:$C$52,0),MATCH(IF(K131&gt;2000000,"A",IF(K131&gt;1000000,"B",IF(K131&gt;100000,"C","D"))),'EL SV'!$C$4:$G$4,0))</f>
        <v>10</v>
      </c>
      <c r="K131" s="60">
        <v>33274</v>
      </c>
      <c r="L131" s="3" t="s">
        <v>1321</v>
      </c>
      <c r="M131" s="48">
        <f>MATCH(L131,'Category 4'!$A:$A,0)</f>
        <v>654</v>
      </c>
      <c r="N131" s="48" t="e">
        <f>MATCH(G131,'Category 4'!$1:$1,0)</f>
        <v>#N/A</v>
      </c>
      <c r="O131" s="48" t="e">
        <f>INDEX('Category 4'!$A$1:$DU$871,'P&amp;M'!M131,'P&amp;M'!N131)</f>
        <v>#N/A</v>
      </c>
      <c r="P131" s="48">
        <f>MATCH($P$2,'Category 4'!$1:$1,0)</f>
        <v>124</v>
      </c>
      <c r="Q131" s="49">
        <f>INDEX('Category 4'!$A$1:$DU$871,'P&amp;M'!M131,'P&amp;M'!P131)</f>
        <v>111.2</v>
      </c>
      <c r="R131" s="50">
        <v>1</v>
      </c>
      <c r="S131" s="51">
        <v>0.05</v>
      </c>
      <c r="T131" s="46">
        <f t="shared" si="12"/>
        <v>9.5000000000000001E-2</v>
      </c>
      <c r="U131" s="52"/>
      <c r="V131" s="69">
        <f t="shared" si="13"/>
        <v>0</v>
      </c>
      <c r="W131" s="52">
        <f t="shared" si="14"/>
        <v>33274</v>
      </c>
      <c r="X131" s="54">
        <f t="shared" si="15"/>
        <v>0</v>
      </c>
      <c r="Y131" s="55">
        <f t="shared" si="16"/>
        <v>33274</v>
      </c>
      <c r="Z131" s="56"/>
      <c r="AA131" s="55">
        <f t="shared" si="17"/>
        <v>33274</v>
      </c>
    </row>
    <row r="132" spans="2:27">
      <c r="B132" s="40">
        <v>129</v>
      </c>
      <c r="C132" s="41" t="s">
        <v>1780</v>
      </c>
      <c r="D132" s="42">
        <v>74</v>
      </c>
      <c r="E132" s="42" t="s">
        <v>1994</v>
      </c>
      <c r="F132" s="43">
        <v>44532</v>
      </c>
      <c r="G132" s="44">
        <f t="shared" ref="G132:G195" si="19">DATE(YEAR(F132),MONTH(F132),DAY(1))</f>
        <v>44531</v>
      </c>
      <c r="H132" s="45">
        <v>44742</v>
      </c>
      <c r="I132" s="46">
        <f t="shared" ref="I132:I195" si="20">(H132-F132)/365</f>
        <v>0.57534246575342463</v>
      </c>
      <c r="J132" s="189">
        <f>INDEX('EL SV'!$C$4:$G$52,MATCH('P&amp;M'!L132,'EL SV'!$C$4:$C$52,0),MATCH(IF(K132&gt;2000000,"A",IF(K132&gt;1000000,"B",IF(K132&gt;100000,"C","D"))),'EL SV'!$C$4:$G$4,0))</f>
        <v>5</v>
      </c>
      <c r="K132" s="47">
        <v>32745</v>
      </c>
      <c r="L132" s="3" t="s">
        <v>1271</v>
      </c>
      <c r="M132" s="48">
        <f>MATCH(L132,'Category 4'!$A:$A,0)</f>
        <v>629</v>
      </c>
      <c r="N132" s="48">
        <f>MATCH(G132,'Category 4'!$1:$1,0)</f>
        <v>120</v>
      </c>
      <c r="O132" s="48">
        <f>INDEX('Category 4'!$A$1:$DU$871,'P&amp;M'!M132,'P&amp;M'!N132)</f>
        <v>138.30000000000001</v>
      </c>
      <c r="P132" s="48">
        <f>MATCH($P$2,'Category 4'!$1:$1,0)</f>
        <v>124</v>
      </c>
      <c r="Q132" s="49">
        <f>INDEX('Category 4'!$A$1:$DU$871,'P&amp;M'!M132,'P&amp;M'!P132)</f>
        <v>143.19999999999999</v>
      </c>
      <c r="R132" s="50">
        <f t="shared" si="18"/>
        <v>1.0354302241503974</v>
      </c>
      <c r="S132" s="51">
        <v>0.05</v>
      </c>
      <c r="T132" s="46">
        <f t="shared" ref="T132:T195" si="21">(1-S132)/J132</f>
        <v>0.19</v>
      </c>
      <c r="U132" s="52"/>
      <c r="V132" s="53">
        <f t="shared" ref="V132:V195" si="22">(R132)-1</f>
        <v>3.5430224150397427E-2</v>
      </c>
      <c r="W132" s="52">
        <f t="shared" ref="W132:W195" si="23">K132*(1+V132)</f>
        <v>33905.162689804762</v>
      </c>
      <c r="X132" s="54">
        <f t="shared" ref="X132:X195" si="24">W132*T132*I132</f>
        <v>3706.3451817074247</v>
      </c>
      <c r="Y132" s="55">
        <f t="shared" ref="Y132:Y195" si="25">MAX(K132-X132,0)</f>
        <v>29038.654818292576</v>
      </c>
      <c r="Z132" s="56"/>
      <c r="AA132" s="55">
        <f t="shared" ref="AA132:AA195" si="26">IF(Y132&gt;S132*K132,Y132*(1-Z132),S132*K132)</f>
        <v>29038.654818292576</v>
      </c>
    </row>
    <row r="133" spans="2:27">
      <c r="B133" s="40">
        <v>130</v>
      </c>
      <c r="C133" s="41" t="s">
        <v>1806</v>
      </c>
      <c r="D133" s="42">
        <v>207</v>
      </c>
      <c r="E133" s="42" t="s">
        <v>2003</v>
      </c>
      <c r="F133" s="43">
        <v>44591</v>
      </c>
      <c r="G133" s="44">
        <f t="shared" si="19"/>
        <v>44562</v>
      </c>
      <c r="H133" s="45">
        <v>44742</v>
      </c>
      <c r="I133" s="46">
        <f t="shared" si="20"/>
        <v>0.41369863013698632</v>
      </c>
      <c r="J133" s="189">
        <f>INDEX('EL SV'!$C$4:$G$52,MATCH('P&amp;M'!L133,'EL SV'!$C$4:$C$52,0),MATCH(IF(K133&gt;2000000,"A",IF(K133&gt;1000000,"B",IF(K133&gt;100000,"C","D"))),'EL SV'!$C$4:$G$4,0))</f>
        <v>10</v>
      </c>
      <c r="K133" s="47">
        <v>31754</v>
      </c>
      <c r="L133" s="3" t="s">
        <v>1568</v>
      </c>
      <c r="M133" s="48">
        <f>MATCH(L133,'Category 4'!$A:$A,0)</f>
        <v>778</v>
      </c>
      <c r="N133" s="48">
        <f>MATCH(G133,'Category 4'!$1:$1,0)</f>
        <v>121</v>
      </c>
      <c r="O133" s="48">
        <f>INDEX('Category 4'!$A$1:$DU$871,'P&amp;M'!M133,'P&amp;M'!N133)</f>
        <v>130.69999999999999</v>
      </c>
      <c r="P133" s="48">
        <f>MATCH($P$2,'Category 4'!$1:$1,0)</f>
        <v>124</v>
      </c>
      <c r="Q133" s="49">
        <f>INDEX('Category 4'!$A$1:$DU$871,'P&amp;M'!M133,'P&amp;M'!P133)</f>
        <v>131</v>
      </c>
      <c r="R133" s="50">
        <f t="shared" ref="R133:R196" si="27">Q133/O133</f>
        <v>1.0022953328232596</v>
      </c>
      <c r="S133" s="51">
        <v>0.05</v>
      </c>
      <c r="T133" s="46">
        <f t="shared" si="21"/>
        <v>9.5000000000000001E-2</v>
      </c>
      <c r="U133" s="52"/>
      <c r="V133" s="53">
        <f t="shared" si="22"/>
        <v>2.2953328232595549E-3</v>
      </c>
      <c r="W133" s="52">
        <f t="shared" si="23"/>
        <v>31826.885998469785</v>
      </c>
      <c r="X133" s="54">
        <f t="shared" si="24"/>
        <v>1250.8402182138332</v>
      </c>
      <c r="Y133" s="55">
        <f t="shared" si="25"/>
        <v>30503.159781786166</v>
      </c>
      <c r="Z133" s="56"/>
      <c r="AA133" s="55">
        <f t="shared" si="26"/>
        <v>30503.159781786166</v>
      </c>
    </row>
    <row r="134" spans="2:27">
      <c r="B134" s="40">
        <v>131</v>
      </c>
      <c r="C134" s="66" t="s">
        <v>1887</v>
      </c>
      <c r="D134" s="65">
        <v>1</v>
      </c>
      <c r="E134" s="65" t="s">
        <v>1994</v>
      </c>
      <c r="F134" s="57">
        <v>44668</v>
      </c>
      <c r="G134" s="44">
        <f t="shared" si="19"/>
        <v>44652</v>
      </c>
      <c r="H134" s="45">
        <v>44742</v>
      </c>
      <c r="I134" s="46">
        <f t="shared" si="20"/>
        <v>0.20273972602739726</v>
      </c>
      <c r="J134" s="189">
        <f>INDEX('EL SV'!$C$4:$G$52,MATCH('P&amp;M'!L134,'EL SV'!$C$4:$C$52,0),MATCH(IF(K134&gt;2000000,"A",IF(K134&gt;1000000,"B",IF(K134&gt;100000,"C","D"))),'EL SV'!$C$4:$G$4,0))</f>
        <v>5</v>
      </c>
      <c r="K134" s="47">
        <v>29500</v>
      </c>
      <c r="L134" s="3" t="s">
        <v>1433</v>
      </c>
      <c r="M134" s="48">
        <f>MATCH(L134,'Category 4'!$A:$A,0)</f>
        <v>710</v>
      </c>
      <c r="N134" s="48">
        <f>MATCH(G134,'Category 4'!$1:$1,0)</f>
        <v>124</v>
      </c>
      <c r="O134" s="48">
        <f>INDEX('Category 4'!$A$1:$DU$871,'P&amp;M'!M134,'P&amp;M'!N134)</f>
        <v>107.9</v>
      </c>
      <c r="P134" s="48">
        <f>MATCH($P$2,'Category 4'!$1:$1,0)</f>
        <v>124</v>
      </c>
      <c r="Q134" s="49">
        <f>INDEX('Category 4'!$A$1:$DU$871,'P&amp;M'!M134,'P&amp;M'!P134)</f>
        <v>107.9</v>
      </c>
      <c r="R134" s="50">
        <f t="shared" si="27"/>
        <v>1</v>
      </c>
      <c r="S134" s="51">
        <v>0.05</v>
      </c>
      <c r="T134" s="46">
        <f t="shared" si="21"/>
        <v>0.19</v>
      </c>
      <c r="U134" s="52"/>
      <c r="V134" s="53">
        <f t="shared" si="22"/>
        <v>0</v>
      </c>
      <c r="W134" s="52">
        <f t="shared" si="23"/>
        <v>29500</v>
      </c>
      <c r="X134" s="54">
        <f t="shared" si="24"/>
        <v>1136.3561643835617</v>
      </c>
      <c r="Y134" s="55">
        <f t="shared" si="25"/>
        <v>28363.64383561644</v>
      </c>
      <c r="Z134" s="56"/>
      <c r="AA134" s="55">
        <f t="shared" si="26"/>
        <v>28363.64383561644</v>
      </c>
    </row>
    <row r="135" spans="2:27">
      <c r="B135" s="40">
        <v>132</v>
      </c>
      <c r="C135" s="62" t="s">
        <v>1960</v>
      </c>
      <c r="D135" s="42">
        <v>1</v>
      </c>
      <c r="E135" s="42" t="s">
        <v>1994</v>
      </c>
      <c r="F135" s="43">
        <v>44721</v>
      </c>
      <c r="G135" s="72">
        <f t="shared" si="19"/>
        <v>44713</v>
      </c>
      <c r="H135" s="45">
        <v>44742</v>
      </c>
      <c r="I135" s="46">
        <f t="shared" si="20"/>
        <v>5.7534246575342465E-2</v>
      </c>
      <c r="J135" s="189">
        <f>INDEX('EL SV'!$C$4:$G$52,MATCH('P&amp;M'!L135,'EL SV'!$C$4:$C$52,0),MATCH(IF(K135&gt;2000000,"A",IF(K135&gt;1000000,"B",IF(K135&gt;100000,"C","D"))),'EL SV'!$C$4:$G$4,0))</f>
        <v>5</v>
      </c>
      <c r="K135" s="60">
        <v>29500</v>
      </c>
      <c r="L135" s="3" t="s">
        <v>1177</v>
      </c>
      <c r="M135" s="48">
        <f>MATCH(L135,'Category 4'!$A:$A,0)</f>
        <v>582</v>
      </c>
      <c r="N135" s="48" t="e">
        <f>MATCH(G135,'Category 4'!$1:$1,0)</f>
        <v>#N/A</v>
      </c>
      <c r="O135" s="48" t="e">
        <f>INDEX('Category 4'!$A$1:$DU$871,'P&amp;M'!M135,'P&amp;M'!N135)</f>
        <v>#N/A</v>
      </c>
      <c r="P135" s="48">
        <f>MATCH($P$2,'Category 4'!$1:$1,0)</f>
        <v>124</v>
      </c>
      <c r="Q135" s="49">
        <f>INDEX('Category 4'!$A$1:$DU$871,'P&amp;M'!M135,'P&amp;M'!P135)</f>
        <v>172.7</v>
      </c>
      <c r="R135" s="50">
        <v>1</v>
      </c>
      <c r="S135" s="51">
        <v>0.05</v>
      </c>
      <c r="T135" s="46">
        <f t="shared" si="21"/>
        <v>0.19</v>
      </c>
      <c r="U135" s="52"/>
      <c r="V135" s="69">
        <f t="shared" si="22"/>
        <v>0</v>
      </c>
      <c r="W135" s="52">
        <f t="shared" si="23"/>
        <v>29500</v>
      </c>
      <c r="X135" s="54">
        <f t="shared" si="24"/>
        <v>322.47945205479454</v>
      </c>
      <c r="Y135" s="55">
        <f t="shared" si="25"/>
        <v>29177.520547945205</v>
      </c>
      <c r="Z135" s="56"/>
      <c r="AA135" s="55">
        <f t="shared" si="26"/>
        <v>29177.520547945205</v>
      </c>
    </row>
    <row r="136" spans="2:27">
      <c r="B136" s="40">
        <v>133</v>
      </c>
      <c r="C136" s="62" t="s">
        <v>1964</v>
      </c>
      <c r="D136" s="42"/>
      <c r="E136" s="42"/>
      <c r="F136" s="43">
        <v>44727</v>
      </c>
      <c r="G136" s="72">
        <f t="shared" si="19"/>
        <v>44713</v>
      </c>
      <c r="H136" s="45">
        <v>44742</v>
      </c>
      <c r="I136" s="46">
        <f t="shared" si="20"/>
        <v>4.1095890410958902E-2</v>
      </c>
      <c r="J136" s="189">
        <f>INDEX('EL SV'!$C$4:$G$52,MATCH('P&amp;M'!L136,'EL SV'!$C$4:$C$52,0),MATCH(IF(K136&gt;2000000,"A",IF(K136&gt;1000000,"B",IF(K136&gt;100000,"C","D"))),'EL SV'!$C$4:$G$4,0))</f>
        <v>3</v>
      </c>
      <c r="K136" s="60">
        <v>29193</v>
      </c>
      <c r="L136" s="3" t="s">
        <v>1455</v>
      </c>
      <c r="M136" s="48">
        <f>MATCH(L136,'Category 4'!$A:$A,0)</f>
        <v>721</v>
      </c>
      <c r="N136" s="48" t="e">
        <f>MATCH(G136,'Category 4'!$1:$1,0)</f>
        <v>#N/A</v>
      </c>
      <c r="O136" s="48" t="e">
        <f>INDEX('Category 4'!$A$1:$DU$871,'P&amp;M'!M136,'P&amp;M'!N136)</f>
        <v>#N/A</v>
      </c>
      <c r="P136" s="48">
        <f>MATCH($P$2,'Category 4'!$1:$1,0)</f>
        <v>124</v>
      </c>
      <c r="Q136" s="49">
        <f>INDEX('Category 4'!$A$1:$DU$871,'P&amp;M'!M136,'P&amp;M'!P136)</f>
        <v>118.7</v>
      </c>
      <c r="R136" s="50">
        <v>1</v>
      </c>
      <c r="S136" s="51">
        <v>0.05</v>
      </c>
      <c r="T136" s="46">
        <f t="shared" si="21"/>
        <v>0.31666666666666665</v>
      </c>
      <c r="U136" s="52"/>
      <c r="V136" s="69">
        <f t="shared" si="22"/>
        <v>0</v>
      </c>
      <c r="W136" s="52">
        <f t="shared" si="23"/>
        <v>29193</v>
      </c>
      <c r="X136" s="54">
        <f t="shared" si="24"/>
        <v>379.908904109589</v>
      </c>
      <c r="Y136" s="55">
        <f t="shared" si="25"/>
        <v>28813.09109589041</v>
      </c>
      <c r="Z136" s="56"/>
      <c r="AA136" s="55">
        <f t="shared" si="26"/>
        <v>28813.09109589041</v>
      </c>
    </row>
    <row r="137" spans="2:27">
      <c r="B137" s="40">
        <v>134</v>
      </c>
      <c r="C137" s="62" t="s">
        <v>1968</v>
      </c>
      <c r="D137" s="42"/>
      <c r="E137" s="42"/>
      <c r="F137" s="43">
        <v>44737</v>
      </c>
      <c r="G137" s="72">
        <f t="shared" si="19"/>
        <v>44713</v>
      </c>
      <c r="H137" s="45">
        <v>44742</v>
      </c>
      <c r="I137" s="46">
        <f t="shared" si="20"/>
        <v>1.3698630136986301E-2</v>
      </c>
      <c r="J137" s="189">
        <f>INDEX('EL SV'!$C$4:$G$52,MATCH('P&amp;M'!L137,'EL SV'!$C$4:$C$52,0),MATCH(IF(K137&gt;2000000,"A",IF(K137&gt;1000000,"B",IF(K137&gt;100000,"C","D"))),'EL SV'!$C$4:$G$4,0))</f>
        <v>10</v>
      </c>
      <c r="K137" s="60">
        <v>28500</v>
      </c>
      <c r="L137" s="3" t="s">
        <v>1251</v>
      </c>
      <c r="M137" s="48">
        <f>MATCH(L137,'Category 4'!$A:$A,0)</f>
        <v>619</v>
      </c>
      <c r="N137" s="48" t="e">
        <f>MATCH(G137,'Category 4'!$1:$1,0)</f>
        <v>#N/A</v>
      </c>
      <c r="O137" s="48" t="e">
        <f>INDEX('Category 4'!$A$1:$DU$871,'P&amp;M'!M137,'P&amp;M'!N137)</f>
        <v>#N/A</v>
      </c>
      <c r="P137" s="48">
        <f>MATCH($P$2,'Category 4'!$1:$1,0)</f>
        <v>124</v>
      </c>
      <c r="Q137" s="49">
        <f>INDEX('Category 4'!$A$1:$DU$871,'P&amp;M'!M137,'P&amp;M'!P137)</f>
        <v>103.3</v>
      </c>
      <c r="R137" s="50">
        <v>1</v>
      </c>
      <c r="S137" s="51">
        <v>0.05</v>
      </c>
      <c r="T137" s="46">
        <f t="shared" si="21"/>
        <v>9.5000000000000001E-2</v>
      </c>
      <c r="U137" s="52"/>
      <c r="V137" s="69">
        <f t="shared" si="22"/>
        <v>0</v>
      </c>
      <c r="W137" s="52">
        <f t="shared" si="23"/>
        <v>28500</v>
      </c>
      <c r="X137" s="54">
        <f t="shared" si="24"/>
        <v>37.089041095890408</v>
      </c>
      <c r="Y137" s="55">
        <f t="shared" si="25"/>
        <v>28462.910958904111</v>
      </c>
      <c r="Z137" s="56"/>
      <c r="AA137" s="55">
        <f t="shared" si="26"/>
        <v>28462.910958904111</v>
      </c>
    </row>
    <row r="138" spans="2:27">
      <c r="B138" s="40">
        <v>135</v>
      </c>
      <c r="C138" s="62" t="s">
        <v>1963</v>
      </c>
      <c r="D138" s="42"/>
      <c r="E138" s="42"/>
      <c r="F138" s="43">
        <v>44725</v>
      </c>
      <c r="G138" s="72">
        <f t="shared" si="19"/>
        <v>44713</v>
      </c>
      <c r="H138" s="45">
        <v>44742</v>
      </c>
      <c r="I138" s="46">
        <f t="shared" si="20"/>
        <v>4.6575342465753428E-2</v>
      </c>
      <c r="J138" s="189">
        <f>INDEX('EL SV'!$C$4:$G$52,MATCH('P&amp;M'!L138,'EL SV'!$C$4:$C$52,0),MATCH(IF(K138&gt;2000000,"A",IF(K138&gt;1000000,"B",IF(K138&gt;100000,"C","D"))),'EL SV'!$C$4:$G$4,0))</f>
        <v>10</v>
      </c>
      <c r="K138" s="60">
        <v>28296</v>
      </c>
      <c r="L138" s="3" t="s">
        <v>1321</v>
      </c>
      <c r="M138" s="48">
        <f>MATCH(L138,'Category 4'!$A:$A,0)</f>
        <v>654</v>
      </c>
      <c r="N138" s="48" t="e">
        <f>MATCH(G138,'Category 4'!$1:$1,0)</f>
        <v>#N/A</v>
      </c>
      <c r="O138" s="48" t="e">
        <f>INDEX('Category 4'!$A$1:$DU$871,'P&amp;M'!M138,'P&amp;M'!N138)</f>
        <v>#N/A</v>
      </c>
      <c r="P138" s="48">
        <f>MATCH($P$2,'Category 4'!$1:$1,0)</f>
        <v>124</v>
      </c>
      <c r="Q138" s="49">
        <f>INDEX('Category 4'!$A$1:$DU$871,'P&amp;M'!M138,'P&amp;M'!P138)</f>
        <v>111.2</v>
      </c>
      <c r="R138" s="50">
        <v>1</v>
      </c>
      <c r="S138" s="51">
        <v>0.05</v>
      </c>
      <c r="T138" s="46">
        <f t="shared" si="21"/>
        <v>9.5000000000000001E-2</v>
      </c>
      <c r="U138" s="52"/>
      <c r="V138" s="69">
        <f t="shared" si="22"/>
        <v>0</v>
      </c>
      <c r="W138" s="52">
        <f t="shared" si="23"/>
        <v>28296</v>
      </c>
      <c r="X138" s="54">
        <f t="shared" si="24"/>
        <v>125.20010958904111</v>
      </c>
      <c r="Y138" s="55">
        <f t="shared" si="25"/>
        <v>28170.799890410959</v>
      </c>
      <c r="Z138" s="56"/>
      <c r="AA138" s="55">
        <f t="shared" si="26"/>
        <v>28170.799890410959</v>
      </c>
    </row>
    <row r="139" spans="2:27">
      <c r="B139" s="40">
        <v>136</v>
      </c>
      <c r="C139" s="62" t="s">
        <v>1929</v>
      </c>
      <c r="D139" s="42">
        <v>1</v>
      </c>
      <c r="E139" s="42" t="s">
        <v>1994</v>
      </c>
      <c r="F139" s="43">
        <v>44707</v>
      </c>
      <c r="G139" s="72">
        <f t="shared" si="19"/>
        <v>44682</v>
      </c>
      <c r="H139" s="45">
        <v>44742</v>
      </c>
      <c r="I139" s="46">
        <f t="shared" si="20"/>
        <v>9.5890410958904104E-2</v>
      </c>
      <c r="J139" s="189">
        <f>INDEX('EL SV'!$C$4:$G$52,MATCH('P&amp;M'!L139,'EL SV'!$C$4:$C$52,0),MATCH(IF(K139&gt;2000000,"A",IF(K139&gt;1000000,"B",IF(K139&gt;100000,"C","D"))),'EL SV'!$C$4:$G$4,0))</f>
        <v>10</v>
      </c>
      <c r="K139" s="47">
        <v>26800</v>
      </c>
      <c r="L139" s="3" t="s">
        <v>1568</v>
      </c>
      <c r="M139" s="48">
        <f>MATCH(L139,'Category 4'!$A:$A,0)</f>
        <v>778</v>
      </c>
      <c r="N139" s="48" t="e">
        <f>MATCH(G139,'Category 4'!$1:$1,0)</f>
        <v>#N/A</v>
      </c>
      <c r="O139" s="48" t="e">
        <f>INDEX('Category 4'!$A$1:$DU$871,'P&amp;M'!M139,'P&amp;M'!N139)</f>
        <v>#N/A</v>
      </c>
      <c r="P139" s="48">
        <f>MATCH($P$2,'Category 4'!$1:$1,0)</f>
        <v>124</v>
      </c>
      <c r="Q139" s="49">
        <f>INDEX('Category 4'!$A$1:$DU$871,'P&amp;M'!M139,'P&amp;M'!P139)</f>
        <v>131</v>
      </c>
      <c r="R139" s="50">
        <v>1</v>
      </c>
      <c r="S139" s="51">
        <v>0.05</v>
      </c>
      <c r="T139" s="46">
        <f t="shared" si="21"/>
        <v>9.5000000000000001E-2</v>
      </c>
      <c r="U139" s="52"/>
      <c r="V139" s="69">
        <f t="shared" si="22"/>
        <v>0</v>
      </c>
      <c r="W139" s="52">
        <f t="shared" si="23"/>
        <v>26800</v>
      </c>
      <c r="X139" s="54">
        <f t="shared" si="24"/>
        <v>244.13698630136986</v>
      </c>
      <c r="Y139" s="55">
        <f t="shared" si="25"/>
        <v>26555.863013698628</v>
      </c>
      <c r="Z139" s="56"/>
      <c r="AA139" s="55">
        <f t="shared" si="26"/>
        <v>26555.863013698628</v>
      </c>
    </row>
    <row r="140" spans="2:27">
      <c r="B140" s="40">
        <v>137</v>
      </c>
      <c r="C140" s="41" t="s">
        <v>1856</v>
      </c>
      <c r="D140" s="42">
        <v>1</v>
      </c>
      <c r="E140" s="42" t="s">
        <v>1994</v>
      </c>
      <c r="F140" s="43">
        <v>44642</v>
      </c>
      <c r="G140" s="44">
        <f t="shared" si="19"/>
        <v>44621</v>
      </c>
      <c r="H140" s="45">
        <v>44742</v>
      </c>
      <c r="I140" s="46">
        <f t="shared" si="20"/>
        <v>0.27397260273972601</v>
      </c>
      <c r="J140" s="189">
        <f>INDEX('EL SV'!$C$4:$G$52,MATCH('P&amp;M'!L140,'EL SV'!$C$4:$C$52,0),MATCH(IF(K140&gt;2000000,"A",IF(K140&gt;1000000,"B",IF(K140&gt;100000,"C","D"))),'EL SV'!$C$4:$G$4,0))</f>
        <v>8</v>
      </c>
      <c r="K140" s="47">
        <v>26550</v>
      </c>
      <c r="L140" s="3" t="s">
        <v>1708</v>
      </c>
      <c r="M140" s="48">
        <f>MATCH(L140,'Category 4'!$A:$A,0)</f>
        <v>848</v>
      </c>
      <c r="N140" s="48">
        <f>MATCH(G140,'Category 4'!$1:$1,0)</f>
        <v>123</v>
      </c>
      <c r="O140" s="48">
        <f>INDEX('Category 4'!$A$1:$DU$871,'P&amp;M'!M140,'P&amp;M'!N140)</f>
        <v>142.80000000000001</v>
      </c>
      <c r="P140" s="48">
        <f>MATCH($P$2,'Category 4'!$1:$1,0)</f>
        <v>124</v>
      </c>
      <c r="Q140" s="49">
        <f>INDEX('Category 4'!$A$1:$DU$871,'P&amp;M'!M140,'P&amp;M'!P140)</f>
        <v>144</v>
      </c>
      <c r="R140" s="50">
        <f t="shared" si="27"/>
        <v>1.0084033613445378</v>
      </c>
      <c r="S140" s="51">
        <v>0.05</v>
      </c>
      <c r="T140" s="46">
        <f t="shared" si="21"/>
        <v>0.11874999999999999</v>
      </c>
      <c r="U140" s="52"/>
      <c r="V140" s="53">
        <f t="shared" si="22"/>
        <v>8.4033613445377853E-3</v>
      </c>
      <c r="W140" s="52">
        <f t="shared" si="23"/>
        <v>26773.10924369748</v>
      </c>
      <c r="X140" s="54">
        <f t="shared" si="24"/>
        <v>871.04293772303436</v>
      </c>
      <c r="Y140" s="55">
        <f t="shared" si="25"/>
        <v>25678.957062276964</v>
      </c>
      <c r="Z140" s="56"/>
      <c r="AA140" s="55">
        <f t="shared" si="26"/>
        <v>25678.957062276964</v>
      </c>
    </row>
    <row r="141" spans="2:27">
      <c r="B141" s="40">
        <v>138</v>
      </c>
      <c r="C141" s="62" t="s">
        <v>1856</v>
      </c>
      <c r="D141" s="42">
        <v>1</v>
      </c>
      <c r="E141" s="42" t="s">
        <v>1994</v>
      </c>
      <c r="F141" s="43">
        <v>44712</v>
      </c>
      <c r="G141" s="72">
        <f t="shared" si="19"/>
        <v>44682</v>
      </c>
      <c r="H141" s="45">
        <v>44742</v>
      </c>
      <c r="I141" s="46">
        <f t="shared" si="20"/>
        <v>8.2191780821917804E-2</v>
      </c>
      <c r="J141" s="189">
        <f>INDEX('EL SV'!$C$4:$G$52,MATCH('P&amp;M'!L141,'EL SV'!$C$4:$C$52,0),MATCH(IF(K141&gt;2000000,"A",IF(K141&gt;1000000,"B",IF(K141&gt;100000,"C","D"))),'EL SV'!$C$4:$G$4,0))</f>
        <v>8</v>
      </c>
      <c r="K141" s="47">
        <v>26550</v>
      </c>
      <c r="L141" s="3" t="s">
        <v>1708</v>
      </c>
      <c r="M141" s="48">
        <f>MATCH(L141,'Category 4'!$A:$A,0)</f>
        <v>848</v>
      </c>
      <c r="N141" s="48" t="e">
        <f>MATCH(G141,'Category 4'!$1:$1,0)</f>
        <v>#N/A</v>
      </c>
      <c r="O141" s="48" t="e">
        <f>INDEX('Category 4'!$A$1:$DU$871,'P&amp;M'!M141,'P&amp;M'!N141)</f>
        <v>#N/A</v>
      </c>
      <c r="P141" s="48">
        <f>MATCH($P$2,'Category 4'!$1:$1,0)</f>
        <v>124</v>
      </c>
      <c r="Q141" s="49">
        <f>INDEX('Category 4'!$A$1:$DU$871,'P&amp;M'!M141,'P&amp;M'!P141)</f>
        <v>144</v>
      </c>
      <c r="R141" s="50">
        <v>1</v>
      </c>
      <c r="S141" s="51">
        <v>0.05</v>
      </c>
      <c r="T141" s="46">
        <f t="shared" si="21"/>
        <v>0.11874999999999999</v>
      </c>
      <c r="U141" s="52"/>
      <c r="V141" s="69">
        <f t="shared" si="22"/>
        <v>0</v>
      </c>
      <c r="W141" s="52">
        <f t="shared" si="23"/>
        <v>26550</v>
      </c>
      <c r="X141" s="54">
        <f t="shared" si="24"/>
        <v>259.1352739726027</v>
      </c>
      <c r="Y141" s="55">
        <f t="shared" si="25"/>
        <v>26290.864726027397</v>
      </c>
      <c r="Z141" s="56"/>
      <c r="AA141" s="55">
        <f t="shared" si="26"/>
        <v>26290.864726027397</v>
      </c>
    </row>
    <row r="142" spans="2:27">
      <c r="B142" s="40">
        <v>139</v>
      </c>
      <c r="C142" s="62" t="s">
        <v>1959</v>
      </c>
      <c r="D142" s="42">
        <v>1</v>
      </c>
      <c r="E142" s="42" t="s">
        <v>1994</v>
      </c>
      <c r="F142" s="43">
        <v>44721</v>
      </c>
      <c r="G142" s="72">
        <f t="shared" si="19"/>
        <v>44713</v>
      </c>
      <c r="H142" s="45">
        <v>44742</v>
      </c>
      <c r="I142" s="46">
        <f t="shared" si="20"/>
        <v>5.7534246575342465E-2</v>
      </c>
      <c r="J142" s="189">
        <f>INDEX('EL SV'!$C$4:$G$52,MATCH('P&amp;M'!L142,'EL SV'!$C$4:$C$52,0),MATCH(IF(K142&gt;2000000,"A",IF(K142&gt;1000000,"B",IF(K142&gt;100000,"C","D"))),'EL SV'!$C$4:$G$4,0))</f>
        <v>8</v>
      </c>
      <c r="K142" s="60">
        <v>26550</v>
      </c>
      <c r="L142" s="3" t="s">
        <v>1708</v>
      </c>
      <c r="M142" s="48">
        <f>MATCH(L142,'Category 4'!$A:$A,0)</f>
        <v>848</v>
      </c>
      <c r="N142" s="48" t="e">
        <f>MATCH(G142,'Category 4'!$1:$1,0)</f>
        <v>#N/A</v>
      </c>
      <c r="O142" s="48" t="e">
        <f>INDEX('Category 4'!$A$1:$DU$871,'P&amp;M'!M142,'P&amp;M'!N142)</f>
        <v>#N/A</v>
      </c>
      <c r="P142" s="48">
        <f>MATCH($P$2,'Category 4'!$1:$1,0)</f>
        <v>124</v>
      </c>
      <c r="Q142" s="49">
        <f>INDEX('Category 4'!$A$1:$DU$871,'P&amp;M'!M142,'P&amp;M'!P142)</f>
        <v>144</v>
      </c>
      <c r="R142" s="50">
        <v>1</v>
      </c>
      <c r="S142" s="51">
        <v>0.05</v>
      </c>
      <c r="T142" s="46">
        <f t="shared" si="21"/>
        <v>0.11874999999999999</v>
      </c>
      <c r="U142" s="52"/>
      <c r="V142" s="69">
        <f t="shared" si="22"/>
        <v>0</v>
      </c>
      <c r="W142" s="52">
        <f t="shared" si="23"/>
        <v>26550</v>
      </c>
      <c r="X142" s="54">
        <f t="shared" si="24"/>
        <v>181.39469178082192</v>
      </c>
      <c r="Y142" s="55">
        <f t="shared" si="25"/>
        <v>26368.605308219179</v>
      </c>
      <c r="Z142" s="56"/>
      <c r="AA142" s="55">
        <f t="shared" si="26"/>
        <v>26368.605308219179</v>
      </c>
    </row>
    <row r="143" spans="2:27">
      <c r="B143" s="40">
        <v>140</v>
      </c>
      <c r="C143" s="66" t="s">
        <v>1783</v>
      </c>
      <c r="D143" s="65">
        <v>1</v>
      </c>
      <c r="E143" s="65" t="s">
        <v>1999</v>
      </c>
      <c r="F143" s="57">
        <v>44653</v>
      </c>
      <c r="G143" s="44">
        <f t="shared" si="19"/>
        <v>44652</v>
      </c>
      <c r="H143" s="45">
        <v>44742</v>
      </c>
      <c r="I143" s="46">
        <f t="shared" si="20"/>
        <v>0.24383561643835616</v>
      </c>
      <c r="J143" s="189">
        <f>INDEX('EL SV'!$C$4:$G$52,MATCH('P&amp;M'!L143,'EL SV'!$C$4:$C$52,0),MATCH(IF(K143&gt;2000000,"A",IF(K143&gt;1000000,"B",IF(K143&gt;100000,"C","D"))),'EL SV'!$C$4:$G$4,0))</f>
        <v>10</v>
      </c>
      <c r="K143" s="47">
        <v>25960</v>
      </c>
      <c r="L143" s="3" t="s">
        <v>1251</v>
      </c>
      <c r="M143" s="48">
        <f>MATCH(L143,'Category 4'!$A:$A,0)</f>
        <v>619</v>
      </c>
      <c r="N143" s="48">
        <f>MATCH(G143,'Category 4'!$1:$1,0)</f>
        <v>124</v>
      </c>
      <c r="O143" s="48">
        <f>INDEX('Category 4'!$A$1:$DU$871,'P&amp;M'!M143,'P&amp;M'!N143)</f>
        <v>103.3</v>
      </c>
      <c r="P143" s="48">
        <f>MATCH($P$2,'Category 4'!$1:$1,0)</f>
        <v>124</v>
      </c>
      <c r="Q143" s="49">
        <f>INDEX('Category 4'!$A$1:$DU$871,'P&amp;M'!M143,'P&amp;M'!P143)</f>
        <v>103.3</v>
      </c>
      <c r="R143" s="50">
        <f t="shared" si="27"/>
        <v>1</v>
      </c>
      <c r="S143" s="51">
        <v>0.05</v>
      </c>
      <c r="T143" s="46">
        <f t="shared" si="21"/>
        <v>9.5000000000000001E-2</v>
      </c>
      <c r="U143" s="52"/>
      <c r="V143" s="53">
        <f t="shared" si="22"/>
        <v>0</v>
      </c>
      <c r="W143" s="52">
        <f t="shared" si="23"/>
        <v>25960</v>
      </c>
      <c r="X143" s="54">
        <f t="shared" si="24"/>
        <v>601.34739726027397</v>
      </c>
      <c r="Y143" s="55">
        <f t="shared" si="25"/>
        <v>25358.652602739727</v>
      </c>
      <c r="Z143" s="56"/>
      <c r="AA143" s="55">
        <f t="shared" si="26"/>
        <v>25358.652602739727</v>
      </c>
    </row>
    <row r="144" spans="2:27">
      <c r="B144" s="40">
        <v>141</v>
      </c>
      <c r="C144" s="62" t="s">
        <v>1963</v>
      </c>
      <c r="D144" s="42">
        <v>2</v>
      </c>
      <c r="E144" s="42" t="s">
        <v>1994</v>
      </c>
      <c r="F144" s="43">
        <v>44740</v>
      </c>
      <c r="G144" s="72">
        <f t="shared" si="19"/>
        <v>44713</v>
      </c>
      <c r="H144" s="45">
        <v>44742</v>
      </c>
      <c r="I144" s="46">
        <f t="shared" si="20"/>
        <v>5.4794520547945206E-3</v>
      </c>
      <c r="J144" s="189">
        <f>INDEX('EL SV'!$C$4:$G$52,MATCH('P&amp;M'!L144,'EL SV'!$C$4:$C$52,0),MATCH(IF(K144&gt;2000000,"A",IF(K144&gt;1000000,"B",IF(K144&gt;100000,"C","D"))),'EL SV'!$C$4:$G$4,0))</f>
        <v>10</v>
      </c>
      <c r="K144" s="60">
        <v>25960</v>
      </c>
      <c r="L144" s="3" t="s">
        <v>1321</v>
      </c>
      <c r="M144" s="48">
        <f>MATCH(L144,'Category 4'!$A:$A,0)</f>
        <v>654</v>
      </c>
      <c r="N144" s="48" t="e">
        <f>MATCH(G144,'Category 4'!$1:$1,0)</f>
        <v>#N/A</v>
      </c>
      <c r="O144" s="48" t="e">
        <f>INDEX('Category 4'!$A$1:$DU$871,'P&amp;M'!M144,'P&amp;M'!N144)</f>
        <v>#N/A</v>
      </c>
      <c r="P144" s="48">
        <f>MATCH($P$2,'Category 4'!$1:$1,0)</f>
        <v>124</v>
      </c>
      <c r="Q144" s="49">
        <f>INDEX('Category 4'!$A$1:$DU$871,'P&amp;M'!M144,'P&amp;M'!P144)</f>
        <v>111.2</v>
      </c>
      <c r="R144" s="50">
        <v>1</v>
      </c>
      <c r="S144" s="51">
        <v>0.05</v>
      </c>
      <c r="T144" s="46">
        <f t="shared" si="21"/>
        <v>9.5000000000000001E-2</v>
      </c>
      <c r="U144" s="52"/>
      <c r="V144" s="69">
        <f t="shared" si="22"/>
        <v>0</v>
      </c>
      <c r="W144" s="52">
        <f t="shared" si="23"/>
        <v>25960</v>
      </c>
      <c r="X144" s="54">
        <f t="shared" si="24"/>
        <v>13.513424657534246</v>
      </c>
      <c r="Y144" s="55">
        <f t="shared" si="25"/>
        <v>25946.486575342467</v>
      </c>
      <c r="Z144" s="56"/>
      <c r="AA144" s="55">
        <f t="shared" si="26"/>
        <v>25946.486575342467</v>
      </c>
    </row>
    <row r="145" spans="2:27">
      <c r="B145" s="40">
        <v>142</v>
      </c>
      <c r="C145" s="62" t="s">
        <v>1913</v>
      </c>
      <c r="D145" s="42">
        <v>25</v>
      </c>
      <c r="E145" s="42" t="s">
        <v>1994</v>
      </c>
      <c r="F145" s="43">
        <v>44697</v>
      </c>
      <c r="G145" s="72">
        <f t="shared" si="19"/>
        <v>44682</v>
      </c>
      <c r="H145" s="45">
        <v>44742</v>
      </c>
      <c r="I145" s="46">
        <f t="shared" si="20"/>
        <v>0.12328767123287671</v>
      </c>
      <c r="J145" s="189">
        <f>INDEX('EL SV'!$C$4:$G$52,MATCH('P&amp;M'!L145,'EL SV'!$C$4:$C$52,0),MATCH(IF(K145&gt;2000000,"A",IF(K145&gt;1000000,"B",IF(K145&gt;100000,"C","D"))),'EL SV'!$C$4:$G$4,0))</f>
        <v>5</v>
      </c>
      <c r="K145" s="47">
        <v>23895</v>
      </c>
      <c r="L145" s="3" t="s">
        <v>1177</v>
      </c>
      <c r="M145" s="48">
        <f>MATCH(L145,'Category 4'!$A:$A,0)</f>
        <v>582</v>
      </c>
      <c r="N145" s="48" t="e">
        <f>MATCH(G145,'Category 4'!$1:$1,0)</f>
        <v>#N/A</v>
      </c>
      <c r="O145" s="48" t="e">
        <f>INDEX('Category 4'!$A$1:$DU$871,'P&amp;M'!M145,'P&amp;M'!N145)</f>
        <v>#N/A</v>
      </c>
      <c r="P145" s="48">
        <f>MATCH($P$2,'Category 4'!$1:$1,0)</f>
        <v>124</v>
      </c>
      <c r="Q145" s="49">
        <f>INDEX('Category 4'!$A$1:$DU$871,'P&amp;M'!M145,'P&amp;M'!P145)</f>
        <v>172.7</v>
      </c>
      <c r="R145" s="50">
        <v>1</v>
      </c>
      <c r="S145" s="51">
        <v>0.05</v>
      </c>
      <c r="T145" s="46">
        <f t="shared" si="21"/>
        <v>0.19</v>
      </c>
      <c r="U145" s="52"/>
      <c r="V145" s="69">
        <f t="shared" si="22"/>
        <v>0</v>
      </c>
      <c r="W145" s="52">
        <f t="shared" si="23"/>
        <v>23895</v>
      </c>
      <c r="X145" s="54">
        <f t="shared" si="24"/>
        <v>559.73219178082195</v>
      </c>
      <c r="Y145" s="55">
        <f t="shared" si="25"/>
        <v>23335.267808219178</v>
      </c>
      <c r="Z145" s="56"/>
      <c r="AA145" s="55">
        <f t="shared" si="26"/>
        <v>23335.267808219178</v>
      </c>
    </row>
    <row r="146" spans="2:27">
      <c r="B146" s="40">
        <v>143</v>
      </c>
      <c r="C146" s="41" t="s">
        <v>1814</v>
      </c>
      <c r="D146" s="42">
        <v>2</v>
      </c>
      <c r="E146" s="42" t="s">
        <v>1994</v>
      </c>
      <c r="F146" s="43">
        <v>44624</v>
      </c>
      <c r="G146" s="44">
        <f t="shared" si="19"/>
        <v>44621</v>
      </c>
      <c r="H146" s="45">
        <v>44742</v>
      </c>
      <c r="I146" s="46">
        <f t="shared" si="20"/>
        <v>0.32328767123287672</v>
      </c>
      <c r="J146" s="189">
        <f>INDEX('EL SV'!$C$4:$G$52,MATCH('P&amp;M'!L146,'EL SV'!$C$4:$C$52,0),MATCH(IF(K146&gt;2000000,"A",IF(K146&gt;1000000,"B",IF(K146&gt;100000,"C","D"))),'EL SV'!$C$4:$G$4,0))</f>
        <v>5</v>
      </c>
      <c r="K146" s="47">
        <v>23759</v>
      </c>
      <c r="L146" s="3" t="s">
        <v>1271</v>
      </c>
      <c r="M146" s="48">
        <f>MATCH(L146,'Category 4'!$A:$A,0)</f>
        <v>629</v>
      </c>
      <c r="N146" s="48">
        <f>MATCH(G146,'Category 4'!$1:$1,0)</f>
        <v>123</v>
      </c>
      <c r="O146" s="48">
        <f>INDEX('Category 4'!$A$1:$DU$871,'P&amp;M'!M146,'P&amp;M'!N146)</f>
        <v>140.80000000000001</v>
      </c>
      <c r="P146" s="48">
        <f>MATCH($P$2,'Category 4'!$1:$1,0)</f>
        <v>124</v>
      </c>
      <c r="Q146" s="49">
        <f>INDEX('Category 4'!$A$1:$DU$871,'P&amp;M'!M146,'P&amp;M'!P146)</f>
        <v>143.19999999999999</v>
      </c>
      <c r="R146" s="50">
        <f t="shared" si="27"/>
        <v>1.0170454545454544</v>
      </c>
      <c r="S146" s="51">
        <v>0.05</v>
      </c>
      <c r="T146" s="46">
        <f t="shared" si="21"/>
        <v>0.19</v>
      </c>
      <c r="U146" s="52"/>
      <c r="V146" s="53">
        <f t="shared" si="22"/>
        <v>1.7045454545454364E-2</v>
      </c>
      <c r="W146" s="52">
        <f t="shared" si="23"/>
        <v>24163.982954545449</v>
      </c>
      <c r="X146" s="54">
        <f t="shared" si="24"/>
        <v>1484.264377646326</v>
      </c>
      <c r="Y146" s="55">
        <f t="shared" si="25"/>
        <v>22274.735622353674</v>
      </c>
      <c r="Z146" s="56"/>
      <c r="AA146" s="55">
        <f t="shared" si="26"/>
        <v>22274.735622353674</v>
      </c>
    </row>
    <row r="147" spans="2:27">
      <c r="B147" s="40">
        <v>144</v>
      </c>
      <c r="C147" s="41" t="s">
        <v>1827</v>
      </c>
      <c r="D147" s="42">
        <v>10</v>
      </c>
      <c r="E147" s="42" t="s">
        <v>1994</v>
      </c>
      <c r="F147" s="43">
        <v>44625</v>
      </c>
      <c r="G147" s="44">
        <f t="shared" si="19"/>
        <v>44621</v>
      </c>
      <c r="H147" s="45">
        <v>44742</v>
      </c>
      <c r="I147" s="46">
        <f t="shared" si="20"/>
        <v>0.32054794520547947</v>
      </c>
      <c r="J147" s="189">
        <f>INDEX('EL SV'!$C$4:$G$52,MATCH('P&amp;M'!L147,'EL SV'!$C$4:$C$52,0),MATCH(IF(K147&gt;2000000,"A",IF(K147&gt;1000000,"B",IF(K147&gt;100000,"C","D"))),'EL SV'!$C$4:$G$4,0))</f>
        <v>5</v>
      </c>
      <c r="K147" s="47">
        <v>23600</v>
      </c>
      <c r="L147" s="3" t="s">
        <v>1177</v>
      </c>
      <c r="M147" s="48">
        <f>MATCH(L147,'Category 4'!$A:$A,0)</f>
        <v>582</v>
      </c>
      <c r="N147" s="48">
        <f>MATCH(G147,'Category 4'!$1:$1,0)</f>
        <v>123</v>
      </c>
      <c r="O147" s="48">
        <f>INDEX('Category 4'!$A$1:$DU$871,'P&amp;M'!M147,'P&amp;M'!N147)</f>
        <v>171</v>
      </c>
      <c r="P147" s="48">
        <f>MATCH($P$2,'Category 4'!$1:$1,0)</f>
        <v>124</v>
      </c>
      <c r="Q147" s="49">
        <f>INDEX('Category 4'!$A$1:$DU$871,'P&amp;M'!M147,'P&amp;M'!P147)</f>
        <v>172.7</v>
      </c>
      <c r="R147" s="50">
        <f t="shared" si="27"/>
        <v>1.0099415204678361</v>
      </c>
      <c r="S147" s="51">
        <v>0.05</v>
      </c>
      <c r="T147" s="46">
        <f t="shared" si="21"/>
        <v>0.19</v>
      </c>
      <c r="U147" s="52"/>
      <c r="V147" s="53">
        <f t="shared" si="22"/>
        <v>9.9415204678361402E-3</v>
      </c>
      <c r="W147" s="52">
        <f t="shared" si="23"/>
        <v>23834.619883040934</v>
      </c>
      <c r="X147" s="54">
        <f t="shared" si="24"/>
        <v>1451.6263013698631</v>
      </c>
      <c r="Y147" s="55">
        <f t="shared" si="25"/>
        <v>22148.373698630137</v>
      </c>
      <c r="Z147" s="56"/>
      <c r="AA147" s="55">
        <f t="shared" si="26"/>
        <v>22148.373698630137</v>
      </c>
    </row>
    <row r="148" spans="2:27">
      <c r="B148" s="40">
        <v>145</v>
      </c>
      <c r="C148" s="62" t="s">
        <v>1926</v>
      </c>
      <c r="D148" s="42">
        <v>270</v>
      </c>
      <c r="E148" s="42" t="s">
        <v>1994</v>
      </c>
      <c r="F148" s="43">
        <v>44703</v>
      </c>
      <c r="G148" s="72">
        <f t="shared" si="19"/>
        <v>44682</v>
      </c>
      <c r="H148" s="45">
        <v>44742</v>
      </c>
      <c r="I148" s="46">
        <f t="shared" si="20"/>
        <v>0.10684931506849316</v>
      </c>
      <c r="J148" s="189">
        <f>INDEX('EL SV'!$C$4:$G$52,MATCH('P&amp;M'!L148,'EL SV'!$C$4:$C$52,0),MATCH(IF(K148&gt;2000000,"A",IF(K148&gt;1000000,"B",IF(K148&gt;100000,"C","D"))),'EL SV'!$C$4:$G$4,0))</f>
        <v>5</v>
      </c>
      <c r="K148" s="47">
        <v>22302</v>
      </c>
      <c r="L148" s="3" t="s">
        <v>1031</v>
      </c>
      <c r="M148" s="48">
        <f>MATCH(L148,'Category 4'!$A:$A,0)</f>
        <v>509</v>
      </c>
      <c r="N148" s="48" t="e">
        <f>MATCH(G148,'Category 4'!$1:$1,0)</f>
        <v>#N/A</v>
      </c>
      <c r="O148" s="48" t="e">
        <f>INDEX('Category 4'!$A$1:$DU$871,'P&amp;M'!M148,'P&amp;M'!N148)</f>
        <v>#N/A</v>
      </c>
      <c r="P148" s="48">
        <f>MATCH($P$2,'Category 4'!$1:$1,0)</f>
        <v>124</v>
      </c>
      <c r="Q148" s="49">
        <f>INDEX('Category 4'!$A$1:$DU$871,'P&amp;M'!M148,'P&amp;M'!P148)</f>
        <v>150.4</v>
      </c>
      <c r="R148" s="50">
        <v>1</v>
      </c>
      <c r="S148" s="51">
        <v>0.05</v>
      </c>
      <c r="T148" s="46">
        <f t="shared" si="21"/>
        <v>0.19</v>
      </c>
      <c r="U148" s="52"/>
      <c r="V148" s="69">
        <f t="shared" si="22"/>
        <v>0</v>
      </c>
      <c r="W148" s="52">
        <f t="shared" si="23"/>
        <v>22302</v>
      </c>
      <c r="X148" s="54">
        <f t="shared" si="24"/>
        <v>452.76115068493152</v>
      </c>
      <c r="Y148" s="55">
        <f t="shared" si="25"/>
        <v>21849.238849315068</v>
      </c>
      <c r="Z148" s="56"/>
      <c r="AA148" s="55">
        <f t="shared" si="26"/>
        <v>21849.238849315068</v>
      </c>
    </row>
    <row r="149" spans="2:27">
      <c r="B149" s="40">
        <v>146</v>
      </c>
      <c r="C149" s="62" t="s">
        <v>1939</v>
      </c>
      <c r="D149" s="42">
        <v>54</v>
      </c>
      <c r="E149" s="42" t="s">
        <v>1994</v>
      </c>
      <c r="F149" s="43">
        <v>44715</v>
      </c>
      <c r="G149" s="72">
        <f t="shared" si="19"/>
        <v>44713</v>
      </c>
      <c r="H149" s="45">
        <v>44742</v>
      </c>
      <c r="I149" s="46">
        <f t="shared" si="20"/>
        <v>7.3972602739726029E-2</v>
      </c>
      <c r="J149" s="189">
        <f>INDEX('EL SV'!$C$4:$G$52,MATCH('P&amp;M'!L149,'EL SV'!$C$4:$C$52,0),MATCH(IF(K149&gt;2000000,"A",IF(K149&gt;1000000,"B",IF(K149&gt;100000,"C","D"))),'EL SV'!$C$4:$G$4,0))</f>
        <v>5</v>
      </c>
      <c r="K149" s="47">
        <v>22302</v>
      </c>
      <c r="L149" s="3" t="s">
        <v>1031</v>
      </c>
      <c r="M149" s="48">
        <f>MATCH(L149,'Category 4'!$A:$A,0)</f>
        <v>509</v>
      </c>
      <c r="N149" s="48" t="e">
        <f>MATCH(G149,'Category 4'!$1:$1,0)</f>
        <v>#N/A</v>
      </c>
      <c r="O149" s="48" t="e">
        <f>INDEX('Category 4'!$A$1:$DU$871,'P&amp;M'!M149,'P&amp;M'!N149)</f>
        <v>#N/A</v>
      </c>
      <c r="P149" s="48">
        <f>MATCH($P$2,'Category 4'!$1:$1,0)</f>
        <v>124</v>
      </c>
      <c r="Q149" s="49">
        <f>INDEX('Category 4'!$A$1:$DU$871,'P&amp;M'!M149,'P&amp;M'!P149)</f>
        <v>150.4</v>
      </c>
      <c r="R149" s="50">
        <v>1</v>
      </c>
      <c r="S149" s="51">
        <v>0.05</v>
      </c>
      <c r="T149" s="46">
        <f t="shared" si="21"/>
        <v>0.19</v>
      </c>
      <c r="U149" s="52"/>
      <c r="V149" s="69">
        <f t="shared" si="22"/>
        <v>0</v>
      </c>
      <c r="W149" s="52">
        <f t="shared" si="23"/>
        <v>22302</v>
      </c>
      <c r="X149" s="54">
        <f t="shared" si="24"/>
        <v>313.45002739726027</v>
      </c>
      <c r="Y149" s="55">
        <f t="shared" si="25"/>
        <v>21988.549972602741</v>
      </c>
      <c r="Z149" s="56"/>
      <c r="AA149" s="55">
        <f t="shared" si="26"/>
        <v>21988.549972602741</v>
      </c>
    </row>
    <row r="150" spans="2:27">
      <c r="B150" s="40">
        <v>147</v>
      </c>
      <c r="C150" s="62" t="s">
        <v>1955</v>
      </c>
      <c r="D150" s="42">
        <v>72</v>
      </c>
      <c r="E150" s="42" t="s">
        <v>2006</v>
      </c>
      <c r="F150" s="43">
        <v>44719</v>
      </c>
      <c r="G150" s="72">
        <f t="shared" si="19"/>
        <v>44713</v>
      </c>
      <c r="H150" s="45">
        <v>44742</v>
      </c>
      <c r="I150" s="46">
        <f t="shared" si="20"/>
        <v>6.3013698630136991E-2</v>
      </c>
      <c r="J150" s="189">
        <f>INDEX('EL SV'!$C$4:$G$52,MATCH('P&amp;M'!L150,'EL SV'!$C$4:$C$52,0),MATCH(IF(K150&gt;2000000,"A",IF(K150&gt;1000000,"B",IF(K150&gt;100000,"C","D"))),'EL SV'!$C$4:$G$4,0))</f>
        <v>5</v>
      </c>
      <c r="K150" s="60">
        <v>21750</v>
      </c>
      <c r="L150" s="3" t="s">
        <v>1013</v>
      </c>
      <c r="M150" s="48">
        <f>MATCH(L150,'Category 4'!$A:$A,0)</f>
        <v>500</v>
      </c>
      <c r="N150" s="48" t="e">
        <f>MATCH(G150,'Category 4'!$1:$1,0)</f>
        <v>#N/A</v>
      </c>
      <c r="O150" s="48" t="e">
        <f>INDEX('Category 4'!$A$1:$DU$871,'P&amp;M'!M150,'P&amp;M'!N150)</f>
        <v>#N/A</v>
      </c>
      <c r="P150" s="48">
        <f>MATCH($P$2,'Category 4'!$1:$1,0)</f>
        <v>124</v>
      </c>
      <c r="Q150" s="49">
        <f>INDEX('Category 4'!$A$1:$DU$871,'P&amp;M'!M150,'P&amp;M'!P150)</f>
        <v>168</v>
      </c>
      <c r="R150" s="50">
        <v>1</v>
      </c>
      <c r="S150" s="51">
        <v>0.05</v>
      </c>
      <c r="T150" s="46">
        <f t="shared" si="21"/>
        <v>0.19</v>
      </c>
      <c r="U150" s="52"/>
      <c r="V150" s="69">
        <f t="shared" si="22"/>
        <v>0</v>
      </c>
      <c r="W150" s="52">
        <f t="shared" si="23"/>
        <v>21750</v>
      </c>
      <c r="X150" s="54">
        <f t="shared" si="24"/>
        <v>260.40410958904113</v>
      </c>
      <c r="Y150" s="55">
        <f t="shared" si="25"/>
        <v>21489.595890410958</v>
      </c>
      <c r="Z150" s="56"/>
      <c r="AA150" s="55">
        <f t="shared" si="26"/>
        <v>21489.595890410958</v>
      </c>
    </row>
    <row r="151" spans="2:27">
      <c r="B151" s="40">
        <v>148</v>
      </c>
      <c r="C151" s="62" t="s">
        <v>1949</v>
      </c>
      <c r="D151" s="42">
        <v>29.73</v>
      </c>
      <c r="E151" s="42" t="s">
        <v>2001</v>
      </c>
      <c r="F151" s="43">
        <v>44719</v>
      </c>
      <c r="G151" s="72">
        <f t="shared" si="19"/>
        <v>44713</v>
      </c>
      <c r="H151" s="45">
        <v>44742</v>
      </c>
      <c r="I151" s="46">
        <f t="shared" si="20"/>
        <v>6.3013698630136991E-2</v>
      </c>
      <c r="J151" s="189">
        <f>INDEX('EL SV'!$C$4:$G$52,MATCH('P&amp;M'!L151,'EL SV'!$C$4:$C$52,0),MATCH(IF(K151&gt;2000000,"A",IF(K151&gt;1000000,"B",IF(K151&gt;100000,"C","D"))),'EL SV'!$C$4:$G$4,0))</f>
        <v>5</v>
      </c>
      <c r="K151" s="60">
        <v>21120</v>
      </c>
      <c r="L151" s="3" t="s">
        <v>1177</v>
      </c>
      <c r="M151" s="48">
        <f>MATCH(L151,'Category 4'!$A:$A,0)</f>
        <v>582</v>
      </c>
      <c r="N151" s="48" t="e">
        <f>MATCH(G151,'Category 4'!$1:$1,0)</f>
        <v>#N/A</v>
      </c>
      <c r="O151" s="48" t="e">
        <f>INDEX('Category 4'!$A$1:$DU$871,'P&amp;M'!M151,'P&amp;M'!N151)</f>
        <v>#N/A</v>
      </c>
      <c r="P151" s="48">
        <f>MATCH($P$2,'Category 4'!$1:$1,0)</f>
        <v>124</v>
      </c>
      <c r="Q151" s="49">
        <f>INDEX('Category 4'!$A$1:$DU$871,'P&amp;M'!M151,'P&amp;M'!P151)</f>
        <v>172.7</v>
      </c>
      <c r="R151" s="50">
        <v>1</v>
      </c>
      <c r="S151" s="51">
        <v>0.05</v>
      </c>
      <c r="T151" s="46">
        <f t="shared" si="21"/>
        <v>0.19</v>
      </c>
      <c r="U151" s="52"/>
      <c r="V151" s="69">
        <f t="shared" si="22"/>
        <v>0</v>
      </c>
      <c r="W151" s="52">
        <f t="shared" si="23"/>
        <v>21120</v>
      </c>
      <c r="X151" s="54">
        <f t="shared" si="24"/>
        <v>252.86136986301372</v>
      </c>
      <c r="Y151" s="55">
        <f t="shared" si="25"/>
        <v>20867.138630136986</v>
      </c>
      <c r="Z151" s="56"/>
      <c r="AA151" s="55">
        <f t="shared" si="26"/>
        <v>20867.138630136986</v>
      </c>
    </row>
    <row r="152" spans="2:27">
      <c r="B152" s="40">
        <v>149</v>
      </c>
      <c r="C152" s="41" t="s">
        <v>1866</v>
      </c>
      <c r="D152" s="42">
        <v>60</v>
      </c>
      <c r="E152" s="42" t="s">
        <v>2001</v>
      </c>
      <c r="F152" s="43">
        <v>44649</v>
      </c>
      <c r="G152" s="44">
        <f t="shared" si="19"/>
        <v>44621</v>
      </c>
      <c r="H152" s="45">
        <v>44742</v>
      </c>
      <c r="I152" s="46">
        <f t="shared" si="20"/>
        <v>0.25479452054794521</v>
      </c>
      <c r="J152" s="189">
        <f>INDEX('EL SV'!$C$4:$G$52,MATCH('P&amp;M'!L152,'EL SV'!$C$4:$C$52,0),MATCH(IF(K152&gt;2000000,"A",IF(K152&gt;1000000,"B",IF(K152&gt;100000,"C","D"))),'EL SV'!$C$4:$G$4,0))</f>
        <v>10</v>
      </c>
      <c r="K152" s="47">
        <v>20143</v>
      </c>
      <c r="L152" s="3" t="s">
        <v>1185</v>
      </c>
      <c r="M152" s="48">
        <f>MATCH(L152,'Category 4'!$A:$A,0)</f>
        <v>586</v>
      </c>
      <c r="N152" s="48">
        <f>MATCH(G152,'Category 4'!$1:$1,0)</f>
        <v>123</v>
      </c>
      <c r="O152" s="48">
        <f>INDEX('Category 4'!$A$1:$DU$871,'P&amp;M'!M152,'P&amp;M'!N152)</f>
        <v>136.30000000000001</v>
      </c>
      <c r="P152" s="48">
        <f>MATCH($P$2,'Category 4'!$1:$1,0)</f>
        <v>124</v>
      </c>
      <c r="Q152" s="49">
        <f>INDEX('Category 4'!$A$1:$DU$871,'P&amp;M'!M152,'P&amp;M'!P152)</f>
        <v>137.30000000000001</v>
      </c>
      <c r="R152" s="50">
        <f t="shared" si="27"/>
        <v>1.0073367571533383</v>
      </c>
      <c r="S152" s="51">
        <v>0.05</v>
      </c>
      <c r="T152" s="46">
        <f t="shared" si="21"/>
        <v>9.5000000000000001E-2</v>
      </c>
      <c r="U152" s="52"/>
      <c r="V152" s="53">
        <f t="shared" si="22"/>
        <v>7.3367571533382581E-3</v>
      </c>
      <c r="W152" s="52">
        <f t="shared" si="23"/>
        <v>20290.784299339692</v>
      </c>
      <c r="X152" s="54">
        <f t="shared" si="24"/>
        <v>491.14816242374297</v>
      </c>
      <c r="Y152" s="55">
        <f t="shared" si="25"/>
        <v>19651.851837576258</v>
      </c>
      <c r="Z152" s="56"/>
      <c r="AA152" s="55">
        <f t="shared" si="26"/>
        <v>19651.851837576258</v>
      </c>
    </row>
    <row r="153" spans="2:27">
      <c r="B153" s="40">
        <v>150</v>
      </c>
      <c r="C153" s="41" t="s">
        <v>1813</v>
      </c>
      <c r="D153" s="42">
        <v>1</v>
      </c>
      <c r="E153" s="42" t="s">
        <v>1994</v>
      </c>
      <c r="F153" s="43">
        <v>44624</v>
      </c>
      <c r="G153" s="44">
        <f t="shared" si="19"/>
        <v>44621</v>
      </c>
      <c r="H153" s="45">
        <v>44742</v>
      </c>
      <c r="I153" s="46">
        <f t="shared" si="20"/>
        <v>0.32328767123287672</v>
      </c>
      <c r="J153" s="189">
        <f>INDEX('EL SV'!$C$4:$G$52,MATCH('P&amp;M'!L153,'EL SV'!$C$4:$C$52,0),MATCH(IF(K153&gt;2000000,"A",IF(K153&gt;1000000,"B",IF(K153&gt;100000,"C","D"))),'EL SV'!$C$4:$G$4,0))</f>
        <v>5</v>
      </c>
      <c r="K153" s="47">
        <v>20029</v>
      </c>
      <c r="L153" s="3" t="s">
        <v>1271</v>
      </c>
      <c r="M153" s="48">
        <f>MATCH(L153,'Category 4'!$A:$A,0)</f>
        <v>629</v>
      </c>
      <c r="N153" s="48">
        <f>MATCH(G153,'Category 4'!$1:$1,0)</f>
        <v>123</v>
      </c>
      <c r="O153" s="48">
        <f>INDEX('Category 4'!$A$1:$DU$871,'P&amp;M'!M153,'P&amp;M'!N153)</f>
        <v>140.80000000000001</v>
      </c>
      <c r="P153" s="48">
        <f>MATCH($P$2,'Category 4'!$1:$1,0)</f>
        <v>124</v>
      </c>
      <c r="Q153" s="49">
        <f>INDEX('Category 4'!$A$1:$DU$871,'P&amp;M'!M153,'P&amp;M'!P153)</f>
        <v>143.19999999999999</v>
      </c>
      <c r="R153" s="50">
        <f t="shared" si="27"/>
        <v>1.0170454545454544</v>
      </c>
      <c r="S153" s="51">
        <v>0.05</v>
      </c>
      <c r="T153" s="46">
        <f t="shared" si="21"/>
        <v>0.19</v>
      </c>
      <c r="U153" s="52"/>
      <c r="V153" s="53">
        <f t="shared" si="22"/>
        <v>1.7045454545454364E-2</v>
      </c>
      <c r="W153" s="52">
        <f t="shared" si="23"/>
        <v>20370.403409090904</v>
      </c>
      <c r="X153" s="54">
        <f t="shared" si="24"/>
        <v>1251.2450532378577</v>
      </c>
      <c r="Y153" s="55">
        <f t="shared" si="25"/>
        <v>18777.754946762143</v>
      </c>
      <c r="Z153" s="56"/>
      <c r="AA153" s="55">
        <f t="shared" si="26"/>
        <v>18777.754946762143</v>
      </c>
    </row>
    <row r="154" spans="2:27">
      <c r="B154" s="40">
        <v>151</v>
      </c>
      <c r="C154" s="41" t="s">
        <v>1843</v>
      </c>
      <c r="D154" s="42">
        <v>14</v>
      </c>
      <c r="E154" s="42" t="s">
        <v>1994</v>
      </c>
      <c r="F154" s="43">
        <v>44632</v>
      </c>
      <c r="G154" s="44">
        <f t="shared" si="19"/>
        <v>44621</v>
      </c>
      <c r="H154" s="45">
        <v>44742</v>
      </c>
      <c r="I154" s="46">
        <f t="shared" si="20"/>
        <v>0.30136986301369861</v>
      </c>
      <c r="J154" s="189">
        <f>INDEX('EL SV'!$C$4:$G$52,MATCH('P&amp;M'!L154,'EL SV'!$C$4:$C$52,0),MATCH(IF(K154&gt;2000000,"A",IF(K154&gt;1000000,"B",IF(K154&gt;100000,"C","D"))),'EL SV'!$C$4:$G$4,0))</f>
        <v>10</v>
      </c>
      <c r="K154" s="47">
        <v>19035</v>
      </c>
      <c r="L154" s="3" t="s">
        <v>1405</v>
      </c>
      <c r="M154" s="48">
        <f>MATCH(L154,'Category 4'!$A:$A,0)</f>
        <v>696</v>
      </c>
      <c r="N154" s="48">
        <f>MATCH(G154,'Category 4'!$1:$1,0)</f>
        <v>123</v>
      </c>
      <c r="O154" s="48">
        <f>INDEX('Category 4'!$A$1:$DU$871,'P&amp;M'!M154,'P&amp;M'!N154)</f>
        <v>165.7</v>
      </c>
      <c r="P154" s="48">
        <f>MATCH($P$2,'Category 4'!$1:$1,0)</f>
        <v>124</v>
      </c>
      <c r="Q154" s="49">
        <f>INDEX('Category 4'!$A$1:$DU$871,'P&amp;M'!M154,'P&amp;M'!P154)</f>
        <v>165.9</v>
      </c>
      <c r="R154" s="50">
        <f t="shared" si="27"/>
        <v>1.0012070006035003</v>
      </c>
      <c r="S154" s="51">
        <v>0.05</v>
      </c>
      <c r="T154" s="46">
        <f t="shared" si="21"/>
        <v>9.5000000000000001E-2</v>
      </c>
      <c r="U154" s="52"/>
      <c r="V154" s="53">
        <f t="shared" si="22"/>
        <v>1.2070006035003189E-3</v>
      </c>
      <c r="W154" s="52">
        <f t="shared" si="23"/>
        <v>19057.975256487629</v>
      </c>
      <c r="X154" s="54">
        <f t="shared" si="24"/>
        <v>545.63244227478276</v>
      </c>
      <c r="Y154" s="55">
        <f t="shared" si="25"/>
        <v>18489.367557725218</v>
      </c>
      <c r="Z154" s="56"/>
      <c r="AA154" s="55">
        <f t="shared" si="26"/>
        <v>18489.367557725218</v>
      </c>
    </row>
    <row r="155" spans="2:27">
      <c r="B155" s="40">
        <v>152</v>
      </c>
      <c r="C155" s="187" t="s">
        <v>1905</v>
      </c>
      <c r="D155" s="42">
        <v>1</v>
      </c>
      <c r="E155" s="42" t="s">
        <v>1994</v>
      </c>
      <c r="F155" s="43">
        <v>44687</v>
      </c>
      <c r="G155" s="72">
        <f t="shared" si="19"/>
        <v>44682</v>
      </c>
      <c r="H155" s="45">
        <v>44742</v>
      </c>
      <c r="I155" s="46">
        <f t="shared" si="20"/>
        <v>0.15068493150684931</v>
      </c>
      <c r="J155" s="189">
        <f>INDEX('EL SV'!$C$4:$G$52,MATCH('P&amp;M'!L155,'EL SV'!$C$4:$C$52,0),MATCH(IF(K155&gt;2000000,"A",IF(K155&gt;1000000,"B",IF(K155&gt;100000,"C","D"))),'EL SV'!$C$4:$G$4,0))</f>
        <v>5</v>
      </c>
      <c r="K155" s="47">
        <v>18880</v>
      </c>
      <c r="L155" s="3" t="s">
        <v>1345</v>
      </c>
      <c r="M155" s="48">
        <f>MATCH(L155,'Category 4'!$A:$A,0)</f>
        <v>666</v>
      </c>
      <c r="N155" s="48" t="e">
        <f>MATCH(G155,'Category 4'!$1:$1,0)</f>
        <v>#N/A</v>
      </c>
      <c r="O155" s="48" t="e">
        <f>INDEX('Category 4'!$A$1:$DU$871,'P&amp;M'!M155,'P&amp;M'!N155)</f>
        <v>#N/A</v>
      </c>
      <c r="P155" s="48">
        <f>MATCH($P$2,'Category 4'!$1:$1,0)</f>
        <v>124</v>
      </c>
      <c r="Q155" s="49">
        <f>INDEX('Category 4'!$A$1:$DU$871,'P&amp;M'!M155,'P&amp;M'!P155)</f>
        <v>125.9</v>
      </c>
      <c r="R155" s="50">
        <v>1</v>
      </c>
      <c r="S155" s="51">
        <v>0.05</v>
      </c>
      <c r="T155" s="46">
        <f t="shared" si="21"/>
        <v>0.19</v>
      </c>
      <c r="U155" s="52"/>
      <c r="V155" s="69">
        <f t="shared" si="22"/>
        <v>0</v>
      </c>
      <c r="W155" s="52">
        <f t="shared" si="23"/>
        <v>18880</v>
      </c>
      <c r="X155" s="54">
        <f t="shared" si="24"/>
        <v>540.53698630136978</v>
      </c>
      <c r="Y155" s="55">
        <f t="shared" si="25"/>
        <v>18339.463013698631</v>
      </c>
      <c r="Z155" s="56"/>
      <c r="AA155" s="55">
        <f t="shared" si="26"/>
        <v>18339.463013698631</v>
      </c>
    </row>
    <row r="156" spans="2:27">
      <c r="B156" s="40">
        <v>153</v>
      </c>
      <c r="C156" s="62" t="s">
        <v>1941</v>
      </c>
      <c r="D156" s="42">
        <v>20</v>
      </c>
      <c r="E156" s="42" t="s">
        <v>2005</v>
      </c>
      <c r="F156" s="43">
        <v>44718</v>
      </c>
      <c r="G156" s="72">
        <f t="shared" si="19"/>
        <v>44713</v>
      </c>
      <c r="H156" s="45">
        <v>44742</v>
      </c>
      <c r="I156" s="46">
        <f t="shared" si="20"/>
        <v>6.575342465753424E-2</v>
      </c>
      <c r="J156" s="189">
        <f>INDEX('EL SV'!$C$4:$G$52,MATCH('P&amp;M'!L156,'EL SV'!$C$4:$C$52,0),MATCH(IF(K156&gt;2000000,"A",IF(K156&gt;1000000,"B",IF(K156&gt;100000,"C","D"))),'EL SV'!$C$4:$G$4,0))</f>
        <v>5</v>
      </c>
      <c r="K156" s="47">
        <v>18880</v>
      </c>
      <c r="L156" s="3" t="s">
        <v>1393</v>
      </c>
      <c r="M156" s="48">
        <f>MATCH(L156,'Category 4'!$A:$A,0)</f>
        <v>690</v>
      </c>
      <c r="N156" s="48" t="e">
        <f>MATCH(G156,'Category 4'!$1:$1,0)</f>
        <v>#N/A</v>
      </c>
      <c r="O156" s="48" t="e">
        <f>INDEX('Category 4'!$A$1:$DU$871,'P&amp;M'!M156,'P&amp;M'!N156)</f>
        <v>#N/A</v>
      </c>
      <c r="P156" s="48">
        <f>MATCH($P$2,'Category 4'!$1:$1,0)</f>
        <v>124</v>
      </c>
      <c r="Q156" s="49">
        <f>INDEX('Category 4'!$A$1:$DU$871,'P&amp;M'!M156,'P&amp;M'!P156)</f>
        <v>151.5</v>
      </c>
      <c r="R156" s="50">
        <v>1</v>
      </c>
      <c r="S156" s="51">
        <v>0.05</v>
      </c>
      <c r="T156" s="46">
        <f t="shared" si="21"/>
        <v>0.19</v>
      </c>
      <c r="U156" s="52"/>
      <c r="V156" s="69">
        <f t="shared" si="22"/>
        <v>0</v>
      </c>
      <c r="W156" s="52">
        <f t="shared" si="23"/>
        <v>18880</v>
      </c>
      <c r="X156" s="54">
        <f t="shared" si="24"/>
        <v>235.87068493150682</v>
      </c>
      <c r="Y156" s="55">
        <f t="shared" si="25"/>
        <v>18644.129315068494</v>
      </c>
      <c r="Z156" s="56"/>
      <c r="AA156" s="55">
        <f t="shared" si="26"/>
        <v>18644.129315068494</v>
      </c>
    </row>
    <row r="157" spans="2:27">
      <c r="B157" s="40">
        <v>154</v>
      </c>
      <c r="C157" s="62" t="s">
        <v>1945</v>
      </c>
      <c r="D157" s="42">
        <v>20</v>
      </c>
      <c r="E157" s="42" t="s">
        <v>2005</v>
      </c>
      <c r="F157" s="43">
        <v>44719</v>
      </c>
      <c r="G157" s="72">
        <f t="shared" si="19"/>
        <v>44713</v>
      </c>
      <c r="H157" s="45">
        <v>44742</v>
      </c>
      <c r="I157" s="46">
        <f t="shared" si="20"/>
        <v>6.3013698630136991E-2</v>
      </c>
      <c r="J157" s="189">
        <f>INDEX('EL SV'!$C$4:$G$52,MATCH('P&amp;M'!L157,'EL SV'!$C$4:$C$52,0),MATCH(IF(K157&gt;2000000,"A",IF(K157&gt;1000000,"B",IF(K157&gt;100000,"C","D"))),'EL SV'!$C$4:$G$4,0))</f>
        <v>5</v>
      </c>
      <c r="K157" s="60">
        <v>18880</v>
      </c>
      <c r="L157" s="3" t="s">
        <v>1393</v>
      </c>
      <c r="M157" s="48">
        <f>MATCH(L157,'Category 4'!$A:$A,0)</f>
        <v>690</v>
      </c>
      <c r="N157" s="48" t="e">
        <f>MATCH(G157,'Category 4'!$1:$1,0)</f>
        <v>#N/A</v>
      </c>
      <c r="O157" s="48" t="e">
        <f>INDEX('Category 4'!$A$1:$DU$871,'P&amp;M'!M157,'P&amp;M'!N157)</f>
        <v>#N/A</v>
      </c>
      <c r="P157" s="48">
        <f>MATCH($P$2,'Category 4'!$1:$1,0)</f>
        <v>124</v>
      </c>
      <c r="Q157" s="49">
        <f>INDEX('Category 4'!$A$1:$DU$871,'P&amp;M'!M157,'P&amp;M'!P157)</f>
        <v>151.5</v>
      </c>
      <c r="R157" s="50">
        <v>1</v>
      </c>
      <c r="S157" s="51">
        <v>0.05</v>
      </c>
      <c r="T157" s="46">
        <f t="shared" si="21"/>
        <v>0.19</v>
      </c>
      <c r="U157" s="52"/>
      <c r="V157" s="69">
        <f t="shared" si="22"/>
        <v>0</v>
      </c>
      <c r="W157" s="52">
        <f t="shared" si="23"/>
        <v>18880</v>
      </c>
      <c r="X157" s="54">
        <f t="shared" si="24"/>
        <v>226.04273972602741</v>
      </c>
      <c r="Y157" s="55">
        <f t="shared" si="25"/>
        <v>18653.957260273972</v>
      </c>
      <c r="Z157" s="56"/>
      <c r="AA157" s="55">
        <f t="shared" si="26"/>
        <v>18653.957260273972</v>
      </c>
    </row>
    <row r="158" spans="2:27">
      <c r="B158" s="40">
        <v>155</v>
      </c>
      <c r="C158" s="66" t="s">
        <v>1880</v>
      </c>
      <c r="D158" s="65">
        <v>2</v>
      </c>
      <c r="E158" s="65" t="s">
        <v>1994</v>
      </c>
      <c r="F158" s="57">
        <v>44653</v>
      </c>
      <c r="G158" s="44">
        <f t="shared" si="19"/>
        <v>44652</v>
      </c>
      <c r="H158" s="45">
        <v>44742</v>
      </c>
      <c r="I158" s="46">
        <f t="shared" si="20"/>
        <v>0.24383561643835616</v>
      </c>
      <c r="J158" s="189">
        <f>INDEX('EL SV'!$C$4:$G$52,MATCH('P&amp;M'!L158,'EL SV'!$C$4:$C$52,0),MATCH(IF(K158&gt;2000000,"A",IF(K158&gt;1000000,"B",IF(K158&gt;100000,"C","D"))),'EL SV'!$C$4:$G$4,0))</f>
        <v>5</v>
      </c>
      <c r="K158" s="47">
        <v>18592</v>
      </c>
      <c r="L158" s="3" t="s">
        <v>1475</v>
      </c>
      <c r="M158" s="48">
        <f>MATCH(L158,'Category 4'!$A:$A,0)</f>
        <v>731</v>
      </c>
      <c r="N158" s="48">
        <f>MATCH(G158,'Category 4'!$1:$1,0)</f>
        <v>124</v>
      </c>
      <c r="O158" s="48">
        <f>INDEX('Category 4'!$A$1:$DU$871,'P&amp;M'!M158,'P&amp;M'!N158)</f>
        <v>116.4</v>
      </c>
      <c r="P158" s="48">
        <f>MATCH($P$2,'Category 4'!$1:$1,0)</f>
        <v>124</v>
      </c>
      <c r="Q158" s="49">
        <f>INDEX('Category 4'!$A$1:$DU$871,'P&amp;M'!M158,'P&amp;M'!P158)</f>
        <v>116.4</v>
      </c>
      <c r="R158" s="50">
        <f t="shared" si="27"/>
        <v>1</v>
      </c>
      <c r="S158" s="51">
        <v>0.05</v>
      </c>
      <c r="T158" s="46">
        <f t="shared" si="21"/>
        <v>0.19</v>
      </c>
      <c r="U158" s="52"/>
      <c r="V158" s="53">
        <f t="shared" si="22"/>
        <v>0</v>
      </c>
      <c r="W158" s="52">
        <f t="shared" si="23"/>
        <v>18592</v>
      </c>
      <c r="X158" s="54">
        <f t="shared" si="24"/>
        <v>861.34443835616435</v>
      </c>
      <c r="Y158" s="55">
        <f t="shared" si="25"/>
        <v>17730.655561643835</v>
      </c>
      <c r="Z158" s="56"/>
      <c r="AA158" s="55">
        <f t="shared" si="26"/>
        <v>17730.655561643835</v>
      </c>
    </row>
    <row r="159" spans="2:27">
      <c r="B159" s="40">
        <v>156</v>
      </c>
      <c r="C159" s="62" t="s">
        <v>1942</v>
      </c>
      <c r="D159" s="42">
        <v>15</v>
      </c>
      <c r="E159" s="42" t="s">
        <v>2005</v>
      </c>
      <c r="F159" s="43">
        <v>44718</v>
      </c>
      <c r="G159" s="72">
        <f t="shared" si="19"/>
        <v>44713</v>
      </c>
      <c r="H159" s="45">
        <v>44742</v>
      </c>
      <c r="I159" s="46">
        <f t="shared" si="20"/>
        <v>6.575342465753424E-2</v>
      </c>
      <c r="J159" s="189">
        <f>INDEX('EL SV'!$C$4:$G$52,MATCH('P&amp;M'!L159,'EL SV'!$C$4:$C$52,0),MATCH(IF(K159&gt;2000000,"A",IF(K159&gt;1000000,"B",IF(K159&gt;100000,"C","D"))),'EL SV'!$C$4:$G$4,0))</f>
        <v>5</v>
      </c>
      <c r="K159" s="47">
        <v>17700</v>
      </c>
      <c r="L159" s="3" t="s">
        <v>1393</v>
      </c>
      <c r="M159" s="48">
        <f>MATCH(L159,'Category 4'!$A:$A,0)</f>
        <v>690</v>
      </c>
      <c r="N159" s="48" t="e">
        <f>MATCH(G159,'Category 4'!$1:$1,0)</f>
        <v>#N/A</v>
      </c>
      <c r="O159" s="48" t="e">
        <f>INDEX('Category 4'!$A$1:$DU$871,'P&amp;M'!M159,'P&amp;M'!N159)</f>
        <v>#N/A</v>
      </c>
      <c r="P159" s="48">
        <f>MATCH($P$2,'Category 4'!$1:$1,0)</f>
        <v>124</v>
      </c>
      <c r="Q159" s="49">
        <f>INDEX('Category 4'!$A$1:$DU$871,'P&amp;M'!M159,'P&amp;M'!P159)</f>
        <v>151.5</v>
      </c>
      <c r="R159" s="50">
        <v>1</v>
      </c>
      <c r="S159" s="51">
        <v>0.05</v>
      </c>
      <c r="T159" s="46">
        <f t="shared" si="21"/>
        <v>0.19</v>
      </c>
      <c r="U159" s="52"/>
      <c r="V159" s="69">
        <f t="shared" si="22"/>
        <v>0</v>
      </c>
      <c r="W159" s="52">
        <f t="shared" si="23"/>
        <v>17700</v>
      </c>
      <c r="X159" s="54">
        <f t="shared" si="24"/>
        <v>221.12876712328764</v>
      </c>
      <c r="Y159" s="55">
        <f t="shared" si="25"/>
        <v>17478.871232876711</v>
      </c>
      <c r="Z159" s="56"/>
      <c r="AA159" s="55">
        <f t="shared" si="26"/>
        <v>17478.871232876711</v>
      </c>
    </row>
    <row r="160" spans="2:27">
      <c r="B160" s="40">
        <v>157</v>
      </c>
      <c r="C160" s="62" t="s">
        <v>1897</v>
      </c>
      <c r="D160" s="42">
        <v>1</v>
      </c>
      <c r="E160" s="42" t="s">
        <v>1998</v>
      </c>
      <c r="F160" s="43">
        <v>44674</v>
      </c>
      <c r="G160" s="44">
        <f t="shared" si="19"/>
        <v>44652</v>
      </c>
      <c r="H160" s="45">
        <v>44742</v>
      </c>
      <c r="I160" s="46">
        <f t="shared" si="20"/>
        <v>0.18630136986301371</v>
      </c>
      <c r="J160" s="189">
        <f>INDEX('EL SV'!$C$4:$G$52,MATCH('P&amp;M'!L160,'EL SV'!$C$4:$C$52,0),MATCH(IF(K160&gt;2000000,"A",IF(K160&gt;1000000,"B",IF(K160&gt;100000,"C","D"))),'EL SV'!$C$4:$G$4,0))</f>
        <v>10</v>
      </c>
      <c r="K160" s="47">
        <v>17110</v>
      </c>
      <c r="L160" s="3" t="s">
        <v>1251</v>
      </c>
      <c r="M160" s="48">
        <f>MATCH(L160,'Category 4'!$A:$A,0)</f>
        <v>619</v>
      </c>
      <c r="N160" s="48">
        <f>MATCH(G160,'Category 4'!$1:$1,0)</f>
        <v>124</v>
      </c>
      <c r="O160" s="48">
        <f>INDEX('Category 4'!$A$1:$DU$871,'P&amp;M'!M160,'P&amp;M'!N160)</f>
        <v>103.3</v>
      </c>
      <c r="P160" s="48">
        <f>MATCH($P$2,'Category 4'!$1:$1,0)</f>
        <v>124</v>
      </c>
      <c r="Q160" s="49">
        <f>INDEX('Category 4'!$A$1:$DU$871,'P&amp;M'!M160,'P&amp;M'!P160)</f>
        <v>103.3</v>
      </c>
      <c r="R160" s="50">
        <f t="shared" si="27"/>
        <v>1</v>
      </c>
      <c r="S160" s="51">
        <v>0.05</v>
      </c>
      <c r="T160" s="46">
        <f t="shared" si="21"/>
        <v>9.5000000000000001E-2</v>
      </c>
      <c r="U160" s="52"/>
      <c r="V160" s="53">
        <f t="shared" si="22"/>
        <v>0</v>
      </c>
      <c r="W160" s="52">
        <f t="shared" si="23"/>
        <v>17110</v>
      </c>
      <c r="X160" s="54">
        <f t="shared" si="24"/>
        <v>302.82356164383566</v>
      </c>
      <c r="Y160" s="55">
        <f t="shared" si="25"/>
        <v>16807.176438356164</v>
      </c>
      <c r="Z160" s="56"/>
      <c r="AA160" s="55">
        <f t="shared" si="26"/>
        <v>16807.176438356164</v>
      </c>
    </row>
    <row r="161" spans="2:27">
      <c r="B161" s="40">
        <v>158</v>
      </c>
      <c r="C161" s="62" t="s">
        <v>1931</v>
      </c>
      <c r="D161" s="42">
        <v>1</v>
      </c>
      <c r="E161" s="42" t="s">
        <v>1994</v>
      </c>
      <c r="F161" s="43">
        <v>44707</v>
      </c>
      <c r="G161" s="72">
        <f t="shared" si="19"/>
        <v>44682</v>
      </c>
      <c r="H161" s="45">
        <v>44742</v>
      </c>
      <c r="I161" s="46">
        <f t="shared" si="20"/>
        <v>9.5890410958904104E-2</v>
      </c>
      <c r="J161" s="189">
        <f>INDEX('EL SV'!$C$4:$G$52,MATCH('P&amp;M'!L161,'EL SV'!$C$4:$C$52,0),MATCH(IF(K161&gt;2000000,"A",IF(K161&gt;1000000,"B",IF(K161&gt;100000,"C","D"))),'EL SV'!$C$4:$G$4,0))</f>
        <v>5</v>
      </c>
      <c r="K161" s="47">
        <v>17110</v>
      </c>
      <c r="L161" s="3" t="s">
        <v>1445</v>
      </c>
      <c r="M161" s="48">
        <f>MATCH(L161,'Category 4'!$A:$A,0)</f>
        <v>716</v>
      </c>
      <c r="N161" s="48" t="e">
        <f>MATCH(G161,'Category 4'!$1:$1,0)</f>
        <v>#N/A</v>
      </c>
      <c r="O161" s="48" t="e">
        <f>INDEX('Category 4'!$A$1:$DU$871,'P&amp;M'!M161,'P&amp;M'!N161)</f>
        <v>#N/A</v>
      </c>
      <c r="P161" s="48">
        <f>MATCH($P$2,'Category 4'!$1:$1,0)</f>
        <v>124</v>
      </c>
      <c r="Q161" s="49">
        <f>INDEX('Category 4'!$A$1:$DU$871,'P&amp;M'!M161,'P&amp;M'!P161)</f>
        <v>125.1</v>
      </c>
      <c r="R161" s="50">
        <v>1</v>
      </c>
      <c r="S161" s="51">
        <v>0.05</v>
      </c>
      <c r="T161" s="46">
        <f t="shared" si="21"/>
        <v>0.19</v>
      </c>
      <c r="U161" s="52"/>
      <c r="V161" s="69">
        <f t="shared" si="22"/>
        <v>0</v>
      </c>
      <c r="W161" s="52">
        <f t="shared" si="23"/>
        <v>17110</v>
      </c>
      <c r="X161" s="54">
        <f t="shared" si="24"/>
        <v>311.73013698630137</v>
      </c>
      <c r="Y161" s="55">
        <f t="shared" si="25"/>
        <v>16798.269863013698</v>
      </c>
      <c r="Z161" s="56"/>
      <c r="AA161" s="55">
        <f t="shared" si="26"/>
        <v>16798.269863013698</v>
      </c>
    </row>
    <row r="162" spans="2:27">
      <c r="B162" s="40">
        <v>159</v>
      </c>
      <c r="C162" s="66" t="s">
        <v>1879</v>
      </c>
      <c r="D162" s="65">
        <v>5</v>
      </c>
      <c r="E162" s="65" t="s">
        <v>1994</v>
      </c>
      <c r="F162" s="57">
        <v>44653</v>
      </c>
      <c r="G162" s="44">
        <f t="shared" si="19"/>
        <v>44652</v>
      </c>
      <c r="H162" s="45">
        <v>44742</v>
      </c>
      <c r="I162" s="46">
        <f t="shared" si="20"/>
        <v>0.24383561643835616</v>
      </c>
      <c r="J162" s="189">
        <f>INDEX('EL SV'!$C$4:$G$52,MATCH('P&amp;M'!L162,'EL SV'!$C$4:$C$52,0),MATCH(IF(K162&gt;2000000,"A",IF(K162&gt;1000000,"B",IF(K162&gt;100000,"C","D"))),'EL SV'!$C$4:$G$4,0))</f>
        <v>5</v>
      </c>
      <c r="K162" s="47">
        <v>16520</v>
      </c>
      <c r="L162" s="3" t="s">
        <v>1449</v>
      </c>
      <c r="M162" s="48">
        <f>MATCH(L162,'Category 4'!$A:$A,0)</f>
        <v>718</v>
      </c>
      <c r="N162" s="48">
        <f>MATCH(G162,'Category 4'!$1:$1,0)</f>
        <v>124</v>
      </c>
      <c r="O162" s="48">
        <f>INDEX('Category 4'!$A$1:$DU$871,'P&amp;M'!M162,'P&amp;M'!N162)</f>
        <v>113.1</v>
      </c>
      <c r="P162" s="48">
        <f>MATCH($P$2,'Category 4'!$1:$1,0)</f>
        <v>124</v>
      </c>
      <c r="Q162" s="49">
        <f>INDEX('Category 4'!$A$1:$DU$871,'P&amp;M'!M162,'P&amp;M'!P162)</f>
        <v>113.1</v>
      </c>
      <c r="R162" s="50">
        <f t="shared" si="27"/>
        <v>1</v>
      </c>
      <c r="S162" s="51">
        <v>0.05</v>
      </c>
      <c r="T162" s="46">
        <f t="shared" si="21"/>
        <v>0.19</v>
      </c>
      <c r="U162" s="52"/>
      <c r="V162" s="53">
        <f t="shared" si="22"/>
        <v>0</v>
      </c>
      <c r="W162" s="52">
        <f t="shared" si="23"/>
        <v>16520</v>
      </c>
      <c r="X162" s="54">
        <f t="shared" si="24"/>
        <v>765.3512328767124</v>
      </c>
      <c r="Y162" s="55">
        <f t="shared" si="25"/>
        <v>15754.648767123288</v>
      </c>
      <c r="Z162" s="56"/>
      <c r="AA162" s="55">
        <f t="shared" si="26"/>
        <v>15754.648767123288</v>
      </c>
    </row>
    <row r="163" spans="2:27">
      <c r="B163" s="40">
        <v>160</v>
      </c>
      <c r="C163" s="41" t="s">
        <v>1780</v>
      </c>
      <c r="D163" s="42">
        <v>35</v>
      </c>
      <c r="E163" s="42" t="s">
        <v>1994</v>
      </c>
      <c r="F163" s="43">
        <v>44530</v>
      </c>
      <c r="G163" s="44">
        <f t="shared" si="19"/>
        <v>44501</v>
      </c>
      <c r="H163" s="45">
        <v>44742</v>
      </c>
      <c r="I163" s="46">
        <f t="shared" si="20"/>
        <v>0.58082191780821912</v>
      </c>
      <c r="J163" s="189">
        <f>INDEX('EL SV'!$C$4:$G$52,MATCH('P&amp;M'!L163,'EL SV'!$C$4:$C$52,0),MATCH(IF(K163&gt;2000000,"A",IF(K163&gt;1000000,"B",IF(K163&gt;100000,"C","D"))),'EL SV'!$C$4:$G$4,0))</f>
        <v>5</v>
      </c>
      <c r="K163" s="47">
        <v>15488</v>
      </c>
      <c r="L163" s="3" t="s">
        <v>1271</v>
      </c>
      <c r="M163" s="48">
        <f>MATCH(L163,'Category 4'!$A:$A,0)</f>
        <v>629</v>
      </c>
      <c r="N163" s="48">
        <f>MATCH(G163,'Category 4'!$1:$1,0)</f>
        <v>119</v>
      </c>
      <c r="O163" s="48">
        <f>INDEX('Category 4'!$A$1:$DU$871,'P&amp;M'!M163,'P&amp;M'!N163)</f>
        <v>136.9</v>
      </c>
      <c r="P163" s="48">
        <f>MATCH($P$2,'Category 4'!$1:$1,0)</f>
        <v>124</v>
      </c>
      <c r="Q163" s="49">
        <f>INDEX('Category 4'!$A$1:$DU$871,'P&amp;M'!M163,'P&amp;M'!P163)</f>
        <v>143.19999999999999</v>
      </c>
      <c r="R163" s="50">
        <f t="shared" si="27"/>
        <v>1.0460189919649379</v>
      </c>
      <c r="S163" s="51">
        <v>0.05</v>
      </c>
      <c r="T163" s="46">
        <f t="shared" si="21"/>
        <v>0.19</v>
      </c>
      <c r="U163" s="52"/>
      <c r="V163" s="53">
        <f t="shared" si="22"/>
        <v>4.6018991964937861E-2</v>
      </c>
      <c r="W163" s="52">
        <f t="shared" si="23"/>
        <v>16200.742147552957</v>
      </c>
      <c r="X163" s="54">
        <f t="shared" si="24"/>
        <v>1787.8517635710496</v>
      </c>
      <c r="Y163" s="55">
        <f t="shared" si="25"/>
        <v>13700.148236428951</v>
      </c>
      <c r="Z163" s="56"/>
      <c r="AA163" s="55">
        <f t="shared" si="26"/>
        <v>13700.148236428951</v>
      </c>
    </row>
    <row r="164" spans="2:27">
      <c r="B164" s="40">
        <v>161</v>
      </c>
      <c r="C164" s="41" t="s">
        <v>1780</v>
      </c>
      <c r="D164" s="42">
        <v>35</v>
      </c>
      <c r="E164" s="42" t="s">
        <v>1994</v>
      </c>
      <c r="F164" s="43">
        <v>44531</v>
      </c>
      <c r="G164" s="44">
        <f t="shared" si="19"/>
        <v>44531</v>
      </c>
      <c r="H164" s="45">
        <v>44742</v>
      </c>
      <c r="I164" s="46">
        <f t="shared" si="20"/>
        <v>0.57808219178082187</v>
      </c>
      <c r="J164" s="189">
        <f>INDEX('EL SV'!$C$4:$G$52,MATCH('P&amp;M'!L164,'EL SV'!$C$4:$C$52,0),MATCH(IF(K164&gt;2000000,"A",IF(K164&gt;1000000,"B",IF(K164&gt;100000,"C","D"))),'EL SV'!$C$4:$G$4,0))</f>
        <v>5</v>
      </c>
      <c r="K164" s="47">
        <v>15488</v>
      </c>
      <c r="L164" s="3" t="s">
        <v>1271</v>
      </c>
      <c r="M164" s="48">
        <f>MATCH(L164,'Category 4'!$A:$A,0)</f>
        <v>629</v>
      </c>
      <c r="N164" s="48">
        <f>MATCH(G164,'Category 4'!$1:$1,0)</f>
        <v>120</v>
      </c>
      <c r="O164" s="48">
        <f>INDEX('Category 4'!$A$1:$DU$871,'P&amp;M'!M164,'P&amp;M'!N164)</f>
        <v>138.30000000000001</v>
      </c>
      <c r="P164" s="48">
        <f>MATCH($P$2,'Category 4'!$1:$1,0)</f>
        <v>124</v>
      </c>
      <c r="Q164" s="49">
        <f>INDEX('Category 4'!$A$1:$DU$871,'P&amp;M'!M164,'P&amp;M'!P164)</f>
        <v>143.19999999999999</v>
      </c>
      <c r="R164" s="50">
        <f t="shared" si="27"/>
        <v>1.0354302241503974</v>
      </c>
      <c r="S164" s="51">
        <v>0.05</v>
      </c>
      <c r="T164" s="46">
        <f t="shared" si="21"/>
        <v>0.19</v>
      </c>
      <c r="U164" s="52"/>
      <c r="V164" s="53">
        <f t="shared" si="22"/>
        <v>3.5430224150397427E-2</v>
      </c>
      <c r="W164" s="52">
        <f t="shared" si="23"/>
        <v>16036.743311641356</v>
      </c>
      <c r="X164" s="54">
        <f t="shared" si="24"/>
        <v>1761.4055872978136</v>
      </c>
      <c r="Y164" s="55">
        <f t="shared" si="25"/>
        <v>13726.594412702187</v>
      </c>
      <c r="Z164" s="56"/>
      <c r="AA164" s="55">
        <f t="shared" si="26"/>
        <v>13726.594412702187</v>
      </c>
    </row>
    <row r="165" spans="2:27">
      <c r="B165" s="40">
        <v>162</v>
      </c>
      <c r="C165" s="63" t="s">
        <v>1965</v>
      </c>
      <c r="D165" s="42"/>
      <c r="E165" s="42"/>
      <c r="F165" s="43">
        <v>44728</v>
      </c>
      <c r="G165" s="72">
        <f t="shared" si="19"/>
        <v>44713</v>
      </c>
      <c r="H165" s="45">
        <v>44742</v>
      </c>
      <c r="I165" s="46">
        <f t="shared" si="20"/>
        <v>3.8356164383561646E-2</v>
      </c>
      <c r="J165" s="189"/>
      <c r="K165" s="60">
        <v>14475</v>
      </c>
      <c r="L165" s="59"/>
      <c r="M165" s="48"/>
      <c r="N165" s="48"/>
      <c r="O165" s="48"/>
      <c r="P165" s="48"/>
      <c r="Q165" s="49"/>
      <c r="R165" s="50"/>
      <c r="S165" s="51"/>
      <c r="T165" s="46"/>
      <c r="U165" s="52"/>
      <c r="V165" s="69"/>
      <c r="W165" s="52">
        <v>0</v>
      </c>
      <c r="X165" s="52">
        <v>0</v>
      </c>
      <c r="Y165" s="55">
        <f t="shared" si="25"/>
        <v>14475</v>
      </c>
      <c r="Z165" s="56">
        <v>0</v>
      </c>
      <c r="AA165" s="52">
        <v>0</v>
      </c>
    </row>
    <row r="166" spans="2:27">
      <c r="B166" s="40">
        <v>163</v>
      </c>
      <c r="C166" s="62" t="s">
        <v>1897</v>
      </c>
      <c r="D166" s="42">
        <v>1</v>
      </c>
      <c r="E166" s="42" t="s">
        <v>1999</v>
      </c>
      <c r="F166" s="43">
        <v>44678</v>
      </c>
      <c r="G166" s="44">
        <f t="shared" si="19"/>
        <v>44652</v>
      </c>
      <c r="H166" s="45">
        <v>44742</v>
      </c>
      <c r="I166" s="46">
        <f t="shared" si="20"/>
        <v>0.17534246575342466</v>
      </c>
      <c r="J166" s="189">
        <f>INDEX('EL SV'!$C$4:$G$52,MATCH('P&amp;M'!L166,'EL SV'!$C$4:$C$52,0),MATCH(IF(K166&gt;2000000,"A",IF(K166&gt;1000000,"B",IF(K166&gt;100000,"C","D"))),'EL SV'!$C$4:$G$4,0))</f>
        <v>10</v>
      </c>
      <c r="K166" s="47">
        <v>14160</v>
      </c>
      <c r="L166" s="3" t="s">
        <v>1251</v>
      </c>
      <c r="M166" s="48">
        <f>MATCH(L166,'Category 4'!$A:$A,0)</f>
        <v>619</v>
      </c>
      <c r="N166" s="48">
        <f>MATCH(G166,'Category 4'!$1:$1,0)</f>
        <v>124</v>
      </c>
      <c r="O166" s="48">
        <f>INDEX('Category 4'!$A$1:$DU$871,'P&amp;M'!M166,'P&amp;M'!N166)</f>
        <v>103.3</v>
      </c>
      <c r="P166" s="48">
        <f>MATCH($P$2,'Category 4'!$1:$1,0)</f>
        <v>124</v>
      </c>
      <c r="Q166" s="49">
        <f>INDEX('Category 4'!$A$1:$DU$871,'P&amp;M'!M166,'P&amp;M'!P166)</f>
        <v>103.3</v>
      </c>
      <c r="R166" s="50">
        <f t="shared" si="27"/>
        <v>1</v>
      </c>
      <c r="S166" s="51">
        <v>0.05</v>
      </c>
      <c r="T166" s="46">
        <f t="shared" si="21"/>
        <v>9.5000000000000001E-2</v>
      </c>
      <c r="U166" s="52"/>
      <c r="V166" s="53">
        <f t="shared" si="22"/>
        <v>0</v>
      </c>
      <c r="W166" s="52">
        <f t="shared" si="23"/>
        <v>14160</v>
      </c>
      <c r="X166" s="54">
        <f t="shared" si="24"/>
        <v>235.87068493150687</v>
      </c>
      <c r="Y166" s="55">
        <f t="shared" si="25"/>
        <v>13924.129315068492</v>
      </c>
      <c r="Z166" s="56"/>
      <c r="AA166" s="55">
        <f t="shared" si="26"/>
        <v>13924.129315068492</v>
      </c>
    </row>
    <row r="167" spans="2:27">
      <c r="B167" s="40">
        <v>164</v>
      </c>
      <c r="C167" s="62" t="s">
        <v>1945</v>
      </c>
      <c r="D167" s="42">
        <v>20</v>
      </c>
      <c r="E167" s="42" t="s">
        <v>2005</v>
      </c>
      <c r="F167" s="43">
        <v>44719</v>
      </c>
      <c r="G167" s="72">
        <f t="shared" si="19"/>
        <v>44713</v>
      </c>
      <c r="H167" s="45">
        <v>44742</v>
      </c>
      <c r="I167" s="46">
        <f t="shared" si="20"/>
        <v>6.3013698630136991E-2</v>
      </c>
      <c r="J167" s="189">
        <f>INDEX('EL SV'!$C$4:$G$52,MATCH('P&amp;M'!L167,'EL SV'!$C$4:$C$52,0),MATCH(IF(K167&gt;2000000,"A",IF(K167&gt;1000000,"B",IF(K167&gt;100000,"C","D"))),'EL SV'!$C$4:$G$4,0))</f>
        <v>5</v>
      </c>
      <c r="K167" s="60">
        <v>12980</v>
      </c>
      <c r="L167" s="3" t="s">
        <v>1393</v>
      </c>
      <c r="M167" s="48">
        <f>MATCH(L167,'Category 4'!$A:$A,0)</f>
        <v>690</v>
      </c>
      <c r="N167" s="48" t="e">
        <f>MATCH(G167,'Category 4'!$1:$1,0)</f>
        <v>#N/A</v>
      </c>
      <c r="O167" s="48" t="e">
        <f>INDEX('Category 4'!$A$1:$DU$871,'P&amp;M'!M167,'P&amp;M'!N167)</f>
        <v>#N/A</v>
      </c>
      <c r="P167" s="48">
        <f>MATCH($P$2,'Category 4'!$1:$1,0)</f>
        <v>124</v>
      </c>
      <c r="Q167" s="49">
        <f>INDEX('Category 4'!$A$1:$DU$871,'P&amp;M'!M167,'P&amp;M'!P167)</f>
        <v>151.5</v>
      </c>
      <c r="R167" s="50">
        <v>1</v>
      </c>
      <c r="S167" s="51">
        <v>0.05</v>
      </c>
      <c r="T167" s="46">
        <f t="shared" si="21"/>
        <v>0.19</v>
      </c>
      <c r="U167" s="52"/>
      <c r="V167" s="69">
        <f t="shared" si="22"/>
        <v>0</v>
      </c>
      <c r="W167" s="52">
        <f t="shared" si="23"/>
        <v>12980</v>
      </c>
      <c r="X167" s="54">
        <f t="shared" si="24"/>
        <v>155.40438356164384</v>
      </c>
      <c r="Y167" s="55">
        <f t="shared" si="25"/>
        <v>12824.595616438357</v>
      </c>
      <c r="Z167" s="56"/>
      <c r="AA167" s="55">
        <f t="shared" si="26"/>
        <v>12824.595616438357</v>
      </c>
    </row>
    <row r="168" spans="2:27">
      <c r="B168" s="40">
        <v>165</v>
      </c>
      <c r="C168" s="62" t="s">
        <v>1963</v>
      </c>
      <c r="D168" s="42">
        <v>1</v>
      </c>
      <c r="E168" s="42" t="s">
        <v>1994</v>
      </c>
      <c r="F168" s="43">
        <v>44740</v>
      </c>
      <c r="G168" s="72">
        <f t="shared" si="19"/>
        <v>44713</v>
      </c>
      <c r="H168" s="45">
        <v>44742</v>
      </c>
      <c r="I168" s="46">
        <f t="shared" si="20"/>
        <v>5.4794520547945206E-3</v>
      </c>
      <c r="J168" s="189">
        <f>INDEX('EL SV'!$C$4:$G$52,MATCH('P&amp;M'!L168,'EL SV'!$C$4:$C$52,0),MATCH(IF(K168&gt;2000000,"A",IF(K168&gt;1000000,"B",IF(K168&gt;100000,"C","D"))),'EL SV'!$C$4:$G$4,0))</f>
        <v>10</v>
      </c>
      <c r="K168" s="60">
        <v>12980</v>
      </c>
      <c r="L168" s="3" t="s">
        <v>1321</v>
      </c>
      <c r="M168" s="48">
        <f>MATCH(L168,'Category 4'!$A:$A,0)</f>
        <v>654</v>
      </c>
      <c r="N168" s="48" t="e">
        <f>MATCH(G168,'Category 4'!$1:$1,0)</f>
        <v>#N/A</v>
      </c>
      <c r="O168" s="48" t="e">
        <f>INDEX('Category 4'!$A$1:$DU$871,'P&amp;M'!M168,'P&amp;M'!N168)</f>
        <v>#N/A</v>
      </c>
      <c r="P168" s="48">
        <f>MATCH($P$2,'Category 4'!$1:$1,0)</f>
        <v>124</v>
      </c>
      <c r="Q168" s="49">
        <f>INDEX('Category 4'!$A$1:$DU$871,'P&amp;M'!M168,'P&amp;M'!P168)</f>
        <v>111.2</v>
      </c>
      <c r="R168" s="50">
        <v>1</v>
      </c>
      <c r="S168" s="51">
        <v>0.05</v>
      </c>
      <c r="T168" s="46">
        <f t="shared" si="21"/>
        <v>9.5000000000000001E-2</v>
      </c>
      <c r="U168" s="52"/>
      <c r="V168" s="69">
        <f t="shared" si="22"/>
        <v>0</v>
      </c>
      <c r="W168" s="52">
        <f t="shared" si="23"/>
        <v>12980</v>
      </c>
      <c r="X168" s="54">
        <f t="shared" si="24"/>
        <v>6.7567123287671231</v>
      </c>
      <c r="Y168" s="55">
        <f t="shared" si="25"/>
        <v>12973.243287671234</v>
      </c>
      <c r="Z168" s="56"/>
      <c r="AA168" s="55">
        <f t="shared" si="26"/>
        <v>12973.243287671234</v>
      </c>
    </row>
    <row r="169" spans="2:27">
      <c r="B169" s="40">
        <v>166</v>
      </c>
      <c r="C169" s="41" t="s">
        <v>1802</v>
      </c>
      <c r="D169" s="42">
        <v>5</v>
      </c>
      <c r="E169" s="42" t="s">
        <v>1994</v>
      </c>
      <c r="F169" s="43">
        <v>44586</v>
      </c>
      <c r="G169" s="44">
        <f t="shared" si="19"/>
        <v>44562</v>
      </c>
      <c r="H169" s="45">
        <v>44742</v>
      </c>
      <c r="I169" s="46">
        <f t="shared" si="20"/>
        <v>0.42739726027397262</v>
      </c>
      <c r="J169" s="189">
        <f>INDEX('EL SV'!$C$4:$G$52,MATCH('P&amp;M'!L169,'EL SV'!$C$4:$C$52,0),MATCH(IF(K169&gt;2000000,"A",IF(K169&gt;1000000,"B",IF(K169&gt;100000,"C","D"))),'EL SV'!$C$4:$G$4,0))</f>
        <v>5</v>
      </c>
      <c r="K169" s="47">
        <v>11800</v>
      </c>
      <c r="L169" s="3" t="s">
        <v>645</v>
      </c>
      <c r="M169" s="48">
        <f>MATCH(L169,'Category 4'!$A:$A,0)</f>
        <v>316</v>
      </c>
      <c r="N169" s="48">
        <f>MATCH(G169,'Category 4'!$1:$1,0)</f>
        <v>121</v>
      </c>
      <c r="O169" s="48">
        <f>INDEX('Category 4'!$A$1:$DU$871,'P&amp;M'!M169,'P&amp;M'!N169)</f>
        <v>141.9</v>
      </c>
      <c r="P169" s="48">
        <f>MATCH($P$2,'Category 4'!$1:$1,0)</f>
        <v>124</v>
      </c>
      <c r="Q169" s="49">
        <f>INDEX('Category 4'!$A$1:$DU$871,'P&amp;M'!M169,'P&amp;M'!P169)</f>
        <v>145</v>
      </c>
      <c r="R169" s="50">
        <f t="shared" si="27"/>
        <v>1.0218463706835799</v>
      </c>
      <c r="S169" s="51">
        <v>0.05</v>
      </c>
      <c r="T169" s="46">
        <f t="shared" si="21"/>
        <v>0.19</v>
      </c>
      <c r="U169" s="52"/>
      <c r="V169" s="53">
        <f t="shared" si="22"/>
        <v>2.1846370683579863E-2</v>
      </c>
      <c r="W169" s="52">
        <f t="shared" si="23"/>
        <v>12057.787174066243</v>
      </c>
      <c r="X169" s="54">
        <f t="shared" si="24"/>
        <v>979.15838860088616</v>
      </c>
      <c r="Y169" s="55">
        <f t="shared" si="25"/>
        <v>10820.841611399113</v>
      </c>
      <c r="Z169" s="56"/>
      <c r="AA169" s="55">
        <f t="shared" si="26"/>
        <v>10820.841611399113</v>
      </c>
    </row>
    <row r="170" spans="2:27">
      <c r="B170" s="40">
        <v>167</v>
      </c>
      <c r="C170" s="41" t="s">
        <v>1780</v>
      </c>
      <c r="D170" s="42">
        <v>27</v>
      </c>
      <c r="E170" s="42" t="s">
        <v>1994</v>
      </c>
      <c r="F170" s="43">
        <v>44564</v>
      </c>
      <c r="G170" s="44">
        <f t="shared" si="19"/>
        <v>44562</v>
      </c>
      <c r="H170" s="45">
        <v>44742</v>
      </c>
      <c r="I170" s="46">
        <f t="shared" si="20"/>
        <v>0.48767123287671232</v>
      </c>
      <c r="J170" s="189">
        <f>INDEX('EL SV'!$C$4:$G$52,MATCH('P&amp;M'!L170,'EL SV'!$C$4:$C$52,0),MATCH(IF(K170&gt;2000000,"A",IF(K170&gt;1000000,"B",IF(K170&gt;100000,"C","D"))),'EL SV'!$C$4:$G$4,0))</f>
        <v>5</v>
      </c>
      <c r="K170" s="47">
        <v>11151</v>
      </c>
      <c r="L170" s="3" t="s">
        <v>1271</v>
      </c>
      <c r="M170" s="48">
        <f>MATCH(L170,'Category 4'!$A:$A,0)</f>
        <v>629</v>
      </c>
      <c r="N170" s="48">
        <f>MATCH(G170,'Category 4'!$1:$1,0)</f>
        <v>121</v>
      </c>
      <c r="O170" s="48">
        <f>INDEX('Category 4'!$A$1:$DU$871,'P&amp;M'!M170,'P&amp;M'!N170)</f>
        <v>140.30000000000001</v>
      </c>
      <c r="P170" s="48">
        <f>MATCH($P$2,'Category 4'!$1:$1,0)</f>
        <v>124</v>
      </c>
      <c r="Q170" s="49">
        <f>INDEX('Category 4'!$A$1:$DU$871,'P&amp;M'!M170,'P&amp;M'!P170)</f>
        <v>143.19999999999999</v>
      </c>
      <c r="R170" s="50">
        <f t="shared" si="27"/>
        <v>1.0206699928724161</v>
      </c>
      <c r="S170" s="51">
        <v>0.05</v>
      </c>
      <c r="T170" s="46">
        <f t="shared" si="21"/>
        <v>0.19</v>
      </c>
      <c r="U170" s="52"/>
      <c r="V170" s="53">
        <f t="shared" si="22"/>
        <v>2.066999287241611E-2</v>
      </c>
      <c r="W170" s="52">
        <f t="shared" si="23"/>
        <v>11381.491090520312</v>
      </c>
      <c r="X170" s="54">
        <f t="shared" si="24"/>
        <v>1054.5809004969778</v>
      </c>
      <c r="Y170" s="55">
        <f t="shared" si="25"/>
        <v>10096.419099503022</v>
      </c>
      <c r="Z170" s="56"/>
      <c r="AA170" s="55">
        <f t="shared" si="26"/>
        <v>10096.419099503022</v>
      </c>
    </row>
    <row r="171" spans="2:27">
      <c r="B171" s="40">
        <v>168</v>
      </c>
      <c r="C171" s="41" t="s">
        <v>1868</v>
      </c>
      <c r="D171" s="42">
        <v>6</v>
      </c>
      <c r="E171" s="42" t="s">
        <v>1994</v>
      </c>
      <c r="F171" s="43">
        <v>44645</v>
      </c>
      <c r="G171" s="44">
        <f t="shared" si="19"/>
        <v>44621</v>
      </c>
      <c r="H171" s="45">
        <v>44742</v>
      </c>
      <c r="I171" s="46">
        <f t="shared" si="20"/>
        <v>0.26575342465753427</v>
      </c>
      <c r="J171" s="189">
        <f>INDEX('EL SV'!$C$4:$G$52,MATCH('P&amp;M'!L171,'EL SV'!$C$4:$C$52,0),MATCH(IF(K171&gt;2000000,"A",IF(K171&gt;1000000,"B",IF(K171&gt;100000,"C","D"))),'EL SV'!$C$4:$G$4,0))</f>
        <v>5</v>
      </c>
      <c r="K171" s="47">
        <v>10280</v>
      </c>
      <c r="L171" s="3" t="s">
        <v>1177</v>
      </c>
      <c r="M171" s="48">
        <f>MATCH(L171,'Category 4'!$A:$A,0)</f>
        <v>582</v>
      </c>
      <c r="N171" s="48">
        <f>MATCH(G171,'Category 4'!$1:$1,0)</f>
        <v>123</v>
      </c>
      <c r="O171" s="48">
        <f>INDEX('Category 4'!$A$1:$DU$871,'P&amp;M'!M171,'P&amp;M'!N171)</f>
        <v>171</v>
      </c>
      <c r="P171" s="48">
        <f>MATCH($P$2,'Category 4'!$1:$1,0)</f>
        <v>124</v>
      </c>
      <c r="Q171" s="49">
        <f>INDEX('Category 4'!$A$1:$DU$871,'P&amp;M'!M171,'P&amp;M'!P171)</f>
        <v>172.7</v>
      </c>
      <c r="R171" s="50">
        <f t="shared" si="27"/>
        <v>1.0099415204678361</v>
      </c>
      <c r="S171" s="51">
        <v>0.05</v>
      </c>
      <c r="T171" s="46">
        <f t="shared" si="21"/>
        <v>0.19</v>
      </c>
      <c r="U171" s="52"/>
      <c r="V171" s="53">
        <f t="shared" si="22"/>
        <v>9.9415204678361402E-3</v>
      </c>
      <c r="W171" s="52">
        <f t="shared" si="23"/>
        <v>10382.198830409356</v>
      </c>
      <c r="X171" s="54">
        <f t="shared" si="24"/>
        <v>524.22992998477923</v>
      </c>
      <c r="Y171" s="55">
        <f t="shared" si="25"/>
        <v>9755.77007001522</v>
      </c>
      <c r="Z171" s="56"/>
      <c r="AA171" s="55">
        <f t="shared" si="26"/>
        <v>9755.77007001522</v>
      </c>
    </row>
    <row r="172" spans="2:27">
      <c r="B172" s="40">
        <v>169</v>
      </c>
      <c r="C172" s="41" t="s">
        <v>1825</v>
      </c>
      <c r="D172" s="42">
        <v>1</v>
      </c>
      <c r="E172" s="42" t="s">
        <v>2004</v>
      </c>
      <c r="F172" s="43">
        <v>44625</v>
      </c>
      <c r="G172" s="44">
        <f t="shared" si="19"/>
        <v>44621</v>
      </c>
      <c r="H172" s="45">
        <v>44742</v>
      </c>
      <c r="I172" s="46">
        <f t="shared" si="20"/>
        <v>0.32054794520547947</v>
      </c>
      <c r="J172" s="189">
        <f>INDEX('EL SV'!$C$4:$G$52,MATCH('P&amp;M'!L172,'EL SV'!$C$4:$C$52,0),MATCH(IF(K172&gt;2000000,"A",IF(K172&gt;1000000,"B",IF(K172&gt;100000,"C","D"))),'EL SV'!$C$4:$G$4,0))</f>
        <v>5</v>
      </c>
      <c r="K172" s="47">
        <v>10148</v>
      </c>
      <c r="L172" s="3" t="s">
        <v>1177</v>
      </c>
      <c r="M172" s="48">
        <f>MATCH(L172,'Category 4'!$A:$A,0)</f>
        <v>582</v>
      </c>
      <c r="N172" s="48">
        <f>MATCH(G172,'Category 4'!$1:$1,0)</f>
        <v>123</v>
      </c>
      <c r="O172" s="48">
        <f>INDEX('Category 4'!$A$1:$DU$871,'P&amp;M'!M172,'P&amp;M'!N172)</f>
        <v>171</v>
      </c>
      <c r="P172" s="48">
        <f>MATCH($P$2,'Category 4'!$1:$1,0)</f>
        <v>124</v>
      </c>
      <c r="Q172" s="49">
        <f>INDEX('Category 4'!$A$1:$DU$871,'P&amp;M'!M172,'P&amp;M'!P172)</f>
        <v>172.7</v>
      </c>
      <c r="R172" s="50">
        <f t="shared" si="27"/>
        <v>1.0099415204678361</v>
      </c>
      <c r="S172" s="51">
        <v>0.05</v>
      </c>
      <c r="T172" s="46">
        <f t="shared" si="21"/>
        <v>0.19</v>
      </c>
      <c r="U172" s="52"/>
      <c r="V172" s="53">
        <f t="shared" si="22"/>
        <v>9.9415204678361402E-3</v>
      </c>
      <c r="W172" s="52">
        <f t="shared" si="23"/>
        <v>10248.8865497076</v>
      </c>
      <c r="X172" s="54">
        <f t="shared" si="24"/>
        <v>624.19930958904104</v>
      </c>
      <c r="Y172" s="55">
        <f t="shared" si="25"/>
        <v>9523.8006904109589</v>
      </c>
      <c r="Z172" s="56"/>
      <c r="AA172" s="55">
        <f t="shared" si="26"/>
        <v>9523.8006904109589</v>
      </c>
    </row>
    <row r="173" spans="2:27">
      <c r="B173" s="40">
        <v>170</v>
      </c>
      <c r="C173" s="62" t="s">
        <v>1951</v>
      </c>
      <c r="D173" s="42">
        <v>95</v>
      </c>
      <c r="E173" s="42" t="s">
        <v>2006</v>
      </c>
      <c r="F173" s="43">
        <v>44719</v>
      </c>
      <c r="G173" s="72">
        <f t="shared" si="19"/>
        <v>44713</v>
      </c>
      <c r="H173" s="45">
        <v>44742</v>
      </c>
      <c r="I173" s="46">
        <f t="shared" si="20"/>
        <v>6.3013698630136991E-2</v>
      </c>
      <c r="J173" s="189">
        <f>INDEX('EL SV'!$C$4:$G$52,MATCH('P&amp;M'!L173,'EL SV'!$C$4:$C$52,0),MATCH(IF(K173&gt;2000000,"A",IF(K173&gt;1000000,"B",IF(K173&gt;100000,"C","D"))),'EL SV'!$C$4:$G$4,0))</f>
        <v>10</v>
      </c>
      <c r="K173" s="60">
        <v>9865</v>
      </c>
      <c r="L173" s="3" t="s">
        <v>1223</v>
      </c>
      <c r="M173" s="48">
        <f>MATCH(L173,'Category 4'!$A:$A,0)</f>
        <v>605</v>
      </c>
      <c r="N173" s="48" t="e">
        <f>MATCH(G173,'Category 4'!$1:$1,0)</f>
        <v>#N/A</v>
      </c>
      <c r="O173" s="48" t="e">
        <f>INDEX('Category 4'!$A$1:$DU$871,'P&amp;M'!M173,'P&amp;M'!N173)</f>
        <v>#N/A</v>
      </c>
      <c r="P173" s="48">
        <f>MATCH($P$2,'Category 4'!$1:$1,0)</f>
        <v>124</v>
      </c>
      <c r="Q173" s="49">
        <f>INDEX('Category 4'!$A$1:$DU$871,'P&amp;M'!M173,'P&amp;M'!P173)</f>
        <v>137.80000000000001</v>
      </c>
      <c r="R173" s="50">
        <v>1</v>
      </c>
      <c r="S173" s="51">
        <v>0.05</v>
      </c>
      <c r="T173" s="46">
        <f t="shared" si="21"/>
        <v>9.5000000000000001E-2</v>
      </c>
      <c r="U173" s="52"/>
      <c r="V173" s="69">
        <f t="shared" si="22"/>
        <v>0</v>
      </c>
      <c r="W173" s="52">
        <f t="shared" si="23"/>
        <v>9865</v>
      </c>
      <c r="X173" s="54">
        <f t="shared" si="24"/>
        <v>59.054863013698629</v>
      </c>
      <c r="Y173" s="55">
        <f t="shared" si="25"/>
        <v>9805.9451369863018</v>
      </c>
      <c r="Z173" s="56"/>
      <c r="AA173" s="55">
        <f t="shared" si="26"/>
        <v>9805.9451369863018</v>
      </c>
    </row>
    <row r="174" spans="2:27">
      <c r="B174" s="40">
        <v>171</v>
      </c>
      <c r="C174" s="62" t="s">
        <v>1980</v>
      </c>
      <c r="D174" s="42">
        <v>1</v>
      </c>
      <c r="E174" s="42" t="s">
        <v>1994</v>
      </c>
      <c r="F174" s="43">
        <v>44743</v>
      </c>
      <c r="G174" s="72">
        <f t="shared" si="19"/>
        <v>44743</v>
      </c>
      <c r="H174" s="45">
        <v>44742</v>
      </c>
      <c r="I174" s="46">
        <f t="shared" si="20"/>
        <v>-2.7397260273972603E-3</v>
      </c>
      <c r="J174" s="189">
        <f>INDEX('EL SV'!$C$4:$G$52,MATCH('P&amp;M'!L174,'EL SV'!$C$4:$C$52,0),MATCH(IF(K174&gt;2000000,"A",IF(K174&gt;1000000,"B",IF(K174&gt;100000,"C","D"))),'EL SV'!$C$4:$G$4,0))</f>
        <v>5</v>
      </c>
      <c r="K174" s="60">
        <v>9440</v>
      </c>
      <c r="L174" s="3" t="s">
        <v>1271</v>
      </c>
      <c r="M174" s="48">
        <f>MATCH(L174,'Category 4'!$A:$A,0)</f>
        <v>629</v>
      </c>
      <c r="N174" s="48" t="e">
        <f>MATCH(G174,'Category 4'!$1:$1,0)</f>
        <v>#N/A</v>
      </c>
      <c r="O174" s="48" t="e">
        <f>INDEX('Category 4'!$A$1:$DU$871,'P&amp;M'!M174,'P&amp;M'!N174)</f>
        <v>#N/A</v>
      </c>
      <c r="P174" s="48">
        <f>MATCH($P$2,'Category 4'!$1:$1,0)</f>
        <v>124</v>
      </c>
      <c r="Q174" s="49">
        <f>INDEX('Category 4'!$A$1:$DU$871,'P&amp;M'!M174,'P&amp;M'!P174)</f>
        <v>143.19999999999999</v>
      </c>
      <c r="R174" s="50">
        <v>1</v>
      </c>
      <c r="S174" s="51">
        <v>0.05</v>
      </c>
      <c r="T174" s="46">
        <f t="shared" si="21"/>
        <v>0.19</v>
      </c>
      <c r="U174" s="52"/>
      <c r="V174" s="69">
        <f t="shared" si="22"/>
        <v>0</v>
      </c>
      <c r="W174" s="52">
        <f t="shared" si="23"/>
        <v>9440</v>
      </c>
      <c r="X174" s="54">
        <f t="shared" si="24"/>
        <v>-4.9139726027397259</v>
      </c>
      <c r="Y174" s="55">
        <f t="shared" si="25"/>
        <v>9444.9139726027406</v>
      </c>
      <c r="Z174" s="56"/>
      <c r="AA174" s="55">
        <f t="shared" si="26"/>
        <v>9444.9139726027406</v>
      </c>
    </row>
    <row r="175" spans="2:27">
      <c r="B175" s="40">
        <v>172</v>
      </c>
      <c r="C175" s="41" t="s">
        <v>1817</v>
      </c>
      <c r="D175" s="42">
        <v>13.86</v>
      </c>
      <c r="E175" s="42" t="s">
        <v>1996</v>
      </c>
      <c r="F175" s="43">
        <v>44624</v>
      </c>
      <c r="G175" s="44">
        <f t="shared" si="19"/>
        <v>44621</v>
      </c>
      <c r="H175" s="45">
        <v>44742</v>
      </c>
      <c r="I175" s="46">
        <f t="shared" si="20"/>
        <v>0.32328767123287672</v>
      </c>
      <c r="J175" s="189">
        <f>INDEX('EL SV'!$C$4:$G$52,MATCH('P&amp;M'!L175,'EL SV'!$C$4:$C$52,0),MATCH(IF(K175&gt;2000000,"A",IF(K175&gt;1000000,"B",IF(K175&gt;100000,"C","D"))),'EL SV'!$C$4:$G$4,0))</f>
        <v>5</v>
      </c>
      <c r="K175" s="47">
        <v>8506</v>
      </c>
      <c r="L175" s="3" t="s">
        <v>1271</v>
      </c>
      <c r="M175" s="48">
        <f>MATCH(L175,'Category 4'!$A:$A,0)</f>
        <v>629</v>
      </c>
      <c r="N175" s="48">
        <f>MATCH(G175,'Category 4'!$1:$1,0)</f>
        <v>123</v>
      </c>
      <c r="O175" s="48">
        <f>INDEX('Category 4'!$A$1:$DU$871,'P&amp;M'!M175,'P&amp;M'!N175)</f>
        <v>140.80000000000001</v>
      </c>
      <c r="P175" s="48">
        <f>MATCH($P$2,'Category 4'!$1:$1,0)</f>
        <v>124</v>
      </c>
      <c r="Q175" s="49">
        <f>INDEX('Category 4'!$A$1:$DU$871,'P&amp;M'!M175,'P&amp;M'!P175)</f>
        <v>143.19999999999999</v>
      </c>
      <c r="R175" s="50">
        <f t="shared" si="27"/>
        <v>1.0170454545454544</v>
      </c>
      <c r="S175" s="51">
        <v>0.05</v>
      </c>
      <c r="T175" s="46">
        <f t="shared" si="21"/>
        <v>0.19</v>
      </c>
      <c r="U175" s="52"/>
      <c r="V175" s="53">
        <f t="shared" si="22"/>
        <v>1.7045454545454364E-2</v>
      </c>
      <c r="W175" s="52">
        <f t="shared" si="23"/>
        <v>8650.9886363636342</v>
      </c>
      <c r="X175" s="54">
        <f t="shared" si="24"/>
        <v>531.38401432129501</v>
      </c>
      <c r="Y175" s="55">
        <f t="shared" si="25"/>
        <v>7974.6159856787053</v>
      </c>
      <c r="Z175" s="56"/>
      <c r="AA175" s="55">
        <f t="shared" si="26"/>
        <v>7974.6159856787053</v>
      </c>
    </row>
    <row r="176" spans="2:27">
      <c r="B176" s="40">
        <v>173</v>
      </c>
      <c r="C176" s="62" t="s">
        <v>1947</v>
      </c>
      <c r="D176" s="42">
        <v>5</v>
      </c>
      <c r="E176" s="42" t="s">
        <v>2005</v>
      </c>
      <c r="F176" s="43">
        <v>44719</v>
      </c>
      <c r="G176" s="72">
        <f t="shared" si="19"/>
        <v>44713</v>
      </c>
      <c r="H176" s="45">
        <v>44742</v>
      </c>
      <c r="I176" s="46">
        <f t="shared" si="20"/>
        <v>6.3013698630136991E-2</v>
      </c>
      <c r="J176" s="189">
        <f>INDEX('EL SV'!$C$4:$G$52,MATCH('P&amp;M'!L176,'EL SV'!$C$4:$C$52,0),MATCH(IF(K176&gt;2000000,"A",IF(K176&gt;1000000,"B",IF(K176&gt;100000,"C","D"))),'EL SV'!$C$4:$G$4,0))</f>
        <v>5</v>
      </c>
      <c r="K176" s="60">
        <v>8260</v>
      </c>
      <c r="L176" s="3" t="s">
        <v>1393</v>
      </c>
      <c r="M176" s="48">
        <f>MATCH(L176,'Category 4'!$A:$A,0)</f>
        <v>690</v>
      </c>
      <c r="N176" s="48" t="e">
        <f>MATCH(G176,'Category 4'!$1:$1,0)</f>
        <v>#N/A</v>
      </c>
      <c r="O176" s="48" t="e">
        <f>INDEX('Category 4'!$A$1:$DU$871,'P&amp;M'!M176,'P&amp;M'!N176)</f>
        <v>#N/A</v>
      </c>
      <c r="P176" s="48">
        <f>MATCH($P$2,'Category 4'!$1:$1,0)</f>
        <v>124</v>
      </c>
      <c r="Q176" s="49">
        <f>INDEX('Category 4'!$A$1:$DU$871,'P&amp;M'!M176,'P&amp;M'!P176)</f>
        <v>151.5</v>
      </c>
      <c r="R176" s="50">
        <v>1</v>
      </c>
      <c r="S176" s="51">
        <v>0.05</v>
      </c>
      <c r="T176" s="46">
        <f t="shared" si="21"/>
        <v>0.19</v>
      </c>
      <c r="U176" s="52"/>
      <c r="V176" s="69">
        <f t="shared" si="22"/>
        <v>0</v>
      </c>
      <c r="W176" s="52">
        <f t="shared" si="23"/>
        <v>8260</v>
      </c>
      <c r="X176" s="54">
        <f t="shared" si="24"/>
        <v>98.893698630136996</v>
      </c>
      <c r="Y176" s="55">
        <f t="shared" si="25"/>
        <v>8161.1063013698631</v>
      </c>
      <c r="Z176" s="56"/>
      <c r="AA176" s="55">
        <f t="shared" si="26"/>
        <v>8161.1063013698631</v>
      </c>
    </row>
    <row r="177" spans="2:27">
      <c r="B177" s="40">
        <v>174</v>
      </c>
      <c r="C177" s="62" t="s">
        <v>1943</v>
      </c>
      <c r="D177" s="42">
        <v>5</v>
      </c>
      <c r="E177" s="42" t="s">
        <v>2005</v>
      </c>
      <c r="F177" s="43">
        <v>44718</v>
      </c>
      <c r="G177" s="72">
        <f t="shared" si="19"/>
        <v>44713</v>
      </c>
      <c r="H177" s="45">
        <v>44742</v>
      </c>
      <c r="I177" s="46">
        <f t="shared" si="20"/>
        <v>6.575342465753424E-2</v>
      </c>
      <c r="J177" s="189">
        <f>INDEX('EL SV'!$C$4:$G$52,MATCH('P&amp;M'!L177,'EL SV'!$C$4:$C$52,0),MATCH(IF(K177&gt;2000000,"A",IF(K177&gt;1000000,"B",IF(K177&gt;100000,"C","D"))),'EL SV'!$C$4:$G$4,0))</f>
        <v>5</v>
      </c>
      <c r="K177" s="39">
        <v>7670</v>
      </c>
      <c r="L177" s="3" t="s">
        <v>1395</v>
      </c>
      <c r="M177" s="48">
        <f>MATCH(L177,'Category 4'!$A:$A,0)</f>
        <v>691</v>
      </c>
      <c r="N177" s="48" t="e">
        <f>MATCH(G177,'Category 4'!$1:$1,0)</f>
        <v>#N/A</v>
      </c>
      <c r="O177" s="48" t="e">
        <f>INDEX('Category 4'!$A$1:$DU$871,'P&amp;M'!M177,'P&amp;M'!N177)</f>
        <v>#N/A</v>
      </c>
      <c r="P177" s="48">
        <f>MATCH($P$2,'Category 4'!$1:$1,0)</f>
        <v>124</v>
      </c>
      <c r="Q177" s="49">
        <f>INDEX('Category 4'!$A$1:$DU$871,'P&amp;M'!M177,'P&amp;M'!P177)</f>
        <v>160.1</v>
      </c>
      <c r="R177" s="50">
        <v>1</v>
      </c>
      <c r="S177" s="51">
        <v>0.05</v>
      </c>
      <c r="T177" s="46">
        <f t="shared" si="21"/>
        <v>0.19</v>
      </c>
      <c r="U177" s="52"/>
      <c r="V177" s="69">
        <f t="shared" si="22"/>
        <v>0</v>
      </c>
      <c r="W177" s="52">
        <f t="shared" si="23"/>
        <v>7670</v>
      </c>
      <c r="X177" s="54">
        <f t="shared" si="24"/>
        <v>95.822465753424652</v>
      </c>
      <c r="Y177" s="55">
        <f t="shared" si="25"/>
        <v>7574.1775342465753</v>
      </c>
      <c r="Z177" s="56"/>
      <c r="AA177" s="55">
        <f t="shared" si="26"/>
        <v>7574.1775342465753</v>
      </c>
    </row>
    <row r="178" spans="2:27">
      <c r="B178" s="40">
        <v>175</v>
      </c>
      <c r="C178" s="41" t="s">
        <v>1846</v>
      </c>
      <c r="D178" s="42"/>
      <c r="E178" s="42"/>
      <c r="F178" s="43">
        <v>44634</v>
      </c>
      <c r="G178" s="44">
        <f t="shared" si="19"/>
        <v>44621</v>
      </c>
      <c r="H178" s="45">
        <v>44742</v>
      </c>
      <c r="I178" s="46">
        <f t="shared" si="20"/>
        <v>0.29589041095890412</v>
      </c>
      <c r="J178" s="189">
        <f>INDEX('EL SV'!$C$4:$G$52,MATCH('P&amp;M'!L178,'EL SV'!$C$4:$C$52,0),MATCH(IF(K178&gt;2000000,"A",IF(K178&gt;1000000,"B",IF(K178&gt;100000,"C","D"))),'EL SV'!$C$4:$G$4,0))</f>
        <v>10</v>
      </c>
      <c r="K178" s="47">
        <v>7611</v>
      </c>
      <c r="L178" s="3" t="s">
        <v>1407</v>
      </c>
      <c r="M178" s="48">
        <f>MATCH(L178,'Category 4'!$A:$A,0)</f>
        <v>697</v>
      </c>
      <c r="N178" s="48">
        <f>MATCH(G178,'Category 4'!$1:$1,0)</f>
        <v>123</v>
      </c>
      <c r="O178" s="48">
        <f>INDEX('Category 4'!$A$1:$DU$871,'P&amp;M'!M178,'P&amp;M'!N178)</f>
        <v>169.8</v>
      </c>
      <c r="P178" s="48">
        <f>MATCH($P$2,'Category 4'!$1:$1,0)</f>
        <v>124</v>
      </c>
      <c r="Q178" s="49">
        <f>INDEX('Category 4'!$A$1:$DU$871,'P&amp;M'!M178,'P&amp;M'!P178)</f>
        <v>172.6</v>
      </c>
      <c r="R178" s="50">
        <f t="shared" si="27"/>
        <v>1.0164899882214369</v>
      </c>
      <c r="S178" s="51">
        <v>0.05</v>
      </c>
      <c r="T178" s="46">
        <f t="shared" si="21"/>
        <v>9.5000000000000001E-2</v>
      </c>
      <c r="U178" s="52"/>
      <c r="V178" s="53">
        <f t="shared" si="22"/>
        <v>1.648998822143688E-2</v>
      </c>
      <c r="W178" s="52">
        <f t="shared" si="23"/>
        <v>7736.5053003533558</v>
      </c>
      <c r="X178" s="54">
        <f t="shared" si="24"/>
        <v>217.46998460719297</v>
      </c>
      <c r="Y178" s="55">
        <f t="shared" si="25"/>
        <v>7393.5300153928074</v>
      </c>
      <c r="Z178" s="56"/>
      <c r="AA178" s="55">
        <f t="shared" si="26"/>
        <v>7393.5300153928074</v>
      </c>
    </row>
    <row r="179" spans="2:27">
      <c r="B179" s="40">
        <v>176</v>
      </c>
      <c r="C179" s="41" t="s">
        <v>1831</v>
      </c>
      <c r="D179" s="42">
        <v>2</v>
      </c>
      <c r="E179" s="42" t="s">
        <v>2005</v>
      </c>
      <c r="F179" s="43">
        <v>44627</v>
      </c>
      <c r="G179" s="44">
        <f t="shared" si="19"/>
        <v>44621</v>
      </c>
      <c r="H179" s="45">
        <v>44742</v>
      </c>
      <c r="I179" s="46">
        <f t="shared" si="20"/>
        <v>0.31506849315068491</v>
      </c>
      <c r="J179" s="189">
        <f>INDEX('EL SV'!$C$4:$G$52,MATCH('P&amp;M'!L179,'EL SV'!$C$4:$C$52,0),MATCH(IF(K179&gt;2000000,"A",IF(K179&gt;1000000,"B",IF(K179&gt;100000,"C","D"))),'EL SV'!$C$4:$G$4,0))</f>
        <v>5</v>
      </c>
      <c r="K179" s="47">
        <v>7392</v>
      </c>
      <c r="L179" s="3" t="s">
        <v>1393</v>
      </c>
      <c r="M179" s="48">
        <f>MATCH(L179,'Category 4'!$A:$A,0)</f>
        <v>690</v>
      </c>
      <c r="N179" s="48">
        <f>MATCH(G179,'Category 4'!$1:$1,0)</f>
        <v>123</v>
      </c>
      <c r="O179" s="48">
        <f>INDEX('Category 4'!$A$1:$DU$871,'P&amp;M'!M179,'P&amp;M'!N179)</f>
        <v>148.1</v>
      </c>
      <c r="P179" s="48">
        <f>MATCH($P$2,'Category 4'!$1:$1,0)</f>
        <v>124</v>
      </c>
      <c r="Q179" s="49">
        <f>INDEX('Category 4'!$A$1:$DU$871,'P&amp;M'!M179,'P&amp;M'!P179)</f>
        <v>151.5</v>
      </c>
      <c r="R179" s="50">
        <f t="shared" si="27"/>
        <v>1.022957461174882</v>
      </c>
      <c r="S179" s="51">
        <v>0.05</v>
      </c>
      <c r="T179" s="46">
        <f t="shared" si="21"/>
        <v>0.19</v>
      </c>
      <c r="U179" s="52"/>
      <c r="V179" s="53">
        <f t="shared" si="22"/>
        <v>2.2957461174881955E-2</v>
      </c>
      <c r="W179" s="52">
        <f t="shared" si="23"/>
        <v>7561.7015530047274</v>
      </c>
      <c r="X179" s="54">
        <f t="shared" si="24"/>
        <v>452.6662436524748</v>
      </c>
      <c r="Y179" s="55">
        <f t="shared" si="25"/>
        <v>6939.3337563475252</v>
      </c>
      <c r="Z179" s="56"/>
      <c r="AA179" s="55">
        <f t="shared" si="26"/>
        <v>6939.3337563475252</v>
      </c>
    </row>
    <row r="180" spans="2:27">
      <c r="B180" s="40">
        <v>177</v>
      </c>
      <c r="C180" s="62" t="s">
        <v>1953</v>
      </c>
      <c r="D180" s="42">
        <v>15.3</v>
      </c>
      <c r="E180" s="42" t="s">
        <v>2004</v>
      </c>
      <c r="F180" s="43">
        <v>44719</v>
      </c>
      <c r="G180" s="72">
        <f t="shared" si="19"/>
        <v>44713</v>
      </c>
      <c r="H180" s="45">
        <v>44742</v>
      </c>
      <c r="I180" s="46">
        <f t="shared" si="20"/>
        <v>6.3013698630136991E-2</v>
      </c>
      <c r="J180" s="189">
        <f>INDEX('EL SV'!$C$4:$G$52,MATCH('P&amp;M'!L180,'EL SV'!$C$4:$C$52,0),MATCH(IF(K180&gt;2000000,"A",IF(K180&gt;1000000,"B",IF(K180&gt;100000,"C","D"))),'EL SV'!$C$4:$G$4,0))</f>
        <v>10</v>
      </c>
      <c r="K180" s="60">
        <v>7222</v>
      </c>
      <c r="L180" s="3" t="s">
        <v>1223</v>
      </c>
      <c r="M180" s="48">
        <f>MATCH(L180,'Category 4'!$A:$A,0)</f>
        <v>605</v>
      </c>
      <c r="N180" s="48" t="e">
        <f>MATCH(G180,'Category 4'!$1:$1,0)</f>
        <v>#N/A</v>
      </c>
      <c r="O180" s="48" t="e">
        <f>INDEX('Category 4'!$A$1:$DU$871,'P&amp;M'!M180,'P&amp;M'!N180)</f>
        <v>#N/A</v>
      </c>
      <c r="P180" s="48">
        <f>MATCH($P$2,'Category 4'!$1:$1,0)</f>
        <v>124</v>
      </c>
      <c r="Q180" s="49">
        <f>INDEX('Category 4'!$A$1:$DU$871,'P&amp;M'!M180,'P&amp;M'!P180)</f>
        <v>137.80000000000001</v>
      </c>
      <c r="R180" s="50">
        <v>1</v>
      </c>
      <c r="S180" s="51">
        <v>0.05</v>
      </c>
      <c r="T180" s="46">
        <f t="shared" si="21"/>
        <v>9.5000000000000001E-2</v>
      </c>
      <c r="U180" s="52"/>
      <c r="V180" s="69">
        <f t="shared" si="22"/>
        <v>0</v>
      </c>
      <c r="W180" s="52">
        <f t="shared" si="23"/>
        <v>7222</v>
      </c>
      <c r="X180" s="54">
        <f t="shared" si="24"/>
        <v>43.233068493150689</v>
      </c>
      <c r="Y180" s="55">
        <f t="shared" si="25"/>
        <v>7178.7669315068497</v>
      </c>
      <c r="Z180" s="56"/>
      <c r="AA180" s="55">
        <f t="shared" si="26"/>
        <v>7178.7669315068497</v>
      </c>
    </row>
    <row r="181" spans="2:27">
      <c r="B181" s="40">
        <v>178</v>
      </c>
      <c r="C181" s="41" t="s">
        <v>1815</v>
      </c>
      <c r="D181" s="42">
        <v>1</v>
      </c>
      <c r="E181" s="42" t="s">
        <v>1994</v>
      </c>
      <c r="F181" s="43">
        <v>44624</v>
      </c>
      <c r="G181" s="44">
        <f t="shared" si="19"/>
        <v>44621</v>
      </c>
      <c r="H181" s="45">
        <v>44742</v>
      </c>
      <c r="I181" s="46">
        <f t="shared" si="20"/>
        <v>0.32328767123287672</v>
      </c>
      <c r="J181" s="189">
        <f>INDEX('EL SV'!$C$4:$G$52,MATCH('P&amp;M'!L181,'EL SV'!$C$4:$C$52,0),MATCH(IF(K181&gt;2000000,"A",IF(K181&gt;1000000,"B",IF(K181&gt;100000,"C","D"))),'EL SV'!$C$4:$G$4,0))</f>
        <v>3</v>
      </c>
      <c r="K181" s="47">
        <v>6934</v>
      </c>
      <c r="L181" s="3" t="s">
        <v>1463</v>
      </c>
      <c r="M181" s="48">
        <f>MATCH(L181,'Category 4'!$A:$A,0)</f>
        <v>725</v>
      </c>
      <c r="N181" s="48">
        <f>MATCH(G181,'Category 4'!$1:$1,0)</f>
        <v>123</v>
      </c>
      <c r="O181" s="48">
        <f>INDEX('Category 4'!$A$1:$DU$871,'P&amp;M'!M181,'P&amp;M'!N181)</f>
        <v>124.2</v>
      </c>
      <c r="P181" s="48">
        <f>MATCH($P$2,'Category 4'!$1:$1,0)</f>
        <v>124</v>
      </c>
      <c r="Q181" s="49">
        <f>INDEX('Category 4'!$A$1:$DU$871,'P&amp;M'!M181,'P&amp;M'!P181)</f>
        <v>127.3</v>
      </c>
      <c r="R181" s="50">
        <f t="shared" si="27"/>
        <v>1.0249597423510466</v>
      </c>
      <c r="S181" s="51">
        <v>0.05</v>
      </c>
      <c r="T181" s="46">
        <f t="shared" si="21"/>
        <v>0.31666666666666665</v>
      </c>
      <c r="U181" s="52"/>
      <c r="V181" s="53">
        <f t="shared" si="22"/>
        <v>2.4959742351046588E-2</v>
      </c>
      <c r="W181" s="52">
        <f t="shared" si="23"/>
        <v>7107.0708534621572</v>
      </c>
      <c r="X181" s="54">
        <f t="shared" si="24"/>
        <v>727.58232207589754</v>
      </c>
      <c r="Y181" s="55">
        <f t="shared" si="25"/>
        <v>6206.4176779241025</v>
      </c>
      <c r="Z181" s="56"/>
      <c r="AA181" s="55">
        <f t="shared" si="26"/>
        <v>6206.4176779241025</v>
      </c>
    </row>
    <row r="182" spans="2:27">
      <c r="B182" s="40">
        <v>179</v>
      </c>
      <c r="C182" s="62" t="s">
        <v>1952</v>
      </c>
      <c r="D182" s="42">
        <v>90</v>
      </c>
      <c r="E182" s="42" t="s">
        <v>2006</v>
      </c>
      <c r="F182" s="43">
        <v>44719</v>
      </c>
      <c r="G182" s="72">
        <f t="shared" si="19"/>
        <v>44713</v>
      </c>
      <c r="H182" s="45">
        <v>44742</v>
      </c>
      <c r="I182" s="46">
        <f t="shared" si="20"/>
        <v>6.3013698630136991E-2</v>
      </c>
      <c r="J182" s="189">
        <f>INDEX('EL SV'!$C$4:$G$52,MATCH('P&amp;M'!L182,'EL SV'!$C$4:$C$52,0),MATCH(IF(K182&gt;2000000,"A",IF(K182&gt;1000000,"B",IF(K182&gt;100000,"C","D"))),'EL SV'!$C$4:$G$4,0))</f>
        <v>5</v>
      </c>
      <c r="K182" s="60">
        <v>6797</v>
      </c>
      <c r="L182" s="3" t="s">
        <v>1177</v>
      </c>
      <c r="M182" s="48">
        <f>MATCH(L182,'Category 4'!$A:$A,0)</f>
        <v>582</v>
      </c>
      <c r="N182" s="48" t="e">
        <f>MATCH(G182,'Category 4'!$1:$1,0)</f>
        <v>#N/A</v>
      </c>
      <c r="O182" s="48" t="e">
        <f>INDEX('Category 4'!$A$1:$DU$871,'P&amp;M'!M182,'P&amp;M'!N182)</f>
        <v>#N/A</v>
      </c>
      <c r="P182" s="48">
        <f>MATCH($P$2,'Category 4'!$1:$1,0)</f>
        <v>124</v>
      </c>
      <c r="Q182" s="49">
        <f>INDEX('Category 4'!$A$1:$DU$871,'P&amp;M'!M182,'P&amp;M'!P182)</f>
        <v>172.7</v>
      </c>
      <c r="R182" s="50">
        <v>1</v>
      </c>
      <c r="S182" s="51">
        <v>0.05</v>
      </c>
      <c r="T182" s="46">
        <f t="shared" si="21"/>
        <v>0.19</v>
      </c>
      <c r="U182" s="52"/>
      <c r="V182" s="69">
        <f t="shared" si="22"/>
        <v>0</v>
      </c>
      <c r="W182" s="52">
        <f t="shared" si="23"/>
        <v>6797</v>
      </c>
      <c r="X182" s="54">
        <f t="shared" si="24"/>
        <v>81.377780821917824</v>
      </c>
      <c r="Y182" s="55">
        <f t="shared" si="25"/>
        <v>6715.6222191780826</v>
      </c>
      <c r="Z182" s="56"/>
      <c r="AA182" s="55">
        <f t="shared" si="26"/>
        <v>6715.6222191780826</v>
      </c>
    </row>
    <row r="183" spans="2:27">
      <c r="B183" s="40">
        <v>180</v>
      </c>
      <c r="C183" s="41" t="s">
        <v>1785</v>
      </c>
      <c r="D183" s="42">
        <v>1</v>
      </c>
      <c r="E183" s="42" t="s">
        <v>1994</v>
      </c>
      <c r="F183" s="43">
        <v>44559</v>
      </c>
      <c r="G183" s="44">
        <f t="shared" si="19"/>
        <v>44531</v>
      </c>
      <c r="H183" s="45">
        <v>44742</v>
      </c>
      <c r="I183" s="46">
        <f t="shared" si="20"/>
        <v>0.50136986301369868</v>
      </c>
      <c r="J183" s="189">
        <f>INDEX('EL SV'!$C$4:$G$52,MATCH('P&amp;M'!L183,'EL SV'!$C$4:$C$52,0),MATCH(IF(K183&gt;2000000,"A",IF(K183&gt;1000000,"B",IF(K183&gt;100000,"C","D"))),'EL SV'!$C$4:$G$4,0))</f>
        <v>5</v>
      </c>
      <c r="K183" s="47">
        <v>6738</v>
      </c>
      <c r="L183" s="3" t="s">
        <v>1433</v>
      </c>
      <c r="M183" s="48">
        <f>MATCH(L183,'Category 4'!$A:$A,0)</f>
        <v>710</v>
      </c>
      <c r="N183" s="48">
        <f>MATCH(G183,'Category 4'!$1:$1,0)</f>
        <v>120</v>
      </c>
      <c r="O183" s="48">
        <f>INDEX('Category 4'!$A$1:$DU$871,'P&amp;M'!M183,'P&amp;M'!N183)</f>
        <v>105.3</v>
      </c>
      <c r="P183" s="48">
        <f>MATCH($P$2,'Category 4'!$1:$1,0)</f>
        <v>124</v>
      </c>
      <c r="Q183" s="49">
        <f>INDEX('Category 4'!$A$1:$DU$871,'P&amp;M'!M183,'P&amp;M'!P183)</f>
        <v>107.9</v>
      </c>
      <c r="R183" s="50">
        <f t="shared" si="27"/>
        <v>1.0246913580246915</v>
      </c>
      <c r="S183" s="51">
        <v>0.05</v>
      </c>
      <c r="T183" s="46">
        <f t="shared" si="21"/>
        <v>0.19</v>
      </c>
      <c r="U183" s="52"/>
      <c r="V183" s="53">
        <f t="shared" si="22"/>
        <v>2.4691358024691468E-2</v>
      </c>
      <c r="W183" s="52">
        <f t="shared" si="23"/>
        <v>6904.3703703703713</v>
      </c>
      <c r="X183" s="54">
        <f t="shared" si="24"/>
        <v>657.71221308980228</v>
      </c>
      <c r="Y183" s="55">
        <f t="shared" si="25"/>
        <v>6080.2877869101976</v>
      </c>
      <c r="Z183" s="56"/>
      <c r="AA183" s="55">
        <f t="shared" si="26"/>
        <v>6080.2877869101976</v>
      </c>
    </row>
    <row r="184" spans="2:27">
      <c r="B184" s="40">
        <v>181</v>
      </c>
      <c r="C184" s="41" t="s">
        <v>1828</v>
      </c>
      <c r="D184" s="42">
        <v>2</v>
      </c>
      <c r="E184" s="42" t="s">
        <v>1994</v>
      </c>
      <c r="F184" s="43">
        <v>44625</v>
      </c>
      <c r="G184" s="44">
        <f t="shared" si="19"/>
        <v>44621</v>
      </c>
      <c r="H184" s="45">
        <v>44742</v>
      </c>
      <c r="I184" s="46">
        <f t="shared" si="20"/>
        <v>0.32054794520547947</v>
      </c>
      <c r="J184" s="189">
        <f>INDEX('EL SV'!$C$4:$G$52,MATCH('P&amp;M'!L184,'EL SV'!$C$4:$C$52,0),MATCH(IF(K184&gt;2000000,"A",IF(K184&gt;1000000,"B",IF(K184&gt;100000,"C","D"))),'EL SV'!$C$4:$G$4,0))</f>
        <v>5</v>
      </c>
      <c r="K184" s="47">
        <v>6608</v>
      </c>
      <c r="L184" s="3" t="s">
        <v>1177</v>
      </c>
      <c r="M184" s="48">
        <f>MATCH(L184,'Category 4'!$A:$A,0)</f>
        <v>582</v>
      </c>
      <c r="N184" s="48">
        <f>MATCH(G184,'Category 4'!$1:$1,0)</f>
        <v>123</v>
      </c>
      <c r="O184" s="48">
        <f>INDEX('Category 4'!$A$1:$DU$871,'P&amp;M'!M184,'P&amp;M'!N184)</f>
        <v>171</v>
      </c>
      <c r="P184" s="48">
        <f>MATCH($P$2,'Category 4'!$1:$1,0)</f>
        <v>124</v>
      </c>
      <c r="Q184" s="49">
        <f>INDEX('Category 4'!$A$1:$DU$871,'P&amp;M'!M184,'P&amp;M'!P184)</f>
        <v>172.7</v>
      </c>
      <c r="R184" s="50">
        <f t="shared" si="27"/>
        <v>1.0099415204678361</v>
      </c>
      <c r="S184" s="51">
        <v>0.05</v>
      </c>
      <c r="T184" s="46">
        <f t="shared" si="21"/>
        <v>0.19</v>
      </c>
      <c r="U184" s="52"/>
      <c r="V184" s="53">
        <f t="shared" si="22"/>
        <v>9.9415204678361402E-3</v>
      </c>
      <c r="W184" s="52">
        <f t="shared" si="23"/>
        <v>6673.693567251461</v>
      </c>
      <c r="X184" s="54">
        <f t="shared" si="24"/>
        <v>406.45536438356157</v>
      </c>
      <c r="Y184" s="55">
        <f t="shared" si="25"/>
        <v>6201.5446356164384</v>
      </c>
      <c r="Z184" s="56"/>
      <c r="AA184" s="55">
        <f t="shared" si="26"/>
        <v>6201.5446356164384</v>
      </c>
    </row>
    <row r="185" spans="2:27">
      <c r="B185" s="40">
        <v>182</v>
      </c>
      <c r="C185" s="62" t="s">
        <v>1946</v>
      </c>
      <c r="D185" s="42">
        <v>7</v>
      </c>
      <c r="E185" s="42" t="s">
        <v>2005</v>
      </c>
      <c r="F185" s="43">
        <v>44719</v>
      </c>
      <c r="G185" s="72">
        <f t="shared" si="19"/>
        <v>44713</v>
      </c>
      <c r="H185" s="45">
        <v>44742</v>
      </c>
      <c r="I185" s="46">
        <f t="shared" si="20"/>
        <v>6.3013698630136991E-2</v>
      </c>
      <c r="J185" s="189">
        <f>INDEX('EL SV'!$C$4:$G$52,MATCH('P&amp;M'!L185,'EL SV'!$C$4:$C$52,0),MATCH(IF(K185&gt;2000000,"A",IF(K185&gt;1000000,"B",IF(K185&gt;100000,"C","D"))),'EL SV'!$C$4:$G$4,0))</f>
        <v>5</v>
      </c>
      <c r="K185" s="60">
        <v>6608</v>
      </c>
      <c r="L185" s="3" t="s">
        <v>1395</v>
      </c>
      <c r="M185" s="48">
        <f>MATCH(L185,'Category 4'!$A:$A,0)</f>
        <v>691</v>
      </c>
      <c r="N185" s="48" t="e">
        <f>MATCH(G185,'Category 4'!$1:$1,0)</f>
        <v>#N/A</v>
      </c>
      <c r="O185" s="48" t="e">
        <f>INDEX('Category 4'!$A$1:$DU$871,'P&amp;M'!M185,'P&amp;M'!N185)</f>
        <v>#N/A</v>
      </c>
      <c r="P185" s="48">
        <f>MATCH($P$2,'Category 4'!$1:$1,0)</f>
        <v>124</v>
      </c>
      <c r="Q185" s="49">
        <f>INDEX('Category 4'!$A$1:$DU$871,'P&amp;M'!M185,'P&amp;M'!P185)</f>
        <v>160.1</v>
      </c>
      <c r="R185" s="50">
        <v>1</v>
      </c>
      <c r="S185" s="51">
        <v>0.05</v>
      </c>
      <c r="T185" s="46">
        <f t="shared" si="21"/>
        <v>0.19</v>
      </c>
      <c r="U185" s="52"/>
      <c r="V185" s="69">
        <f t="shared" si="22"/>
        <v>0</v>
      </c>
      <c r="W185" s="52">
        <f t="shared" si="23"/>
        <v>6608</v>
      </c>
      <c r="X185" s="54">
        <f t="shared" si="24"/>
        <v>79.114958904109599</v>
      </c>
      <c r="Y185" s="55">
        <f t="shared" si="25"/>
        <v>6528.8850410958903</v>
      </c>
      <c r="Z185" s="56"/>
      <c r="AA185" s="55">
        <f t="shared" si="26"/>
        <v>6528.8850410958903</v>
      </c>
    </row>
    <row r="186" spans="2:27">
      <c r="B186" s="40">
        <v>183</v>
      </c>
      <c r="C186" s="62" t="s">
        <v>1957</v>
      </c>
      <c r="D186" s="42">
        <v>3</v>
      </c>
      <c r="E186" s="42" t="s">
        <v>1994</v>
      </c>
      <c r="F186" s="43">
        <v>44721</v>
      </c>
      <c r="G186" s="72">
        <f t="shared" si="19"/>
        <v>44713</v>
      </c>
      <c r="H186" s="45">
        <v>44742</v>
      </c>
      <c r="I186" s="46">
        <f t="shared" si="20"/>
        <v>5.7534246575342465E-2</v>
      </c>
      <c r="J186" s="189">
        <f>INDEX('EL SV'!$C$4:$G$52,MATCH('P&amp;M'!L186,'EL SV'!$C$4:$C$52,0),MATCH(IF(K186&gt;2000000,"A",IF(K186&gt;1000000,"B",IF(K186&gt;100000,"C","D"))),'EL SV'!$C$4:$G$4,0))</f>
        <v>5</v>
      </c>
      <c r="K186" s="60">
        <v>6600</v>
      </c>
      <c r="L186" s="3" t="s">
        <v>1361</v>
      </c>
      <c r="M186" s="48">
        <f>MATCH(L186,'Category 4'!$A:$A,0)</f>
        <v>674</v>
      </c>
      <c r="N186" s="48" t="e">
        <f>MATCH(G186,'Category 4'!$1:$1,0)</f>
        <v>#N/A</v>
      </c>
      <c r="O186" s="48" t="e">
        <f>INDEX('Category 4'!$A$1:$DU$871,'P&amp;M'!M186,'P&amp;M'!N186)</f>
        <v>#N/A</v>
      </c>
      <c r="P186" s="48">
        <f>MATCH($P$2,'Category 4'!$1:$1,0)</f>
        <v>124</v>
      </c>
      <c r="Q186" s="49">
        <f>INDEX('Category 4'!$A$1:$DU$871,'P&amp;M'!M186,'P&amp;M'!P186)</f>
        <v>122.8</v>
      </c>
      <c r="R186" s="50">
        <v>1</v>
      </c>
      <c r="S186" s="51">
        <v>0.05</v>
      </c>
      <c r="T186" s="46">
        <f t="shared" si="21"/>
        <v>0.19</v>
      </c>
      <c r="U186" s="52"/>
      <c r="V186" s="69">
        <f t="shared" si="22"/>
        <v>0</v>
      </c>
      <c r="W186" s="52">
        <f t="shared" si="23"/>
        <v>6600</v>
      </c>
      <c r="X186" s="54">
        <f t="shared" si="24"/>
        <v>72.147945205479445</v>
      </c>
      <c r="Y186" s="55">
        <f t="shared" si="25"/>
        <v>6527.8520547945209</v>
      </c>
      <c r="Z186" s="56"/>
      <c r="AA186" s="55">
        <f t="shared" si="26"/>
        <v>6527.8520547945209</v>
      </c>
    </row>
    <row r="187" spans="2:27">
      <c r="B187" s="40">
        <v>184</v>
      </c>
      <c r="C187" s="41" t="s">
        <v>1839</v>
      </c>
      <c r="D187" s="42">
        <v>2</v>
      </c>
      <c r="E187" s="42" t="s">
        <v>1994</v>
      </c>
      <c r="F187" s="43">
        <v>44630</v>
      </c>
      <c r="G187" s="44">
        <f t="shared" si="19"/>
        <v>44621</v>
      </c>
      <c r="H187" s="45">
        <v>44742</v>
      </c>
      <c r="I187" s="46">
        <f t="shared" si="20"/>
        <v>0.30684931506849317</v>
      </c>
      <c r="J187" s="189">
        <f>INDEX('EL SV'!$C$4:$G$52,MATCH('P&amp;M'!L187,'EL SV'!$C$4:$C$52,0),MATCH(IF(K187&gt;2000000,"A",IF(K187&gt;1000000,"B",IF(K187&gt;100000,"C","D"))),'EL SV'!$C$4:$G$4,0))</f>
        <v>5</v>
      </c>
      <c r="K187" s="47">
        <v>4725</v>
      </c>
      <c r="L187" s="3" t="s">
        <v>1345</v>
      </c>
      <c r="M187" s="48">
        <f>MATCH(L187,'Category 4'!$A:$A,0)</f>
        <v>666</v>
      </c>
      <c r="N187" s="48">
        <f>MATCH(G187,'Category 4'!$1:$1,0)</f>
        <v>123</v>
      </c>
      <c r="O187" s="48">
        <f>INDEX('Category 4'!$A$1:$DU$871,'P&amp;M'!M187,'P&amp;M'!N187)</f>
        <v>125.2</v>
      </c>
      <c r="P187" s="48">
        <f>MATCH($P$2,'Category 4'!$1:$1,0)</f>
        <v>124</v>
      </c>
      <c r="Q187" s="49">
        <f>INDEX('Category 4'!$A$1:$DU$871,'P&amp;M'!M187,'P&amp;M'!P187)</f>
        <v>125.9</v>
      </c>
      <c r="R187" s="50">
        <f t="shared" si="27"/>
        <v>1.005591054313099</v>
      </c>
      <c r="S187" s="51">
        <v>0.05</v>
      </c>
      <c r="T187" s="46">
        <f t="shared" si="21"/>
        <v>0.19</v>
      </c>
      <c r="U187" s="52"/>
      <c r="V187" s="53">
        <f t="shared" si="22"/>
        <v>5.5910543130990309E-3</v>
      </c>
      <c r="W187" s="52">
        <f t="shared" si="23"/>
        <v>4751.4177316293926</v>
      </c>
      <c r="X187" s="54">
        <f t="shared" si="24"/>
        <v>277.0141625454068</v>
      </c>
      <c r="Y187" s="55">
        <f t="shared" si="25"/>
        <v>4447.9858374545929</v>
      </c>
      <c r="Z187" s="56"/>
      <c r="AA187" s="55">
        <f t="shared" si="26"/>
        <v>4447.9858374545929</v>
      </c>
    </row>
    <row r="188" spans="2:27">
      <c r="B188" s="40">
        <v>185</v>
      </c>
      <c r="C188" s="63" t="s">
        <v>1896</v>
      </c>
      <c r="D188" s="42"/>
      <c r="E188" s="42"/>
      <c r="F188" s="43">
        <v>44670</v>
      </c>
      <c r="G188" s="44">
        <f t="shared" si="19"/>
        <v>44652</v>
      </c>
      <c r="H188" s="45">
        <v>44742</v>
      </c>
      <c r="I188" s="46">
        <f t="shared" si="20"/>
        <v>0.19726027397260273</v>
      </c>
      <c r="J188" s="189"/>
      <c r="K188" s="47">
        <v>4720</v>
      </c>
      <c r="L188" s="35"/>
      <c r="M188" s="48"/>
      <c r="N188" s="48"/>
      <c r="O188" s="48"/>
      <c r="P188" s="48"/>
      <c r="Q188" s="49"/>
      <c r="R188" s="50"/>
      <c r="S188" s="51"/>
      <c r="T188" s="46"/>
      <c r="U188" s="52"/>
      <c r="V188" s="53"/>
      <c r="W188" s="52">
        <v>0</v>
      </c>
      <c r="X188" s="52">
        <v>0</v>
      </c>
      <c r="Y188" s="55">
        <f t="shared" si="25"/>
        <v>4720</v>
      </c>
      <c r="Z188" s="56"/>
      <c r="AA188" s="52">
        <v>0</v>
      </c>
    </row>
    <row r="189" spans="2:27">
      <c r="B189" s="40">
        <v>186</v>
      </c>
      <c r="C189" s="62" t="s">
        <v>1944</v>
      </c>
      <c r="D189" s="42">
        <v>4</v>
      </c>
      <c r="E189" s="42" t="s">
        <v>2005</v>
      </c>
      <c r="F189" s="43">
        <v>44718</v>
      </c>
      <c r="G189" s="72">
        <f t="shared" si="19"/>
        <v>44713</v>
      </c>
      <c r="H189" s="45">
        <v>44742</v>
      </c>
      <c r="I189" s="46">
        <f t="shared" si="20"/>
        <v>6.575342465753424E-2</v>
      </c>
      <c r="J189" s="189">
        <f>INDEX('EL SV'!$C$4:$G$52,MATCH('P&amp;M'!L189,'EL SV'!$C$4:$C$52,0),MATCH(IF(K189&gt;2000000,"A",IF(K189&gt;1000000,"B",IF(K189&gt;100000,"C","D"))),'EL SV'!$C$4:$G$4,0))</f>
        <v>5</v>
      </c>
      <c r="K189" s="60">
        <v>4720</v>
      </c>
      <c r="L189" s="3" t="s">
        <v>1395</v>
      </c>
      <c r="M189" s="48">
        <f>MATCH(L189,'Category 4'!$A:$A,0)</f>
        <v>691</v>
      </c>
      <c r="N189" s="48" t="e">
        <f>MATCH(G189,'Category 4'!$1:$1,0)</f>
        <v>#N/A</v>
      </c>
      <c r="O189" s="48" t="e">
        <f>INDEX('Category 4'!$A$1:$DU$871,'P&amp;M'!M189,'P&amp;M'!N189)</f>
        <v>#N/A</v>
      </c>
      <c r="P189" s="48">
        <f>MATCH($P$2,'Category 4'!$1:$1,0)</f>
        <v>124</v>
      </c>
      <c r="Q189" s="49">
        <f>INDEX('Category 4'!$A$1:$DU$871,'P&amp;M'!M189,'P&amp;M'!P189)</f>
        <v>160.1</v>
      </c>
      <c r="R189" s="50">
        <v>1</v>
      </c>
      <c r="S189" s="51">
        <v>0.05</v>
      </c>
      <c r="T189" s="46">
        <f t="shared" si="21"/>
        <v>0.19</v>
      </c>
      <c r="U189" s="52"/>
      <c r="V189" s="69">
        <f t="shared" si="22"/>
        <v>0</v>
      </c>
      <c r="W189" s="52">
        <f t="shared" si="23"/>
        <v>4720</v>
      </c>
      <c r="X189" s="54">
        <f t="shared" si="24"/>
        <v>58.967671232876704</v>
      </c>
      <c r="Y189" s="55">
        <f t="shared" si="25"/>
        <v>4661.0323287671235</v>
      </c>
      <c r="Z189" s="56"/>
      <c r="AA189" s="55">
        <f t="shared" si="26"/>
        <v>4661.0323287671235</v>
      </c>
    </row>
    <row r="190" spans="2:27">
      <c r="B190" s="40">
        <v>187</v>
      </c>
      <c r="C190" s="62" t="s">
        <v>1940</v>
      </c>
      <c r="D190" s="42">
        <v>1</v>
      </c>
      <c r="E190" s="42" t="s">
        <v>1994</v>
      </c>
      <c r="F190" s="43">
        <v>44716</v>
      </c>
      <c r="G190" s="72">
        <f t="shared" si="19"/>
        <v>44713</v>
      </c>
      <c r="H190" s="45">
        <v>44742</v>
      </c>
      <c r="I190" s="46">
        <f t="shared" si="20"/>
        <v>7.1232876712328766E-2</v>
      </c>
      <c r="J190" s="189">
        <f>INDEX('EL SV'!$C$4:$G$52,MATCH('P&amp;M'!L190,'EL SV'!$C$4:$C$52,0),MATCH(IF(K190&gt;2000000,"A",IF(K190&gt;1000000,"B",IF(K190&gt;100000,"C","D"))),'EL SV'!$C$4:$G$4,0))</f>
        <v>5</v>
      </c>
      <c r="K190" s="47">
        <v>4708</v>
      </c>
      <c r="L190" s="3" t="s">
        <v>1429</v>
      </c>
      <c r="M190" s="48">
        <f>MATCH(L190,'Category 4'!$A:$A,0)</f>
        <v>708</v>
      </c>
      <c r="N190" s="48" t="e">
        <f>MATCH(G190,'Category 4'!$1:$1,0)</f>
        <v>#N/A</v>
      </c>
      <c r="O190" s="48" t="e">
        <f>INDEX('Category 4'!$A$1:$DU$871,'P&amp;M'!M190,'P&amp;M'!N190)</f>
        <v>#N/A</v>
      </c>
      <c r="P190" s="48">
        <f>MATCH($P$2,'Category 4'!$1:$1,0)</f>
        <v>124</v>
      </c>
      <c r="Q190" s="49">
        <f>INDEX('Category 4'!$A$1:$DU$871,'P&amp;M'!M190,'P&amp;M'!P190)</f>
        <v>131.9</v>
      </c>
      <c r="R190" s="50">
        <v>1</v>
      </c>
      <c r="S190" s="51">
        <v>0.05</v>
      </c>
      <c r="T190" s="46">
        <f t="shared" si="21"/>
        <v>0.19</v>
      </c>
      <c r="U190" s="52"/>
      <c r="V190" s="69">
        <f t="shared" si="22"/>
        <v>0</v>
      </c>
      <c r="W190" s="52">
        <f t="shared" si="23"/>
        <v>4708</v>
      </c>
      <c r="X190" s="54">
        <f t="shared" si="24"/>
        <v>63.719232876712326</v>
      </c>
      <c r="Y190" s="55">
        <f t="shared" si="25"/>
        <v>4644.2807671232877</v>
      </c>
      <c r="Z190" s="56"/>
      <c r="AA190" s="55">
        <f t="shared" si="26"/>
        <v>4644.2807671232877</v>
      </c>
    </row>
    <row r="191" spans="2:27">
      <c r="B191" s="40">
        <v>188</v>
      </c>
      <c r="C191" s="62" t="s">
        <v>1917</v>
      </c>
      <c r="D191" s="42">
        <v>10</v>
      </c>
      <c r="E191" s="42" t="s">
        <v>1994</v>
      </c>
      <c r="F191" s="43">
        <v>44697</v>
      </c>
      <c r="G191" s="72">
        <f t="shared" si="19"/>
        <v>44682</v>
      </c>
      <c r="H191" s="45">
        <v>44742</v>
      </c>
      <c r="I191" s="46">
        <f t="shared" si="20"/>
        <v>0.12328767123287671</v>
      </c>
      <c r="J191" s="189">
        <f>INDEX('EL SV'!$C$4:$G$52,MATCH('P&amp;M'!L191,'EL SV'!$C$4:$C$52,0),MATCH(IF(K191&gt;2000000,"A",IF(K191&gt;1000000,"B",IF(K191&gt;100000,"C","D"))),'EL SV'!$C$4:$G$4,0))</f>
        <v>5</v>
      </c>
      <c r="K191" s="47">
        <v>4366</v>
      </c>
      <c r="L191" s="3" t="s">
        <v>1271</v>
      </c>
      <c r="M191" s="48">
        <f>MATCH(L191,'Category 4'!$A:$A,0)</f>
        <v>629</v>
      </c>
      <c r="N191" s="48" t="e">
        <f>MATCH(G191,'Category 4'!$1:$1,0)</f>
        <v>#N/A</v>
      </c>
      <c r="O191" s="48" t="e">
        <f>INDEX('Category 4'!$A$1:$DU$871,'P&amp;M'!M191,'P&amp;M'!N191)</f>
        <v>#N/A</v>
      </c>
      <c r="P191" s="48">
        <f>MATCH($P$2,'Category 4'!$1:$1,0)</f>
        <v>124</v>
      </c>
      <c r="Q191" s="49">
        <f>INDEX('Category 4'!$A$1:$DU$871,'P&amp;M'!M191,'P&amp;M'!P191)</f>
        <v>143.19999999999999</v>
      </c>
      <c r="R191" s="50">
        <v>1</v>
      </c>
      <c r="S191" s="51">
        <v>0.05</v>
      </c>
      <c r="T191" s="46">
        <f t="shared" si="21"/>
        <v>0.19</v>
      </c>
      <c r="U191" s="52"/>
      <c r="V191" s="69">
        <f t="shared" si="22"/>
        <v>0</v>
      </c>
      <c r="W191" s="52">
        <f t="shared" si="23"/>
        <v>4366</v>
      </c>
      <c r="X191" s="54">
        <f t="shared" si="24"/>
        <v>102.27205479452054</v>
      </c>
      <c r="Y191" s="55">
        <f t="shared" si="25"/>
        <v>4263.727945205479</v>
      </c>
      <c r="Z191" s="56"/>
      <c r="AA191" s="55">
        <f t="shared" si="26"/>
        <v>4263.727945205479</v>
      </c>
    </row>
    <row r="192" spans="2:27">
      <c r="B192" s="40">
        <v>189</v>
      </c>
      <c r="C192" s="41" t="s">
        <v>1790</v>
      </c>
      <c r="D192" s="42">
        <v>20</v>
      </c>
      <c r="E192" s="42" t="s">
        <v>1994</v>
      </c>
      <c r="F192" s="43">
        <v>44576</v>
      </c>
      <c r="G192" s="44">
        <f t="shared" si="19"/>
        <v>44562</v>
      </c>
      <c r="H192" s="45">
        <v>44742</v>
      </c>
      <c r="I192" s="46">
        <f t="shared" si="20"/>
        <v>0.45479452054794522</v>
      </c>
      <c r="J192" s="189">
        <f>INDEX('EL SV'!$C$4:$G$52,MATCH('P&amp;M'!L192,'EL SV'!$C$4:$C$52,0),MATCH(IF(K192&gt;2000000,"A",IF(K192&gt;1000000,"B",IF(K192&gt;100000,"C","D"))),'EL SV'!$C$4:$G$4,0))</f>
        <v>5</v>
      </c>
      <c r="K192" s="47">
        <v>4012</v>
      </c>
      <c r="L192" s="3" t="s">
        <v>1271</v>
      </c>
      <c r="M192" s="48">
        <f>MATCH(L192,'Category 4'!$A:$A,0)</f>
        <v>629</v>
      </c>
      <c r="N192" s="48">
        <f>MATCH(G192,'Category 4'!$1:$1,0)</f>
        <v>121</v>
      </c>
      <c r="O192" s="48">
        <f>INDEX('Category 4'!$A$1:$DU$871,'P&amp;M'!M192,'P&amp;M'!N192)</f>
        <v>140.30000000000001</v>
      </c>
      <c r="P192" s="48">
        <f>MATCH($P$2,'Category 4'!$1:$1,0)</f>
        <v>124</v>
      </c>
      <c r="Q192" s="49">
        <f>INDEX('Category 4'!$A$1:$DU$871,'P&amp;M'!M192,'P&amp;M'!P192)</f>
        <v>143.19999999999999</v>
      </c>
      <c r="R192" s="50">
        <f t="shared" si="27"/>
        <v>1.0206699928724161</v>
      </c>
      <c r="S192" s="51">
        <v>0.05</v>
      </c>
      <c r="T192" s="46">
        <f t="shared" si="21"/>
        <v>0.19</v>
      </c>
      <c r="U192" s="52"/>
      <c r="V192" s="53">
        <f t="shared" si="22"/>
        <v>2.066999287241611E-2</v>
      </c>
      <c r="W192" s="52">
        <f t="shared" si="23"/>
        <v>4094.9280114041335</v>
      </c>
      <c r="X192" s="54">
        <f t="shared" si="24"/>
        <v>353.8466561087298</v>
      </c>
      <c r="Y192" s="55">
        <f t="shared" si="25"/>
        <v>3658.1533438912702</v>
      </c>
      <c r="Z192" s="56"/>
      <c r="AA192" s="55">
        <f t="shared" si="26"/>
        <v>3658.1533438912702</v>
      </c>
    </row>
    <row r="193" spans="2:27">
      <c r="B193" s="40">
        <v>190</v>
      </c>
      <c r="C193" s="41" t="s">
        <v>1796</v>
      </c>
      <c r="D193" s="42">
        <v>20</v>
      </c>
      <c r="E193" s="42" t="s">
        <v>1994</v>
      </c>
      <c r="F193" s="43">
        <v>44576</v>
      </c>
      <c r="G193" s="44">
        <f t="shared" si="19"/>
        <v>44562</v>
      </c>
      <c r="H193" s="45">
        <v>44742</v>
      </c>
      <c r="I193" s="46">
        <f t="shared" si="20"/>
        <v>0.45479452054794522</v>
      </c>
      <c r="J193" s="189">
        <f>INDEX('EL SV'!$C$4:$G$52,MATCH('P&amp;M'!L193,'EL SV'!$C$4:$C$52,0),MATCH(IF(K193&gt;2000000,"A",IF(K193&gt;1000000,"B",IF(K193&gt;100000,"C","D"))),'EL SV'!$C$4:$G$4,0))</f>
        <v>5</v>
      </c>
      <c r="K193" s="47">
        <v>3776</v>
      </c>
      <c r="L193" s="3" t="s">
        <v>1413</v>
      </c>
      <c r="M193" s="48">
        <f>MATCH(L193,'Category 4'!$A:$A,0)</f>
        <v>700</v>
      </c>
      <c r="N193" s="48">
        <f>MATCH(G193,'Category 4'!$1:$1,0)</f>
        <v>121</v>
      </c>
      <c r="O193" s="48">
        <f>INDEX('Category 4'!$A$1:$DU$871,'P&amp;M'!M193,'P&amp;M'!N193)</f>
        <v>135.5</v>
      </c>
      <c r="P193" s="48">
        <f>MATCH($P$2,'Category 4'!$1:$1,0)</f>
        <v>124</v>
      </c>
      <c r="Q193" s="49">
        <f>INDEX('Category 4'!$A$1:$DU$871,'P&amp;M'!M193,'P&amp;M'!P193)</f>
        <v>134</v>
      </c>
      <c r="R193" s="50">
        <f t="shared" si="27"/>
        <v>0.98892988929889303</v>
      </c>
      <c r="S193" s="51">
        <v>0.05</v>
      </c>
      <c r="T193" s="46">
        <f t="shared" si="21"/>
        <v>0.19</v>
      </c>
      <c r="U193" s="52"/>
      <c r="V193" s="53">
        <f t="shared" si="22"/>
        <v>-1.1070110701106972E-2</v>
      </c>
      <c r="W193" s="52">
        <f t="shared" si="23"/>
        <v>3734.19926199262</v>
      </c>
      <c r="X193" s="54">
        <f t="shared" si="24"/>
        <v>322.67573896780067</v>
      </c>
      <c r="Y193" s="55">
        <f t="shared" si="25"/>
        <v>3453.3242610321995</v>
      </c>
      <c r="Z193" s="56"/>
      <c r="AA193" s="55">
        <f t="shared" si="26"/>
        <v>3453.3242610321995</v>
      </c>
    </row>
    <row r="194" spans="2:27">
      <c r="B194" s="40">
        <v>191</v>
      </c>
      <c r="C194" s="41" t="s">
        <v>1838</v>
      </c>
      <c r="D194" s="42">
        <v>2</v>
      </c>
      <c r="E194" s="42" t="s">
        <v>1994</v>
      </c>
      <c r="F194" s="43">
        <v>44628</v>
      </c>
      <c r="G194" s="44">
        <f t="shared" si="19"/>
        <v>44621</v>
      </c>
      <c r="H194" s="45">
        <v>44742</v>
      </c>
      <c r="I194" s="46">
        <f t="shared" si="20"/>
        <v>0.31232876712328766</v>
      </c>
      <c r="J194" s="189">
        <f>INDEX('EL SV'!$C$4:$G$52,MATCH('P&amp;M'!L194,'EL SV'!$C$4:$C$52,0),MATCH(IF(K194&gt;2000000,"A",IF(K194&gt;1000000,"B",IF(K194&gt;100000,"C","D"))),'EL SV'!$C$4:$G$4,0))</f>
        <v>5</v>
      </c>
      <c r="K194" s="47">
        <v>3717</v>
      </c>
      <c r="L194" s="3" t="s">
        <v>1271</v>
      </c>
      <c r="M194" s="48">
        <f>MATCH(L194,'Category 4'!$A:$A,0)</f>
        <v>629</v>
      </c>
      <c r="N194" s="48">
        <f>MATCH(G194,'Category 4'!$1:$1,0)</f>
        <v>123</v>
      </c>
      <c r="O194" s="48">
        <f>INDEX('Category 4'!$A$1:$DU$871,'P&amp;M'!M194,'P&amp;M'!N194)</f>
        <v>140.80000000000001</v>
      </c>
      <c r="P194" s="48">
        <f>MATCH($P$2,'Category 4'!$1:$1,0)</f>
        <v>124</v>
      </c>
      <c r="Q194" s="49">
        <f>INDEX('Category 4'!$A$1:$DU$871,'P&amp;M'!M194,'P&amp;M'!P194)</f>
        <v>143.19999999999999</v>
      </c>
      <c r="R194" s="50">
        <f t="shared" si="27"/>
        <v>1.0170454545454544</v>
      </c>
      <c r="S194" s="51">
        <v>0.05</v>
      </c>
      <c r="T194" s="46">
        <f t="shared" si="21"/>
        <v>0.19</v>
      </c>
      <c r="U194" s="52"/>
      <c r="V194" s="53">
        <f t="shared" si="22"/>
        <v>1.7045454545454364E-2</v>
      </c>
      <c r="W194" s="52">
        <f t="shared" si="23"/>
        <v>3780.357954545454</v>
      </c>
      <c r="X194" s="54">
        <f t="shared" si="24"/>
        <v>224.33576245330011</v>
      </c>
      <c r="Y194" s="55">
        <f t="shared" si="25"/>
        <v>3492.6642375467</v>
      </c>
      <c r="Z194" s="56"/>
      <c r="AA194" s="55">
        <f t="shared" si="26"/>
        <v>3492.6642375467</v>
      </c>
    </row>
    <row r="195" spans="2:27">
      <c r="B195" s="40">
        <v>192</v>
      </c>
      <c r="C195" s="41" t="s">
        <v>1869</v>
      </c>
      <c r="D195" s="42">
        <v>12</v>
      </c>
      <c r="E195" s="42" t="s">
        <v>1994</v>
      </c>
      <c r="F195" s="43">
        <v>44645</v>
      </c>
      <c r="G195" s="44">
        <f t="shared" si="19"/>
        <v>44621</v>
      </c>
      <c r="H195" s="45">
        <v>44742</v>
      </c>
      <c r="I195" s="46">
        <f t="shared" si="20"/>
        <v>0.26575342465753427</v>
      </c>
      <c r="J195" s="189">
        <f>INDEX('EL SV'!$C$4:$G$52,MATCH('P&amp;M'!L195,'EL SV'!$C$4:$C$52,0),MATCH(IF(K195&gt;2000000,"A",IF(K195&gt;1000000,"B",IF(K195&gt;100000,"C","D"))),'EL SV'!$C$4:$G$4,0))</f>
        <v>5</v>
      </c>
      <c r="K195" s="47">
        <v>3682</v>
      </c>
      <c r="L195" s="3" t="s">
        <v>1271</v>
      </c>
      <c r="M195" s="48">
        <f>MATCH(L195,'Category 4'!$A:$A,0)</f>
        <v>629</v>
      </c>
      <c r="N195" s="48">
        <f>MATCH(G195,'Category 4'!$1:$1,0)</f>
        <v>123</v>
      </c>
      <c r="O195" s="48">
        <f>INDEX('Category 4'!$A$1:$DU$871,'P&amp;M'!M195,'P&amp;M'!N195)</f>
        <v>140.80000000000001</v>
      </c>
      <c r="P195" s="48">
        <f>MATCH($P$2,'Category 4'!$1:$1,0)</f>
        <v>124</v>
      </c>
      <c r="Q195" s="49">
        <f>INDEX('Category 4'!$A$1:$DU$871,'P&amp;M'!M195,'P&amp;M'!P195)</f>
        <v>143.19999999999999</v>
      </c>
      <c r="R195" s="50">
        <f t="shared" si="27"/>
        <v>1.0170454545454544</v>
      </c>
      <c r="S195" s="51">
        <v>0.05</v>
      </c>
      <c r="T195" s="46">
        <f t="shared" si="21"/>
        <v>0.19</v>
      </c>
      <c r="U195" s="52"/>
      <c r="V195" s="53">
        <f t="shared" si="22"/>
        <v>1.7045454545454364E-2</v>
      </c>
      <c r="W195" s="52">
        <f t="shared" si="23"/>
        <v>3744.7613636363631</v>
      </c>
      <c r="X195" s="54">
        <f t="shared" si="24"/>
        <v>189.08479981320048</v>
      </c>
      <c r="Y195" s="55">
        <f t="shared" si="25"/>
        <v>3492.9152001867997</v>
      </c>
      <c r="Z195" s="56"/>
      <c r="AA195" s="55">
        <f t="shared" si="26"/>
        <v>3492.9152001867997</v>
      </c>
    </row>
    <row r="196" spans="2:27">
      <c r="B196" s="40">
        <v>193</v>
      </c>
      <c r="C196" s="41" t="s">
        <v>1863</v>
      </c>
      <c r="D196" s="42">
        <v>100</v>
      </c>
      <c r="E196" s="42"/>
      <c r="F196" s="43">
        <v>44646</v>
      </c>
      <c r="G196" s="44">
        <f t="shared" ref="G196:G259" si="28">DATE(YEAR(F196),MONTH(F196),DAY(1))</f>
        <v>44621</v>
      </c>
      <c r="H196" s="45">
        <v>44742</v>
      </c>
      <c r="I196" s="46">
        <f t="shared" ref="I196:I259" si="29">(H196-F196)/365</f>
        <v>0.26301369863013696</v>
      </c>
      <c r="J196" s="189">
        <f>INDEX('EL SV'!$C$4:$G$52,MATCH('P&amp;M'!L196,'EL SV'!$C$4:$C$52,0),MATCH(IF(K196&gt;2000000,"A",IF(K196&gt;1000000,"B",IF(K196&gt;100000,"C","D"))),'EL SV'!$C$4:$G$4,0))</f>
        <v>10</v>
      </c>
      <c r="K196" s="47">
        <v>3600</v>
      </c>
      <c r="L196" s="3" t="s">
        <v>1407</v>
      </c>
      <c r="M196" s="48">
        <f>MATCH(L196,'Category 4'!$A:$A,0)</f>
        <v>697</v>
      </c>
      <c r="N196" s="48">
        <f>MATCH(G196,'Category 4'!$1:$1,0)</f>
        <v>123</v>
      </c>
      <c r="O196" s="48">
        <f>INDEX('Category 4'!$A$1:$DU$871,'P&amp;M'!M196,'P&amp;M'!N196)</f>
        <v>169.8</v>
      </c>
      <c r="P196" s="48">
        <f>MATCH($P$2,'Category 4'!$1:$1,0)</f>
        <v>124</v>
      </c>
      <c r="Q196" s="49">
        <f>INDEX('Category 4'!$A$1:$DU$871,'P&amp;M'!M196,'P&amp;M'!P196)</f>
        <v>172.6</v>
      </c>
      <c r="R196" s="50">
        <f t="shared" si="27"/>
        <v>1.0164899882214369</v>
      </c>
      <c r="S196" s="51">
        <v>0.05</v>
      </c>
      <c r="T196" s="46">
        <f t="shared" ref="T196:T259" si="30">(1-S196)/J196</f>
        <v>9.5000000000000001E-2</v>
      </c>
      <c r="U196" s="52"/>
      <c r="V196" s="53">
        <f t="shared" ref="V196:V263" si="31">(R196)-1</f>
        <v>1.648998822143688E-2</v>
      </c>
      <c r="W196" s="52">
        <f t="shared" ref="W196:W259" si="32">K196*(1+V196)</f>
        <v>3659.3639575971729</v>
      </c>
      <c r="X196" s="54">
        <f t="shared" ref="X196:X259" si="33">W196*T196*I196</f>
        <v>91.433970666537562</v>
      </c>
      <c r="Y196" s="55">
        <f t="shared" ref="Y196:Y259" si="34">MAX(K196-X196,0)</f>
        <v>3508.5660293334622</v>
      </c>
      <c r="Z196" s="56"/>
      <c r="AA196" s="55">
        <f t="shared" ref="AA196:AA259" si="35">IF(Y196&gt;S196*K196,Y196*(1-Z196),S196*K196)</f>
        <v>3508.5660293334622</v>
      </c>
    </row>
    <row r="197" spans="2:27">
      <c r="B197" s="40">
        <v>194</v>
      </c>
      <c r="C197" s="41" t="s">
        <v>1803</v>
      </c>
      <c r="D197" s="42">
        <v>1</v>
      </c>
      <c r="E197" s="42" t="s">
        <v>1994</v>
      </c>
      <c r="F197" s="43">
        <v>44590</v>
      </c>
      <c r="G197" s="44">
        <f t="shared" si="28"/>
        <v>44562</v>
      </c>
      <c r="H197" s="45">
        <v>44742</v>
      </c>
      <c r="I197" s="46">
        <f t="shared" si="29"/>
        <v>0.41643835616438357</v>
      </c>
      <c r="J197" s="189">
        <f>INDEX('EL SV'!$C$4:$G$52,MATCH('P&amp;M'!L197,'EL SV'!$C$4:$C$52,0),MATCH(IF(K197&gt;2000000,"A",IF(K197&gt;1000000,"B",IF(K197&gt;100000,"C","D"))),'EL SV'!$C$4:$G$4,0))</f>
        <v>5</v>
      </c>
      <c r="K197" s="47">
        <v>3540</v>
      </c>
      <c r="L197" s="3" t="s">
        <v>1345</v>
      </c>
      <c r="M197" s="48">
        <f>MATCH(L197,'Category 4'!$A:$A,0)</f>
        <v>666</v>
      </c>
      <c r="N197" s="48">
        <f>MATCH(G197,'Category 4'!$1:$1,0)</f>
        <v>121</v>
      </c>
      <c r="O197" s="48">
        <f>INDEX('Category 4'!$A$1:$DU$871,'P&amp;M'!M197,'P&amp;M'!N197)</f>
        <v>124.8</v>
      </c>
      <c r="P197" s="48">
        <f>MATCH($P$2,'Category 4'!$1:$1,0)</f>
        <v>124</v>
      </c>
      <c r="Q197" s="49">
        <f>INDEX('Category 4'!$A$1:$DU$871,'P&amp;M'!M197,'P&amp;M'!P197)</f>
        <v>125.9</v>
      </c>
      <c r="R197" s="50">
        <f t="shared" ref="R197:R260" si="36">Q197/O197</f>
        <v>1.0088141025641026</v>
      </c>
      <c r="S197" s="51">
        <v>0.05</v>
      </c>
      <c r="T197" s="46">
        <f t="shared" si="30"/>
        <v>0.19</v>
      </c>
      <c r="U197" s="52"/>
      <c r="V197" s="53">
        <f t="shared" si="31"/>
        <v>8.8141025641026438E-3</v>
      </c>
      <c r="W197" s="52">
        <f t="shared" si="32"/>
        <v>3571.2019230769233</v>
      </c>
      <c r="X197" s="54">
        <f t="shared" si="33"/>
        <v>282.5652370916755</v>
      </c>
      <c r="Y197" s="55">
        <f t="shared" si="34"/>
        <v>3257.4347629083245</v>
      </c>
      <c r="Z197" s="56"/>
      <c r="AA197" s="55">
        <f t="shared" si="35"/>
        <v>3257.4347629083245</v>
      </c>
    </row>
    <row r="198" spans="2:27">
      <c r="B198" s="40">
        <v>195</v>
      </c>
      <c r="C198" s="41" t="s">
        <v>1870</v>
      </c>
      <c r="D198" s="42">
        <v>10</v>
      </c>
      <c r="E198" s="42" t="s">
        <v>1994</v>
      </c>
      <c r="F198" s="43">
        <v>44645</v>
      </c>
      <c r="G198" s="44">
        <f t="shared" si="28"/>
        <v>44621</v>
      </c>
      <c r="H198" s="45">
        <v>44742</v>
      </c>
      <c r="I198" s="46">
        <f t="shared" si="29"/>
        <v>0.26575342465753427</v>
      </c>
      <c r="J198" s="189">
        <f>INDEX('EL SV'!$C$4:$G$52,MATCH('P&amp;M'!L198,'EL SV'!$C$4:$C$52,0),MATCH(IF(K198&gt;2000000,"A",IF(K198&gt;1000000,"B",IF(K198&gt;100000,"C","D"))),'EL SV'!$C$4:$G$4,0))</f>
        <v>5</v>
      </c>
      <c r="K198" s="47">
        <v>2950</v>
      </c>
      <c r="L198" s="3" t="s">
        <v>1271</v>
      </c>
      <c r="M198" s="48">
        <f>MATCH(L198,'Category 4'!$A:$A,0)</f>
        <v>629</v>
      </c>
      <c r="N198" s="48">
        <f>MATCH(G198,'Category 4'!$1:$1,0)</f>
        <v>123</v>
      </c>
      <c r="O198" s="48">
        <f>INDEX('Category 4'!$A$1:$DU$871,'P&amp;M'!M198,'P&amp;M'!N198)</f>
        <v>140.80000000000001</v>
      </c>
      <c r="P198" s="48">
        <f>MATCH($P$2,'Category 4'!$1:$1,0)</f>
        <v>124</v>
      </c>
      <c r="Q198" s="49">
        <f>INDEX('Category 4'!$A$1:$DU$871,'P&amp;M'!M198,'P&amp;M'!P198)</f>
        <v>143.19999999999999</v>
      </c>
      <c r="R198" s="50">
        <f t="shared" si="36"/>
        <v>1.0170454545454544</v>
      </c>
      <c r="S198" s="51">
        <v>0.05</v>
      </c>
      <c r="T198" s="46">
        <f t="shared" si="30"/>
        <v>0.19</v>
      </c>
      <c r="U198" s="52"/>
      <c r="V198" s="53">
        <f t="shared" si="31"/>
        <v>1.7045454545454364E-2</v>
      </c>
      <c r="W198" s="52">
        <f t="shared" si="32"/>
        <v>3000.2840909090905</v>
      </c>
      <c r="X198" s="54">
        <f t="shared" si="33"/>
        <v>151.49379669987547</v>
      </c>
      <c r="Y198" s="55">
        <f t="shared" si="34"/>
        <v>2798.5062033001245</v>
      </c>
      <c r="Z198" s="56"/>
      <c r="AA198" s="55">
        <f t="shared" si="35"/>
        <v>2798.5062033001245</v>
      </c>
    </row>
    <row r="199" spans="2:27">
      <c r="B199" s="40">
        <v>196</v>
      </c>
      <c r="C199" s="41" t="s">
        <v>1841</v>
      </c>
      <c r="D199" s="42">
        <v>2</v>
      </c>
      <c r="E199" s="42" t="s">
        <v>1994</v>
      </c>
      <c r="F199" s="43">
        <v>44631</v>
      </c>
      <c r="G199" s="44">
        <f t="shared" si="28"/>
        <v>44621</v>
      </c>
      <c r="H199" s="45">
        <v>44742</v>
      </c>
      <c r="I199" s="46">
        <f t="shared" si="29"/>
        <v>0.30410958904109592</v>
      </c>
      <c r="J199" s="189">
        <f>INDEX('EL SV'!$C$4:$G$52,MATCH('P&amp;M'!L199,'EL SV'!$C$4:$C$52,0),MATCH(IF(K199&gt;2000000,"A",IF(K199&gt;1000000,"B",IF(K199&gt;100000,"C","D"))),'EL SV'!$C$4:$G$4,0))</f>
        <v>5</v>
      </c>
      <c r="K199" s="47">
        <v>2846</v>
      </c>
      <c r="L199" s="3" t="s">
        <v>1345</v>
      </c>
      <c r="M199" s="48">
        <f>MATCH(L199,'Category 4'!$A:$A,0)</f>
        <v>666</v>
      </c>
      <c r="N199" s="48">
        <f>MATCH(G199,'Category 4'!$1:$1,0)</f>
        <v>123</v>
      </c>
      <c r="O199" s="48">
        <f>INDEX('Category 4'!$A$1:$DU$871,'P&amp;M'!M199,'P&amp;M'!N199)</f>
        <v>125.2</v>
      </c>
      <c r="P199" s="48">
        <f>MATCH($P$2,'Category 4'!$1:$1,0)</f>
        <v>124</v>
      </c>
      <c r="Q199" s="49">
        <f>INDEX('Category 4'!$A$1:$DU$871,'P&amp;M'!M199,'P&amp;M'!P199)</f>
        <v>125.9</v>
      </c>
      <c r="R199" s="50">
        <f t="shared" si="36"/>
        <v>1.005591054313099</v>
      </c>
      <c r="S199" s="51">
        <v>0.05</v>
      </c>
      <c r="T199" s="46">
        <f t="shared" si="30"/>
        <v>0.19</v>
      </c>
      <c r="U199" s="52"/>
      <c r="V199" s="53">
        <f t="shared" si="31"/>
        <v>5.5910543130990309E-3</v>
      </c>
      <c r="W199" s="52">
        <f t="shared" si="32"/>
        <v>2861.9121405750798</v>
      </c>
      <c r="X199" s="54">
        <f t="shared" si="33"/>
        <v>165.36363573898203</v>
      </c>
      <c r="Y199" s="55">
        <f t="shared" si="34"/>
        <v>2680.6363642610181</v>
      </c>
      <c r="Z199" s="56"/>
      <c r="AA199" s="55">
        <f t="shared" si="35"/>
        <v>2680.6363642610181</v>
      </c>
    </row>
    <row r="200" spans="2:27">
      <c r="B200" s="40">
        <v>197</v>
      </c>
      <c r="C200" s="41" t="s">
        <v>2015</v>
      </c>
      <c r="D200" s="42">
        <v>1</v>
      </c>
      <c r="E200" s="42" t="s">
        <v>1994</v>
      </c>
      <c r="F200" s="43">
        <v>44624</v>
      </c>
      <c r="G200" s="44">
        <f t="shared" si="28"/>
        <v>44621</v>
      </c>
      <c r="H200" s="45">
        <v>44742</v>
      </c>
      <c r="I200" s="46">
        <f t="shared" si="29"/>
        <v>0.32328767123287672</v>
      </c>
      <c r="J200" s="189">
        <f>INDEX('EL SV'!$C$4:$G$52,MATCH('P&amp;M'!L200,'EL SV'!$C$4:$C$52,0),MATCH(IF(K200&gt;2000000,"A",IF(K200&gt;1000000,"B",IF(K200&gt;100000,"C","D"))),'EL SV'!$C$4:$G$4,0))</f>
        <v>3</v>
      </c>
      <c r="K200" s="47">
        <v>2598</v>
      </c>
      <c r="L200" s="3" t="s">
        <v>1463</v>
      </c>
      <c r="M200" s="48">
        <f>MATCH(L200,'Category 4'!$A:$A,0)</f>
        <v>725</v>
      </c>
      <c r="N200" s="48">
        <f>MATCH(G200,'Category 4'!$1:$1,0)</f>
        <v>123</v>
      </c>
      <c r="O200" s="48">
        <f>INDEX('Category 4'!$A$1:$DU$871,'P&amp;M'!M200,'P&amp;M'!N200)</f>
        <v>124.2</v>
      </c>
      <c r="P200" s="48">
        <f>MATCH($P$2,'Category 4'!$1:$1,0)</f>
        <v>124</v>
      </c>
      <c r="Q200" s="49">
        <f>INDEX('Category 4'!$A$1:$DU$871,'P&amp;M'!M200,'P&amp;M'!P200)</f>
        <v>127.3</v>
      </c>
      <c r="R200" s="50">
        <f t="shared" si="36"/>
        <v>1.0249597423510466</v>
      </c>
      <c r="S200" s="51">
        <v>0.05</v>
      </c>
      <c r="T200" s="46">
        <f t="shared" si="30"/>
        <v>0.31666666666666665</v>
      </c>
      <c r="U200" s="52"/>
      <c r="V200" s="53">
        <f t="shared" si="31"/>
        <v>2.4959742351046588E-2</v>
      </c>
      <c r="W200" s="52">
        <f t="shared" si="32"/>
        <v>2662.8454106280192</v>
      </c>
      <c r="X200" s="54">
        <f t="shared" si="33"/>
        <v>272.60727902411043</v>
      </c>
      <c r="Y200" s="55">
        <f t="shared" si="34"/>
        <v>2325.3927209758895</v>
      </c>
      <c r="Z200" s="56"/>
      <c r="AA200" s="55">
        <f t="shared" si="35"/>
        <v>2325.3927209758895</v>
      </c>
    </row>
    <row r="201" spans="2:27">
      <c r="B201" s="40">
        <v>198</v>
      </c>
      <c r="C201" s="41" t="s">
        <v>1786</v>
      </c>
      <c r="D201" s="42">
        <v>3</v>
      </c>
      <c r="E201" s="42" t="s">
        <v>1994</v>
      </c>
      <c r="F201" s="43">
        <v>44565</v>
      </c>
      <c r="G201" s="44">
        <f t="shared" si="28"/>
        <v>44562</v>
      </c>
      <c r="H201" s="45">
        <v>44742</v>
      </c>
      <c r="I201" s="46">
        <f t="shared" si="29"/>
        <v>0.48493150684931507</v>
      </c>
      <c r="J201" s="189">
        <f>INDEX('EL SV'!$C$4:$G$52,MATCH('P&amp;M'!L201,'EL SV'!$C$4:$C$52,0),MATCH(IF(K201&gt;2000000,"A",IF(K201&gt;1000000,"B",IF(K201&gt;100000,"C","D"))),'EL SV'!$C$4:$G$4,0))</f>
        <v>10</v>
      </c>
      <c r="K201" s="47">
        <v>2360</v>
      </c>
      <c r="L201" s="3" t="s">
        <v>1251</v>
      </c>
      <c r="M201" s="48">
        <f>MATCH(L201,'Category 4'!$A:$A,0)</f>
        <v>619</v>
      </c>
      <c r="N201" s="48">
        <f>MATCH(G201,'Category 4'!$1:$1,0)</f>
        <v>121</v>
      </c>
      <c r="O201" s="48">
        <f>INDEX('Category 4'!$A$1:$DU$871,'P&amp;M'!M201,'P&amp;M'!N201)</f>
        <v>102.7</v>
      </c>
      <c r="P201" s="48">
        <f>MATCH($P$2,'Category 4'!$1:$1,0)</f>
        <v>124</v>
      </c>
      <c r="Q201" s="49">
        <f>INDEX('Category 4'!$A$1:$DU$871,'P&amp;M'!M201,'P&amp;M'!P201)</f>
        <v>103.3</v>
      </c>
      <c r="R201" s="50">
        <f t="shared" si="36"/>
        <v>1.0058422590068159</v>
      </c>
      <c r="S201" s="51">
        <v>0.05</v>
      </c>
      <c r="T201" s="46">
        <f t="shared" si="30"/>
        <v>9.5000000000000001E-2</v>
      </c>
      <c r="U201" s="52"/>
      <c r="V201" s="53">
        <f t="shared" si="31"/>
        <v>5.8422590068158975E-3</v>
      </c>
      <c r="W201" s="52">
        <f t="shared" si="32"/>
        <v>2373.7877312560854</v>
      </c>
      <c r="X201" s="54">
        <f t="shared" si="33"/>
        <v>109.35682383855089</v>
      </c>
      <c r="Y201" s="55">
        <f t="shared" si="34"/>
        <v>2250.643176161449</v>
      </c>
      <c r="Z201" s="56"/>
      <c r="AA201" s="55">
        <f t="shared" si="35"/>
        <v>2250.643176161449</v>
      </c>
    </row>
    <row r="202" spans="2:27">
      <c r="B202" s="40">
        <v>199</v>
      </c>
      <c r="C202" s="62" t="s">
        <v>1948</v>
      </c>
      <c r="D202" s="42">
        <v>2</v>
      </c>
      <c r="E202" s="42" t="s">
        <v>2005</v>
      </c>
      <c r="F202" s="43">
        <v>44719</v>
      </c>
      <c r="G202" s="72">
        <f t="shared" si="28"/>
        <v>44713</v>
      </c>
      <c r="H202" s="45">
        <v>44742</v>
      </c>
      <c r="I202" s="46">
        <f t="shared" si="29"/>
        <v>6.3013698630136991E-2</v>
      </c>
      <c r="J202" s="189">
        <f>INDEX('EL SV'!$C$4:$G$52,MATCH('P&amp;M'!L202,'EL SV'!$C$4:$C$52,0),MATCH(IF(K202&gt;2000000,"A",IF(K202&gt;1000000,"B",IF(K202&gt;100000,"C","D"))),'EL SV'!$C$4:$G$4,0))</f>
        <v>5</v>
      </c>
      <c r="K202" s="60">
        <v>2360</v>
      </c>
      <c r="L202" s="3" t="s">
        <v>1395</v>
      </c>
      <c r="M202" s="48">
        <f>MATCH(L202,'Category 4'!$A:$A,0)</f>
        <v>691</v>
      </c>
      <c r="N202" s="48" t="e">
        <f>MATCH(G202,'Category 4'!$1:$1,0)</f>
        <v>#N/A</v>
      </c>
      <c r="O202" s="48" t="e">
        <f>INDEX('Category 4'!$A$1:$DU$871,'P&amp;M'!M202,'P&amp;M'!N202)</f>
        <v>#N/A</v>
      </c>
      <c r="P202" s="48">
        <f>MATCH($P$2,'Category 4'!$1:$1,0)</f>
        <v>124</v>
      </c>
      <c r="Q202" s="49">
        <f>INDEX('Category 4'!$A$1:$DU$871,'P&amp;M'!M202,'P&amp;M'!P202)</f>
        <v>160.1</v>
      </c>
      <c r="R202" s="50">
        <v>1</v>
      </c>
      <c r="S202" s="51">
        <v>0.05</v>
      </c>
      <c r="T202" s="46">
        <f t="shared" si="30"/>
        <v>0.19</v>
      </c>
      <c r="U202" s="52"/>
      <c r="V202" s="69">
        <f t="shared" si="31"/>
        <v>0</v>
      </c>
      <c r="W202" s="52">
        <f t="shared" si="32"/>
        <v>2360</v>
      </c>
      <c r="X202" s="54">
        <f t="shared" si="33"/>
        <v>28.255342465753426</v>
      </c>
      <c r="Y202" s="55">
        <f t="shared" si="34"/>
        <v>2331.7446575342465</v>
      </c>
      <c r="Z202" s="56"/>
      <c r="AA202" s="55">
        <f t="shared" si="35"/>
        <v>2331.7446575342465</v>
      </c>
    </row>
    <row r="203" spans="2:27">
      <c r="B203" s="40">
        <v>200</v>
      </c>
      <c r="C203" s="62" t="s">
        <v>1956</v>
      </c>
      <c r="D203" s="42">
        <v>1</v>
      </c>
      <c r="E203" s="42" t="s">
        <v>1994</v>
      </c>
      <c r="F203" s="43">
        <v>44721</v>
      </c>
      <c r="G203" s="72">
        <f t="shared" si="28"/>
        <v>44713</v>
      </c>
      <c r="H203" s="45">
        <v>44742</v>
      </c>
      <c r="I203" s="46">
        <f t="shared" si="29"/>
        <v>5.7534246575342465E-2</v>
      </c>
      <c r="J203" s="189">
        <f>INDEX('EL SV'!$C$4:$G$52,MATCH('P&amp;M'!L203,'EL SV'!$C$4:$C$52,0),MATCH(IF(K203&gt;2000000,"A",IF(K203&gt;1000000,"B",IF(K203&gt;100000,"C","D"))),'EL SV'!$C$4:$G$4,0))</f>
        <v>5</v>
      </c>
      <c r="K203" s="60">
        <v>2350</v>
      </c>
      <c r="L203" s="3" t="s">
        <v>1361</v>
      </c>
      <c r="M203" s="48">
        <f>MATCH(L203,'Category 4'!$A:$A,0)</f>
        <v>674</v>
      </c>
      <c r="N203" s="48" t="e">
        <f>MATCH(G203,'Category 4'!$1:$1,0)</f>
        <v>#N/A</v>
      </c>
      <c r="O203" s="48" t="e">
        <f>INDEX('Category 4'!$A$1:$DU$871,'P&amp;M'!M203,'P&amp;M'!N203)</f>
        <v>#N/A</v>
      </c>
      <c r="P203" s="48">
        <f>MATCH($P$2,'Category 4'!$1:$1,0)</f>
        <v>124</v>
      </c>
      <c r="Q203" s="49">
        <f>INDEX('Category 4'!$A$1:$DU$871,'P&amp;M'!M203,'P&amp;M'!P203)</f>
        <v>122.8</v>
      </c>
      <c r="R203" s="50">
        <v>1</v>
      </c>
      <c r="S203" s="51">
        <v>0.05</v>
      </c>
      <c r="T203" s="46">
        <f t="shared" si="30"/>
        <v>0.19</v>
      </c>
      <c r="U203" s="52"/>
      <c r="V203" s="69">
        <f t="shared" si="31"/>
        <v>0</v>
      </c>
      <c r="W203" s="52">
        <f t="shared" si="32"/>
        <v>2350</v>
      </c>
      <c r="X203" s="54">
        <f t="shared" si="33"/>
        <v>25.68904109589041</v>
      </c>
      <c r="Y203" s="55">
        <f t="shared" si="34"/>
        <v>2324.3109589041096</v>
      </c>
      <c r="Z203" s="56"/>
      <c r="AA203" s="55">
        <f t="shared" si="35"/>
        <v>2324.3109589041096</v>
      </c>
    </row>
    <row r="204" spans="2:27">
      <c r="B204" s="40">
        <v>201</v>
      </c>
      <c r="C204" s="62" t="s">
        <v>1923</v>
      </c>
      <c r="D204" s="42">
        <v>7</v>
      </c>
      <c r="E204" s="42" t="s">
        <v>1994</v>
      </c>
      <c r="F204" s="43">
        <v>44702</v>
      </c>
      <c r="G204" s="72">
        <f t="shared" si="28"/>
        <v>44682</v>
      </c>
      <c r="H204" s="45">
        <v>44742</v>
      </c>
      <c r="I204" s="46">
        <f t="shared" si="29"/>
        <v>0.1095890410958904</v>
      </c>
      <c r="J204" s="189">
        <f>INDEX('EL SV'!$C$4:$G$52,MATCH('P&amp;M'!L204,'EL SV'!$C$4:$C$52,0),MATCH(IF(K204&gt;2000000,"A",IF(K204&gt;1000000,"B",IF(K204&gt;100000,"C","D"))),'EL SV'!$C$4:$G$4,0))</f>
        <v>5</v>
      </c>
      <c r="K204" s="47">
        <v>2313</v>
      </c>
      <c r="L204" s="3" t="s">
        <v>1271</v>
      </c>
      <c r="M204" s="48">
        <f>MATCH(L204,'Category 4'!$A:$A,0)</f>
        <v>629</v>
      </c>
      <c r="N204" s="48" t="e">
        <f>MATCH(G204,'Category 4'!$1:$1,0)</f>
        <v>#N/A</v>
      </c>
      <c r="O204" s="48" t="e">
        <f>INDEX('Category 4'!$A$1:$DU$871,'P&amp;M'!M204,'P&amp;M'!N204)</f>
        <v>#N/A</v>
      </c>
      <c r="P204" s="48">
        <f>MATCH($P$2,'Category 4'!$1:$1,0)</f>
        <v>124</v>
      </c>
      <c r="Q204" s="49">
        <f>INDEX('Category 4'!$A$1:$DU$871,'P&amp;M'!M204,'P&amp;M'!P204)</f>
        <v>143.19999999999999</v>
      </c>
      <c r="R204" s="50">
        <v>1</v>
      </c>
      <c r="S204" s="51">
        <v>0.05</v>
      </c>
      <c r="T204" s="46">
        <f t="shared" si="30"/>
        <v>0.19</v>
      </c>
      <c r="U204" s="52"/>
      <c r="V204" s="69">
        <f t="shared" si="31"/>
        <v>0</v>
      </c>
      <c r="W204" s="52">
        <f t="shared" si="32"/>
        <v>2313</v>
      </c>
      <c r="X204" s="54">
        <f t="shared" si="33"/>
        <v>48.161095890410962</v>
      </c>
      <c r="Y204" s="55">
        <f t="shared" si="34"/>
        <v>2264.8389041095888</v>
      </c>
      <c r="Z204" s="56"/>
      <c r="AA204" s="55">
        <f t="shared" si="35"/>
        <v>2264.8389041095888</v>
      </c>
    </row>
    <row r="205" spans="2:27">
      <c r="B205" s="40">
        <v>202</v>
      </c>
      <c r="C205" s="41" t="s">
        <v>1837</v>
      </c>
      <c r="D205" s="42">
        <v>2</v>
      </c>
      <c r="E205" s="42" t="s">
        <v>1994</v>
      </c>
      <c r="F205" s="43">
        <v>44628</v>
      </c>
      <c r="G205" s="44">
        <f t="shared" si="28"/>
        <v>44621</v>
      </c>
      <c r="H205" s="45">
        <v>44742</v>
      </c>
      <c r="I205" s="46">
        <f t="shared" si="29"/>
        <v>0.31232876712328766</v>
      </c>
      <c r="J205" s="189">
        <f>INDEX('EL SV'!$C$4:$G$52,MATCH('P&amp;M'!L205,'EL SV'!$C$4:$C$52,0),MATCH(IF(K205&gt;2000000,"A",IF(K205&gt;1000000,"B",IF(K205&gt;100000,"C","D"))),'EL SV'!$C$4:$G$4,0))</f>
        <v>5</v>
      </c>
      <c r="K205" s="47">
        <v>2301</v>
      </c>
      <c r="L205" s="3" t="s">
        <v>1271</v>
      </c>
      <c r="M205" s="48">
        <f>MATCH(L205,'Category 4'!$A:$A,0)</f>
        <v>629</v>
      </c>
      <c r="N205" s="48">
        <f>MATCH(G205,'Category 4'!$1:$1,0)</f>
        <v>123</v>
      </c>
      <c r="O205" s="48">
        <f>INDEX('Category 4'!$A$1:$DU$871,'P&amp;M'!M205,'P&amp;M'!N205)</f>
        <v>140.80000000000001</v>
      </c>
      <c r="P205" s="48">
        <f>MATCH($P$2,'Category 4'!$1:$1,0)</f>
        <v>124</v>
      </c>
      <c r="Q205" s="49">
        <f>INDEX('Category 4'!$A$1:$DU$871,'P&amp;M'!M205,'P&amp;M'!P205)</f>
        <v>143.19999999999999</v>
      </c>
      <c r="R205" s="50">
        <f t="shared" si="36"/>
        <v>1.0170454545454544</v>
      </c>
      <c r="S205" s="51">
        <v>0.05</v>
      </c>
      <c r="T205" s="46">
        <f t="shared" si="30"/>
        <v>0.19</v>
      </c>
      <c r="U205" s="52"/>
      <c r="V205" s="53">
        <f t="shared" si="31"/>
        <v>1.7045454545454364E-2</v>
      </c>
      <c r="W205" s="52">
        <f t="shared" si="32"/>
        <v>2340.2215909090905</v>
      </c>
      <c r="X205" s="54">
        <f t="shared" si="33"/>
        <v>138.87451961394765</v>
      </c>
      <c r="Y205" s="55">
        <f t="shared" si="34"/>
        <v>2162.1254803860525</v>
      </c>
      <c r="Z205" s="56"/>
      <c r="AA205" s="55">
        <f t="shared" si="35"/>
        <v>2162.1254803860525</v>
      </c>
    </row>
    <row r="206" spans="2:27">
      <c r="B206" s="40">
        <v>203</v>
      </c>
      <c r="C206" s="41" t="s">
        <v>1792</v>
      </c>
      <c r="D206" s="42">
        <v>5</v>
      </c>
      <c r="E206" s="42" t="s">
        <v>1994</v>
      </c>
      <c r="F206" s="43">
        <v>44576</v>
      </c>
      <c r="G206" s="44">
        <f t="shared" si="28"/>
        <v>44562</v>
      </c>
      <c r="H206" s="45">
        <v>44742</v>
      </c>
      <c r="I206" s="46">
        <f t="shared" si="29"/>
        <v>0.45479452054794522</v>
      </c>
      <c r="J206" s="189">
        <f>INDEX('EL SV'!$C$4:$G$52,MATCH('P&amp;M'!L206,'EL SV'!$C$4:$C$52,0),MATCH(IF(K206&gt;2000000,"A",IF(K206&gt;1000000,"B",IF(K206&gt;100000,"C","D"))),'EL SV'!$C$4:$G$4,0))</f>
        <v>5</v>
      </c>
      <c r="K206" s="47">
        <v>2065</v>
      </c>
      <c r="L206" s="3" t="s">
        <v>1271</v>
      </c>
      <c r="M206" s="48">
        <f>MATCH(L206,'Category 4'!$A:$A,0)</f>
        <v>629</v>
      </c>
      <c r="N206" s="48">
        <f>MATCH(G206,'Category 4'!$1:$1,0)</f>
        <v>121</v>
      </c>
      <c r="O206" s="48">
        <f>INDEX('Category 4'!$A$1:$DU$871,'P&amp;M'!M206,'P&amp;M'!N206)</f>
        <v>140.30000000000001</v>
      </c>
      <c r="P206" s="48">
        <f>MATCH($P$2,'Category 4'!$1:$1,0)</f>
        <v>124</v>
      </c>
      <c r="Q206" s="49">
        <f>INDEX('Category 4'!$A$1:$DU$871,'P&amp;M'!M206,'P&amp;M'!P206)</f>
        <v>143.19999999999999</v>
      </c>
      <c r="R206" s="50">
        <f t="shared" si="36"/>
        <v>1.0206699928724161</v>
      </c>
      <c r="S206" s="51">
        <v>0.05</v>
      </c>
      <c r="T206" s="46">
        <f t="shared" si="30"/>
        <v>0.19</v>
      </c>
      <c r="U206" s="52"/>
      <c r="V206" s="53">
        <f t="shared" si="31"/>
        <v>2.066999287241611E-2</v>
      </c>
      <c r="W206" s="52">
        <f t="shared" si="32"/>
        <v>2107.6835352815392</v>
      </c>
      <c r="X206" s="54">
        <f t="shared" si="33"/>
        <v>182.12695535008152</v>
      </c>
      <c r="Y206" s="55">
        <f t="shared" si="34"/>
        <v>1882.8730446499185</v>
      </c>
      <c r="Z206" s="56"/>
      <c r="AA206" s="55">
        <f t="shared" si="35"/>
        <v>1882.8730446499185</v>
      </c>
    </row>
    <row r="207" spans="2:27">
      <c r="B207" s="40">
        <v>204</v>
      </c>
      <c r="C207" s="41" t="s">
        <v>1824</v>
      </c>
      <c r="D207" s="42">
        <v>8</v>
      </c>
      <c r="E207" s="42" t="s">
        <v>1994</v>
      </c>
      <c r="F207" s="43">
        <v>44624</v>
      </c>
      <c r="G207" s="44">
        <f t="shared" si="28"/>
        <v>44621</v>
      </c>
      <c r="H207" s="45">
        <v>44742</v>
      </c>
      <c r="I207" s="46">
        <f t="shared" si="29"/>
        <v>0.32328767123287672</v>
      </c>
      <c r="J207" s="189">
        <f>INDEX('EL SV'!$C$4:$G$52,MATCH('P&amp;M'!L207,'EL SV'!$C$4:$C$52,0),MATCH(IF(K207&gt;2000000,"A",IF(K207&gt;1000000,"B",IF(K207&gt;100000,"C","D"))),'EL SV'!$C$4:$G$4,0))</f>
        <v>5</v>
      </c>
      <c r="K207" s="47">
        <v>2030</v>
      </c>
      <c r="L207" s="3" t="s">
        <v>1271</v>
      </c>
      <c r="M207" s="48">
        <f>MATCH(L207,'Category 4'!$A:$A,0)</f>
        <v>629</v>
      </c>
      <c r="N207" s="48">
        <f>MATCH(G207,'Category 4'!$1:$1,0)</f>
        <v>123</v>
      </c>
      <c r="O207" s="48">
        <f>INDEX('Category 4'!$A$1:$DU$871,'P&amp;M'!M207,'P&amp;M'!N207)</f>
        <v>140.80000000000001</v>
      </c>
      <c r="P207" s="48">
        <f>MATCH($P$2,'Category 4'!$1:$1,0)</f>
        <v>124</v>
      </c>
      <c r="Q207" s="49">
        <f>INDEX('Category 4'!$A$1:$DU$871,'P&amp;M'!M207,'P&amp;M'!P207)</f>
        <v>143.19999999999999</v>
      </c>
      <c r="R207" s="50">
        <f t="shared" si="36"/>
        <v>1.0170454545454544</v>
      </c>
      <c r="S207" s="51">
        <v>0.05</v>
      </c>
      <c r="T207" s="46">
        <f t="shared" si="30"/>
        <v>0.19</v>
      </c>
      <c r="U207" s="52"/>
      <c r="V207" s="53">
        <f t="shared" si="31"/>
        <v>1.7045454545454364E-2</v>
      </c>
      <c r="W207" s="52">
        <f t="shared" si="32"/>
        <v>2064.6022727272725</v>
      </c>
      <c r="X207" s="54">
        <f t="shared" si="33"/>
        <v>126.81748754669987</v>
      </c>
      <c r="Y207" s="55">
        <f t="shared" si="34"/>
        <v>1903.1825124533002</v>
      </c>
      <c r="Z207" s="56"/>
      <c r="AA207" s="55">
        <f t="shared" si="35"/>
        <v>1903.1825124533002</v>
      </c>
    </row>
    <row r="208" spans="2:27">
      <c r="B208" s="40">
        <v>205</v>
      </c>
      <c r="C208" s="62" t="s">
        <v>1950</v>
      </c>
      <c r="D208" s="42">
        <v>13</v>
      </c>
      <c r="E208" s="42" t="s">
        <v>2004</v>
      </c>
      <c r="F208" s="43">
        <v>44719</v>
      </c>
      <c r="G208" s="72">
        <f t="shared" si="28"/>
        <v>44713</v>
      </c>
      <c r="H208" s="45">
        <v>44742</v>
      </c>
      <c r="I208" s="46">
        <f t="shared" si="29"/>
        <v>6.3013698630136991E-2</v>
      </c>
      <c r="J208" s="189">
        <f>INDEX('EL SV'!$C$4:$G$52,MATCH('P&amp;M'!L208,'EL SV'!$C$4:$C$52,0),MATCH(IF(K208&gt;2000000,"A",IF(K208&gt;1000000,"B",IF(K208&gt;100000,"C","D"))),'EL SV'!$C$4:$G$4,0))</f>
        <v>5</v>
      </c>
      <c r="K208" s="60">
        <v>1883</v>
      </c>
      <c r="L208" s="3" t="s">
        <v>1013</v>
      </c>
      <c r="M208" s="48">
        <f>MATCH(L208,'Category 4'!$A:$A,0)</f>
        <v>500</v>
      </c>
      <c r="N208" s="48" t="e">
        <f>MATCH(G208,'Category 4'!$1:$1,0)</f>
        <v>#N/A</v>
      </c>
      <c r="O208" s="48" t="e">
        <f>INDEX('Category 4'!$A$1:$DU$871,'P&amp;M'!M208,'P&amp;M'!N208)</f>
        <v>#N/A</v>
      </c>
      <c r="P208" s="48">
        <f>MATCH($P$2,'Category 4'!$1:$1,0)</f>
        <v>124</v>
      </c>
      <c r="Q208" s="49">
        <f>INDEX('Category 4'!$A$1:$DU$871,'P&amp;M'!M208,'P&amp;M'!P208)</f>
        <v>168</v>
      </c>
      <c r="R208" s="50">
        <v>1</v>
      </c>
      <c r="S208" s="51">
        <v>0.05</v>
      </c>
      <c r="T208" s="46">
        <f t="shared" si="30"/>
        <v>0.19</v>
      </c>
      <c r="U208" s="52"/>
      <c r="V208" s="69">
        <f t="shared" si="31"/>
        <v>0</v>
      </c>
      <c r="W208" s="52">
        <f t="shared" si="32"/>
        <v>1883</v>
      </c>
      <c r="X208" s="54">
        <f t="shared" si="33"/>
        <v>22.544410958904109</v>
      </c>
      <c r="Y208" s="55">
        <f t="shared" si="34"/>
        <v>1860.4555890410959</v>
      </c>
      <c r="Z208" s="56"/>
      <c r="AA208" s="55">
        <f t="shared" si="35"/>
        <v>1860.4555890410959</v>
      </c>
    </row>
    <row r="209" spans="2:27">
      <c r="B209" s="40">
        <v>206</v>
      </c>
      <c r="C209" s="41" t="s">
        <v>1835</v>
      </c>
      <c r="D209" s="42">
        <v>2</v>
      </c>
      <c r="E209" s="42" t="s">
        <v>1994</v>
      </c>
      <c r="F209" s="43">
        <v>44627</v>
      </c>
      <c r="G209" s="44">
        <f t="shared" si="28"/>
        <v>44621</v>
      </c>
      <c r="H209" s="45">
        <v>44742</v>
      </c>
      <c r="I209" s="46">
        <f t="shared" si="29"/>
        <v>0.31506849315068491</v>
      </c>
      <c r="J209" s="189">
        <f>INDEX('EL SV'!$C$4:$G$52,MATCH('P&amp;M'!L209,'EL SV'!$C$4:$C$52,0),MATCH(IF(K209&gt;2000000,"A",IF(K209&gt;1000000,"B",IF(K209&gt;100000,"C","D"))),'EL SV'!$C$4:$G$4,0))</f>
        <v>5</v>
      </c>
      <c r="K209" s="47">
        <v>1780</v>
      </c>
      <c r="L209" s="3" t="s">
        <v>1395</v>
      </c>
      <c r="M209" s="48">
        <f>MATCH(L209,'Category 4'!$A:$A,0)</f>
        <v>691</v>
      </c>
      <c r="N209" s="48">
        <f>MATCH(G209,'Category 4'!$1:$1,0)</f>
        <v>123</v>
      </c>
      <c r="O209" s="48">
        <f>INDEX('Category 4'!$A$1:$DU$871,'P&amp;M'!M209,'P&amp;M'!N209)</f>
        <v>158.19999999999999</v>
      </c>
      <c r="P209" s="48">
        <f>MATCH($P$2,'Category 4'!$1:$1,0)</f>
        <v>124</v>
      </c>
      <c r="Q209" s="49">
        <f>INDEX('Category 4'!$A$1:$DU$871,'P&amp;M'!M209,'P&amp;M'!P209)</f>
        <v>160.1</v>
      </c>
      <c r="R209" s="50">
        <f t="shared" si="36"/>
        <v>1.0120101137800253</v>
      </c>
      <c r="S209" s="51">
        <v>0.05</v>
      </c>
      <c r="T209" s="46">
        <f t="shared" si="30"/>
        <v>0.19</v>
      </c>
      <c r="U209" s="52"/>
      <c r="V209" s="53">
        <f t="shared" si="31"/>
        <v>1.2010113780025256E-2</v>
      </c>
      <c r="W209" s="52">
        <f t="shared" si="32"/>
        <v>1801.378002528445</v>
      </c>
      <c r="X209" s="54">
        <f t="shared" si="33"/>
        <v>107.83591604177128</v>
      </c>
      <c r="Y209" s="55">
        <f t="shared" si="34"/>
        <v>1672.1640839582287</v>
      </c>
      <c r="Z209" s="56"/>
      <c r="AA209" s="55">
        <f t="shared" si="35"/>
        <v>1672.1640839582287</v>
      </c>
    </row>
    <row r="210" spans="2:27">
      <c r="B210" s="40">
        <v>207</v>
      </c>
      <c r="C210" s="41" t="s">
        <v>1829</v>
      </c>
      <c r="D210" s="42">
        <v>1</v>
      </c>
      <c r="E210" s="42" t="s">
        <v>1994</v>
      </c>
      <c r="F210" s="43">
        <v>44625</v>
      </c>
      <c r="G210" s="44">
        <f t="shared" si="28"/>
        <v>44621</v>
      </c>
      <c r="H210" s="45">
        <v>44742</v>
      </c>
      <c r="I210" s="46">
        <f t="shared" si="29"/>
        <v>0.32054794520547947</v>
      </c>
      <c r="J210" s="189">
        <f>INDEX('EL SV'!$C$4:$G$52,MATCH('P&amp;M'!L210,'EL SV'!$C$4:$C$52,0),MATCH(IF(K210&gt;2000000,"A",IF(K210&gt;1000000,"B",IF(K210&gt;100000,"C","D"))),'EL SV'!$C$4:$G$4,0))</f>
        <v>5</v>
      </c>
      <c r="K210" s="47">
        <v>1578</v>
      </c>
      <c r="L210" s="3" t="s">
        <v>1177</v>
      </c>
      <c r="M210" s="48">
        <f>MATCH(L210,'Category 4'!$A:$A,0)</f>
        <v>582</v>
      </c>
      <c r="N210" s="48">
        <f>MATCH(G210,'Category 4'!$1:$1,0)</f>
        <v>123</v>
      </c>
      <c r="O210" s="48">
        <f>INDEX('Category 4'!$A$1:$DU$871,'P&amp;M'!M210,'P&amp;M'!N210)</f>
        <v>171</v>
      </c>
      <c r="P210" s="48">
        <f>MATCH($P$2,'Category 4'!$1:$1,0)</f>
        <v>124</v>
      </c>
      <c r="Q210" s="49">
        <f>INDEX('Category 4'!$A$1:$DU$871,'P&amp;M'!M210,'P&amp;M'!P210)</f>
        <v>172.7</v>
      </c>
      <c r="R210" s="50">
        <f t="shared" si="36"/>
        <v>1.0099415204678361</v>
      </c>
      <c r="S210" s="51">
        <v>0.05</v>
      </c>
      <c r="T210" s="46">
        <f t="shared" si="30"/>
        <v>0.19</v>
      </c>
      <c r="U210" s="52"/>
      <c r="V210" s="53">
        <f t="shared" si="31"/>
        <v>9.9415204678361402E-3</v>
      </c>
      <c r="W210" s="52">
        <f t="shared" si="32"/>
        <v>1593.6877192982454</v>
      </c>
      <c r="X210" s="54">
        <f t="shared" si="33"/>
        <v>97.062131506849312</v>
      </c>
      <c r="Y210" s="55">
        <f t="shared" si="34"/>
        <v>1480.9378684931507</v>
      </c>
      <c r="Z210" s="56"/>
      <c r="AA210" s="55">
        <f t="shared" si="35"/>
        <v>1480.9378684931507</v>
      </c>
    </row>
    <row r="211" spans="2:27">
      <c r="B211" s="40">
        <v>208</v>
      </c>
      <c r="C211" s="62" t="s">
        <v>1954</v>
      </c>
      <c r="D211" s="42">
        <v>12</v>
      </c>
      <c r="E211" s="42" t="s">
        <v>2004</v>
      </c>
      <c r="F211" s="43">
        <v>44719</v>
      </c>
      <c r="G211" s="72">
        <f t="shared" si="28"/>
        <v>44713</v>
      </c>
      <c r="H211" s="45">
        <v>44742</v>
      </c>
      <c r="I211" s="46">
        <f t="shared" si="29"/>
        <v>6.3013698630136991E-2</v>
      </c>
      <c r="J211" s="189">
        <f>INDEX('EL SV'!$C$4:$G$52,MATCH('P&amp;M'!L211,'EL SV'!$C$4:$C$52,0),MATCH(IF(K211&gt;2000000,"A",IF(K211&gt;1000000,"B",IF(K211&gt;100000,"C","D"))),'EL SV'!$C$4:$G$4,0))</f>
        <v>10</v>
      </c>
      <c r="K211" s="60">
        <v>1558</v>
      </c>
      <c r="L211" s="3" t="s">
        <v>1223</v>
      </c>
      <c r="M211" s="48">
        <f>MATCH(L211,'Category 4'!$A:$A,0)</f>
        <v>605</v>
      </c>
      <c r="N211" s="48" t="e">
        <f>MATCH(G211,'Category 4'!$1:$1,0)</f>
        <v>#N/A</v>
      </c>
      <c r="O211" s="48" t="e">
        <f>INDEX('Category 4'!$A$1:$DU$871,'P&amp;M'!M211,'P&amp;M'!N211)</f>
        <v>#N/A</v>
      </c>
      <c r="P211" s="48">
        <f>MATCH($P$2,'Category 4'!$1:$1,0)</f>
        <v>124</v>
      </c>
      <c r="Q211" s="49">
        <f>INDEX('Category 4'!$A$1:$DU$871,'P&amp;M'!M211,'P&amp;M'!P211)</f>
        <v>137.80000000000001</v>
      </c>
      <c r="R211" s="50">
        <v>1</v>
      </c>
      <c r="S211" s="51">
        <v>0.05</v>
      </c>
      <c r="T211" s="46">
        <f t="shared" si="30"/>
        <v>9.5000000000000001E-2</v>
      </c>
      <c r="U211" s="52"/>
      <c r="V211" s="69">
        <f t="shared" si="31"/>
        <v>0</v>
      </c>
      <c r="W211" s="52">
        <f t="shared" si="32"/>
        <v>1558</v>
      </c>
      <c r="X211" s="54">
        <f t="shared" si="33"/>
        <v>9.326657534246575</v>
      </c>
      <c r="Y211" s="55">
        <f t="shared" si="34"/>
        <v>1548.6733424657534</v>
      </c>
      <c r="Z211" s="56"/>
      <c r="AA211" s="55">
        <f t="shared" si="35"/>
        <v>1548.6733424657534</v>
      </c>
    </row>
    <row r="212" spans="2:27">
      <c r="B212" s="40">
        <v>209</v>
      </c>
      <c r="C212" s="41" t="s">
        <v>1791</v>
      </c>
      <c r="D212" s="42">
        <v>10</v>
      </c>
      <c r="E212" s="42" t="s">
        <v>1994</v>
      </c>
      <c r="F212" s="43">
        <v>44576</v>
      </c>
      <c r="G212" s="44">
        <f t="shared" si="28"/>
        <v>44562</v>
      </c>
      <c r="H212" s="45">
        <v>44742</v>
      </c>
      <c r="I212" s="46">
        <f t="shared" si="29"/>
        <v>0.45479452054794522</v>
      </c>
      <c r="J212" s="189">
        <f>INDEX('EL SV'!$C$4:$G$52,MATCH('P&amp;M'!L212,'EL SV'!$C$4:$C$52,0),MATCH(IF(K212&gt;2000000,"A",IF(K212&gt;1000000,"B",IF(K212&gt;100000,"C","D"))),'EL SV'!$C$4:$G$4,0))</f>
        <v>5</v>
      </c>
      <c r="K212" s="47">
        <v>1534</v>
      </c>
      <c r="L212" s="3" t="s">
        <v>1271</v>
      </c>
      <c r="M212" s="48">
        <f>MATCH(L212,'Category 4'!$A:$A,0)</f>
        <v>629</v>
      </c>
      <c r="N212" s="48">
        <f>MATCH(G212,'Category 4'!$1:$1,0)</f>
        <v>121</v>
      </c>
      <c r="O212" s="48">
        <f>INDEX('Category 4'!$A$1:$DU$871,'P&amp;M'!M212,'P&amp;M'!N212)</f>
        <v>140.30000000000001</v>
      </c>
      <c r="P212" s="48">
        <f>MATCH($P$2,'Category 4'!$1:$1,0)</f>
        <v>124</v>
      </c>
      <c r="Q212" s="49">
        <f>INDEX('Category 4'!$A$1:$DU$871,'P&amp;M'!M212,'P&amp;M'!P212)</f>
        <v>143.19999999999999</v>
      </c>
      <c r="R212" s="50">
        <f t="shared" si="36"/>
        <v>1.0206699928724161</v>
      </c>
      <c r="S212" s="51">
        <v>0.05</v>
      </c>
      <c r="T212" s="46">
        <f t="shared" si="30"/>
        <v>0.19</v>
      </c>
      <c r="U212" s="52"/>
      <c r="V212" s="53">
        <f t="shared" si="31"/>
        <v>2.066999287241611E-2</v>
      </c>
      <c r="W212" s="52">
        <f t="shared" si="32"/>
        <v>1565.7077690662863</v>
      </c>
      <c r="X212" s="54">
        <f t="shared" si="33"/>
        <v>135.29430968863198</v>
      </c>
      <c r="Y212" s="55">
        <f t="shared" si="34"/>
        <v>1398.705690311368</v>
      </c>
      <c r="Z212" s="56"/>
      <c r="AA212" s="55">
        <f t="shared" si="35"/>
        <v>1398.705690311368</v>
      </c>
    </row>
    <row r="213" spans="2:27">
      <c r="B213" s="40">
        <v>210</v>
      </c>
      <c r="C213" s="41" t="s">
        <v>1816</v>
      </c>
      <c r="D213" s="42">
        <v>1</v>
      </c>
      <c r="E213" s="42" t="s">
        <v>1994</v>
      </c>
      <c r="F213" s="43">
        <v>44624</v>
      </c>
      <c r="G213" s="44">
        <f t="shared" si="28"/>
        <v>44621</v>
      </c>
      <c r="H213" s="45">
        <v>44742</v>
      </c>
      <c r="I213" s="46">
        <f t="shared" si="29"/>
        <v>0.32328767123287672</v>
      </c>
      <c r="J213" s="189">
        <f>INDEX('EL SV'!$C$4:$G$52,MATCH('P&amp;M'!L213,'EL SV'!$C$4:$C$52,0),MATCH(IF(K213&gt;2000000,"A",IF(K213&gt;1000000,"B",IF(K213&gt;100000,"C","D"))),'EL SV'!$C$4:$G$4,0))</f>
        <v>3</v>
      </c>
      <c r="K213" s="47">
        <v>1516</v>
      </c>
      <c r="L213" s="3" t="s">
        <v>1463</v>
      </c>
      <c r="M213" s="48">
        <f>MATCH(L213,'Category 4'!$A:$A,0)</f>
        <v>725</v>
      </c>
      <c r="N213" s="48">
        <f>MATCH(G213,'Category 4'!$1:$1,0)</f>
        <v>123</v>
      </c>
      <c r="O213" s="48">
        <f>INDEX('Category 4'!$A$1:$DU$871,'P&amp;M'!M213,'P&amp;M'!N213)</f>
        <v>124.2</v>
      </c>
      <c r="P213" s="48">
        <f>MATCH($P$2,'Category 4'!$1:$1,0)</f>
        <v>124</v>
      </c>
      <c r="Q213" s="49">
        <f>INDEX('Category 4'!$A$1:$DU$871,'P&amp;M'!M213,'P&amp;M'!P213)</f>
        <v>127.3</v>
      </c>
      <c r="R213" s="50">
        <f t="shared" si="36"/>
        <v>1.0249597423510466</v>
      </c>
      <c r="S213" s="51">
        <v>0.05</v>
      </c>
      <c r="T213" s="46">
        <f t="shared" si="30"/>
        <v>0.31666666666666665</v>
      </c>
      <c r="U213" s="52"/>
      <c r="V213" s="53">
        <f t="shared" si="31"/>
        <v>2.4959742351046588E-2</v>
      </c>
      <c r="W213" s="52">
        <f t="shared" si="32"/>
        <v>1553.8389694041866</v>
      </c>
      <c r="X213" s="54">
        <f t="shared" si="33"/>
        <v>159.07337759836466</v>
      </c>
      <c r="Y213" s="55">
        <f t="shared" si="34"/>
        <v>1356.9266224016353</v>
      </c>
      <c r="Z213" s="56"/>
      <c r="AA213" s="55">
        <f t="shared" si="35"/>
        <v>1356.9266224016353</v>
      </c>
    </row>
    <row r="214" spans="2:27">
      <c r="B214" s="40">
        <v>211</v>
      </c>
      <c r="C214" s="62" t="s">
        <v>1992</v>
      </c>
      <c r="D214" s="42">
        <v>25</v>
      </c>
      <c r="E214" s="42" t="s">
        <v>2007</v>
      </c>
      <c r="F214" s="43">
        <v>44743</v>
      </c>
      <c r="G214" s="72">
        <f t="shared" si="28"/>
        <v>44743</v>
      </c>
      <c r="H214" s="45">
        <v>44742</v>
      </c>
      <c r="I214" s="46">
        <f t="shared" si="29"/>
        <v>-2.7397260273972603E-3</v>
      </c>
      <c r="J214" s="189">
        <f>INDEX('EL SV'!$C$4:$G$52,MATCH('P&amp;M'!L214,'EL SV'!$C$4:$C$52,0),MATCH(IF(K214&gt;2000000,"A",IF(K214&gt;1000000,"B",IF(K214&gt;100000,"C","D"))),'EL SV'!$C$4:$G$4,0))</f>
        <v>10</v>
      </c>
      <c r="K214" s="60">
        <v>1429</v>
      </c>
      <c r="L214" s="3" t="s">
        <v>1568</v>
      </c>
      <c r="M214" s="48">
        <f>MATCH(L214,'Category 4'!$A:$A,0)</f>
        <v>778</v>
      </c>
      <c r="N214" s="48" t="e">
        <f>MATCH(G214,'Category 4'!$1:$1,0)</f>
        <v>#N/A</v>
      </c>
      <c r="O214" s="48" t="e">
        <f>INDEX('Category 4'!$A$1:$DU$871,'P&amp;M'!M214,'P&amp;M'!N214)</f>
        <v>#N/A</v>
      </c>
      <c r="P214" s="48">
        <f>MATCH($P$2,'Category 4'!$1:$1,0)</f>
        <v>124</v>
      </c>
      <c r="Q214" s="49">
        <f>INDEX('Category 4'!$A$1:$DU$871,'P&amp;M'!M214,'P&amp;M'!P214)</f>
        <v>131</v>
      </c>
      <c r="R214" s="50">
        <v>1</v>
      </c>
      <c r="S214" s="51">
        <v>0.05</v>
      </c>
      <c r="T214" s="46">
        <f t="shared" si="30"/>
        <v>9.5000000000000001E-2</v>
      </c>
      <c r="U214" s="52"/>
      <c r="V214" s="69">
        <f t="shared" si="31"/>
        <v>0</v>
      </c>
      <c r="W214" s="52">
        <f t="shared" si="32"/>
        <v>1429</v>
      </c>
      <c r="X214" s="54">
        <f t="shared" si="33"/>
        <v>-0.37193150684931509</v>
      </c>
      <c r="Y214" s="55">
        <f t="shared" si="34"/>
        <v>1429.3719315068493</v>
      </c>
      <c r="Z214" s="56"/>
      <c r="AA214" s="55">
        <f t="shared" si="35"/>
        <v>1429.3719315068493</v>
      </c>
    </row>
    <row r="215" spans="2:27">
      <c r="B215" s="40">
        <v>212</v>
      </c>
      <c r="C215" s="41" t="s">
        <v>1871</v>
      </c>
      <c r="D215" s="42">
        <v>12</v>
      </c>
      <c r="E215" s="42" t="s">
        <v>1994</v>
      </c>
      <c r="F215" s="43">
        <v>44645</v>
      </c>
      <c r="G215" s="44">
        <f t="shared" si="28"/>
        <v>44621</v>
      </c>
      <c r="H215" s="45">
        <v>44742</v>
      </c>
      <c r="I215" s="46">
        <f t="shared" si="29"/>
        <v>0.26575342465753427</v>
      </c>
      <c r="J215" s="189">
        <f>INDEX('EL SV'!$C$4:$G$52,MATCH('P&amp;M'!L215,'EL SV'!$C$4:$C$52,0),MATCH(IF(K215&gt;2000000,"A",IF(K215&gt;1000000,"B",IF(K215&gt;100000,"C","D"))),'EL SV'!$C$4:$G$4,0))</f>
        <v>5</v>
      </c>
      <c r="K215" s="47">
        <v>1274</v>
      </c>
      <c r="L215" s="3" t="s">
        <v>1271</v>
      </c>
      <c r="M215" s="48">
        <f>MATCH(L215,'Category 4'!$A:$A,0)</f>
        <v>629</v>
      </c>
      <c r="N215" s="48">
        <f>MATCH(G215,'Category 4'!$1:$1,0)</f>
        <v>123</v>
      </c>
      <c r="O215" s="48">
        <f>INDEX('Category 4'!$A$1:$DU$871,'P&amp;M'!M215,'P&amp;M'!N215)</f>
        <v>140.80000000000001</v>
      </c>
      <c r="P215" s="48">
        <f>MATCH($P$2,'Category 4'!$1:$1,0)</f>
        <v>124</v>
      </c>
      <c r="Q215" s="49">
        <f>INDEX('Category 4'!$A$1:$DU$871,'P&amp;M'!M215,'P&amp;M'!P215)</f>
        <v>143.19999999999999</v>
      </c>
      <c r="R215" s="50">
        <f t="shared" si="36"/>
        <v>1.0170454545454544</v>
      </c>
      <c r="S215" s="51">
        <v>0.05</v>
      </c>
      <c r="T215" s="46">
        <f t="shared" si="30"/>
        <v>0.19</v>
      </c>
      <c r="U215" s="52"/>
      <c r="V215" s="53">
        <f t="shared" si="31"/>
        <v>1.7045454545454364E-2</v>
      </c>
      <c r="W215" s="52">
        <f t="shared" si="32"/>
        <v>1295.7159090909088</v>
      </c>
      <c r="X215" s="54">
        <f t="shared" si="33"/>
        <v>65.424778642590283</v>
      </c>
      <c r="Y215" s="55">
        <f t="shared" si="34"/>
        <v>1208.5752213574096</v>
      </c>
      <c r="Z215" s="56"/>
      <c r="AA215" s="55">
        <f t="shared" si="35"/>
        <v>1208.5752213574096</v>
      </c>
    </row>
    <row r="216" spans="2:27">
      <c r="B216" s="40">
        <v>213</v>
      </c>
      <c r="C216" s="41" t="s">
        <v>1820</v>
      </c>
      <c r="D216" s="42">
        <v>1</v>
      </c>
      <c r="E216" s="42" t="s">
        <v>1994</v>
      </c>
      <c r="F216" s="43">
        <v>44624</v>
      </c>
      <c r="G216" s="44">
        <f t="shared" si="28"/>
        <v>44621</v>
      </c>
      <c r="H216" s="45">
        <v>44742</v>
      </c>
      <c r="I216" s="46">
        <f t="shared" si="29"/>
        <v>0.32328767123287672</v>
      </c>
      <c r="J216" s="189">
        <f>INDEX('EL SV'!$C$4:$G$52,MATCH('P&amp;M'!L216,'EL SV'!$C$4:$C$52,0),MATCH(IF(K216&gt;2000000,"A",IF(K216&gt;1000000,"B",IF(K216&gt;100000,"C","D"))),'EL SV'!$C$4:$G$4,0))</f>
        <v>10</v>
      </c>
      <c r="K216" s="47">
        <v>1239</v>
      </c>
      <c r="L216" s="3" t="s">
        <v>1321</v>
      </c>
      <c r="M216" s="48">
        <f>MATCH(L216,'Category 4'!$A:$A,0)</f>
        <v>654</v>
      </c>
      <c r="N216" s="48">
        <f>MATCH(G216,'Category 4'!$1:$1,0)</f>
        <v>123</v>
      </c>
      <c r="O216" s="48">
        <f>INDEX('Category 4'!$A$1:$DU$871,'P&amp;M'!M216,'P&amp;M'!N216)</f>
        <v>112.2</v>
      </c>
      <c r="P216" s="48">
        <f>MATCH($P$2,'Category 4'!$1:$1,0)</f>
        <v>124</v>
      </c>
      <c r="Q216" s="49">
        <f>INDEX('Category 4'!$A$1:$DU$871,'P&amp;M'!M216,'P&amp;M'!P216)</f>
        <v>111.2</v>
      </c>
      <c r="R216" s="50">
        <f t="shared" si="36"/>
        <v>0.9910873440285205</v>
      </c>
      <c r="S216" s="51">
        <v>0.05</v>
      </c>
      <c r="T216" s="46">
        <f t="shared" si="30"/>
        <v>9.5000000000000001E-2</v>
      </c>
      <c r="U216" s="52"/>
      <c r="V216" s="53">
        <f t="shared" si="31"/>
        <v>-8.9126559714794995E-3</v>
      </c>
      <c r="W216" s="52">
        <f t="shared" si="32"/>
        <v>1227.9572192513369</v>
      </c>
      <c r="X216" s="54">
        <f t="shared" si="33"/>
        <v>37.713425829609555</v>
      </c>
      <c r="Y216" s="55">
        <f t="shared" si="34"/>
        <v>1201.2865741703904</v>
      </c>
      <c r="Z216" s="56"/>
      <c r="AA216" s="55">
        <f t="shared" si="35"/>
        <v>1201.2865741703904</v>
      </c>
    </row>
    <row r="217" spans="2:27">
      <c r="B217" s="40">
        <v>214</v>
      </c>
      <c r="C217" s="62" t="s">
        <v>1924</v>
      </c>
      <c r="D217" s="42">
        <v>13</v>
      </c>
      <c r="E217" s="42" t="s">
        <v>1994</v>
      </c>
      <c r="F217" s="43">
        <v>44702</v>
      </c>
      <c r="G217" s="72">
        <f t="shared" si="28"/>
        <v>44682</v>
      </c>
      <c r="H217" s="45">
        <v>44742</v>
      </c>
      <c r="I217" s="46">
        <f t="shared" si="29"/>
        <v>0.1095890410958904</v>
      </c>
      <c r="J217" s="189">
        <f>INDEX('EL SV'!$C$4:$G$52,MATCH('P&amp;M'!L217,'EL SV'!$C$4:$C$52,0),MATCH(IF(K217&gt;2000000,"A",IF(K217&gt;1000000,"B",IF(K217&gt;100000,"C","D"))),'EL SV'!$C$4:$G$4,0))</f>
        <v>5</v>
      </c>
      <c r="K217" s="47">
        <v>1227</v>
      </c>
      <c r="L217" s="3" t="s">
        <v>1271</v>
      </c>
      <c r="M217" s="48">
        <f>MATCH(L217,'Category 4'!$A:$A,0)</f>
        <v>629</v>
      </c>
      <c r="N217" s="48" t="e">
        <f>MATCH(G217,'Category 4'!$1:$1,0)</f>
        <v>#N/A</v>
      </c>
      <c r="O217" s="48" t="e">
        <f>INDEX('Category 4'!$A$1:$DU$871,'P&amp;M'!M217,'P&amp;M'!N217)</f>
        <v>#N/A</v>
      </c>
      <c r="P217" s="48">
        <f>MATCH($P$2,'Category 4'!$1:$1,0)</f>
        <v>124</v>
      </c>
      <c r="Q217" s="49">
        <f>INDEX('Category 4'!$A$1:$DU$871,'P&amp;M'!M217,'P&amp;M'!P217)</f>
        <v>143.19999999999999</v>
      </c>
      <c r="R217" s="50">
        <v>1</v>
      </c>
      <c r="S217" s="51">
        <v>0.05</v>
      </c>
      <c r="T217" s="46">
        <f t="shared" si="30"/>
        <v>0.19</v>
      </c>
      <c r="U217" s="52"/>
      <c r="V217" s="69">
        <f t="shared" si="31"/>
        <v>0</v>
      </c>
      <c r="W217" s="52">
        <f t="shared" si="32"/>
        <v>1227</v>
      </c>
      <c r="X217" s="54">
        <f t="shared" si="33"/>
        <v>25.54849315068493</v>
      </c>
      <c r="Y217" s="55">
        <f t="shared" si="34"/>
        <v>1201.4515068493151</v>
      </c>
      <c r="Z217" s="56"/>
      <c r="AA217" s="55">
        <f t="shared" si="35"/>
        <v>1201.4515068493151</v>
      </c>
    </row>
    <row r="218" spans="2:27">
      <c r="B218" s="40">
        <v>215</v>
      </c>
      <c r="C218" s="41" t="s">
        <v>1865</v>
      </c>
      <c r="D218" s="42">
        <v>120</v>
      </c>
      <c r="E218" s="42" t="s">
        <v>1994</v>
      </c>
      <c r="F218" s="43">
        <v>44646</v>
      </c>
      <c r="G218" s="44">
        <f t="shared" si="28"/>
        <v>44621</v>
      </c>
      <c r="H218" s="45">
        <v>44742</v>
      </c>
      <c r="I218" s="46">
        <f t="shared" si="29"/>
        <v>0.26301369863013696</v>
      </c>
      <c r="J218" s="189">
        <f>INDEX('EL SV'!$C$4:$G$52,MATCH('P&amp;M'!L218,'EL SV'!$C$4:$C$52,0),MATCH(IF(K218&gt;2000000,"A",IF(K218&gt;1000000,"B",IF(K218&gt;100000,"C","D"))),'EL SV'!$C$4:$G$4,0))</f>
        <v>5</v>
      </c>
      <c r="K218" s="47">
        <v>1199</v>
      </c>
      <c r="L218" s="3" t="s">
        <v>1013</v>
      </c>
      <c r="M218" s="48">
        <f>MATCH(L218,'Category 4'!$A:$A,0)</f>
        <v>500</v>
      </c>
      <c r="N218" s="48">
        <f>MATCH(G218,'Category 4'!$1:$1,0)</f>
        <v>123</v>
      </c>
      <c r="O218" s="48">
        <f>INDEX('Category 4'!$A$1:$DU$871,'P&amp;M'!M218,'P&amp;M'!N218)</f>
        <v>164.9</v>
      </c>
      <c r="P218" s="48">
        <f>MATCH($P$2,'Category 4'!$1:$1,0)</f>
        <v>124</v>
      </c>
      <c r="Q218" s="49">
        <f>INDEX('Category 4'!$A$1:$DU$871,'P&amp;M'!M218,'P&amp;M'!P218)</f>
        <v>168</v>
      </c>
      <c r="R218" s="50">
        <f t="shared" si="36"/>
        <v>1.018799272286234</v>
      </c>
      <c r="S218" s="51">
        <v>0.05</v>
      </c>
      <c r="T218" s="46">
        <f t="shared" si="30"/>
        <v>0.19</v>
      </c>
      <c r="U218" s="52"/>
      <c r="V218" s="53">
        <f t="shared" si="31"/>
        <v>1.8799272286234014E-2</v>
      </c>
      <c r="W218" s="52">
        <f t="shared" si="32"/>
        <v>1221.5403274711946</v>
      </c>
      <c r="X218" s="54">
        <f t="shared" si="33"/>
        <v>61.043549515272844</v>
      </c>
      <c r="Y218" s="55">
        <f t="shared" si="34"/>
        <v>1137.9564504847272</v>
      </c>
      <c r="Z218" s="56"/>
      <c r="AA218" s="55">
        <f t="shared" si="35"/>
        <v>1137.9564504847272</v>
      </c>
    </row>
    <row r="219" spans="2:27">
      <c r="B219" s="40">
        <v>216</v>
      </c>
      <c r="C219" s="62" t="s">
        <v>1794</v>
      </c>
      <c r="D219" s="42">
        <v>6</v>
      </c>
      <c r="E219" s="42" t="s">
        <v>1994</v>
      </c>
      <c r="F219" s="43">
        <v>44702</v>
      </c>
      <c r="G219" s="72">
        <f t="shared" si="28"/>
        <v>44682</v>
      </c>
      <c r="H219" s="45">
        <v>44742</v>
      </c>
      <c r="I219" s="46">
        <f t="shared" si="29"/>
        <v>0.1095890410958904</v>
      </c>
      <c r="J219" s="189">
        <f>INDEX('EL SV'!$C$4:$G$52,MATCH('P&amp;M'!L219,'EL SV'!$C$4:$C$52,0),MATCH(IF(K219&gt;2000000,"A",IF(K219&gt;1000000,"B",IF(K219&gt;100000,"C","D"))),'EL SV'!$C$4:$G$4,0))</f>
        <v>5</v>
      </c>
      <c r="K219" s="47">
        <v>1133</v>
      </c>
      <c r="L219" s="3" t="s">
        <v>1271</v>
      </c>
      <c r="M219" s="48">
        <f>MATCH(L219,'Category 4'!$A:$A,0)</f>
        <v>629</v>
      </c>
      <c r="N219" s="48" t="e">
        <f>MATCH(G219,'Category 4'!$1:$1,0)</f>
        <v>#N/A</v>
      </c>
      <c r="O219" s="48" t="e">
        <f>INDEX('Category 4'!$A$1:$DU$871,'P&amp;M'!M219,'P&amp;M'!N219)</f>
        <v>#N/A</v>
      </c>
      <c r="P219" s="48">
        <f>MATCH($P$2,'Category 4'!$1:$1,0)</f>
        <v>124</v>
      </c>
      <c r="Q219" s="49">
        <f>INDEX('Category 4'!$A$1:$DU$871,'P&amp;M'!M219,'P&amp;M'!P219)</f>
        <v>143.19999999999999</v>
      </c>
      <c r="R219" s="50">
        <v>1</v>
      </c>
      <c r="S219" s="51">
        <v>0.05</v>
      </c>
      <c r="T219" s="46">
        <f t="shared" si="30"/>
        <v>0.19</v>
      </c>
      <c r="U219" s="52"/>
      <c r="V219" s="69">
        <f t="shared" si="31"/>
        <v>0</v>
      </c>
      <c r="W219" s="52">
        <f t="shared" si="32"/>
        <v>1133</v>
      </c>
      <c r="X219" s="54">
        <f t="shared" si="33"/>
        <v>23.591232876712329</v>
      </c>
      <c r="Y219" s="55">
        <f t="shared" si="34"/>
        <v>1109.4087671232876</v>
      </c>
      <c r="Z219" s="56"/>
      <c r="AA219" s="55">
        <f t="shared" si="35"/>
        <v>1109.4087671232876</v>
      </c>
    </row>
    <row r="220" spans="2:27">
      <c r="B220" s="40">
        <v>217</v>
      </c>
      <c r="C220" s="41" t="s">
        <v>1830</v>
      </c>
      <c r="D220" s="42">
        <v>1</v>
      </c>
      <c r="E220" s="42" t="s">
        <v>1994</v>
      </c>
      <c r="F220" s="43">
        <v>44625</v>
      </c>
      <c r="G220" s="44">
        <f t="shared" si="28"/>
        <v>44621</v>
      </c>
      <c r="H220" s="45">
        <v>44742</v>
      </c>
      <c r="I220" s="46">
        <f t="shared" si="29"/>
        <v>0.32054794520547947</v>
      </c>
      <c r="J220" s="189">
        <f>INDEX('EL SV'!$C$4:$G$52,MATCH('P&amp;M'!L220,'EL SV'!$C$4:$C$52,0),MATCH(IF(K220&gt;2000000,"A",IF(K220&gt;1000000,"B",IF(K220&gt;100000,"C","D"))),'EL SV'!$C$4:$G$4,0))</f>
        <v>5</v>
      </c>
      <c r="K220" s="47">
        <v>1086</v>
      </c>
      <c r="L220" s="3" t="s">
        <v>1177</v>
      </c>
      <c r="M220" s="48">
        <f>MATCH(L220,'Category 4'!$A:$A,0)</f>
        <v>582</v>
      </c>
      <c r="N220" s="48">
        <f>MATCH(G220,'Category 4'!$1:$1,0)</f>
        <v>123</v>
      </c>
      <c r="O220" s="48">
        <f>INDEX('Category 4'!$A$1:$DU$871,'P&amp;M'!M220,'P&amp;M'!N220)</f>
        <v>171</v>
      </c>
      <c r="P220" s="48">
        <f>MATCH($P$2,'Category 4'!$1:$1,0)</f>
        <v>124</v>
      </c>
      <c r="Q220" s="49">
        <f>INDEX('Category 4'!$A$1:$DU$871,'P&amp;M'!M220,'P&amp;M'!P220)</f>
        <v>172.7</v>
      </c>
      <c r="R220" s="50">
        <f t="shared" si="36"/>
        <v>1.0099415204678361</v>
      </c>
      <c r="S220" s="51">
        <v>0.05</v>
      </c>
      <c r="T220" s="46">
        <f t="shared" si="30"/>
        <v>0.19</v>
      </c>
      <c r="U220" s="52"/>
      <c r="V220" s="53">
        <f t="shared" si="31"/>
        <v>9.9415204678361402E-3</v>
      </c>
      <c r="W220" s="52">
        <f t="shared" si="32"/>
        <v>1096.79649122807</v>
      </c>
      <c r="X220" s="54">
        <f t="shared" si="33"/>
        <v>66.799413698630133</v>
      </c>
      <c r="Y220" s="55">
        <f t="shared" si="34"/>
        <v>1019.2005863013699</v>
      </c>
      <c r="Z220" s="56"/>
      <c r="AA220" s="55">
        <f t="shared" si="35"/>
        <v>1019.2005863013699</v>
      </c>
    </row>
    <row r="221" spans="2:27">
      <c r="B221" s="40">
        <v>218</v>
      </c>
      <c r="C221" s="62" t="s">
        <v>1974</v>
      </c>
      <c r="D221" s="42">
        <v>1</v>
      </c>
      <c r="E221" s="42" t="s">
        <v>1994</v>
      </c>
      <c r="F221" s="43">
        <v>44741</v>
      </c>
      <c r="G221" s="72">
        <f t="shared" si="28"/>
        <v>44713</v>
      </c>
      <c r="H221" s="45">
        <v>44742</v>
      </c>
      <c r="I221" s="46">
        <f t="shared" si="29"/>
        <v>2.7397260273972603E-3</v>
      </c>
      <c r="J221" s="189">
        <f>INDEX('EL SV'!$C$4:$G$52,MATCH('P&amp;M'!L221,'EL SV'!$C$4:$C$52,0),MATCH(IF(K221&gt;2000000,"A",IF(K221&gt;1000000,"B",IF(K221&gt;100000,"C","D"))),'EL SV'!$C$4:$G$4,0))</f>
        <v>10</v>
      </c>
      <c r="K221" s="60">
        <v>1062</v>
      </c>
      <c r="L221" s="3" t="s">
        <v>1223</v>
      </c>
      <c r="M221" s="48">
        <f>MATCH(L221,'Category 4'!$A:$A,0)</f>
        <v>605</v>
      </c>
      <c r="N221" s="48" t="e">
        <f>MATCH(G221,'Category 4'!$1:$1,0)</f>
        <v>#N/A</v>
      </c>
      <c r="O221" s="48" t="e">
        <f>INDEX('Category 4'!$A$1:$DU$871,'P&amp;M'!M221,'P&amp;M'!N221)</f>
        <v>#N/A</v>
      </c>
      <c r="P221" s="48">
        <f>MATCH($P$2,'Category 4'!$1:$1,0)</f>
        <v>124</v>
      </c>
      <c r="Q221" s="49">
        <f>INDEX('Category 4'!$A$1:$DU$871,'P&amp;M'!M221,'P&amp;M'!P221)</f>
        <v>137.80000000000001</v>
      </c>
      <c r="R221" s="50">
        <v>1</v>
      </c>
      <c r="S221" s="51">
        <v>0.05</v>
      </c>
      <c r="T221" s="46">
        <f t="shared" si="30"/>
        <v>9.5000000000000001E-2</v>
      </c>
      <c r="U221" s="52"/>
      <c r="V221" s="69">
        <f t="shared" si="31"/>
        <v>0</v>
      </c>
      <c r="W221" s="52">
        <f t="shared" si="32"/>
        <v>1062</v>
      </c>
      <c r="X221" s="54">
        <f t="shared" si="33"/>
        <v>0.2764109589041096</v>
      </c>
      <c r="Y221" s="55">
        <f t="shared" si="34"/>
        <v>1061.7235890410959</v>
      </c>
      <c r="Z221" s="56"/>
      <c r="AA221" s="55">
        <f t="shared" si="35"/>
        <v>1061.7235890410959</v>
      </c>
    </row>
    <row r="222" spans="2:27">
      <c r="B222" s="40">
        <v>219</v>
      </c>
      <c r="C222" s="62" t="s">
        <v>1938</v>
      </c>
      <c r="D222" s="42">
        <v>1</v>
      </c>
      <c r="E222" s="42" t="s">
        <v>1994</v>
      </c>
      <c r="F222" s="43">
        <v>44715</v>
      </c>
      <c r="G222" s="72">
        <f t="shared" si="28"/>
        <v>44713</v>
      </c>
      <c r="H222" s="45">
        <v>44742</v>
      </c>
      <c r="I222" s="46">
        <f t="shared" si="29"/>
        <v>7.3972602739726029E-2</v>
      </c>
      <c r="J222" s="189">
        <f>INDEX('EL SV'!$C$4:$G$52,MATCH('P&amp;M'!L222,'EL SV'!$C$4:$C$52,0),MATCH(IF(K222&gt;2000000,"A",IF(K222&gt;1000000,"B",IF(K222&gt;100000,"C","D"))),'EL SV'!$C$4:$G$4,0))</f>
        <v>10</v>
      </c>
      <c r="K222" s="47">
        <v>1027</v>
      </c>
      <c r="L222" s="3" t="s">
        <v>1568</v>
      </c>
      <c r="M222" s="48">
        <f>MATCH(L222,'Category 4'!$A:$A,0)</f>
        <v>778</v>
      </c>
      <c r="N222" s="48" t="e">
        <f>MATCH(G222,'Category 4'!$1:$1,0)</f>
        <v>#N/A</v>
      </c>
      <c r="O222" s="48" t="e">
        <f>INDEX('Category 4'!$A$1:$DU$871,'P&amp;M'!M222,'P&amp;M'!N222)</f>
        <v>#N/A</v>
      </c>
      <c r="P222" s="48">
        <f>MATCH($P$2,'Category 4'!$1:$1,0)</f>
        <v>124</v>
      </c>
      <c r="Q222" s="49">
        <f>INDEX('Category 4'!$A$1:$DU$871,'P&amp;M'!M222,'P&amp;M'!P222)</f>
        <v>131</v>
      </c>
      <c r="R222" s="50">
        <v>1</v>
      </c>
      <c r="S222" s="51">
        <v>0.05</v>
      </c>
      <c r="T222" s="46">
        <f t="shared" si="30"/>
        <v>9.5000000000000001E-2</v>
      </c>
      <c r="U222" s="52"/>
      <c r="V222" s="69">
        <f t="shared" si="31"/>
        <v>0</v>
      </c>
      <c r="W222" s="52">
        <f t="shared" si="32"/>
        <v>1027</v>
      </c>
      <c r="X222" s="54">
        <f t="shared" si="33"/>
        <v>7.2171369863013695</v>
      </c>
      <c r="Y222" s="55">
        <f t="shared" si="34"/>
        <v>1019.7828630136986</v>
      </c>
      <c r="Z222" s="56"/>
      <c r="AA222" s="55">
        <f t="shared" si="35"/>
        <v>1019.7828630136986</v>
      </c>
    </row>
    <row r="223" spans="2:27">
      <c r="B223" s="40">
        <v>220</v>
      </c>
      <c r="C223" s="41" t="s">
        <v>1821</v>
      </c>
      <c r="D223" s="42">
        <v>4</v>
      </c>
      <c r="E223" s="42" t="s">
        <v>1994</v>
      </c>
      <c r="F223" s="43">
        <v>44624</v>
      </c>
      <c r="G223" s="44">
        <f t="shared" si="28"/>
        <v>44621</v>
      </c>
      <c r="H223" s="45">
        <v>44742</v>
      </c>
      <c r="I223" s="46">
        <f t="shared" si="29"/>
        <v>0.32328767123287672</v>
      </c>
      <c r="J223" s="189">
        <f>INDEX('EL SV'!$C$4:$G$52,MATCH('P&amp;M'!L223,'EL SV'!$C$4:$C$52,0),MATCH(IF(K223&gt;2000000,"A",IF(K223&gt;1000000,"B",IF(K223&gt;100000,"C","D"))),'EL SV'!$C$4:$G$4,0))</f>
        <v>5</v>
      </c>
      <c r="K223" s="47">
        <v>1015</v>
      </c>
      <c r="L223" s="3" t="s">
        <v>1271</v>
      </c>
      <c r="M223" s="48">
        <f>MATCH(L223,'Category 4'!$A:$A,0)</f>
        <v>629</v>
      </c>
      <c r="N223" s="48">
        <f>MATCH(G223,'Category 4'!$1:$1,0)</f>
        <v>123</v>
      </c>
      <c r="O223" s="48">
        <f>INDEX('Category 4'!$A$1:$DU$871,'P&amp;M'!M223,'P&amp;M'!N223)</f>
        <v>140.80000000000001</v>
      </c>
      <c r="P223" s="48">
        <f>MATCH($P$2,'Category 4'!$1:$1,0)</f>
        <v>124</v>
      </c>
      <c r="Q223" s="49">
        <f>INDEX('Category 4'!$A$1:$DU$871,'P&amp;M'!M223,'P&amp;M'!P223)</f>
        <v>143.19999999999999</v>
      </c>
      <c r="R223" s="50">
        <f t="shared" si="36"/>
        <v>1.0170454545454544</v>
      </c>
      <c r="S223" s="51">
        <v>0.05</v>
      </c>
      <c r="T223" s="46">
        <f t="shared" si="30"/>
        <v>0.19</v>
      </c>
      <c r="U223" s="52"/>
      <c r="V223" s="53">
        <f t="shared" si="31"/>
        <v>1.7045454545454364E-2</v>
      </c>
      <c r="W223" s="52">
        <f t="shared" si="32"/>
        <v>1032.3011363636363</v>
      </c>
      <c r="X223" s="54">
        <f t="shared" si="33"/>
        <v>63.408743773349933</v>
      </c>
      <c r="Y223" s="55">
        <f t="shared" si="34"/>
        <v>951.5912562266501</v>
      </c>
      <c r="Z223" s="56"/>
      <c r="AA223" s="55">
        <f t="shared" si="35"/>
        <v>951.5912562266501</v>
      </c>
    </row>
    <row r="224" spans="2:27">
      <c r="B224" s="40">
        <v>221</v>
      </c>
      <c r="C224" s="41" t="s">
        <v>1873</v>
      </c>
      <c r="D224" s="42">
        <v>12</v>
      </c>
      <c r="E224" s="42" t="s">
        <v>1994</v>
      </c>
      <c r="F224" s="43">
        <v>44645</v>
      </c>
      <c r="G224" s="44">
        <f t="shared" si="28"/>
        <v>44621</v>
      </c>
      <c r="H224" s="45">
        <v>44742</v>
      </c>
      <c r="I224" s="46">
        <f t="shared" si="29"/>
        <v>0.26575342465753427</v>
      </c>
      <c r="J224" s="189">
        <f>INDEX('EL SV'!$C$4:$G$52,MATCH('P&amp;M'!L224,'EL SV'!$C$4:$C$52,0),MATCH(IF(K224&gt;2000000,"A",IF(K224&gt;1000000,"B",IF(K224&gt;100000,"C","D"))),'EL SV'!$C$4:$G$4,0))</f>
        <v>5</v>
      </c>
      <c r="K224" s="47">
        <v>991</v>
      </c>
      <c r="L224" s="3" t="s">
        <v>1271</v>
      </c>
      <c r="M224" s="48">
        <f>MATCH(L224,'Category 4'!$A:$A,0)</f>
        <v>629</v>
      </c>
      <c r="N224" s="48">
        <f>MATCH(G224,'Category 4'!$1:$1,0)</f>
        <v>123</v>
      </c>
      <c r="O224" s="48">
        <f>INDEX('Category 4'!$A$1:$DU$871,'P&amp;M'!M224,'P&amp;M'!N224)</f>
        <v>140.80000000000001</v>
      </c>
      <c r="P224" s="48">
        <f>MATCH($P$2,'Category 4'!$1:$1,0)</f>
        <v>124</v>
      </c>
      <c r="Q224" s="49">
        <f>INDEX('Category 4'!$A$1:$DU$871,'P&amp;M'!M224,'P&amp;M'!P224)</f>
        <v>143.19999999999999</v>
      </c>
      <c r="R224" s="50">
        <f t="shared" si="36"/>
        <v>1.0170454545454544</v>
      </c>
      <c r="S224" s="51">
        <v>0.05</v>
      </c>
      <c r="T224" s="46">
        <f t="shared" si="30"/>
        <v>0.19</v>
      </c>
      <c r="U224" s="52"/>
      <c r="V224" s="53">
        <f t="shared" si="31"/>
        <v>1.7045454545454364E-2</v>
      </c>
      <c r="W224" s="52">
        <f t="shared" si="32"/>
        <v>1007.8920454545453</v>
      </c>
      <c r="X224" s="54">
        <f t="shared" si="33"/>
        <v>50.89164492528019</v>
      </c>
      <c r="Y224" s="55">
        <f t="shared" si="34"/>
        <v>940.10835507471984</v>
      </c>
      <c r="Z224" s="56"/>
      <c r="AA224" s="55">
        <f t="shared" si="35"/>
        <v>940.10835507471984</v>
      </c>
    </row>
    <row r="225" spans="2:27">
      <c r="B225" s="40">
        <v>222</v>
      </c>
      <c r="C225" s="41" t="s">
        <v>1845</v>
      </c>
      <c r="D225" s="42"/>
      <c r="E225" s="42"/>
      <c r="F225" s="43">
        <v>44634</v>
      </c>
      <c r="G225" s="44">
        <f t="shared" si="28"/>
        <v>44621</v>
      </c>
      <c r="H225" s="45">
        <v>44742</v>
      </c>
      <c r="I225" s="46">
        <f t="shared" si="29"/>
        <v>0.29589041095890412</v>
      </c>
      <c r="J225" s="189">
        <f>INDEX('EL SV'!$C$4:$G$52,MATCH('P&amp;M'!L225,'EL SV'!$C$4:$C$52,0),MATCH(IF(K225&gt;2000000,"A",IF(K225&gt;1000000,"B",IF(K225&gt;100000,"C","D"))),'EL SV'!$C$4:$G$4,0))</f>
        <v>5</v>
      </c>
      <c r="K225" s="47">
        <v>956</v>
      </c>
      <c r="L225" s="3" t="s">
        <v>1345</v>
      </c>
      <c r="M225" s="48">
        <f>MATCH(L225,'Category 4'!$A:$A,0)</f>
        <v>666</v>
      </c>
      <c r="N225" s="48">
        <f>MATCH(G225,'Category 4'!$1:$1,0)</f>
        <v>123</v>
      </c>
      <c r="O225" s="48">
        <f>INDEX('Category 4'!$A$1:$DU$871,'P&amp;M'!M225,'P&amp;M'!N225)</f>
        <v>125.2</v>
      </c>
      <c r="P225" s="48">
        <f>MATCH($P$2,'Category 4'!$1:$1,0)</f>
        <v>124</v>
      </c>
      <c r="Q225" s="49">
        <f>INDEX('Category 4'!$A$1:$DU$871,'P&amp;M'!M225,'P&amp;M'!P225)</f>
        <v>125.9</v>
      </c>
      <c r="R225" s="50">
        <f t="shared" si="36"/>
        <v>1.005591054313099</v>
      </c>
      <c r="S225" s="51">
        <v>0.05</v>
      </c>
      <c r="T225" s="46">
        <f t="shared" si="30"/>
        <v>0.19</v>
      </c>
      <c r="U225" s="52"/>
      <c r="V225" s="53">
        <f t="shared" si="31"/>
        <v>5.5910543130990309E-3</v>
      </c>
      <c r="W225" s="52">
        <f t="shared" si="32"/>
        <v>961.34504792332268</v>
      </c>
      <c r="X225" s="54">
        <f t="shared" si="33"/>
        <v>54.04602844763447</v>
      </c>
      <c r="Y225" s="55">
        <f t="shared" si="34"/>
        <v>901.95397155236549</v>
      </c>
      <c r="Z225" s="56"/>
      <c r="AA225" s="55">
        <f t="shared" si="35"/>
        <v>901.95397155236549</v>
      </c>
    </row>
    <row r="226" spans="2:27">
      <c r="B226" s="40">
        <v>223</v>
      </c>
      <c r="C226" s="41" t="s">
        <v>1794</v>
      </c>
      <c r="D226" s="42">
        <v>5</v>
      </c>
      <c r="E226" s="42" t="s">
        <v>1994</v>
      </c>
      <c r="F226" s="43">
        <v>44576</v>
      </c>
      <c r="G226" s="44">
        <f t="shared" si="28"/>
        <v>44562</v>
      </c>
      <c r="H226" s="45">
        <v>44742</v>
      </c>
      <c r="I226" s="46">
        <f t="shared" si="29"/>
        <v>0.45479452054794522</v>
      </c>
      <c r="J226" s="189">
        <f>INDEX('EL SV'!$C$4:$G$52,MATCH('P&amp;M'!L226,'EL SV'!$C$4:$C$52,0),MATCH(IF(K226&gt;2000000,"A",IF(K226&gt;1000000,"B",IF(K226&gt;100000,"C","D"))),'EL SV'!$C$4:$G$4,0))</f>
        <v>5</v>
      </c>
      <c r="K226" s="47">
        <v>944</v>
      </c>
      <c r="L226" s="3" t="s">
        <v>1271</v>
      </c>
      <c r="M226" s="48">
        <f>MATCH(L226,'Category 4'!$A:$A,0)</f>
        <v>629</v>
      </c>
      <c r="N226" s="48">
        <f>MATCH(G226,'Category 4'!$1:$1,0)</f>
        <v>121</v>
      </c>
      <c r="O226" s="48">
        <f>INDEX('Category 4'!$A$1:$DU$871,'P&amp;M'!M226,'P&amp;M'!N226)</f>
        <v>140.30000000000001</v>
      </c>
      <c r="P226" s="48">
        <f>MATCH($P$2,'Category 4'!$1:$1,0)</f>
        <v>124</v>
      </c>
      <c r="Q226" s="49">
        <f>INDEX('Category 4'!$A$1:$DU$871,'P&amp;M'!M226,'P&amp;M'!P226)</f>
        <v>143.19999999999999</v>
      </c>
      <c r="R226" s="50">
        <f t="shared" si="36"/>
        <v>1.0206699928724161</v>
      </c>
      <c r="S226" s="51">
        <v>0.05</v>
      </c>
      <c r="T226" s="46">
        <f t="shared" si="30"/>
        <v>0.19</v>
      </c>
      <c r="U226" s="52"/>
      <c r="V226" s="53">
        <f t="shared" si="31"/>
        <v>2.066999287241611E-2</v>
      </c>
      <c r="W226" s="52">
        <f t="shared" si="32"/>
        <v>963.51247327156079</v>
      </c>
      <c r="X226" s="54">
        <f t="shared" si="33"/>
        <v>83.258036731465836</v>
      </c>
      <c r="Y226" s="55">
        <f t="shared" si="34"/>
        <v>860.74196326853416</v>
      </c>
      <c r="Z226" s="56"/>
      <c r="AA226" s="55">
        <f t="shared" si="35"/>
        <v>860.74196326853416</v>
      </c>
    </row>
    <row r="227" spans="2:27">
      <c r="B227" s="40">
        <v>224</v>
      </c>
      <c r="C227" s="63" t="s">
        <v>1969</v>
      </c>
      <c r="D227" s="42">
        <v>2</v>
      </c>
      <c r="E227" s="42" t="s">
        <v>1994</v>
      </c>
      <c r="F227" s="43">
        <v>44740</v>
      </c>
      <c r="G227" s="72">
        <f t="shared" si="28"/>
        <v>44713</v>
      </c>
      <c r="H227" s="45">
        <v>44742</v>
      </c>
      <c r="I227" s="46">
        <f t="shared" si="29"/>
        <v>5.4794520547945206E-3</v>
      </c>
      <c r="J227" s="189"/>
      <c r="K227" s="60">
        <v>944</v>
      </c>
      <c r="L227" s="59"/>
      <c r="M227" s="48"/>
      <c r="N227" s="48"/>
      <c r="O227" s="48"/>
      <c r="P227" s="48"/>
      <c r="Q227" s="49"/>
      <c r="R227" s="50"/>
      <c r="S227" s="51"/>
      <c r="T227" s="46"/>
      <c r="U227" s="52"/>
      <c r="V227" s="69"/>
      <c r="W227" s="52">
        <v>0</v>
      </c>
      <c r="X227" s="52">
        <v>0</v>
      </c>
      <c r="Y227" s="55">
        <f t="shared" si="34"/>
        <v>944</v>
      </c>
      <c r="Z227" s="56">
        <v>0</v>
      </c>
      <c r="AA227" s="52">
        <v>0</v>
      </c>
    </row>
    <row r="228" spans="2:27">
      <c r="B228" s="40">
        <v>225</v>
      </c>
      <c r="C228" s="41" t="s">
        <v>1844</v>
      </c>
      <c r="D228" s="42">
        <v>20</v>
      </c>
      <c r="E228" s="42" t="s">
        <v>1994</v>
      </c>
      <c r="F228" s="43">
        <v>44632</v>
      </c>
      <c r="G228" s="44">
        <f t="shared" si="28"/>
        <v>44621</v>
      </c>
      <c r="H228" s="45">
        <v>44742</v>
      </c>
      <c r="I228" s="46">
        <f t="shared" si="29"/>
        <v>0.30136986301369861</v>
      </c>
      <c r="J228" s="189">
        <f>INDEX('EL SV'!$C$4:$G$52,MATCH('P&amp;M'!L228,'EL SV'!$C$4:$C$52,0),MATCH(IF(K228&gt;2000000,"A",IF(K228&gt;1000000,"B",IF(K228&gt;100000,"C","D"))),'EL SV'!$C$4:$G$4,0))</f>
        <v>5</v>
      </c>
      <c r="K228" s="47">
        <v>885</v>
      </c>
      <c r="L228" s="3" t="s">
        <v>1393</v>
      </c>
      <c r="M228" s="48">
        <f>MATCH(L228,'Category 4'!$A:$A,0)</f>
        <v>690</v>
      </c>
      <c r="N228" s="48">
        <f>MATCH(G228,'Category 4'!$1:$1,0)</f>
        <v>123</v>
      </c>
      <c r="O228" s="48">
        <f>INDEX('Category 4'!$A$1:$DU$871,'P&amp;M'!M228,'P&amp;M'!N228)</f>
        <v>148.1</v>
      </c>
      <c r="P228" s="48">
        <f>MATCH($P$2,'Category 4'!$1:$1,0)</f>
        <v>124</v>
      </c>
      <c r="Q228" s="49">
        <f>INDEX('Category 4'!$A$1:$DU$871,'P&amp;M'!M228,'P&amp;M'!P228)</f>
        <v>151.5</v>
      </c>
      <c r="R228" s="50">
        <f t="shared" si="36"/>
        <v>1.022957461174882</v>
      </c>
      <c r="S228" s="51">
        <v>0.05</v>
      </c>
      <c r="T228" s="46">
        <f t="shared" si="30"/>
        <v>0.19</v>
      </c>
      <c r="U228" s="52"/>
      <c r="V228" s="53">
        <f t="shared" si="31"/>
        <v>2.2957461174881955E-2</v>
      </c>
      <c r="W228" s="52">
        <f t="shared" si="32"/>
        <v>905.31735313977049</v>
      </c>
      <c r="X228" s="54">
        <f t="shared" si="33"/>
        <v>51.838719672934801</v>
      </c>
      <c r="Y228" s="55">
        <f t="shared" si="34"/>
        <v>833.16128032706524</v>
      </c>
      <c r="Z228" s="56"/>
      <c r="AA228" s="55">
        <f t="shared" si="35"/>
        <v>833.16128032706524</v>
      </c>
    </row>
    <row r="229" spans="2:27">
      <c r="B229" s="40">
        <v>226</v>
      </c>
      <c r="C229" s="62" t="s">
        <v>1918</v>
      </c>
      <c r="D229" s="42">
        <v>25</v>
      </c>
      <c r="E229" s="42" t="s">
        <v>1994</v>
      </c>
      <c r="F229" s="43">
        <v>44697</v>
      </c>
      <c r="G229" s="72">
        <f t="shared" si="28"/>
        <v>44682</v>
      </c>
      <c r="H229" s="45">
        <v>44742</v>
      </c>
      <c r="I229" s="46">
        <f t="shared" si="29"/>
        <v>0.12328767123287671</v>
      </c>
      <c r="J229" s="189">
        <f>INDEX('EL SV'!$C$4:$G$52,MATCH('P&amp;M'!L229,'EL SV'!$C$4:$C$52,0),MATCH(IF(K229&gt;2000000,"A",IF(K229&gt;1000000,"B",IF(K229&gt;100000,"C","D"))),'EL SV'!$C$4:$G$4,0))</f>
        <v>10</v>
      </c>
      <c r="K229" s="47">
        <v>885</v>
      </c>
      <c r="L229" s="3" t="s">
        <v>1223</v>
      </c>
      <c r="M229" s="48">
        <f>MATCH(L229,'Category 4'!$A:$A,0)</f>
        <v>605</v>
      </c>
      <c r="N229" s="48" t="e">
        <f>MATCH(G229,'Category 4'!$1:$1,0)</f>
        <v>#N/A</v>
      </c>
      <c r="O229" s="48" t="e">
        <f>INDEX('Category 4'!$A$1:$DU$871,'P&amp;M'!M229,'P&amp;M'!N229)</f>
        <v>#N/A</v>
      </c>
      <c r="P229" s="48">
        <f>MATCH($P$2,'Category 4'!$1:$1,0)</f>
        <v>124</v>
      </c>
      <c r="Q229" s="49">
        <f>INDEX('Category 4'!$A$1:$DU$871,'P&amp;M'!M229,'P&amp;M'!P229)</f>
        <v>137.80000000000001</v>
      </c>
      <c r="R229" s="50">
        <v>1</v>
      </c>
      <c r="S229" s="51">
        <v>0.05</v>
      </c>
      <c r="T229" s="46">
        <f t="shared" si="30"/>
        <v>9.5000000000000001E-2</v>
      </c>
      <c r="U229" s="52"/>
      <c r="V229" s="69">
        <f t="shared" si="31"/>
        <v>0</v>
      </c>
      <c r="W229" s="52">
        <f t="shared" si="32"/>
        <v>885</v>
      </c>
      <c r="X229" s="54">
        <f t="shared" si="33"/>
        <v>10.365410958904109</v>
      </c>
      <c r="Y229" s="55">
        <f t="shared" si="34"/>
        <v>874.63458904109586</v>
      </c>
      <c r="Z229" s="56"/>
      <c r="AA229" s="55">
        <f t="shared" si="35"/>
        <v>874.63458904109586</v>
      </c>
    </row>
    <row r="230" spans="2:27">
      <c r="B230" s="40">
        <v>227</v>
      </c>
      <c r="C230" s="62" t="s">
        <v>1925</v>
      </c>
      <c r="D230" s="42">
        <v>3</v>
      </c>
      <c r="E230" s="42" t="s">
        <v>1994</v>
      </c>
      <c r="F230" s="43">
        <v>44702</v>
      </c>
      <c r="G230" s="72">
        <f t="shared" si="28"/>
        <v>44682</v>
      </c>
      <c r="H230" s="45">
        <v>44742</v>
      </c>
      <c r="I230" s="46">
        <f t="shared" si="29"/>
        <v>0.1095890410958904</v>
      </c>
      <c r="J230" s="189">
        <f>INDEX('EL SV'!$C$4:$G$52,MATCH('P&amp;M'!L230,'EL SV'!$C$4:$C$52,0),MATCH(IF(K230&gt;2000000,"A",IF(K230&gt;1000000,"B",IF(K230&gt;100000,"C","D"))),'EL SV'!$C$4:$G$4,0))</f>
        <v>5</v>
      </c>
      <c r="K230" s="47">
        <v>850</v>
      </c>
      <c r="L230" s="3" t="s">
        <v>1271</v>
      </c>
      <c r="M230" s="48">
        <f>MATCH(L230,'Category 4'!$A:$A,0)</f>
        <v>629</v>
      </c>
      <c r="N230" s="48" t="e">
        <f>MATCH(G230,'Category 4'!$1:$1,0)</f>
        <v>#N/A</v>
      </c>
      <c r="O230" s="48" t="e">
        <f>INDEX('Category 4'!$A$1:$DU$871,'P&amp;M'!M230,'P&amp;M'!N230)</f>
        <v>#N/A</v>
      </c>
      <c r="P230" s="48">
        <f>MATCH($P$2,'Category 4'!$1:$1,0)</f>
        <v>124</v>
      </c>
      <c r="Q230" s="49">
        <f>INDEX('Category 4'!$A$1:$DU$871,'P&amp;M'!M230,'P&amp;M'!P230)</f>
        <v>143.19999999999999</v>
      </c>
      <c r="R230" s="50">
        <v>1</v>
      </c>
      <c r="S230" s="51">
        <v>0.05</v>
      </c>
      <c r="T230" s="46">
        <f t="shared" si="30"/>
        <v>0.19</v>
      </c>
      <c r="U230" s="52"/>
      <c r="V230" s="69">
        <f t="shared" si="31"/>
        <v>0</v>
      </c>
      <c r="W230" s="52">
        <f t="shared" si="32"/>
        <v>850</v>
      </c>
      <c r="X230" s="54">
        <f t="shared" si="33"/>
        <v>17.698630136986299</v>
      </c>
      <c r="Y230" s="55">
        <f t="shared" si="34"/>
        <v>832.30136986301375</v>
      </c>
      <c r="Z230" s="56"/>
      <c r="AA230" s="55">
        <f t="shared" si="35"/>
        <v>832.30136986301375</v>
      </c>
    </row>
    <row r="231" spans="2:27">
      <c r="B231" s="40">
        <v>228</v>
      </c>
      <c r="C231" s="41" t="s">
        <v>1797</v>
      </c>
      <c r="D231" s="42">
        <v>2</v>
      </c>
      <c r="E231" s="42" t="s">
        <v>1994</v>
      </c>
      <c r="F231" s="43">
        <v>44576</v>
      </c>
      <c r="G231" s="44">
        <f t="shared" si="28"/>
        <v>44562</v>
      </c>
      <c r="H231" s="45">
        <v>44742</v>
      </c>
      <c r="I231" s="46">
        <f t="shared" si="29"/>
        <v>0.45479452054794522</v>
      </c>
      <c r="J231" s="189">
        <f>INDEX('EL SV'!$C$4:$G$52,MATCH('P&amp;M'!L231,'EL SV'!$C$4:$C$52,0),MATCH(IF(K231&gt;2000000,"A",IF(K231&gt;1000000,"B",IF(K231&gt;100000,"C","D"))),'EL SV'!$C$4:$G$4,0))</f>
        <v>5</v>
      </c>
      <c r="K231" s="47">
        <v>826</v>
      </c>
      <c r="L231" s="3" t="s">
        <v>1271</v>
      </c>
      <c r="M231" s="48">
        <f>MATCH(L231,'Category 4'!$A:$A,0)</f>
        <v>629</v>
      </c>
      <c r="N231" s="48">
        <f>MATCH(G231,'Category 4'!$1:$1,0)</f>
        <v>121</v>
      </c>
      <c r="O231" s="48">
        <f>INDEX('Category 4'!$A$1:$DU$871,'P&amp;M'!M231,'P&amp;M'!N231)</f>
        <v>140.30000000000001</v>
      </c>
      <c r="P231" s="48">
        <f>MATCH($P$2,'Category 4'!$1:$1,0)</f>
        <v>124</v>
      </c>
      <c r="Q231" s="49">
        <f>INDEX('Category 4'!$A$1:$DU$871,'P&amp;M'!M231,'P&amp;M'!P231)</f>
        <v>143.19999999999999</v>
      </c>
      <c r="R231" s="50">
        <f t="shared" si="36"/>
        <v>1.0206699928724161</v>
      </c>
      <c r="S231" s="51">
        <v>0.05</v>
      </c>
      <c r="T231" s="46">
        <f t="shared" si="30"/>
        <v>0.19</v>
      </c>
      <c r="U231" s="52"/>
      <c r="V231" s="53">
        <f t="shared" si="31"/>
        <v>2.066999287241611E-2</v>
      </c>
      <c r="W231" s="52">
        <f t="shared" si="32"/>
        <v>843.07341411261575</v>
      </c>
      <c r="X231" s="54">
        <f t="shared" si="33"/>
        <v>72.850782140032607</v>
      </c>
      <c r="Y231" s="55">
        <f t="shared" si="34"/>
        <v>753.14921785996739</v>
      </c>
      <c r="Z231" s="56"/>
      <c r="AA231" s="55">
        <f t="shared" si="35"/>
        <v>753.14921785996739</v>
      </c>
    </row>
    <row r="232" spans="2:27">
      <c r="B232" s="40">
        <v>229</v>
      </c>
      <c r="C232" s="62" t="s">
        <v>1972</v>
      </c>
      <c r="D232" s="42">
        <v>2</v>
      </c>
      <c r="E232" s="42" t="s">
        <v>1994</v>
      </c>
      <c r="F232" s="43">
        <v>44741</v>
      </c>
      <c r="G232" s="72">
        <f t="shared" si="28"/>
        <v>44713</v>
      </c>
      <c r="H232" s="45">
        <v>44742</v>
      </c>
      <c r="I232" s="46">
        <f t="shared" si="29"/>
        <v>2.7397260273972603E-3</v>
      </c>
      <c r="J232" s="189">
        <f>INDEX('EL SV'!$C$4:$G$52,MATCH('P&amp;M'!L232,'EL SV'!$C$4:$C$52,0),MATCH(IF(K232&gt;2000000,"A",IF(K232&gt;1000000,"B",IF(K232&gt;100000,"C","D"))),'EL SV'!$C$4:$G$4,0))</f>
        <v>10</v>
      </c>
      <c r="K232" s="60">
        <v>826</v>
      </c>
      <c r="L232" s="3" t="s">
        <v>1223</v>
      </c>
      <c r="M232" s="48">
        <f>MATCH(L232,'Category 4'!$A:$A,0)</f>
        <v>605</v>
      </c>
      <c r="N232" s="48" t="e">
        <f>MATCH(G232,'Category 4'!$1:$1,0)</f>
        <v>#N/A</v>
      </c>
      <c r="O232" s="48" t="e">
        <f>INDEX('Category 4'!$A$1:$DU$871,'P&amp;M'!M232,'P&amp;M'!N232)</f>
        <v>#N/A</v>
      </c>
      <c r="P232" s="48">
        <f>MATCH($P$2,'Category 4'!$1:$1,0)</f>
        <v>124</v>
      </c>
      <c r="Q232" s="49">
        <f>INDEX('Category 4'!$A$1:$DU$871,'P&amp;M'!M232,'P&amp;M'!P232)</f>
        <v>137.80000000000001</v>
      </c>
      <c r="R232" s="50">
        <v>1</v>
      </c>
      <c r="S232" s="51">
        <v>0.05</v>
      </c>
      <c r="T232" s="46">
        <f t="shared" si="30"/>
        <v>9.5000000000000001E-2</v>
      </c>
      <c r="U232" s="52"/>
      <c r="V232" s="69">
        <f t="shared" si="31"/>
        <v>0</v>
      </c>
      <c r="W232" s="52">
        <f t="shared" si="32"/>
        <v>826</v>
      </c>
      <c r="X232" s="54">
        <f t="shared" si="33"/>
        <v>0.21498630136986302</v>
      </c>
      <c r="Y232" s="55">
        <f t="shared" si="34"/>
        <v>825.78501369863011</v>
      </c>
      <c r="Z232" s="56"/>
      <c r="AA232" s="55">
        <f t="shared" si="35"/>
        <v>825.78501369863011</v>
      </c>
    </row>
    <row r="233" spans="2:27">
      <c r="B233" s="40">
        <v>230</v>
      </c>
      <c r="C233" s="41" t="s">
        <v>1823</v>
      </c>
      <c r="D233" s="42">
        <v>2</v>
      </c>
      <c r="E233" s="42" t="s">
        <v>1994</v>
      </c>
      <c r="F233" s="43">
        <v>44624</v>
      </c>
      <c r="G233" s="44">
        <f t="shared" si="28"/>
        <v>44621</v>
      </c>
      <c r="H233" s="45">
        <v>44742</v>
      </c>
      <c r="I233" s="46">
        <f t="shared" si="29"/>
        <v>0.32328767123287672</v>
      </c>
      <c r="J233" s="189">
        <f>INDEX('EL SV'!$C$4:$G$52,MATCH('P&amp;M'!L233,'EL SV'!$C$4:$C$52,0),MATCH(IF(K233&gt;2000000,"A",IF(K233&gt;1000000,"B",IF(K233&gt;100000,"C","D"))),'EL SV'!$C$4:$G$4,0))</f>
        <v>5</v>
      </c>
      <c r="K233" s="47">
        <v>802</v>
      </c>
      <c r="L233" s="3" t="s">
        <v>1271</v>
      </c>
      <c r="M233" s="48">
        <f>MATCH(L233,'Category 4'!$A:$A,0)</f>
        <v>629</v>
      </c>
      <c r="N233" s="48">
        <f>MATCH(G233,'Category 4'!$1:$1,0)</f>
        <v>123</v>
      </c>
      <c r="O233" s="48">
        <f>INDEX('Category 4'!$A$1:$DU$871,'P&amp;M'!M233,'P&amp;M'!N233)</f>
        <v>140.80000000000001</v>
      </c>
      <c r="P233" s="48">
        <f>MATCH($P$2,'Category 4'!$1:$1,0)</f>
        <v>124</v>
      </c>
      <c r="Q233" s="49">
        <f>INDEX('Category 4'!$A$1:$DU$871,'P&amp;M'!M233,'P&amp;M'!P233)</f>
        <v>143.19999999999999</v>
      </c>
      <c r="R233" s="50">
        <f t="shared" si="36"/>
        <v>1.0170454545454544</v>
      </c>
      <c r="S233" s="51">
        <v>0.05</v>
      </c>
      <c r="T233" s="46">
        <f t="shared" si="30"/>
        <v>0.19</v>
      </c>
      <c r="U233" s="52"/>
      <c r="V233" s="53">
        <f t="shared" si="31"/>
        <v>1.7045454545454364E-2</v>
      </c>
      <c r="W233" s="52">
        <f t="shared" si="32"/>
        <v>815.67045454545439</v>
      </c>
      <c r="X233" s="54">
        <f t="shared" si="33"/>
        <v>50.102278331257772</v>
      </c>
      <c r="Y233" s="55">
        <f t="shared" si="34"/>
        <v>751.89772166874218</v>
      </c>
      <c r="Z233" s="56"/>
      <c r="AA233" s="55">
        <f t="shared" si="35"/>
        <v>751.89772166874218</v>
      </c>
    </row>
    <row r="234" spans="2:27">
      <c r="B234" s="40">
        <v>231</v>
      </c>
      <c r="C234" s="41" t="s">
        <v>1872</v>
      </c>
      <c r="D234" s="42">
        <v>10</v>
      </c>
      <c r="E234" s="42" t="s">
        <v>1994</v>
      </c>
      <c r="F234" s="43">
        <v>44645</v>
      </c>
      <c r="G234" s="44">
        <f t="shared" si="28"/>
        <v>44621</v>
      </c>
      <c r="H234" s="45">
        <v>44742</v>
      </c>
      <c r="I234" s="46">
        <f t="shared" si="29"/>
        <v>0.26575342465753427</v>
      </c>
      <c r="J234" s="189">
        <f>INDEX('EL SV'!$C$4:$G$52,MATCH('P&amp;M'!L234,'EL SV'!$C$4:$C$52,0),MATCH(IF(K234&gt;2000000,"A",IF(K234&gt;1000000,"B",IF(K234&gt;100000,"C","D"))),'EL SV'!$C$4:$G$4,0))</f>
        <v>5</v>
      </c>
      <c r="K234" s="47">
        <v>708</v>
      </c>
      <c r="L234" s="3" t="s">
        <v>1271</v>
      </c>
      <c r="M234" s="48">
        <f>MATCH(L234,'Category 4'!$A:$A,0)</f>
        <v>629</v>
      </c>
      <c r="N234" s="48">
        <f>MATCH(G234,'Category 4'!$1:$1,0)</f>
        <v>123</v>
      </c>
      <c r="O234" s="48">
        <f>INDEX('Category 4'!$A$1:$DU$871,'P&amp;M'!M234,'P&amp;M'!N234)</f>
        <v>140.80000000000001</v>
      </c>
      <c r="P234" s="48">
        <f>MATCH($P$2,'Category 4'!$1:$1,0)</f>
        <v>124</v>
      </c>
      <c r="Q234" s="49">
        <f>INDEX('Category 4'!$A$1:$DU$871,'P&amp;M'!M234,'P&amp;M'!P234)</f>
        <v>143.19999999999999</v>
      </c>
      <c r="R234" s="50">
        <f t="shared" si="36"/>
        <v>1.0170454545454544</v>
      </c>
      <c r="S234" s="51">
        <v>0.05</v>
      </c>
      <c r="T234" s="46">
        <f t="shared" si="30"/>
        <v>0.19</v>
      </c>
      <c r="U234" s="52"/>
      <c r="V234" s="53">
        <f t="shared" si="31"/>
        <v>1.7045454545454364E-2</v>
      </c>
      <c r="W234" s="52">
        <f t="shared" si="32"/>
        <v>720.06818181818164</v>
      </c>
      <c r="X234" s="54">
        <f t="shared" si="33"/>
        <v>36.35851120797011</v>
      </c>
      <c r="Y234" s="55">
        <f t="shared" si="34"/>
        <v>671.64148879202992</v>
      </c>
      <c r="Z234" s="56"/>
      <c r="AA234" s="55">
        <f t="shared" si="35"/>
        <v>671.64148879202992</v>
      </c>
    </row>
    <row r="235" spans="2:27">
      <c r="B235" s="40">
        <v>232</v>
      </c>
      <c r="C235" s="62" t="s">
        <v>1796</v>
      </c>
      <c r="D235" s="42">
        <v>6</v>
      </c>
      <c r="E235" s="42" t="s">
        <v>1994</v>
      </c>
      <c r="F235" s="43">
        <v>44702</v>
      </c>
      <c r="G235" s="72">
        <f t="shared" si="28"/>
        <v>44682</v>
      </c>
      <c r="H235" s="45">
        <v>44742</v>
      </c>
      <c r="I235" s="46">
        <f t="shared" si="29"/>
        <v>0.1095890410958904</v>
      </c>
      <c r="J235" s="189">
        <f>INDEX('EL SV'!$C$4:$G$52,MATCH('P&amp;M'!L235,'EL SV'!$C$4:$C$52,0),MATCH(IF(K235&gt;2000000,"A",IF(K235&gt;1000000,"B",IF(K235&gt;100000,"C","D"))),'EL SV'!$C$4:$G$4,0))</f>
        <v>5</v>
      </c>
      <c r="K235" s="47">
        <v>708</v>
      </c>
      <c r="L235" s="3" t="s">
        <v>1271</v>
      </c>
      <c r="M235" s="48">
        <f>MATCH(L235,'Category 4'!$A:$A,0)</f>
        <v>629</v>
      </c>
      <c r="N235" s="48" t="e">
        <f>MATCH(G235,'Category 4'!$1:$1,0)</f>
        <v>#N/A</v>
      </c>
      <c r="O235" s="48" t="e">
        <f>INDEX('Category 4'!$A$1:$DU$871,'P&amp;M'!M235,'P&amp;M'!N235)</f>
        <v>#N/A</v>
      </c>
      <c r="P235" s="48">
        <f>MATCH($P$2,'Category 4'!$1:$1,0)</f>
        <v>124</v>
      </c>
      <c r="Q235" s="49">
        <f>INDEX('Category 4'!$A$1:$DU$871,'P&amp;M'!M235,'P&amp;M'!P235)</f>
        <v>143.19999999999999</v>
      </c>
      <c r="R235" s="50">
        <v>1</v>
      </c>
      <c r="S235" s="51">
        <v>0.05</v>
      </c>
      <c r="T235" s="46">
        <f t="shared" si="30"/>
        <v>0.19</v>
      </c>
      <c r="U235" s="52"/>
      <c r="V235" s="69">
        <f t="shared" si="31"/>
        <v>0</v>
      </c>
      <c r="W235" s="52">
        <f t="shared" si="32"/>
        <v>708</v>
      </c>
      <c r="X235" s="54">
        <f t="shared" si="33"/>
        <v>14.741917808219178</v>
      </c>
      <c r="Y235" s="55">
        <f t="shared" si="34"/>
        <v>693.25808219178077</v>
      </c>
      <c r="Z235" s="56"/>
      <c r="AA235" s="55">
        <f t="shared" si="35"/>
        <v>693.25808219178077</v>
      </c>
    </row>
    <row r="236" spans="2:27">
      <c r="B236" s="40">
        <v>233</v>
      </c>
      <c r="C236" s="62" t="s">
        <v>1937</v>
      </c>
      <c r="D236" s="42">
        <v>1</v>
      </c>
      <c r="E236" s="42" t="s">
        <v>1994</v>
      </c>
      <c r="F236" s="43">
        <v>44715</v>
      </c>
      <c r="G236" s="72">
        <f t="shared" si="28"/>
        <v>44713</v>
      </c>
      <c r="H236" s="45">
        <v>44742</v>
      </c>
      <c r="I236" s="46">
        <f t="shared" si="29"/>
        <v>7.3972602739726029E-2</v>
      </c>
      <c r="J236" s="189">
        <f>INDEX('EL SV'!$C$4:$G$52,MATCH('P&amp;M'!L236,'EL SV'!$C$4:$C$52,0),MATCH(IF(K236&gt;2000000,"A",IF(K236&gt;1000000,"B",IF(K236&gt;100000,"C","D"))),'EL SV'!$C$4:$G$4,0))</f>
        <v>10</v>
      </c>
      <c r="K236" s="47">
        <v>649</v>
      </c>
      <c r="L236" s="3" t="s">
        <v>1568</v>
      </c>
      <c r="M236" s="48">
        <f>MATCH(L236,'Category 4'!$A:$A,0)</f>
        <v>778</v>
      </c>
      <c r="N236" s="48" t="e">
        <f>MATCH(G236,'Category 4'!$1:$1,0)</f>
        <v>#N/A</v>
      </c>
      <c r="O236" s="48" t="e">
        <f>INDEX('Category 4'!$A$1:$DU$871,'P&amp;M'!M236,'P&amp;M'!N236)</f>
        <v>#N/A</v>
      </c>
      <c r="P236" s="48">
        <f>MATCH($P$2,'Category 4'!$1:$1,0)</f>
        <v>124</v>
      </c>
      <c r="Q236" s="49">
        <f>INDEX('Category 4'!$A$1:$DU$871,'P&amp;M'!M236,'P&amp;M'!P236)</f>
        <v>131</v>
      </c>
      <c r="R236" s="50">
        <v>1</v>
      </c>
      <c r="S236" s="51">
        <v>0.05</v>
      </c>
      <c r="T236" s="46">
        <f t="shared" si="30"/>
        <v>9.5000000000000001E-2</v>
      </c>
      <c r="U236" s="52"/>
      <c r="V236" s="69">
        <f t="shared" si="31"/>
        <v>0</v>
      </c>
      <c r="W236" s="52">
        <f t="shared" si="32"/>
        <v>649</v>
      </c>
      <c r="X236" s="54">
        <f t="shared" si="33"/>
        <v>4.5607808219178088</v>
      </c>
      <c r="Y236" s="55">
        <f t="shared" si="34"/>
        <v>644.43921917808223</v>
      </c>
      <c r="Z236" s="56"/>
      <c r="AA236" s="55">
        <f t="shared" si="35"/>
        <v>644.43921917808223</v>
      </c>
    </row>
    <row r="237" spans="2:27">
      <c r="B237" s="40">
        <v>234</v>
      </c>
      <c r="C237" s="41" t="s">
        <v>1833</v>
      </c>
      <c r="D237" s="42">
        <v>4</v>
      </c>
      <c r="E237" s="42" t="s">
        <v>1994</v>
      </c>
      <c r="F237" s="43">
        <v>44627</v>
      </c>
      <c r="G237" s="44">
        <f t="shared" si="28"/>
        <v>44621</v>
      </c>
      <c r="H237" s="45">
        <v>44742</v>
      </c>
      <c r="I237" s="46">
        <f t="shared" si="29"/>
        <v>0.31506849315068491</v>
      </c>
      <c r="J237" s="189">
        <f>INDEX('EL SV'!$C$4:$G$52,MATCH('P&amp;M'!L237,'EL SV'!$C$4:$C$52,0),MATCH(IF(K237&gt;2000000,"A",IF(K237&gt;1000000,"B",IF(K237&gt;100000,"C","D"))),'EL SV'!$C$4:$G$4,0))</f>
        <v>5</v>
      </c>
      <c r="K237" s="47">
        <v>640</v>
      </c>
      <c r="L237" s="3" t="s">
        <v>1177</v>
      </c>
      <c r="M237" s="48">
        <f>MATCH(L237,'Category 4'!$A:$A,0)</f>
        <v>582</v>
      </c>
      <c r="N237" s="48">
        <f>MATCH(G237,'Category 4'!$1:$1,0)</f>
        <v>123</v>
      </c>
      <c r="O237" s="48">
        <f>INDEX('Category 4'!$A$1:$DU$871,'P&amp;M'!M237,'P&amp;M'!N237)</f>
        <v>171</v>
      </c>
      <c r="P237" s="48">
        <f>MATCH($P$2,'Category 4'!$1:$1,0)</f>
        <v>124</v>
      </c>
      <c r="Q237" s="49">
        <f>INDEX('Category 4'!$A$1:$DU$871,'P&amp;M'!M237,'P&amp;M'!P237)</f>
        <v>172.7</v>
      </c>
      <c r="R237" s="50">
        <f t="shared" si="36"/>
        <v>1.0099415204678361</v>
      </c>
      <c r="S237" s="51">
        <v>0.05</v>
      </c>
      <c r="T237" s="46">
        <f t="shared" si="30"/>
        <v>0.19</v>
      </c>
      <c r="U237" s="52"/>
      <c r="V237" s="53">
        <f t="shared" si="31"/>
        <v>9.9415204678361402E-3</v>
      </c>
      <c r="W237" s="52">
        <f t="shared" si="32"/>
        <v>646.36257309941516</v>
      </c>
      <c r="X237" s="54">
        <f t="shared" si="33"/>
        <v>38.693211567732114</v>
      </c>
      <c r="Y237" s="55">
        <f t="shared" si="34"/>
        <v>601.30678843226792</v>
      </c>
      <c r="Z237" s="56"/>
      <c r="AA237" s="55">
        <f t="shared" si="35"/>
        <v>601.30678843226792</v>
      </c>
    </row>
    <row r="238" spans="2:27">
      <c r="B238" s="40">
        <v>235</v>
      </c>
      <c r="C238" s="63" t="s">
        <v>1969</v>
      </c>
      <c r="D238" s="42">
        <v>1</v>
      </c>
      <c r="E238" s="42" t="s">
        <v>1994</v>
      </c>
      <c r="F238" s="43">
        <v>44740</v>
      </c>
      <c r="G238" s="72">
        <f t="shared" si="28"/>
        <v>44713</v>
      </c>
      <c r="H238" s="45">
        <v>44742</v>
      </c>
      <c r="I238" s="46">
        <f t="shared" si="29"/>
        <v>5.4794520547945206E-3</v>
      </c>
      <c r="J238" s="189"/>
      <c r="K238" s="60">
        <v>590</v>
      </c>
      <c r="L238" s="59"/>
      <c r="M238" s="48"/>
      <c r="N238" s="48"/>
      <c r="O238" s="48"/>
      <c r="P238" s="48"/>
      <c r="Q238" s="49"/>
      <c r="R238" s="50"/>
      <c r="S238" s="51"/>
      <c r="T238" s="46"/>
      <c r="U238" s="52"/>
      <c r="V238" s="69"/>
      <c r="W238" s="52">
        <v>0</v>
      </c>
      <c r="X238" s="52">
        <v>0</v>
      </c>
      <c r="Y238" s="55">
        <f t="shared" si="34"/>
        <v>590</v>
      </c>
      <c r="Z238" s="56">
        <v>0</v>
      </c>
      <c r="AA238" s="52">
        <v>0</v>
      </c>
    </row>
    <row r="239" spans="2:27">
      <c r="B239" s="40">
        <v>236</v>
      </c>
      <c r="C239" s="62" t="s">
        <v>1987</v>
      </c>
      <c r="D239" s="42">
        <v>6</v>
      </c>
      <c r="E239" s="42" t="s">
        <v>1994</v>
      </c>
      <c r="F239" s="43">
        <v>44743</v>
      </c>
      <c r="G239" s="72">
        <f t="shared" si="28"/>
        <v>44743</v>
      </c>
      <c r="H239" s="45">
        <v>44742</v>
      </c>
      <c r="I239" s="46">
        <f t="shared" si="29"/>
        <v>-2.7397260273972603E-3</v>
      </c>
      <c r="J239" s="189">
        <f>INDEX('EL SV'!$C$4:$G$52,MATCH('P&amp;M'!L239,'EL SV'!$C$4:$C$52,0),MATCH(IF(K239&gt;2000000,"A",IF(K239&gt;1000000,"B",IF(K239&gt;100000,"C","D"))),'EL SV'!$C$4:$G$4,0))</f>
        <v>10</v>
      </c>
      <c r="K239" s="60">
        <v>566</v>
      </c>
      <c r="L239" s="3" t="s">
        <v>1568</v>
      </c>
      <c r="M239" s="48">
        <f>MATCH(L239,'Category 4'!$A:$A,0)</f>
        <v>778</v>
      </c>
      <c r="N239" s="48" t="e">
        <f>MATCH(G239,'Category 4'!$1:$1,0)</f>
        <v>#N/A</v>
      </c>
      <c r="O239" s="48" t="e">
        <f>INDEX('Category 4'!$A$1:$DU$871,'P&amp;M'!M239,'P&amp;M'!N239)</f>
        <v>#N/A</v>
      </c>
      <c r="P239" s="48">
        <f>MATCH($P$2,'Category 4'!$1:$1,0)</f>
        <v>124</v>
      </c>
      <c r="Q239" s="49">
        <f>INDEX('Category 4'!$A$1:$DU$871,'P&amp;M'!M239,'P&amp;M'!P239)</f>
        <v>131</v>
      </c>
      <c r="R239" s="50">
        <v>1</v>
      </c>
      <c r="S239" s="51">
        <v>0.05</v>
      </c>
      <c r="T239" s="46">
        <f t="shared" si="30"/>
        <v>9.5000000000000001E-2</v>
      </c>
      <c r="U239" s="52"/>
      <c r="V239" s="69">
        <f t="shared" si="31"/>
        <v>0</v>
      </c>
      <c r="W239" s="52">
        <f t="shared" si="32"/>
        <v>566</v>
      </c>
      <c r="X239" s="54">
        <f t="shared" si="33"/>
        <v>-0.14731506849315071</v>
      </c>
      <c r="Y239" s="55">
        <f t="shared" si="34"/>
        <v>566.14731506849319</v>
      </c>
      <c r="Z239" s="56"/>
      <c r="AA239" s="55">
        <f t="shared" si="35"/>
        <v>566.14731506849319</v>
      </c>
    </row>
    <row r="240" spans="2:27">
      <c r="B240" s="40">
        <v>237</v>
      </c>
      <c r="C240" s="41" t="s">
        <v>1793</v>
      </c>
      <c r="D240" s="42">
        <v>2</v>
      </c>
      <c r="E240" s="42" t="s">
        <v>1994</v>
      </c>
      <c r="F240" s="43">
        <v>44576</v>
      </c>
      <c r="G240" s="44">
        <f t="shared" si="28"/>
        <v>44562</v>
      </c>
      <c r="H240" s="45">
        <v>44742</v>
      </c>
      <c r="I240" s="46">
        <f t="shared" si="29"/>
        <v>0.45479452054794522</v>
      </c>
      <c r="J240" s="189">
        <f>INDEX('EL SV'!$C$4:$G$52,MATCH('P&amp;M'!L240,'EL SV'!$C$4:$C$52,0),MATCH(IF(K240&gt;2000000,"A",IF(K240&gt;1000000,"B",IF(K240&gt;100000,"C","D"))),'EL SV'!$C$4:$G$4,0))</f>
        <v>5</v>
      </c>
      <c r="K240" s="47">
        <v>531</v>
      </c>
      <c r="L240" s="3" t="s">
        <v>1271</v>
      </c>
      <c r="M240" s="48">
        <f>MATCH(L240,'Category 4'!$A:$A,0)</f>
        <v>629</v>
      </c>
      <c r="N240" s="48">
        <f>MATCH(G240,'Category 4'!$1:$1,0)</f>
        <v>121</v>
      </c>
      <c r="O240" s="48">
        <f>INDEX('Category 4'!$A$1:$DU$871,'P&amp;M'!M240,'P&amp;M'!N240)</f>
        <v>140.30000000000001</v>
      </c>
      <c r="P240" s="48">
        <f>MATCH($P$2,'Category 4'!$1:$1,0)</f>
        <v>124</v>
      </c>
      <c r="Q240" s="49">
        <f>INDEX('Category 4'!$A$1:$DU$871,'P&amp;M'!M240,'P&amp;M'!P240)</f>
        <v>143.19999999999999</v>
      </c>
      <c r="R240" s="50">
        <f t="shared" si="36"/>
        <v>1.0206699928724161</v>
      </c>
      <c r="S240" s="51">
        <v>0.05</v>
      </c>
      <c r="T240" s="46">
        <f t="shared" si="30"/>
        <v>0.19</v>
      </c>
      <c r="U240" s="52"/>
      <c r="V240" s="53">
        <f t="shared" si="31"/>
        <v>2.066999287241611E-2</v>
      </c>
      <c r="W240" s="52">
        <f t="shared" si="32"/>
        <v>541.97576621525297</v>
      </c>
      <c r="X240" s="54">
        <f t="shared" si="33"/>
        <v>46.832645661449533</v>
      </c>
      <c r="Y240" s="55">
        <f t="shared" si="34"/>
        <v>484.16735433855047</v>
      </c>
      <c r="Z240" s="56"/>
      <c r="AA240" s="55">
        <f t="shared" si="35"/>
        <v>484.16735433855047</v>
      </c>
    </row>
    <row r="241" spans="2:27">
      <c r="B241" s="40">
        <v>238</v>
      </c>
      <c r="C241" s="62" t="s">
        <v>1914</v>
      </c>
      <c r="D241" s="42">
        <v>15</v>
      </c>
      <c r="E241" s="42" t="s">
        <v>1994</v>
      </c>
      <c r="F241" s="43">
        <v>44697</v>
      </c>
      <c r="G241" s="72">
        <f t="shared" si="28"/>
        <v>44682</v>
      </c>
      <c r="H241" s="45">
        <v>44742</v>
      </c>
      <c r="I241" s="46">
        <f t="shared" si="29"/>
        <v>0.12328767123287671</v>
      </c>
      <c r="J241" s="189">
        <f>INDEX('EL SV'!$C$4:$G$52,MATCH('P&amp;M'!L241,'EL SV'!$C$4:$C$52,0),MATCH(IF(K241&gt;2000000,"A",IF(K241&gt;1000000,"B",IF(K241&gt;100000,"C","D"))),'EL SV'!$C$4:$G$4,0))</f>
        <v>5</v>
      </c>
      <c r="K241" s="47">
        <v>531</v>
      </c>
      <c r="L241" s="3" t="s">
        <v>1271</v>
      </c>
      <c r="M241" s="48">
        <f>MATCH(L241,'Category 4'!$A:$A,0)</f>
        <v>629</v>
      </c>
      <c r="N241" s="48" t="e">
        <f>MATCH(G241,'Category 4'!$1:$1,0)</f>
        <v>#N/A</v>
      </c>
      <c r="O241" s="48" t="e">
        <f>INDEX('Category 4'!$A$1:$DU$871,'P&amp;M'!M241,'P&amp;M'!N241)</f>
        <v>#N/A</v>
      </c>
      <c r="P241" s="48">
        <f>MATCH($P$2,'Category 4'!$1:$1,0)</f>
        <v>124</v>
      </c>
      <c r="Q241" s="49">
        <f>INDEX('Category 4'!$A$1:$DU$871,'P&amp;M'!M241,'P&amp;M'!P241)</f>
        <v>143.19999999999999</v>
      </c>
      <c r="R241" s="50">
        <v>1</v>
      </c>
      <c r="S241" s="51">
        <v>0.05</v>
      </c>
      <c r="T241" s="46">
        <f t="shared" si="30"/>
        <v>0.19</v>
      </c>
      <c r="U241" s="52"/>
      <c r="V241" s="69">
        <f t="shared" si="31"/>
        <v>0</v>
      </c>
      <c r="W241" s="52">
        <f t="shared" si="32"/>
        <v>531</v>
      </c>
      <c r="X241" s="54">
        <f t="shared" si="33"/>
        <v>12.438493150684931</v>
      </c>
      <c r="Y241" s="55">
        <f t="shared" si="34"/>
        <v>518.56150684931504</v>
      </c>
      <c r="Z241" s="56"/>
      <c r="AA241" s="55">
        <f t="shared" si="35"/>
        <v>518.56150684931504</v>
      </c>
    </row>
    <row r="242" spans="2:27">
      <c r="B242" s="40">
        <v>239</v>
      </c>
      <c r="C242" s="41" t="s">
        <v>1842</v>
      </c>
      <c r="D242" s="42">
        <v>1</v>
      </c>
      <c r="E242" s="42" t="s">
        <v>1994</v>
      </c>
      <c r="F242" s="43">
        <v>44631</v>
      </c>
      <c r="G242" s="44">
        <f t="shared" si="28"/>
        <v>44621</v>
      </c>
      <c r="H242" s="45">
        <v>44742</v>
      </c>
      <c r="I242" s="46">
        <f t="shared" si="29"/>
        <v>0.30410958904109592</v>
      </c>
      <c r="J242" s="189">
        <f>INDEX('EL SV'!$C$4:$G$52,MATCH('P&amp;M'!L242,'EL SV'!$C$4:$C$52,0),MATCH(IF(K242&gt;2000000,"A",IF(K242&gt;1000000,"B",IF(K242&gt;100000,"C","D"))),'EL SV'!$C$4:$G$4,0))</f>
        <v>5</v>
      </c>
      <c r="K242" s="47">
        <v>525</v>
      </c>
      <c r="L242" s="3" t="s">
        <v>1345</v>
      </c>
      <c r="M242" s="48">
        <f>MATCH(L242,'Category 4'!$A:$A,0)</f>
        <v>666</v>
      </c>
      <c r="N242" s="48">
        <f>MATCH(G242,'Category 4'!$1:$1,0)</f>
        <v>123</v>
      </c>
      <c r="O242" s="48">
        <f>INDEX('Category 4'!$A$1:$DU$871,'P&amp;M'!M242,'P&amp;M'!N242)</f>
        <v>125.2</v>
      </c>
      <c r="P242" s="48">
        <f>MATCH($P$2,'Category 4'!$1:$1,0)</f>
        <v>124</v>
      </c>
      <c r="Q242" s="49">
        <f>INDEX('Category 4'!$A$1:$DU$871,'P&amp;M'!M242,'P&amp;M'!P242)</f>
        <v>125.9</v>
      </c>
      <c r="R242" s="50">
        <f t="shared" si="36"/>
        <v>1.005591054313099</v>
      </c>
      <c r="S242" s="51">
        <v>0.05</v>
      </c>
      <c r="T242" s="46">
        <f t="shared" si="30"/>
        <v>0.19</v>
      </c>
      <c r="U242" s="52"/>
      <c r="V242" s="53">
        <f t="shared" si="31"/>
        <v>5.5910543130990309E-3</v>
      </c>
      <c r="W242" s="52">
        <f t="shared" si="32"/>
        <v>527.93530351437698</v>
      </c>
      <c r="X242" s="54">
        <f t="shared" si="33"/>
        <v>30.504535756488252</v>
      </c>
      <c r="Y242" s="55">
        <f t="shared" si="34"/>
        <v>494.49546424351172</v>
      </c>
      <c r="Z242" s="56"/>
      <c r="AA242" s="55">
        <f t="shared" si="35"/>
        <v>494.49546424351172</v>
      </c>
    </row>
    <row r="243" spans="2:27">
      <c r="B243" s="40">
        <v>240</v>
      </c>
      <c r="C243" s="62" t="s">
        <v>1986</v>
      </c>
      <c r="D243" s="42">
        <v>6</v>
      </c>
      <c r="E243" s="42" t="s">
        <v>1994</v>
      </c>
      <c r="F243" s="43">
        <v>44743</v>
      </c>
      <c r="G243" s="72">
        <f t="shared" si="28"/>
        <v>44743</v>
      </c>
      <c r="H243" s="45">
        <v>44742</v>
      </c>
      <c r="I243" s="46">
        <f t="shared" si="29"/>
        <v>-2.7397260273972603E-3</v>
      </c>
      <c r="J243" s="189">
        <f>INDEX('EL SV'!$C$4:$G$52,MATCH('P&amp;M'!L243,'EL SV'!$C$4:$C$52,0),MATCH(IF(K243&gt;2000000,"A",IF(K243&gt;1000000,"B",IF(K243&gt;100000,"C","D"))),'EL SV'!$C$4:$G$4,0))</f>
        <v>10</v>
      </c>
      <c r="K243" s="60">
        <v>524</v>
      </c>
      <c r="L243" s="3" t="s">
        <v>1568</v>
      </c>
      <c r="M243" s="48">
        <f>MATCH(L243,'Category 4'!$A:$A,0)</f>
        <v>778</v>
      </c>
      <c r="N243" s="48" t="e">
        <f>MATCH(G243,'Category 4'!$1:$1,0)</f>
        <v>#N/A</v>
      </c>
      <c r="O243" s="48" t="e">
        <f>INDEX('Category 4'!$A$1:$DU$871,'P&amp;M'!M243,'P&amp;M'!N243)</f>
        <v>#N/A</v>
      </c>
      <c r="P243" s="48">
        <f>MATCH($P$2,'Category 4'!$1:$1,0)</f>
        <v>124</v>
      </c>
      <c r="Q243" s="49">
        <f>INDEX('Category 4'!$A$1:$DU$871,'P&amp;M'!M243,'P&amp;M'!P243)</f>
        <v>131</v>
      </c>
      <c r="R243" s="50">
        <v>1</v>
      </c>
      <c r="S243" s="51">
        <v>0.05</v>
      </c>
      <c r="T243" s="46">
        <f t="shared" si="30"/>
        <v>9.5000000000000001E-2</v>
      </c>
      <c r="U243" s="52"/>
      <c r="V243" s="69">
        <f t="shared" si="31"/>
        <v>0</v>
      </c>
      <c r="W243" s="52">
        <f t="shared" si="32"/>
        <v>524</v>
      </c>
      <c r="X243" s="54">
        <f t="shared" si="33"/>
        <v>-0.13638356164383561</v>
      </c>
      <c r="Y243" s="55">
        <f t="shared" si="34"/>
        <v>524.13638356164381</v>
      </c>
      <c r="Z243" s="56"/>
      <c r="AA243" s="55">
        <f t="shared" si="35"/>
        <v>524.13638356164381</v>
      </c>
    </row>
    <row r="244" spans="2:27">
      <c r="B244" s="40">
        <v>241</v>
      </c>
      <c r="C244" s="62" t="s">
        <v>1973</v>
      </c>
      <c r="D244" s="42">
        <v>2</v>
      </c>
      <c r="E244" s="42" t="s">
        <v>1994</v>
      </c>
      <c r="F244" s="43">
        <v>44741</v>
      </c>
      <c r="G244" s="72">
        <f t="shared" si="28"/>
        <v>44713</v>
      </c>
      <c r="H244" s="45">
        <v>44742</v>
      </c>
      <c r="I244" s="46">
        <f t="shared" si="29"/>
        <v>2.7397260273972603E-3</v>
      </c>
      <c r="J244" s="189">
        <f>INDEX('EL SV'!$C$4:$G$52,MATCH('P&amp;M'!L244,'EL SV'!$C$4:$C$52,0),MATCH(IF(K244&gt;2000000,"A",IF(K244&gt;1000000,"B",IF(K244&gt;100000,"C","D"))),'EL SV'!$C$4:$G$4,0))</f>
        <v>10</v>
      </c>
      <c r="K244" s="60">
        <v>519</v>
      </c>
      <c r="L244" s="3" t="s">
        <v>1223</v>
      </c>
      <c r="M244" s="48">
        <f>MATCH(L244,'Category 4'!$A:$A,0)</f>
        <v>605</v>
      </c>
      <c r="N244" s="48" t="e">
        <f>MATCH(G244,'Category 4'!$1:$1,0)</f>
        <v>#N/A</v>
      </c>
      <c r="O244" s="48" t="e">
        <f>INDEX('Category 4'!$A$1:$DU$871,'P&amp;M'!M244,'P&amp;M'!N244)</f>
        <v>#N/A</v>
      </c>
      <c r="P244" s="48">
        <f>MATCH($P$2,'Category 4'!$1:$1,0)</f>
        <v>124</v>
      </c>
      <c r="Q244" s="49">
        <f>INDEX('Category 4'!$A$1:$DU$871,'P&amp;M'!M244,'P&amp;M'!P244)</f>
        <v>137.80000000000001</v>
      </c>
      <c r="R244" s="50">
        <v>1</v>
      </c>
      <c r="S244" s="51">
        <v>0.05</v>
      </c>
      <c r="T244" s="46">
        <f t="shared" si="30"/>
        <v>9.5000000000000001E-2</v>
      </c>
      <c r="U244" s="52"/>
      <c r="V244" s="69">
        <f t="shared" si="31"/>
        <v>0</v>
      </c>
      <c r="W244" s="52">
        <f t="shared" si="32"/>
        <v>519</v>
      </c>
      <c r="X244" s="54">
        <f t="shared" si="33"/>
        <v>0.13508219178082193</v>
      </c>
      <c r="Y244" s="55">
        <f t="shared" si="34"/>
        <v>518.86491780821916</v>
      </c>
      <c r="Z244" s="56"/>
      <c r="AA244" s="55">
        <f t="shared" si="35"/>
        <v>518.86491780821916</v>
      </c>
    </row>
    <row r="245" spans="2:27">
      <c r="B245" s="40">
        <v>242</v>
      </c>
      <c r="C245" s="41" t="s">
        <v>1834</v>
      </c>
      <c r="D245" s="42">
        <v>20</v>
      </c>
      <c r="E245" s="42" t="s">
        <v>1994</v>
      </c>
      <c r="F245" s="43">
        <v>44627</v>
      </c>
      <c r="G245" s="44">
        <f t="shared" si="28"/>
        <v>44621</v>
      </c>
      <c r="H245" s="45">
        <v>44742</v>
      </c>
      <c r="I245" s="46">
        <f t="shared" si="29"/>
        <v>0.31506849315068491</v>
      </c>
      <c r="J245" s="189">
        <f>INDEX('EL SV'!$C$4:$G$52,MATCH('P&amp;M'!L245,'EL SV'!$C$4:$C$52,0),MATCH(IF(K245&gt;2000000,"A",IF(K245&gt;1000000,"B",IF(K245&gt;100000,"C","D"))),'EL SV'!$C$4:$G$4,0))</f>
        <v>5</v>
      </c>
      <c r="K245" s="47">
        <v>500</v>
      </c>
      <c r="L245" s="3" t="s">
        <v>1345</v>
      </c>
      <c r="M245" s="48">
        <f>MATCH(L245,'Category 4'!$A:$A,0)</f>
        <v>666</v>
      </c>
      <c r="N245" s="48">
        <f>MATCH(G245,'Category 4'!$1:$1,0)</f>
        <v>123</v>
      </c>
      <c r="O245" s="48">
        <f>INDEX('Category 4'!$A$1:$DU$871,'P&amp;M'!M245,'P&amp;M'!N245)</f>
        <v>125.2</v>
      </c>
      <c r="P245" s="48">
        <f>MATCH($P$2,'Category 4'!$1:$1,0)</f>
        <v>124</v>
      </c>
      <c r="Q245" s="49">
        <f>INDEX('Category 4'!$A$1:$DU$871,'P&amp;M'!M245,'P&amp;M'!P245)</f>
        <v>125.9</v>
      </c>
      <c r="R245" s="50">
        <f t="shared" si="36"/>
        <v>1.005591054313099</v>
      </c>
      <c r="S245" s="51">
        <v>0.05</v>
      </c>
      <c r="T245" s="46">
        <f t="shared" si="30"/>
        <v>0.19</v>
      </c>
      <c r="U245" s="52"/>
      <c r="V245" s="53">
        <f t="shared" si="31"/>
        <v>5.5910543130990309E-3</v>
      </c>
      <c r="W245" s="52">
        <f t="shared" si="32"/>
        <v>502.7955271565495</v>
      </c>
      <c r="X245" s="54">
        <f t="shared" si="33"/>
        <v>30.09885552978248</v>
      </c>
      <c r="Y245" s="55">
        <f t="shared" si="34"/>
        <v>469.9011444702175</v>
      </c>
      <c r="Z245" s="56"/>
      <c r="AA245" s="55">
        <f t="shared" si="35"/>
        <v>469.9011444702175</v>
      </c>
    </row>
    <row r="246" spans="2:27">
      <c r="B246" s="40">
        <v>243</v>
      </c>
      <c r="C246" s="41" t="s">
        <v>1864</v>
      </c>
      <c r="D246" s="42">
        <v>12</v>
      </c>
      <c r="E246" s="42"/>
      <c r="F246" s="43">
        <v>44646</v>
      </c>
      <c r="G246" s="44">
        <f t="shared" si="28"/>
        <v>44621</v>
      </c>
      <c r="H246" s="45">
        <v>44742</v>
      </c>
      <c r="I246" s="46">
        <f t="shared" si="29"/>
        <v>0.26301369863013696</v>
      </c>
      <c r="J246" s="189">
        <f>INDEX('EL SV'!$C$4:$G$52,MATCH('P&amp;M'!L246,'EL SV'!$C$4:$C$52,0),MATCH(IF(K246&gt;2000000,"A",IF(K246&gt;1000000,"B",IF(K246&gt;100000,"C","D"))),'EL SV'!$C$4:$G$4,0))</f>
        <v>5</v>
      </c>
      <c r="K246" s="47">
        <v>480</v>
      </c>
      <c r="L246" s="3" t="s">
        <v>1345</v>
      </c>
      <c r="M246" s="48">
        <f>MATCH(L246,'Category 4'!$A:$A,0)</f>
        <v>666</v>
      </c>
      <c r="N246" s="48">
        <f>MATCH(G246,'Category 4'!$1:$1,0)</f>
        <v>123</v>
      </c>
      <c r="O246" s="48">
        <f>INDEX('Category 4'!$A$1:$DU$871,'P&amp;M'!M246,'P&amp;M'!N246)</f>
        <v>125.2</v>
      </c>
      <c r="P246" s="48">
        <f>MATCH($P$2,'Category 4'!$1:$1,0)</f>
        <v>124</v>
      </c>
      <c r="Q246" s="49">
        <f>INDEX('Category 4'!$A$1:$DU$871,'P&amp;M'!M246,'P&amp;M'!P246)</f>
        <v>125.9</v>
      </c>
      <c r="R246" s="50">
        <f t="shared" si="36"/>
        <v>1.005591054313099</v>
      </c>
      <c r="S246" s="51">
        <v>0.05</v>
      </c>
      <c r="T246" s="46">
        <f t="shared" si="30"/>
        <v>0.19</v>
      </c>
      <c r="U246" s="52"/>
      <c r="V246" s="53">
        <f t="shared" si="31"/>
        <v>5.5910543130990309E-3</v>
      </c>
      <c r="W246" s="52">
        <f t="shared" si="32"/>
        <v>482.68370607028754</v>
      </c>
      <c r="X246" s="54">
        <f t="shared" si="33"/>
        <v>24.120961092389159</v>
      </c>
      <c r="Y246" s="55">
        <f t="shared" si="34"/>
        <v>455.87903890761083</v>
      </c>
      <c r="Z246" s="56"/>
      <c r="AA246" s="55">
        <f t="shared" si="35"/>
        <v>455.87903890761083</v>
      </c>
    </row>
    <row r="247" spans="2:27">
      <c r="B247" s="40">
        <v>244</v>
      </c>
      <c r="C247" s="62" t="s">
        <v>1981</v>
      </c>
      <c r="D247" s="42">
        <v>6</v>
      </c>
      <c r="E247" s="42" t="s">
        <v>1994</v>
      </c>
      <c r="F247" s="43">
        <v>44743</v>
      </c>
      <c r="G247" s="72">
        <f t="shared" si="28"/>
        <v>44743</v>
      </c>
      <c r="H247" s="45">
        <v>44742</v>
      </c>
      <c r="I247" s="46">
        <f t="shared" si="29"/>
        <v>-2.7397260273972603E-3</v>
      </c>
      <c r="J247" s="189">
        <f>INDEX('EL SV'!$C$4:$G$52,MATCH('P&amp;M'!L247,'EL SV'!$C$4:$C$52,0),MATCH(IF(K247&gt;2000000,"A",IF(K247&gt;1000000,"B",IF(K247&gt;100000,"C","D"))),'EL SV'!$C$4:$G$4,0))</f>
        <v>5</v>
      </c>
      <c r="K247" s="60">
        <v>433</v>
      </c>
      <c r="L247" s="3" t="s">
        <v>1271</v>
      </c>
      <c r="M247" s="48">
        <f>MATCH(L247,'Category 4'!$A:$A,0)</f>
        <v>629</v>
      </c>
      <c r="N247" s="48" t="e">
        <f>MATCH(G247,'Category 4'!$1:$1,0)</f>
        <v>#N/A</v>
      </c>
      <c r="O247" s="48" t="e">
        <f>INDEX('Category 4'!$A$1:$DU$871,'P&amp;M'!M247,'P&amp;M'!N247)</f>
        <v>#N/A</v>
      </c>
      <c r="P247" s="48">
        <f>MATCH($P$2,'Category 4'!$1:$1,0)</f>
        <v>124</v>
      </c>
      <c r="Q247" s="49">
        <f>INDEX('Category 4'!$A$1:$DU$871,'P&amp;M'!M247,'P&amp;M'!P247)</f>
        <v>143.19999999999999</v>
      </c>
      <c r="R247" s="50">
        <v>1</v>
      </c>
      <c r="S247" s="51">
        <v>0.05</v>
      </c>
      <c r="T247" s="46">
        <f t="shared" si="30"/>
        <v>0.19</v>
      </c>
      <c r="U247" s="52"/>
      <c r="V247" s="69">
        <f t="shared" si="31"/>
        <v>0</v>
      </c>
      <c r="W247" s="52">
        <f t="shared" si="32"/>
        <v>433</v>
      </c>
      <c r="X247" s="54">
        <f t="shared" si="33"/>
        <v>-0.22539726027397258</v>
      </c>
      <c r="Y247" s="55">
        <f t="shared" si="34"/>
        <v>433.22539726027395</v>
      </c>
      <c r="Z247" s="56"/>
      <c r="AA247" s="55">
        <f t="shared" si="35"/>
        <v>433.22539726027395</v>
      </c>
    </row>
    <row r="248" spans="2:27">
      <c r="B248" s="40">
        <v>245</v>
      </c>
      <c r="C248" s="41" t="s">
        <v>1832</v>
      </c>
      <c r="D248" s="42">
        <v>24</v>
      </c>
      <c r="E248" s="42" t="s">
        <v>1994</v>
      </c>
      <c r="F248" s="43">
        <v>44627</v>
      </c>
      <c r="G248" s="44">
        <f t="shared" si="28"/>
        <v>44621</v>
      </c>
      <c r="H248" s="45">
        <v>44742</v>
      </c>
      <c r="I248" s="46">
        <f t="shared" si="29"/>
        <v>0.31506849315068491</v>
      </c>
      <c r="J248" s="189">
        <f>INDEX('EL SV'!$C$4:$G$52,MATCH('P&amp;M'!L248,'EL SV'!$C$4:$C$52,0),MATCH(IF(K248&gt;2000000,"A",IF(K248&gt;1000000,"B",IF(K248&gt;100000,"C","D"))),'EL SV'!$C$4:$G$4,0))</f>
        <v>5</v>
      </c>
      <c r="K248" s="47">
        <v>432</v>
      </c>
      <c r="L248" s="3" t="s">
        <v>1013</v>
      </c>
      <c r="M248" s="48">
        <f>MATCH(L248,'Category 4'!$A:$A,0)</f>
        <v>500</v>
      </c>
      <c r="N248" s="48">
        <f>MATCH(G248,'Category 4'!$1:$1,0)</f>
        <v>123</v>
      </c>
      <c r="O248" s="48">
        <f>INDEX('Category 4'!$A$1:$DU$871,'P&amp;M'!M248,'P&amp;M'!N248)</f>
        <v>164.9</v>
      </c>
      <c r="P248" s="48">
        <f>MATCH($P$2,'Category 4'!$1:$1,0)</f>
        <v>124</v>
      </c>
      <c r="Q248" s="49">
        <f>INDEX('Category 4'!$A$1:$DU$871,'P&amp;M'!M248,'P&amp;M'!P248)</f>
        <v>168</v>
      </c>
      <c r="R248" s="50">
        <f t="shared" si="36"/>
        <v>1.018799272286234</v>
      </c>
      <c r="S248" s="51">
        <v>0.05</v>
      </c>
      <c r="T248" s="46">
        <f t="shared" si="30"/>
        <v>0.19</v>
      </c>
      <c r="U248" s="52"/>
      <c r="V248" s="53">
        <f t="shared" si="31"/>
        <v>1.8799272286234014E-2</v>
      </c>
      <c r="W248" s="52">
        <f t="shared" si="32"/>
        <v>440.12128562765309</v>
      </c>
      <c r="X248" s="54">
        <f t="shared" si="33"/>
        <v>26.346986550586905</v>
      </c>
      <c r="Y248" s="55">
        <f t="shared" si="34"/>
        <v>405.65301344941309</v>
      </c>
      <c r="Z248" s="56"/>
      <c r="AA248" s="55">
        <f t="shared" si="35"/>
        <v>405.65301344941309</v>
      </c>
    </row>
    <row r="249" spans="2:27">
      <c r="B249" s="40">
        <v>246</v>
      </c>
      <c r="C249" s="62" t="s">
        <v>1985</v>
      </c>
      <c r="D249" s="42">
        <v>6</v>
      </c>
      <c r="E249" s="42" t="s">
        <v>1994</v>
      </c>
      <c r="F249" s="43">
        <v>44743</v>
      </c>
      <c r="G249" s="72">
        <f t="shared" si="28"/>
        <v>44743</v>
      </c>
      <c r="H249" s="45">
        <v>44742</v>
      </c>
      <c r="I249" s="46">
        <f t="shared" si="29"/>
        <v>-2.7397260273972603E-3</v>
      </c>
      <c r="J249" s="189">
        <f>INDEX('EL SV'!$C$4:$G$52,MATCH('P&amp;M'!L249,'EL SV'!$C$4:$C$52,0),MATCH(IF(K249&gt;2000000,"A",IF(K249&gt;1000000,"B",IF(K249&gt;100000,"C","D"))),'EL SV'!$C$4:$G$4,0))</f>
        <v>10</v>
      </c>
      <c r="K249" s="60">
        <v>427</v>
      </c>
      <c r="L249" s="3" t="s">
        <v>1568</v>
      </c>
      <c r="M249" s="48">
        <f>MATCH(L249,'Category 4'!$A:$A,0)</f>
        <v>778</v>
      </c>
      <c r="N249" s="48" t="e">
        <f>MATCH(G249,'Category 4'!$1:$1,0)</f>
        <v>#N/A</v>
      </c>
      <c r="O249" s="48" t="e">
        <f>INDEX('Category 4'!$A$1:$DU$871,'P&amp;M'!M249,'P&amp;M'!N249)</f>
        <v>#N/A</v>
      </c>
      <c r="P249" s="48">
        <f>MATCH($P$2,'Category 4'!$1:$1,0)</f>
        <v>124</v>
      </c>
      <c r="Q249" s="49">
        <f>INDEX('Category 4'!$A$1:$DU$871,'P&amp;M'!M249,'P&amp;M'!P249)</f>
        <v>131</v>
      </c>
      <c r="R249" s="50">
        <v>1</v>
      </c>
      <c r="S249" s="51">
        <v>0.05</v>
      </c>
      <c r="T249" s="46">
        <f t="shared" si="30"/>
        <v>9.5000000000000001E-2</v>
      </c>
      <c r="U249" s="52"/>
      <c r="V249" s="69">
        <f t="shared" si="31"/>
        <v>0</v>
      </c>
      <c r="W249" s="52">
        <f t="shared" si="32"/>
        <v>427</v>
      </c>
      <c r="X249" s="54">
        <f t="shared" si="33"/>
        <v>-0.11113698630136985</v>
      </c>
      <c r="Y249" s="55">
        <f t="shared" si="34"/>
        <v>427.11113698630135</v>
      </c>
      <c r="Z249" s="56"/>
      <c r="AA249" s="55">
        <f t="shared" si="35"/>
        <v>427.11113698630135</v>
      </c>
    </row>
    <row r="250" spans="2:27">
      <c r="B250" s="40">
        <v>247</v>
      </c>
      <c r="C250" s="62" t="s">
        <v>1984</v>
      </c>
      <c r="D250" s="42">
        <v>6</v>
      </c>
      <c r="E250" s="42" t="s">
        <v>1994</v>
      </c>
      <c r="F250" s="43">
        <v>44743</v>
      </c>
      <c r="G250" s="72">
        <f t="shared" si="28"/>
        <v>44743</v>
      </c>
      <c r="H250" s="45">
        <v>44742</v>
      </c>
      <c r="I250" s="46">
        <f t="shared" si="29"/>
        <v>-2.7397260273972603E-3</v>
      </c>
      <c r="J250" s="189">
        <f>INDEX('EL SV'!$C$4:$G$52,MATCH('P&amp;M'!L250,'EL SV'!$C$4:$C$52,0),MATCH(IF(K250&gt;2000000,"A",IF(K250&gt;1000000,"B",IF(K250&gt;100000,"C","D"))),'EL SV'!$C$4:$G$4,0))</f>
        <v>5</v>
      </c>
      <c r="K250" s="60">
        <v>403</v>
      </c>
      <c r="L250" s="3" t="s">
        <v>1271</v>
      </c>
      <c r="M250" s="48">
        <f>MATCH(L250,'Category 4'!$A:$A,0)</f>
        <v>629</v>
      </c>
      <c r="N250" s="48" t="e">
        <f>MATCH(G250,'Category 4'!$1:$1,0)</f>
        <v>#N/A</v>
      </c>
      <c r="O250" s="48" t="e">
        <f>INDEX('Category 4'!$A$1:$DU$871,'P&amp;M'!M250,'P&amp;M'!N250)</f>
        <v>#N/A</v>
      </c>
      <c r="P250" s="48">
        <f>MATCH($P$2,'Category 4'!$1:$1,0)</f>
        <v>124</v>
      </c>
      <c r="Q250" s="49">
        <f>INDEX('Category 4'!$A$1:$DU$871,'P&amp;M'!M250,'P&amp;M'!P250)</f>
        <v>143.19999999999999</v>
      </c>
      <c r="R250" s="50">
        <v>1</v>
      </c>
      <c r="S250" s="51">
        <v>0.05</v>
      </c>
      <c r="T250" s="46">
        <f t="shared" si="30"/>
        <v>0.19</v>
      </c>
      <c r="U250" s="52"/>
      <c r="V250" s="69">
        <f t="shared" si="31"/>
        <v>0</v>
      </c>
      <c r="W250" s="52">
        <f t="shared" si="32"/>
        <v>403</v>
      </c>
      <c r="X250" s="54">
        <f t="shared" si="33"/>
        <v>-0.20978082191780825</v>
      </c>
      <c r="Y250" s="55">
        <f t="shared" si="34"/>
        <v>403.20978082191783</v>
      </c>
      <c r="Z250" s="56"/>
      <c r="AA250" s="55">
        <f t="shared" si="35"/>
        <v>403.20978082191783</v>
      </c>
    </row>
    <row r="251" spans="2:27">
      <c r="B251" s="40">
        <v>248</v>
      </c>
      <c r="C251" s="62" t="s">
        <v>1983</v>
      </c>
      <c r="D251" s="42">
        <v>6</v>
      </c>
      <c r="E251" s="42" t="s">
        <v>1994</v>
      </c>
      <c r="F251" s="43">
        <v>44743</v>
      </c>
      <c r="G251" s="72">
        <f t="shared" si="28"/>
        <v>44743</v>
      </c>
      <c r="H251" s="45">
        <v>44742</v>
      </c>
      <c r="I251" s="46">
        <f t="shared" si="29"/>
        <v>-2.7397260273972603E-3</v>
      </c>
      <c r="J251" s="189">
        <f>INDEX('EL SV'!$C$4:$G$52,MATCH('P&amp;M'!L251,'EL SV'!$C$4:$C$52,0),MATCH(IF(K251&gt;2000000,"A",IF(K251&gt;1000000,"B",IF(K251&gt;100000,"C","D"))),'EL SV'!$C$4:$G$4,0))</f>
        <v>10</v>
      </c>
      <c r="K251" s="60">
        <v>349</v>
      </c>
      <c r="L251" s="3" t="s">
        <v>1568</v>
      </c>
      <c r="M251" s="48">
        <f>MATCH(L251,'Category 4'!$A:$A,0)</f>
        <v>778</v>
      </c>
      <c r="N251" s="48" t="e">
        <f>MATCH(G251,'Category 4'!$1:$1,0)</f>
        <v>#N/A</v>
      </c>
      <c r="O251" s="48" t="e">
        <f>INDEX('Category 4'!$A$1:$DU$871,'P&amp;M'!M251,'P&amp;M'!N251)</f>
        <v>#N/A</v>
      </c>
      <c r="P251" s="48">
        <f>MATCH($P$2,'Category 4'!$1:$1,0)</f>
        <v>124</v>
      </c>
      <c r="Q251" s="49">
        <f>INDEX('Category 4'!$A$1:$DU$871,'P&amp;M'!M251,'P&amp;M'!P251)</f>
        <v>131</v>
      </c>
      <c r="R251" s="50">
        <v>1</v>
      </c>
      <c r="S251" s="51">
        <v>0.05</v>
      </c>
      <c r="T251" s="46">
        <f t="shared" si="30"/>
        <v>9.5000000000000001E-2</v>
      </c>
      <c r="U251" s="52"/>
      <c r="V251" s="69">
        <f t="shared" si="31"/>
        <v>0</v>
      </c>
      <c r="W251" s="52">
        <f t="shared" si="32"/>
        <v>349</v>
      </c>
      <c r="X251" s="54">
        <f t="shared" si="33"/>
        <v>-9.0835616438356165E-2</v>
      </c>
      <c r="Y251" s="55">
        <f t="shared" si="34"/>
        <v>349.09083561643837</v>
      </c>
      <c r="Z251" s="56"/>
      <c r="AA251" s="55">
        <f t="shared" si="35"/>
        <v>349.09083561643837</v>
      </c>
    </row>
    <row r="252" spans="2:27">
      <c r="B252" s="40">
        <v>249</v>
      </c>
      <c r="C252" s="62" t="s">
        <v>1982</v>
      </c>
      <c r="D252" s="42">
        <v>6</v>
      </c>
      <c r="E252" s="42" t="s">
        <v>1994</v>
      </c>
      <c r="F252" s="43">
        <v>44743</v>
      </c>
      <c r="G252" s="72">
        <f t="shared" si="28"/>
        <v>44743</v>
      </c>
      <c r="H252" s="45">
        <v>44742</v>
      </c>
      <c r="I252" s="46">
        <f t="shared" si="29"/>
        <v>-2.7397260273972603E-3</v>
      </c>
      <c r="J252" s="189">
        <f>INDEX('EL SV'!$C$4:$G$52,MATCH('P&amp;M'!L252,'EL SV'!$C$4:$C$52,0),MATCH(IF(K252&gt;2000000,"A",IF(K252&gt;1000000,"B",IF(K252&gt;100000,"C","D"))),'EL SV'!$C$4:$G$4,0))</f>
        <v>10</v>
      </c>
      <c r="K252" s="60">
        <v>301</v>
      </c>
      <c r="L252" s="3" t="s">
        <v>1568</v>
      </c>
      <c r="M252" s="48">
        <f>MATCH(L252,'Category 4'!$A:$A,0)</f>
        <v>778</v>
      </c>
      <c r="N252" s="48" t="e">
        <f>MATCH(G252,'Category 4'!$1:$1,0)</f>
        <v>#N/A</v>
      </c>
      <c r="O252" s="48" t="e">
        <f>INDEX('Category 4'!$A$1:$DU$871,'P&amp;M'!M252,'P&amp;M'!N252)</f>
        <v>#N/A</v>
      </c>
      <c r="P252" s="48">
        <f>MATCH($P$2,'Category 4'!$1:$1,0)</f>
        <v>124</v>
      </c>
      <c r="Q252" s="49">
        <f>INDEX('Category 4'!$A$1:$DU$871,'P&amp;M'!M252,'P&amp;M'!P252)</f>
        <v>131</v>
      </c>
      <c r="R252" s="50">
        <v>1</v>
      </c>
      <c r="S252" s="51">
        <v>0.05</v>
      </c>
      <c r="T252" s="46">
        <f t="shared" si="30"/>
        <v>9.5000000000000001E-2</v>
      </c>
      <c r="U252" s="52"/>
      <c r="V252" s="69">
        <f t="shared" si="31"/>
        <v>0</v>
      </c>
      <c r="W252" s="52">
        <f t="shared" si="32"/>
        <v>301</v>
      </c>
      <c r="X252" s="54">
        <f t="shared" si="33"/>
        <v>-7.8342465753424656E-2</v>
      </c>
      <c r="Y252" s="55">
        <f t="shared" si="34"/>
        <v>301.07834246575345</v>
      </c>
      <c r="Z252" s="56"/>
      <c r="AA252" s="55">
        <f t="shared" si="35"/>
        <v>301.07834246575345</v>
      </c>
    </row>
    <row r="253" spans="2:27">
      <c r="B253" s="40">
        <v>250</v>
      </c>
      <c r="C253" s="62" t="s">
        <v>1988</v>
      </c>
      <c r="D253" s="42">
        <v>6</v>
      </c>
      <c r="E253" s="42" t="s">
        <v>1994</v>
      </c>
      <c r="F253" s="43">
        <v>44743</v>
      </c>
      <c r="G253" s="72">
        <f t="shared" si="28"/>
        <v>44743</v>
      </c>
      <c r="H253" s="45">
        <v>44742</v>
      </c>
      <c r="I253" s="46">
        <f t="shared" si="29"/>
        <v>-2.7397260273972603E-3</v>
      </c>
      <c r="J253" s="189">
        <f>INDEX('EL SV'!$C$4:$G$52,MATCH('P&amp;M'!L253,'EL SV'!$C$4:$C$52,0),MATCH(IF(K253&gt;2000000,"A",IF(K253&gt;1000000,"B",IF(K253&gt;100000,"C","D"))),'EL SV'!$C$4:$G$4,0))</f>
        <v>10</v>
      </c>
      <c r="K253" s="60">
        <v>301</v>
      </c>
      <c r="L253" s="3" t="s">
        <v>1568</v>
      </c>
      <c r="M253" s="48">
        <f>MATCH(L253,'Category 4'!$A:$A,0)</f>
        <v>778</v>
      </c>
      <c r="N253" s="48" t="e">
        <f>MATCH(G253,'Category 4'!$1:$1,0)</f>
        <v>#N/A</v>
      </c>
      <c r="O253" s="48" t="e">
        <f>INDEX('Category 4'!$A$1:$DU$871,'P&amp;M'!M253,'P&amp;M'!N253)</f>
        <v>#N/A</v>
      </c>
      <c r="P253" s="48">
        <f>MATCH($P$2,'Category 4'!$1:$1,0)</f>
        <v>124</v>
      </c>
      <c r="Q253" s="49">
        <f>INDEX('Category 4'!$A$1:$DU$871,'P&amp;M'!M253,'P&amp;M'!P253)</f>
        <v>131</v>
      </c>
      <c r="R253" s="50">
        <v>1</v>
      </c>
      <c r="S253" s="51">
        <v>0.05</v>
      </c>
      <c r="T253" s="46">
        <f t="shared" si="30"/>
        <v>9.5000000000000001E-2</v>
      </c>
      <c r="U253" s="52"/>
      <c r="V253" s="69">
        <f t="shared" si="31"/>
        <v>0</v>
      </c>
      <c r="W253" s="52">
        <f t="shared" si="32"/>
        <v>301</v>
      </c>
      <c r="X253" s="54">
        <f t="shared" si="33"/>
        <v>-7.8342465753424656E-2</v>
      </c>
      <c r="Y253" s="55">
        <f t="shared" si="34"/>
        <v>301.07834246575345</v>
      </c>
      <c r="Z253" s="56"/>
      <c r="AA253" s="55">
        <f t="shared" si="35"/>
        <v>301.07834246575345</v>
      </c>
    </row>
    <row r="254" spans="2:27">
      <c r="B254" s="40">
        <v>251</v>
      </c>
      <c r="C254" s="41" t="s">
        <v>1795</v>
      </c>
      <c r="D254" s="42">
        <v>1</v>
      </c>
      <c r="E254" s="42" t="s">
        <v>1994</v>
      </c>
      <c r="F254" s="43">
        <v>44576</v>
      </c>
      <c r="G254" s="44">
        <f t="shared" si="28"/>
        <v>44562</v>
      </c>
      <c r="H254" s="45">
        <v>44742</v>
      </c>
      <c r="I254" s="46">
        <f t="shared" si="29"/>
        <v>0.45479452054794522</v>
      </c>
      <c r="J254" s="189">
        <f>INDEX('EL SV'!$C$4:$G$52,MATCH('P&amp;M'!L254,'EL SV'!$C$4:$C$52,0),MATCH(IF(K254&gt;2000000,"A",IF(K254&gt;1000000,"B",IF(K254&gt;100000,"C","D"))),'EL SV'!$C$4:$G$4,0))</f>
        <v>5</v>
      </c>
      <c r="K254" s="47">
        <v>295</v>
      </c>
      <c r="L254" s="3" t="s">
        <v>1271</v>
      </c>
      <c r="M254" s="48">
        <f>MATCH(L254,'Category 4'!$A:$A,0)</f>
        <v>629</v>
      </c>
      <c r="N254" s="48">
        <f>MATCH(G254,'Category 4'!$1:$1,0)</f>
        <v>121</v>
      </c>
      <c r="O254" s="48">
        <f>INDEX('Category 4'!$A$1:$DU$871,'P&amp;M'!M254,'P&amp;M'!N254)</f>
        <v>140.30000000000001</v>
      </c>
      <c r="P254" s="48">
        <f>MATCH($P$2,'Category 4'!$1:$1,0)</f>
        <v>124</v>
      </c>
      <c r="Q254" s="49">
        <f>INDEX('Category 4'!$A$1:$DU$871,'P&amp;M'!M254,'P&amp;M'!P254)</f>
        <v>143.19999999999999</v>
      </c>
      <c r="R254" s="50">
        <f t="shared" si="36"/>
        <v>1.0206699928724161</v>
      </c>
      <c r="S254" s="51">
        <v>0.05</v>
      </c>
      <c r="T254" s="46">
        <f t="shared" si="30"/>
        <v>0.19</v>
      </c>
      <c r="U254" s="52"/>
      <c r="V254" s="53">
        <f t="shared" si="31"/>
        <v>2.066999287241611E-2</v>
      </c>
      <c r="W254" s="52">
        <f t="shared" si="32"/>
        <v>301.09764789736278</v>
      </c>
      <c r="X254" s="54">
        <f t="shared" si="33"/>
        <v>26.018136478583074</v>
      </c>
      <c r="Y254" s="55">
        <f t="shared" si="34"/>
        <v>268.98186352141693</v>
      </c>
      <c r="Z254" s="56"/>
      <c r="AA254" s="55">
        <f t="shared" si="35"/>
        <v>268.98186352141693</v>
      </c>
    </row>
    <row r="255" spans="2:27">
      <c r="B255" s="40">
        <v>252</v>
      </c>
      <c r="C255" s="62" t="s">
        <v>1989</v>
      </c>
      <c r="D255" s="42">
        <v>6</v>
      </c>
      <c r="E255" s="42" t="s">
        <v>1994</v>
      </c>
      <c r="F255" s="43">
        <v>44743</v>
      </c>
      <c r="G255" s="72">
        <f t="shared" si="28"/>
        <v>44743</v>
      </c>
      <c r="H255" s="45">
        <v>44742</v>
      </c>
      <c r="I255" s="46">
        <f t="shared" si="29"/>
        <v>-2.7397260273972603E-3</v>
      </c>
      <c r="J255" s="189">
        <f>INDEX('EL SV'!$C$4:$G$52,MATCH('P&amp;M'!L255,'EL SV'!$C$4:$C$52,0),MATCH(IF(K255&gt;2000000,"A",IF(K255&gt;1000000,"B",IF(K255&gt;100000,"C","D"))),'EL SV'!$C$4:$G$4,0))</f>
        <v>10</v>
      </c>
      <c r="K255" s="60">
        <v>241</v>
      </c>
      <c r="L255" s="3" t="s">
        <v>1568</v>
      </c>
      <c r="M255" s="48">
        <f>MATCH(L255,'Category 4'!$A:$A,0)</f>
        <v>778</v>
      </c>
      <c r="N255" s="48" t="e">
        <f>MATCH(G255,'Category 4'!$1:$1,0)</f>
        <v>#N/A</v>
      </c>
      <c r="O255" s="48" t="e">
        <f>INDEX('Category 4'!$A$1:$DU$871,'P&amp;M'!M255,'P&amp;M'!N255)</f>
        <v>#N/A</v>
      </c>
      <c r="P255" s="48">
        <f>MATCH($P$2,'Category 4'!$1:$1,0)</f>
        <v>124</v>
      </c>
      <c r="Q255" s="49">
        <f>INDEX('Category 4'!$A$1:$DU$871,'P&amp;M'!M255,'P&amp;M'!P255)</f>
        <v>131</v>
      </c>
      <c r="R255" s="50">
        <v>1</v>
      </c>
      <c r="S255" s="51">
        <v>0.05</v>
      </c>
      <c r="T255" s="46">
        <f t="shared" si="30"/>
        <v>9.5000000000000001E-2</v>
      </c>
      <c r="U255" s="52"/>
      <c r="V255" s="69">
        <f t="shared" si="31"/>
        <v>0</v>
      </c>
      <c r="W255" s="52">
        <f t="shared" si="32"/>
        <v>241</v>
      </c>
      <c r="X255" s="54">
        <f t="shared" si="33"/>
        <v>-6.272602739726027E-2</v>
      </c>
      <c r="Y255" s="55">
        <f t="shared" si="34"/>
        <v>241.06272602739725</v>
      </c>
      <c r="Z255" s="56"/>
      <c r="AA255" s="55">
        <f t="shared" si="35"/>
        <v>241.06272602739725</v>
      </c>
    </row>
    <row r="256" spans="2:27">
      <c r="B256" s="40">
        <v>253</v>
      </c>
      <c r="C256" s="62" t="s">
        <v>1915</v>
      </c>
      <c r="D256" s="42">
        <v>10</v>
      </c>
      <c r="E256" s="42" t="s">
        <v>1994</v>
      </c>
      <c r="F256" s="43">
        <v>44697</v>
      </c>
      <c r="G256" s="72">
        <f t="shared" si="28"/>
        <v>44682</v>
      </c>
      <c r="H256" s="45">
        <v>44742</v>
      </c>
      <c r="I256" s="46">
        <f t="shared" si="29"/>
        <v>0.12328767123287671</v>
      </c>
      <c r="J256" s="189">
        <f>INDEX('EL SV'!$C$4:$G$52,MATCH('P&amp;M'!L256,'EL SV'!$C$4:$C$52,0),MATCH(IF(K256&gt;2000000,"A",IF(K256&gt;1000000,"B",IF(K256&gt;100000,"C","D"))),'EL SV'!$C$4:$G$4,0))</f>
        <v>5</v>
      </c>
      <c r="K256" s="47">
        <v>236</v>
      </c>
      <c r="L256" s="3" t="s">
        <v>1271</v>
      </c>
      <c r="M256" s="48">
        <f>MATCH(L256,'Category 4'!$A:$A,0)</f>
        <v>629</v>
      </c>
      <c r="N256" s="48" t="e">
        <f>MATCH(G256,'Category 4'!$1:$1,0)</f>
        <v>#N/A</v>
      </c>
      <c r="O256" s="48" t="e">
        <f>INDEX('Category 4'!$A$1:$DU$871,'P&amp;M'!M256,'P&amp;M'!N256)</f>
        <v>#N/A</v>
      </c>
      <c r="P256" s="48">
        <f>MATCH($P$2,'Category 4'!$1:$1,0)</f>
        <v>124</v>
      </c>
      <c r="Q256" s="49">
        <f>INDEX('Category 4'!$A$1:$DU$871,'P&amp;M'!M256,'P&amp;M'!P256)</f>
        <v>143.19999999999999</v>
      </c>
      <c r="R256" s="50">
        <v>1</v>
      </c>
      <c r="S256" s="51">
        <v>0.05</v>
      </c>
      <c r="T256" s="46">
        <f t="shared" si="30"/>
        <v>0.19</v>
      </c>
      <c r="U256" s="52"/>
      <c r="V256" s="69">
        <f t="shared" si="31"/>
        <v>0</v>
      </c>
      <c r="W256" s="52">
        <f t="shared" si="32"/>
        <v>236</v>
      </c>
      <c r="X256" s="54">
        <f t="shared" si="33"/>
        <v>5.5282191780821917</v>
      </c>
      <c r="Y256" s="55">
        <f t="shared" si="34"/>
        <v>230.4717808219178</v>
      </c>
      <c r="Z256" s="56"/>
      <c r="AA256" s="55">
        <f t="shared" si="35"/>
        <v>230.4717808219178</v>
      </c>
    </row>
    <row r="257" spans="2:27">
      <c r="B257" s="40">
        <v>254</v>
      </c>
      <c r="C257" s="62" t="s">
        <v>1916</v>
      </c>
      <c r="D257" s="42">
        <v>10</v>
      </c>
      <c r="E257" s="42" t="s">
        <v>1994</v>
      </c>
      <c r="F257" s="43">
        <v>44697</v>
      </c>
      <c r="G257" s="72">
        <f t="shared" si="28"/>
        <v>44682</v>
      </c>
      <c r="H257" s="45">
        <v>44742</v>
      </c>
      <c r="I257" s="46">
        <f t="shared" si="29"/>
        <v>0.12328767123287671</v>
      </c>
      <c r="J257" s="189">
        <f>INDEX('EL SV'!$C$4:$G$52,MATCH('P&amp;M'!L257,'EL SV'!$C$4:$C$52,0),MATCH(IF(K257&gt;2000000,"A",IF(K257&gt;1000000,"B",IF(K257&gt;100000,"C","D"))),'EL SV'!$C$4:$G$4,0))</f>
        <v>5</v>
      </c>
      <c r="K257" s="47">
        <v>236</v>
      </c>
      <c r="L257" s="3" t="s">
        <v>1271</v>
      </c>
      <c r="M257" s="48">
        <f>MATCH(L257,'Category 4'!$A:$A,0)</f>
        <v>629</v>
      </c>
      <c r="N257" s="48" t="e">
        <f>MATCH(G257,'Category 4'!$1:$1,0)</f>
        <v>#N/A</v>
      </c>
      <c r="O257" s="48" t="e">
        <f>INDEX('Category 4'!$A$1:$DU$871,'P&amp;M'!M257,'P&amp;M'!N257)</f>
        <v>#N/A</v>
      </c>
      <c r="P257" s="48">
        <f>MATCH($P$2,'Category 4'!$1:$1,0)</f>
        <v>124</v>
      </c>
      <c r="Q257" s="49">
        <f>INDEX('Category 4'!$A$1:$DU$871,'P&amp;M'!M257,'P&amp;M'!P257)</f>
        <v>143.19999999999999</v>
      </c>
      <c r="R257" s="50">
        <v>1</v>
      </c>
      <c r="S257" s="51">
        <v>0.05</v>
      </c>
      <c r="T257" s="46">
        <f t="shared" si="30"/>
        <v>0.19</v>
      </c>
      <c r="U257" s="52"/>
      <c r="V257" s="69">
        <f t="shared" si="31"/>
        <v>0</v>
      </c>
      <c r="W257" s="52">
        <f t="shared" si="32"/>
        <v>236</v>
      </c>
      <c r="X257" s="54">
        <f t="shared" si="33"/>
        <v>5.5282191780821917</v>
      </c>
      <c r="Y257" s="55">
        <f t="shared" si="34"/>
        <v>230.4717808219178</v>
      </c>
      <c r="Z257" s="56"/>
      <c r="AA257" s="55">
        <f t="shared" si="35"/>
        <v>230.4717808219178</v>
      </c>
    </row>
    <row r="258" spans="2:27">
      <c r="B258" s="40">
        <v>255</v>
      </c>
      <c r="C258" s="41" t="s">
        <v>1822</v>
      </c>
      <c r="D258" s="42">
        <v>2</v>
      </c>
      <c r="E258" s="42" t="s">
        <v>1994</v>
      </c>
      <c r="F258" s="43">
        <v>44624</v>
      </c>
      <c r="G258" s="44">
        <f t="shared" si="28"/>
        <v>44621</v>
      </c>
      <c r="H258" s="45">
        <v>44742</v>
      </c>
      <c r="I258" s="46">
        <f t="shared" si="29"/>
        <v>0.32328767123287672</v>
      </c>
      <c r="J258" s="189">
        <f>INDEX('EL SV'!$C$4:$G$52,MATCH('P&amp;M'!L258,'EL SV'!$C$4:$C$52,0),MATCH(IF(K258&gt;2000000,"A",IF(K258&gt;1000000,"B",IF(K258&gt;100000,"C","D"))),'EL SV'!$C$4:$G$4,0))</f>
        <v>5</v>
      </c>
      <c r="K258" s="47">
        <v>212</v>
      </c>
      <c r="L258" s="3" t="s">
        <v>1271</v>
      </c>
      <c r="M258" s="48">
        <f>MATCH(L258,'Category 4'!$A:$A,0)</f>
        <v>629</v>
      </c>
      <c r="N258" s="48">
        <f>MATCH(G258,'Category 4'!$1:$1,0)</f>
        <v>123</v>
      </c>
      <c r="O258" s="48">
        <f>INDEX('Category 4'!$A$1:$DU$871,'P&amp;M'!M258,'P&amp;M'!N258)</f>
        <v>140.80000000000001</v>
      </c>
      <c r="P258" s="48">
        <f>MATCH($P$2,'Category 4'!$1:$1,0)</f>
        <v>124</v>
      </c>
      <c r="Q258" s="49">
        <f>INDEX('Category 4'!$A$1:$DU$871,'P&amp;M'!M258,'P&amp;M'!P258)</f>
        <v>143.19999999999999</v>
      </c>
      <c r="R258" s="50">
        <f t="shared" si="36"/>
        <v>1.0170454545454544</v>
      </c>
      <c r="S258" s="51">
        <v>0.05</v>
      </c>
      <c r="T258" s="46">
        <f t="shared" si="30"/>
        <v>0.19</v>
      </c>
      <c r="U258" s="52"/>
      <c r="V258" s="53">
        <f t="shared" si="31"/>
        <v>1.7045454545454364E-2</v>
      </c>
      <c r="W258" s="52">
        <f t="shared" si="32"/>
        <v>215.61363636363632</v>
      </c>
      <c r="X258" s="54">
        <f t="shared" si="33"/>
        <v>13.243993773349937</v>
      </c>
      <c r="Y258" s="55">
        <f t="shared" si="34"/>
        <v>198.75600622665007</v>
      </c>
      <c r="Z258" s="56"/>
      <c r="AA258" s="55">
        <f t="shared" si="35"/>
        <v>198.75600622665007</v>
      </c>
    </row>
    <row r="259" spans="2:27">
      <c r="B259" s="40">
        <v>256</v>
      </c>
      <c r="C259" s="62" t="s">
        <v>1991</v>
      </c>
      <c r="D259" s="42">
        <v>3</v>
      </c>
      <c r="E259" s="42" t="s">
        <v>1994</v>
      </c>
      <c r="F259" s="43">
        <v>44743</v>
      </c>
      <c r="G259" s="72">
        <f t="shared" si="28"/>
        <v>44743</v>
      </c>
      <c r="H259" s="45">
        <v>44742</v>
      </c>
      <c r="I259" s="46">
        <f t="shared" si="29"/>
        <v>-2.7397260273972603E-3</v>
      </c>
      <c r="J259" s="189">
        <f>INDEX('EL SV'!$C$4:$G$52,MATCH('P&amp;M'!L259,'EL SV'!$C$4:$C$52,0),MATCH(IF(K259&gt;2000000,"A",IF(K259&gt;1000000,"B",IF(K259&gt;100000,"C","D"))),'EL SV'!$C$4:$G$4,0))</f>
        <v>10</v>
      </c>
      <c r="K259" s="60">
        <v>181</v>
      </c>
      <c r="L259" s="3" t="s">
        <v>1568</v>
      </c>
      <c r="M259" s="48">
        <f>MATCH(L259,'Category 4'!$A:$A,0)</f>
        <v>778</v>
      </c>
      <c r="N259" s="48" t="e">
        <f>MATCH(G259,'Category 4'!$1:$1,0)</f>
        <v>#N/A</v>
      </c>
      <c r="O259" s="48" t="e">
        <f>INDEX('Category 4'!$A$1:$DU$871,'P&amp;M'!M259,'P&amp;M'!N259)</f>
        <v>#N/A</v>
      </c>
      <c r="P259" s="48">
        <f>MATCH($P$2,'Category 4'!$1:$1,0)</f>
        <v>124</v>
      </c>
      <c r="Q259" s="49">
        <f>INDEX('Category 4'!$A$1:$DU$871,'P&amp;M'!M259,'P&amp;M'!P259)</f>
        <v>131</v>
      </c>
      <c r="R259" s="50">
        <v>1</v>
      </c>
      <c r="S259" s="51">
        <v>0.05</v>
      </c>
      <c r="T259" s="46">
        <f t="shared" si="30"/>
        <v>9.5000000000000001E-2</v>
      </c>
      <c r="U259" s="52"/>
      <c r="V259" s="69">
        <f t="shared" si="31"/>
        <v>0</v>
      </c>
      <c r="W259" s="52">
        <f t="shared" si="32"/>
        <v>181</v>
      </c>
      <c r="X259" s="54">
        <f t="shared" si="33"/>
        <v>-4.7109589041095891E-2</v>
      </c>
      <c r="Y259" s="55">
        <f t="shared" si="34"/>
        <v>181.0471095890411</v>
      </c>
      <c r="Z259" s="56"/>
      <c r="AA259" s="55">
        <f t="shared" si="35"/>
        <v>181.0471095890411</v>
      </c>
    </row>
    <row r="260" spans="2:27">
      <c r="B260" s="40">
        <v>257</v>
      </c>
      <c r="C260" s="41" t="s">
        <v>1818</v>
      </c>
      <c r="D260" s="42">
        <v>1</v>
      </c>
      <c r="E260" s="42" t="s">
        <v>1994</v>
      </c>
      <c r="F260" s="43">
        <v>44624</v>
      </c>
      <c r="G260" s="44">
        <f t="shared" ref="G260:G264" si="37">DATE(YEAR(F260),MONTH(F260),DAY(1))</f>
        <v>44621</v>
      </c>
      <c r="H260" s="45">
        <v>44742</v>
      </c>
      <c r="I260" s="46">
        <f t="shared" ref="I260:I264" si="38">(H260-F260)/365</f>
        <v>0.32328767123287672</v>
      </c>
      <c r="J260" s="189">
        <f>INDEX('EL SV'!$C$4:$G$52,MATCH('P&amp;M'!L260,'EL SV'!$C$4:$C$52,0),MATCH(IF(K260&gt;2000000,"A",IF(K260&gt;1000000,"B",IF(K260&gt;100000,"C","D"))),'EL SV'!$C$4:$G$4,0))</f>
        <v>5</v>
      </c>
      <c r="K260" s="47">
        <v>177</v>
      </c>
      <c r="L260" s="3" t="s">
        <v>1177</v>
      </c>
      <c r="M260" s="48">
        <f>MATCH(L260,'Category 4'!$A:$A,0)</f>
        <v>582</v>
      </c>
      <c r="N260" s="48">
        <f>MATCH(G260,'Category 4'!$1:$1,0)</f>
        <v>123</v>
      </c>
      <c r="O260" s="48">
        <f>INDEX('Category 4'!$A$1:$DU$871,'P&amp;M'!M260,'P&amp;M'!N260)</f>
        <v>171</v>
      </c>
      <c r="P260" s="48">
        <f>MATCH($P$2,'Category 4'!$1:$1,0)</f>
        <v>124</v>
      </c>
      <c r="Q260" s="49">
        <f>INDEX('Category 4'!$A$1:$DU$871,'P&amp;M'!M260,'P&amp;M'!P260)</f>
        <v>172.7</v>
      </c>
      <c r="R260" s="50">
        <f t="shared" si="36"/>
        <v>1.0099415204678361</v>
      </c>
      <c r="S260" s="51">
        <v>0.05</v>
      </c>
      <c r="T260" s="46">
        <f t="shared" ref="T260:T263" si="39">(1-S260)/J260</f>
        <v>0.19</v>
      </c>
      <c r="U260" s="52"/>
      <c r="V260" s="53">
        <f t="shared" si="31"/>
        <v>9.9415204678361402E-3</v>
      </c>
      <c r="W260" s="52">
        <f t="shared" ref="W260:W263" si="40">K260*(1+V260)</f>
        <v>178.75964912280699</v>
      </c>
      <c r="X260" s="54">
        <f t="shared" ref="X260:X263" si="41">W260*T260*I260</f>
        <v>10.980250228310501</v>
      </c>
      <c r="Y260" s="55">
        <f t="shared" ref="Y260:Y264" si="42">MAX(K260-X260,0)</f>
        <v>166.0197497716895</v>
      </c>
      <c r="Z260" s="56"/>
      <c r="AA260" s="55">
        <f t="shared" ref="AA260:AA263" si="43">IF(Y260&gt;S260*K260,Y260*(1-Z260),S260*K260)</f>
        <v>166.0197497716895</v>
      </c>
    </row>
    <row r="261" spans="2:27">
      <c r="B261" s="40">
        <v>258</v>
      </c>
      <c r="C261" s="62" t="s">
        <v>1993</v>
      </c>
      <c r="D261" s="42">
        <v>3</v>
      </c>
      <c r="E261" s="42" t="s">
        <v>1994</v>
      </c>
      <c r="F261" s="43">
        <v>44743</v>
      </c>
      <c r="G261" s="72">
        <f t="shared" si="37"/>
        <v>44743</v>
      </c>
      <c r="H261" s="45">
        <v>44742</v>
      </c>
      <c r="I261" s="46">
        <f t="shared" si="38"/>
        <v>-2.7397260273972603E-3</v>
      </c>
      <c r="J261" s="189">
        <f>INDEX('EL SV'!$C$4:$G$52,MATCH('P&amp;M'!L261,'EL SV'!$C$4:$C$52,0),MATCH(IF(K261&gt;2000000,"A",IF(K261&gt;1000000,"B",IF(K261&gt;100000,"C","D"))),'EL SV'!$C$4:$G$4,0))</f>
        <v>5</v>
      </c>
      <c r="K261" s="60">
        <v>159</v>
      </c>
      <c r="L261" s="3" t="s">
        <v>1271</v>
      </c>
      <c r="M261" s="48">
        <f>MATCH(L261,'Category 4'!$A:$A,0)</f>
        <v>629</v>
      </c>
      <c r="N261" s="48" t="e">
        <f>MATCH(G261,'Category 4'!$1:$1,0)</f>
        <v>#N/A</v>
      </c>
      <c r="O261" s="48" t="e">
        <f>INDEX('Category 4'!$A$1:$DU$871,'P&amp;M'!M261,'P&amp;M'!N261)</f>
        <v>#N/A</v>
      </c>
      <c r="P261" s="48">
        <f>MATCH($P$2,'Category 4'!$1:$1,0)</f>
        <v>124</v>
      </c>
      <c r="Q261" s="49">
        <f>INDEX('Category 4'!$A$1:$DU$871,'P&amp;M'!M261,'P&amp;M'!P261)</f>
        <v>143.19999999999999</v>
      </c>
      <c r="R261" s="50">
        <v>1</v>
      </c>
      <c r="S261" s="51">
        <v>0.05</v>
      </c>
      <c r="T261" s="46">
        <f t="shared" si="39"/>
        <v>0.19</v>
      </c>
      <c r="U261" s="52"/>
      <c r="V261" s="69">
        <f t="shared" si="31"/>
        <v>0</v>
      </c>
      <c r="W261" s="52">
        <f t="shared" si="40"/>
        <v>159</v>
      </c>
      <c r="X261" s="54">
        <f t="shared" si="41"/>
        <v>-8.2767123287671232E-2</v>
      </c>
      <c r="Y261" s="55">
        <f t="shared" si="42"/>
        <v>159.08276712328768</v>
      </c>
      <c r="Z261" s="56"/>
      <c r="AA261" s="55">
        <f t="shared" si="43"/>
        <v>159.08276712328768</v>
      </c>
    </row>
    <row r="262" spans="2:27">
      <c r="B262" s="40">
        <v>259</v>
      </c>
      <c r="C262" s="62" t="s">
        <v>1990</v>
      </c>
      <c r="D262" s="42">
        <v>3</v>
      </c>
      <c r="E262" s="42" t="s">
        <v>1994</v>
      </c>
      <c r="F262" s="43">
        <v>44743</v>
      </c>
      <c r="G262" s="72">
        <f t="shared" si="37"/>
        <v>44743</v>
      </c>
      <c r="H262" s="45">
        <v>44742</v>
      </c>
      <c r="I262" s="46">
        <f t="shared" si="38"/>
        <v>-2.7397260273972603E-3</v>
      </c>
      <c r="J262" s="189">
        <f>INDEX('EL SV'!$C$4:$G$52,MATCH('P&amp;M'!L262,'EL SV'!$C$4:$C$52,0),MATCH(IF(K262&gt;2000000,"A",IF(K262&gt;1000000,"B",IF(K262&gt;100000,"C","D"))),'EL SV'!$C$4:$G$4,0))</f>
        <v>10</v>
      </c>
      <c r="K262" s="60">
        <v>150</v>
      </c>
      <c r="L262" s="3" t="s">
        <v>1568</v>
      </c>
      <c r="M262" s="48">
        <f>MATCH(L262,'Category 4'!$A:$A,0)</f>
        <v>778</v>
      </c>
      <c r="N262" s="48" t="e">
        <f>MATCH(G262,'Category 4'!$1:$1,0)</f>
        <v>#N/A</v>
      </c>
      <c r="O262" s="48" t="e">
        <f>INDEX('Category 4'!$A$1:$DU$871,'P&amp;M'!M262,'P&amp;M'!N262)</f>
        <v>#N/A</v>
      </c>
      <c r="P262" s="48">
        <f>MATCH($P$2,'Category 4'!$1:$1,0)</f>
        <v>124</v>
      </c>
      <c r="Q262" s="49">
        <f>INDEX('Category 4'!$A$1:$DU$871,'P&amp;M'!M262,'P&amp;M'!P262)</f>
        <v>131</v>
      </c>
      <c r="R262" s="50">
        <v>1</v>
      </c>
      <c r="S262" s="51">
        <v>0.05</v>
      </c>
      <c r="T262" s="46">
        <f t="shared" si="39"/>
        <v>9.5000000000000001E-2</v>
      </c>
      <c r="U262" s="52"/>
      <c r="V262" s="69">
        <f t="shared" si="31"/>
        <v>0</v>
      </c>
      <c r="W262" s="52">
        <f t="shared" si="40"/>
        <v>150</v>
      </c>
      <c r="X262" s="54">
        <f t="shared" si="41"/>
        <v>-3.9041095890410958E-2</v>
      </c>
      <c r="Y262" s="55">
        <f t="shared" si="42"/>
        <v>150.03904109589041</v>
      </c>
      <c r="Z262" s="56"/>
      <c r="AA262" s="55">
        <f t="shared" si="43"/>
        <v>150.03904109589041</v>
      </c>
    </row>
    <row r="263" spans="2:27">
      <c r="B263" s="40">
        <v>260</v>
      </c>
      <c r="C263" s="41" t="s">
        <v>1819</v>
      </c>
      <c r="D263" s="42">
        <v>1</v>
      </c>
      <c r="E263" s="42" t="s">
        <v>1994</v>
      </c>
      <c r="F263" s="43">
        <v>44624</v>
      </c>
      <c r="G263" s="44">
        <f t="shared" si="37"/>
        <v>44621</v>
      </c>
      <c r="H263" s="45">
        <v>44742</v>
      </c>
      <c r="I263" s="46">
        <f t="shared" si="38"/>
        <v>0.32328767123287672</v>
      </c>
      <c r="J263" s="189">
        <f>INDEX('EL SV'!$C$4:$G$52,MATCH('P&amp;M'!L263,'EL SV'!$C$4:$C$52,0),MATCH(IF(K263&gt;2000000,"A",IF(K263&gt;1000000,"B",IF(K263&gt;100000,"C","D"))),'EL SV'!$C$4:$G$4,0))</f>
        <v>5</v>
      </c>
      <c r="K263" s="47">
        <v>35</v>
      </c>
      <c r="L263" s="3" t="s">
        <v>1271</v>
      </c>
      <c r="M263" s="48">
        <f>MATCH(L263,'Category 4'!$A:$A,0)</f>
        <v>629</v>
      </c>
      <c r="N263" s="48">
        <f>MATCH(G263,'Category 4'!$1:$1,0)</f>
        <v>123</v>
      </c>
      <c r="O263" s="48">
        <f>INDEX('Category 4'!$A$1:$DU$871,'P&amp;M'!M263,'P&amp;M'!N263)</f>
        <v>140.80000000000001</v>
      </c>
      <c r="P263" s="48">
        <f>MATCH($P$2,'Category 4'!$1:$1,0)</f>
        <v>124</v>
      </c>
      <c r="Q263" s="49">
        <f>INDEX('Category 4'!$A$1:$DU$871,'P&amp;M'!M263,'P&amp;M'!P263)</f>
        <v>143.19999999999999</v>
      </c>
      <c r="R263" s="50">
        <f t="shared" ref="R263" si="44">Q263/O263</f>
        <v>1.0170454545454544</v>
      </c>
      <c r="S263" s="51">
        <v>0.05</v>
      </c>
      <c r="T263" s="46">
        <f t="shared" si="39"/>
        <v>0.19</v>
      </c>
      <c r="U263" s="52"/>
      <c r="V263" s="53">
        <f t="shared" si="31"/>
        <v>1.7045454545454364E-2</v>
      </c>
      <c r="W263" s="52">
        <f t="shared" si="40"/>
        <v>35.596590909090899</v>
      </c>
      <c r="X263" s="54">
        <f t="shared" si="41"/>
        <v>2.1865084059775834</v>
      </c>
      <c r="Y263" s="55">
        <f t="shared" si="42"/>
        <v>32.813491594022416</v>
      </c>
      <c r="Z263" s="56"/>
      <c r="AA263" s="55">
        <f t="shared" si="43"/>
        <v>32.813491594022416</v>
      </c>
    </row>
    <row r="264" spans="2:27">
      <c r="B264" s="40">
        <v>261</v>
      </c>
      <c r="C264" s="61" t="s">
        <v>2167</v>
      </c>
      <c r="D264" s="42"/>
      <c r="E264" s="42"/>
      <c r="F264" s="43">
        <v>44621</v>
      </c>
      <c r="G264" s="44">
        <f t="shared" si="37"/>
        <v>44621</v>
      </c>
      <c r="H264" s="45">
        <v>44742</v>
      </c>
      <c r="I264" s="46">
        <f t="shared" si="38"/>
        <v>0.33150684931506852</v>
      </c>
      <c r="J264" s="189"/>
      <c r="K264" s="47">
        <v>47331</v>
      </c>
      <c r="L264" s="3"/>
      <c r="M264" s="48"/>
      <c r="N264" s="48"/>
      <c r="O264" s="48"/>
      <c r="P264" s="48"/>
      <c r="Q264" s="49"/>
      <c r="R264" s="50"/>
      <c r="S264" s="51"/>
      <c r="T264" s="46"/>
      <c r="U264" s="53">
        <v>2.5297619047619069E-2</v>
      </c>
      <c r="V264" s="53"/>
      <c r="W264" s="52">
        <v>0</v>
      </c>
      <c r="X264" s="52">
        <v>0</v>
      </c>
      <c r="Y264" s="55">
        <f t="shared" si="42"/>
        <v>47331</v>
      </c>
      <c r="Z264" s="56"/>
      <c r="AA264" s="52">
        <v>0</v>
      </c>
    </row>
    <row r="265" spans="2:27">
      <c r="B265" s="18" t="s">
        <v>13</v>
      </c>
      <c r="C265" s="64"/>
      <c r="D265" s="64"/>
      <c r="E265" s="64"/>
      <c r="F265" s="59"/>
      <c r="G265" s="59"/>
      <c r="H265" s="59"/>
      <c r="I265" s="59"/>
      <c r="J265" s="59"/>
      <c r="K265" s="33">
        <f t="shared" ref="K265" si="45">SUM(K4:K264)</f>
        <v>53201911</v>
      </c>
      <c r="L265" s="59"/>
      <c r="M265" s="59"/>
      <c r="N265" s="59"/>
      <c r="O265" s="59"/>
      <c r="P265" s="59"/>
      <c r="Q265" s="59"/>
      <c r="R265" s="59"/>
      <c r="S265" s="59"/>
      <c r="T265" s="59"/>
      <c r="U265" s="59"/>
      <c r="V265" s="59"/>
      <c r="W265" s="33">
        <f t="shared" ref="W265:Z265" si="46">SUM(W4:W264)</f>
        <v>53908993.596254155</v>
      </c>
      <c r="X265" s="33"/>
      <c r="Y265" s="33">
        <f t="shared" si="46"/>
        <v>51363424.176844798</v>
      </c>
      <c r="Z265" s="33">
        <f t="shared" si="46"/>
        <v>0</v>
      </c>
      <c r="AA265" s="33">
        <f>SUM(AA4:AA264)</f>
        <v>51064674.176844798</v>
      </c>
    </row>
  </sheetData>
  <autoFilter ref="B3:AA265"/>
  <pageMargins left="0.25" right="0.25" top="0.75" bottom="0.75" header="0.3" footer="0.3"/>
  <pageSetup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L13"/>
  <sheetViews>
    <sheetView tabSelected="1" workbookViewId="0">
      <selection activeCell="H5" sqref="H5"/>
    </sheetView>
  </sheetViews>
  <sheetFormatPr defaultColWidth="9.140625" defaultRowHeight="12.75"/>
  <cols>
    <col min="1" max="2" width="9.140625" style="11"/>
    <col min="3" max="3" width="8.140625" style="11" customWidth="1"/>
    <col min="4" max="4" width="38.28515625" style="11" customWidth="1"/>
    <col min="5" max="5" width="19.7109375" style="11" customWidth="1"/>
    <col min="6" max="6" width="19.7109375" style="11" hidden="1" customWidth="1"/>
    <col min="7" max="7" width="23.42578125" style="11" customWidth="1"/>
    <col min="8" max="8" width="21.7109375" style="11" customWidth="1"/>
    <col min="9" max="10" width="9.140625" style="11"/>
    <col min="11" max="11" width="16.140625" style="11" bestFit="1" customWidth="1"/>
    <col min="12" max="16384" width="9.140625" style="11"/>
  </cols>
  <sheetData>
    <row r="2" spans="3:12" ht="13.5" thickBot="1"/>
    <row r="3" spans="3:12" ht="53.25" customHeight="1">
      <c r="C3" s="203" t="s">
        <v>2173</v>
      </c>
      <c r="D3" s="204"/>
      <c r="E3" s="204"/>
      <c r="F3" s="204"/>
      <c r="G3" s="204"/>
      <c r="H3" s="205"/>
      <c r="J3" s="194" t="s">
        <v>2177</v>
      </c>
      <c r="K3" s="195">
        <f>H5</f>
        <v>51064674.176844798</v>
      </c>
    </row>
    <row r="4" spans="3:12" ht="43.5">
      <c r="C4" s="20" t="s">
        <v>1763</v>
      </c>
      <c r="D4" s="14" t="s">
        <v>1764</v>
      </c>
      <c r="E4" s="14" t="s">
        <v>1765</v>
      </c>
      <c r="F4" s="14" t="s">
        <v>1766</v>
      </c>
      <c r="G4" s="14" t="s">
        <v>1767</v>
      </c>
      <c r="H4" s="21" t="s">
        <v>1768</v>
      </c>
      <c r="J4" s="194" t="s">
        <v>2178</v>
      </c>
      <c r="K4" s="195">
        <v>51100000</v>
      </c>
    </row>
    <row r="5" spans="3:12" ht="18.75" customHeight="1">
      <c r="C5" s="22">
        <v>1</v>
      </c>
      <c r="D5" s="193" t="s">
        <v>2168</v>
      </c>
      <c r="E5" s="191">
        <f>'P&amp;M'!K265</f>
        <v>53201911</v>
      </c>
      <c r="F5" s="191"/>
      <c r="G5" s="191">
        <f>'P&amp;M'!W265</f>
        <v>53908993.596254155</v>
      </c>
      <c r="H5" s="192">
        <f>'P&amp;M'!AA265</f>
        <v>51064674.176844798</v>
      </c>
      <c r="J5" s="194" t="s">
        <v>2175</v>
      </c>
      <c r="K5" s="195">
        <f>K4*L5</f>
        <v>43435000</v>
      </c>
      <c r="L5" s="196">
        <v>0.85</v>
      </c>
    </row>
    <row r="6" spans="3:12" ht="15">
      <c r="C6" s="206"/>
      <c r="D6" s="207"/>
      <c r="E6" s="207"/>
      <c r="F6" s="207"/>
      <c r="G6" s="207"/>
      <c r="H6" s="208"/>
      <c r="J6" s="194" t="s">
        <v>2176</v>
      </c>
      <c r="K6" s="195">
        <f>K4*L6</f>
        <v>38325000</v>
      </c>
      <c r="L6" s="196">
        <v>0.75</v>
      </c>
    </row>
    <row r="7" spans="3:12">
      <c r="C7" s="209" t="s">
        <v>1769</v>
      </c>
      <c r="D7" s="210"/>
      <c r="E7" s="210"/>
      <c r="F7" s="210"/>
      <c r="G7" s="210"/>
      <c r="H7" s="211"/>
    </row>
    <row r="8" spans="3:12" ht="25.5" customHeight="1">
      <c r="C8" s="212" t="s">
        <v>2179</v>
      </c>
      <c r="D8" s="213"/>
      <c r="E8" s="213"/>
      <c r="F8" s="213"/>
      <c r="G8" s="213"/>
      <c r="H8" s="214"/>
    </row>
    <row r="9" spans="3:12" ht="25.5" customHeight="1">
      <c r="C9" s="197" t="s">
        <v>2169</v>
      </c>
      <c r="D9" s="198"/>
      <c r="E9" s="198"/>
      <c r="F9" s="198"/>
      <c r="G9" s="198"/>
      <c r="H9" s="199"/>
    </row>
    <row r="10" spans="3:12" ht="42.75" customHeight="1">
      <c r="C10" s="212" t="s">
        <v>2180</v>
      </c>
      <c r="D10" s="213"/>
      <c r="E10" s="213"/>
      <c r="F10" s="213"/>
      <c r="G10" s="213"/>
      <c r="H10" s="214"/>
    </row>
    <row r="11" spans="3:12" ht="39" customHeight="1">
      <c r="C11" s="197" t="s">
        <v>2170</v>
      </c>
      <c r="D11" s="198"/>
      <c r="E11" s="198"/>
      <c r="F11" s="198"/>
      <c r="G11" s="198"/>
      <c r="H11" s="199"/>
    </row>
    <row r="12" spans="3:12" ht="27" customHeight="1">
      <c r="C12" s="200" t="s">
        <v>2171</v>
      </c>
      <c r="D12" s="201"/>
      <c r="E12" s="201"/>
      <c r="F12" s="201"/>
      <c r="G12" s="201"/>
      <c r="H12" s="202"/>
    </row>
    <row r="13" spans="3:12">
      <c r="C13" s="197" t="s">
        <v>2172</v>
      </c>
      <c r="D13" s="198"/>
      <c r="E13" s="198"/>
      <c r="F13" s="198"/>
      <c r="G13" s="198"/>
      <c r="H13" s="199"/>
    </row>
  </sheetData>
  <mergeCells count="9">
    <mergeCell ref="C10:H10"/>
    <mergeCell ref="C11:H11"/>
    <mergeCell ref="C12:H12"/>
    <mergeCell ref="C13:H13"/>
    <mergeCell ref="C3:H3"/>
    <mergeCell ref="C6:H6"/>
    <mergeCell ref="C7:H7"/>
    <mergeCell ref="C8:H8"/>
    <mergeCell ref="C9:H9"/>
  </mergeCells>
  <pageMargins left="1" right="1" top="1" bottom="1" header="0.5" footer="0.5"/>
  <pageSetup scale="73"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871"/>
  <sheetViews>
    <sheetView topLeftCell="A552" zoomScaleNormal="100" workbookViewId="0">
      <selection activeCell="A567" sqref="A567"/>
    </sheetView>
  </sheetViews>
  <sheetFormatPr defaultRowHeight="15"/>
  <cols>
    <col min="1" max="1" width="97.28515625" style="7" bestFit="1" customWidth="1"/>
    <col min="2" max="2" width="15.5703125" style="7" bestFit="1" customWidth="1"/>
    <col min="3" max="3" width="13" style="8" bestFit="1" customWidth="1"/>
    <col min="4" max="10" width="13.28515625" style="9" bestFit="1" customWidth="1"/>
    <col min="11" max="124" width="13.28515625" style="5" bestFit="1" customWidth="1"/>
    <col min="125" max="256" width="9.140625" style="6"/>
    <col min="257" max="257" width="97.28515625" style="6" bestFit="1" customWidth="1"/>
    <col min="258" max="258" width="15.5703125" style="6" bestFit="1" customWidth="1"/>
    <col min="259" max="259" width="13" style="6" bestFit="1" customWidth="1"/>
    <col min="260" max="380" width="13.28515625" style="6" bestFit="1" customWidth="1"/>
    <col min="381" max="512" width="9.140625" style="6"/>
    <col min="513" max="513" width="97.28515625" style="6" bestFit="1" customWidth="1"/>
    <col min="514" max="514" width="15.5703125" style="6" bestFit="1" customWidth="1"/>
    <col min="515" max="515" width="13" style="6" bestFit="1" customWidth="1"/>
    <col min="516" max="636" width="13.28515625" style="6" bestFit="1" customWidth="1"/>
    <col min="637" max="768" width="9.140625" style="6"/>
    <col min="769" max="769" width="97.28515625" style="6" bestFit="1" customWidth="1"/>
    <col min="770" max="770" width="15.5703125" style="6" bestFit="1" customWidth="1"/>
    <col min="771" max="771" width="13" style="6" bestFit="1" customWidth="1"/>
    <col min="772" max="892" width="13.28515625" style="6" bestFit="1" customWidth="1"/>
    <col min="893" max="1024" width="9.140625" style="6"/>
    <col min="1025" max="1025" width="97.28515625" style="6" bestFit="1" customWidth="1"/>
    <col min="1026" max="1026" width="15.5703125" style="6" bestFit="1" customWidth="1"/>
    <col min="1027" max="1027" width="13" style="6" bestFit="1" customWidth="1"/>
    <col min="1028" max="1148" width="13.28515625" style="6" bestFit="1" customWidth="1"/>
    <col min="1149" max="1280" width="9.140625" style="6"/>
    <col min="1281" max="1281" width="97.28515625" style="6" bestFit="1" customWidth="1"/>
    <col min="1282" max="1282" width="15.5703125" style="6" bestFit="1" customWidth="1"/>
    <col min="1283" max="1283" width="13" style="6" bestFit="1" customWidth="1"/>
    <col min="1284" max="1404" width="13.28515625" style="6" bestFit="1" customWidth="1"/>
    <col min="1405" max="1536" width="9.140625" style="6"/>
    <col min="1537" max="1537" width="97.28515625" style="6" bestFit="1" customWidth="1"/>
    <col min="1538" max="1538" width="15.5703125" style="6" bestFit="1" customWidth="1"/>
    <col min="1539" max="1539" width="13" style="6" bestFit="1" customWidth="1"/>
    <col min="1540" max="1660" width="13.28515625" style="6" bestFit="1" customWidth="1"/>
    <col min="1661" max="1792" width="9.140625" style="6"/>
    <col min="1793" max="1793" width="97.28515625" style="6" bestFit="1" customWidth="1"/>
    <col min="1794" max="1794" width="15.5703125" style="6" bestFit="1" customWidth="1"/>
    <col min="1795" max="1795" width="13" style="6" bestFit="1" customWidth="1"/>
    <col min="1796" max="1916" width="13.28515625" style="6" bestFit="1" customWidth="1"/>
    <col min="1917" max="2048" width="9.140625" style="6"/>
    <col min="2049" max="2049" width="97.28515625" style="6" bestFit="1" customWidth="1"/>
    <col min="2050" max="2050" width="15.5703125" style="6" bestFit="1" customWidth="1"/>
    <col min="2051" max="2051" width="13" style="6" bestFit="1" customWidth="1"/>
    <col min="2052" max="2172" width="13.28515625" style="6" bestFit="1" customWidth="1"/>
    <col min="2173" max="2304" width="9.140625" style="6"/>
    <col min="2305" max="2305" width="97.28515625" style="6" bestFit="1" customWidth="1"/>
    <col min="2306" max="2306" width="15.5703125" style="6" bestFit="1" customWidth="1"/>
    <col min="2307" max="2307" width="13" style="6" bestFit="1" customWidth="1"/>
    <col min="2308" max="2428" width="13.28515625" style="6" bestFit="1" customWidth="1"/>
    <col min="2429" max="2560" width="9.140625" style="6"/>
    <col min="2561" max="2561" width="97.28515625" style="6" bestFit="1" customWidth="1"/>
    <col min="2562" max="2562" width="15.5703125" style="6" bestFit="1" customWidth="1"/>
    <col min="2563" max="2563" width="13" style="6" bestFit="1" customWidth="1"/>
    <col min="2564" max="2684" width="13.28515625" style="6" bestFit="1" customWidth="1"/>
    <col min="2685" max="2816" width="9.140625" style="6"/>
    <col min="2817" max="2817" width="97.28515625" style="6" bestFit="1" customWidth="1"/>
    <col min="2818" max="2818" width="15.5703125" style="6" bestFit="1" customWidth="1"/>
    <col min="2819" max="2819" width="13" style="6" bestFit="1" customWidth="1"/>
    <col min="2820" max="2940" width="13.28515625" style="6" bestFit="1" customWidth="1"/>
    <col min="2941" max="3072" width="9.140625" style="6"/>
    <col min="3073" max="3073" width="97.28515625" style="6" bestFit="1" customWidth="1"/>
    <col min="3074" max="3074" width="15.5703125" style="6" bestFit="1" customWidth="1"/>
    <col min="3075" max="3075" width="13" style="6" bestFit="1" customWidth="1"/>
    <col min="3076" max="3196" width="13.28515625" style="6" bestFit="1" customWidth="1"/>
    <col min="3197" max="3328" width="9.140625" style="6"/>
    <col min="3329" max="3329" width="97.28515625" style="6" bestFit="1" customWidth="1"/>
    <col min="3330" max="3330" width="15.5703125" style="6" bestFit="1" customWidth="1"/>
    <col min="3331" max="3331" width="13" style="6" bestFit="1" customWidth="1"/>
    <col min="3332" max="3452" width="13.28515625" style="6" bestFit="1" customWidth="1"/>
    <col min="3453" max="3584" width="9.140625" style="6"/>
    <col min="3585" max="3585" width="97.28515625" style="6" bestFit="1" customWidth="1"/>
    <col min="3586" max="3586" width="15.5703125" style="6" bestFit="1" customWidth="1"/>
    <col min="3587" max="3587" width="13" style="6" bestFit="1" customWidth="1"/>
    <col min="3588" max="3708" width="13.28515625" style="6" bestFit="1" customWidth="1"/>
    <col min="3709" max="3840" width="9.140625" style="6"/>
    <col min="3841" max="3841" width="97.28515625" style="6" bestFit="1" customWidth="1"/>
    <col min="3842" max="3842" width="15.5703125" style="6" bestFit="1" customWidth="1"/>
    <col min="3843" max="3843" width="13" style="6" bestFit="1" customWidth="1"/>
    <col min="3844" max="3964" width="13.28515625" style="6" bestFit="1" customWidth="1"/>
    <col min="3965" max="4096" width="9.140625" style="6"/>
    <col min="4097" max="4097" width="97.28515625" style="6" bestFit="1" customWidth="1"/>
    <col min="4098" max="4098" width="15.5703125" style="6" bestFit="1" customWidth="1"/>
    <col min="4099" max="4099" width="13" style="6" bestFit="1" customWidth="1"/>
    <col min="4100" max="4220" width="13.28515625" style="6" bestFit="1" customWidth="1"/>
    <col min="4221" max="4352" width="9.140625" style="6"/>
    <col min="4353" max="4353" width="97.28515625" style="6" bestFit="1" customWidth="1"/>
    <col min="4354" max="4354" width="15.5703125" style="6" bestFit="1" customWidth="1"/>
    <col min="4355" max="4355" width="13" style="6" bestFit="1" customWidth="1"/>
    <col min="4356" max="4476" width="13.28515625" style="6" bestFit="1" customWidth="1"/>
    <col min="4477" max="4608" width="9.140625" style="6"/>
    <col min="4609" max="4609" width="97.28515625" style="6" bestFit="1" customWidth="1"/>
    <col min="4610" max="4610" width="15.5703125" style="6" bestFit="1" customWidth="1"/>
    <col min="4611" max="4611" width="13" style="6" bestFit="1" customWidth="1"/>
    <col min="4612" max="4732" width="13.28515625" style="6" bestFit="1" customWidth="1"/>
    <col min="4733" max="4864" width="9.140625" style="6"/>
    <col min="4865" max="4865" width="97.28515625" style="6" bestFit="1" customWidth="1"/>
    <col min="4866" max="4866" width="15.5703125" style="6" bestFit="1" customWidth="1"/>
    <col min="4867" max="4867" width="13" style="6" bestFit="1" customWidth="1"/>
    <col min="4868" max="4988" width="13.28515625" style="6" bestFit="1" customWidth="1"/>
    <col min="4989" max="5120" width="9.140625" style="6"/>
    <col min="5121" max="5121" width="97.28515625" style="6" bestFit="1" customWidth="1"/>
    <col min="5122" max="5122" width="15.5703125" style="6" bestFit="1" customWidth="1"/>
    <col min="5123" max="5123" width="13" style="6" bestFit="1" customWidth="1"/>
    <col min="5124" max="5244" width="13.28515625" style="6" bestFit="1" customWidth="1"/>
    <col min="5245" max="5376" width="9.140625" style="6"/>
    <col min="5377" max="5377" width="97.28515625" style="6" bestFit="1" customWidth="1"/>
    <col min="5378" max="5378" width="15.5703125" style="6" bestFit="1" customWidth="1"/>
    <col min="5379" max="5379" width="13" style="6" bestFit="1" customWidth="1"/>
    <col min="5380" max="5500" width="13.28515625" style="6" bestFit="1" customWidth="1"/>
    <col min="5501" max="5632" width="9.140625" style="6"/>
    <col min="5633" max="5633" width="97.28515625" style="6" bestFit="1" customWidth="1"/>
    <col min="5634" max="5634" width="15.5703125" style="6" bestFit="1" customWidth="1"/>
    <col min="5635" max="5635" width="13" style="6" bestFit="1" customWidth="1"/>
    <col min="5636" max="5756" width="13.28515625" style="6" bestFit="1" customWidth="1"/>
    <col min="5757" max="5888" width="9.140625" style="6"/>
    <col min="5889" max="5889" width="97.28515625" style="6" bestFit="1" customWidth="1"/>
    <col min="5890" max="5890" width="15.5703125" style="6" bestFit="1" customWidth="1"/>
    <col min="5891" max="5891" width="13" style="6" bestFit="1" customWidth="1"/>
    <col min="5892" max="6012" width="13.28515625" style="6" bestFit="1" customWidth="1"/>
    <col min="6013" max="6144" width="9.140625" style="6"/>
    <col min="6145" max="6145" width="97.28515625" style="6" bestFit="1" customWidth="1"/>
    <col min="6146" max="6146" width="15.5703125" style="6" bestFit="1" customWidth="1"/>
    <col min="6147" max="6147" width="13" style="6" bestFit="1" customWidth="1"/>
    <col min="6148" max="6268" width="13.28515625" style="6" bestFit="1" customWidth="1"/>
    <col min="6269" max="6400" width="9.140625" style="6"/>
    <col min="6401" max="6401" width="97.28515625" style="6" bestFit="1" customWidth="1"/>
    <col min="6402" max="6402" width="15.5703125" style="6" bestFit="1" customWidth="1"/>
    <col min="6403" max="6403" width="13" style="6" bestFit="1" customWidth="1"/>
    <col min="6404" max="6524" width="13.28515625" style="6" bestFit="1" customWidth="1"/>
    <col min="6525" max="6656" width="9.140625" style="6"/>
    <col min="6657" max="6657" width="97.28515625" style="6" bestFit="1" customWidth="1"/>
    <col min="6658" max="6658" width="15.5703125" style="6" bestFit="1" customWidth="1"/>
    <col min="6659" max="6659" width="13" style="6" bestFit="1" customWidth="1"/>
    <col min="6660" max="6780" width="13.28515625" style="6" bestFit="1" customWidth="1"/>
    <col min="6781" max="6912" width="9.140625" style="6"/>
    <col min="6913" max="6913" width="97.28515625" style="6" bestFit="1" customWidth="1"/>
    <col min="6914" max="6914" width="15.5703125" style="6" bestFit="1" customWidth="1"/>
    <col min="6915" max="6915" width="13" style="6" bestFit="1" customWidth="1"/>
    <col min="6916" max="7036" width="13.28515625" style="6" bestFit="1" customWidth="1"/>
    <col min="7037" max="7168" width="9.140625" style="6"/>
    <col min="7169" max="7169" width="97.28515625" style="6" bestFit="1" customWidth="1"/>
    <col min="7170" max="7170" width="15.5703125" style="6" bestFit="1" customWidth="1"/>
    <col min="7171" max="7171" width="13" style="6" bestFit="1" customWidth="1"/>
    <col min="7172" max="7292" width="13.28515625" style="6" bestFit="1" customWidth="1"/>
    <col min="7293" max="7424" width="9.140625" style="6"/>
    <col min="7425" max="7425" width="97.28515625" style="6" bestFit="1" customWidth="1"/>
    <col min="7426" max="7426" width="15.5703125" style="6" bestFit="1" customWidth="1"/>
    <col min="7427" max="7427" width="13" style="6" bestFit="1" customWidth="1"/>
    <col min="7428" max="7548" width="13.28515625" style="6" bestFit="1" customWidth="1"/>
    <col min="7549" max="7680" width="9.140625" style="6"/>
    <col min="7681" max="7681" width="97.28515625" style="6" bestFit="1" customWidth="1"/>
    <col min="7682" max="7682" width="15.5703125" style="6" bestFit="1" customWidth="1"/>
    <col min="7683" max="7683" width="13" style="6" bestFit="1" customWidth="1"/>
    <col min="7684" max="7804" width="13.28515625" style="6" bestFit="1" customWidth="1"/>
    <col min="7805" max="7936" width="9.140625" style="6"/>
    <col min="7937" max="7937" width="97.28515625" style="6" bestFit="1" customWidth="1"/>
    <col min="7938" max="7938" width="15.5703125" style="6" bestFit="1" customWidth="1"/>
    <col min="7939" max="7939" width="13" style="6" bestFit="1" customWidth="1"/>
    <col min="7940" max="8060" width="13.28515625" style="6" bestFit="1" customWidth="1"/>
    <col min="8061" max="8192" width="9.140625" style="6"/>
    <col min="8193" max="8193" width="97.28515625" style="6" bestFit="1" customWidth="1"/>
    <col min="8194" max="8194" width="15.5703125" style="6" bestFit="1" customWidth="1"/>
    <col min="8195" max="8195" width="13" style="6" bestFit="1" customWidth="1"/>
    <col min="8196" max="8316" width="13.28515625" style="6" bestFit="1" customWidth="1"/>
    <col min="8317" max="8448" width="9.140625" style="6"/>
    <col min="8449" max="8449" width="97.28515625" style="6" bestFit="1" customWidth="1"/>
    <col min="8450" max="8450" width="15.5703125" style="6" bestFit="1" customWidth="1"/>
    <col min="8451" max="8451" width="13" style="6" bestFit="1" customWidth="1"/>
    <col min="8452" max="8572" width="13.28515625" style="6" bestFit="1" customWidth="1"/>
    <col min="8573" max="8704" width="9.140625" style="6"/>
    <col min="8705" max="8705" width="97.28515625" style="6" bestFit="1" customWidth="1"/>
    <col min="8706" max="8706" width="15.5703125" style="6" bestFit="1" customWidth="1"/>
    <col min="8707" max="8707" width="13" style="6" bestFit="1" customWidth="1"/>
    <col min="8708" max="8828" width="13.28515625" style="6" bestFit="1" customWidth="1"/>
    <col min="8829" max="8960" width="9.140625" style="6"/>
    <col min="8961" max="8961" width="97.28515625" style="6" bestFit="1" customWidth="1"/>
    <col min="8962" max="8962" width="15.5703125" style="6" bestFit="1" customWidth="1"/>
    <col min="8963" max="8963" width="13" style="6" bestFit="1" customWidth="1"/>
    <col min="8964" max="9084" width="13.28515625" style="6" bestFit="1" customWidth="1"/>
    <col min="9085" max="9216" width="9.140625" style="6"/>
    <col min="9217" max="9217" width="97.28515625" style="6" bestFit="1" customWidth="1"/>
    <col min="9218" max="9218" width="15.5703125" style="6" bestFit="1" customWidth="1"/>
    <col min="9219" max="9219" width="13" style="6" bestFit="1" customWidth="1"/>
    <col min="9220" max="9340" width="13.28515625" style="6" bestFit="1" customWidth="1"/>
    <col min="9341" max="9472" width="9.140625" style="6"/>
    <col min="9473" max="9473" width="97.28515625" style="6" bestFit="1" customWidth="1"/>
    <col min="9474" max="9474" width="15.5703125" style="6" bestFit="1" customWidth="1"/>
    <col min="9475" max="9475" width="13" style="6" bestFit="1" customWidth="1"/>
    <col min="9476" max="9596" width="13.28515625" style="6" bestFit="1" customWidth="1"/>
    <col min="9597" max="9728" width="9.140625" style="6"/>
    <col min="9729" max="9729" width="97.28515625" style="6" bestFit="1" customWidth="1"/>
    <col min="9730" max="9730" width="15.5703125" style="6" bestFit="1" customWidth="1"/>
    <col min="9731" max="9731" width="13" style="6" bestFit="1" customWidth="1"/>
    <col min="9732" max="9852" width="13.28515625" style="6" bestFit="1" customWidth="1"/>
    <col min="9853" max="9984" width="9.140625" style="6"/>
    <col min="9985" max="9985" width="97.28515625" style="6" bestFit="1" customWidth="1"/>
    <col min="9986" max="9986" width="15.5703125" style="6" bestFit="1" customWidth="1"/>
    <col min="9987" max="9987" width="13" style="6" bestFit="1" customWidth="1"/>
    <col min="9988" max="10108" width="13.28515625" style="6" bestFit="1" customWidth="1"/>
    <col min="10109" max="10240" width="9.140625" style="6"/>
    <col min="10241" max="10241" width="97.28515625" style="6" bestFit="1" customWidth="1"/>
    <col min="10242" max="10242" width="15.5703125" style="6" bestFit="1" customWidth="1"/>
    <col min="10243" max="10243" width="13" style="6" bestFit="1" customWidth="1"/>
    <col min="10244" max="10364" width="13.28515625" style="6" bestFit="1" customWidth="1"/>
    <col min="10365" max="10496" width="9.140625" style="6"/>
    <col min="10497" max="10497" width="97.28515625" style="6" bestFit="1" customWidth="1"/>
    <col min="10498" max="10498" width="15.5703125" style="6" bestFit="1" customWidth="1"/>
    <col min="10499" max="10499" width="13" style="6" bestFit="1" customWidth="1"/>
    <col min="10500" max="10620" width="13.28515625" style="6" bestFit="1" customWidth="1"/>
    <col min="10621" max="10752" width="9.140625" style="6"/>
    <col min="10753" max="10753" width="97.28515625" style="6" bestFit="1" customWidth="1"/>
    <col min="10754" max="10754" width="15.5703125" style="6" bestFit="1" customWidth="1"/>
    <col min="10755" max="10755" width="13" style="6" bestFit="1" customWidth="1"/>
    <col min="10756" max="10876" width="13.28515625" style="6" bestFit="1" customWidth="1"/>
    <col min="10877" max="11008" width="9.140625" style="6"/>
    <col min="11009" max="11009" width="97.28515625" style="6" bestFit="1" customWidth="1"/>
    <col min="11010" max="11010" width="15.5703125" style="6" bestFit="1" customWidth="1"/>
    <col min="11011" max="11011" width="13" style="6" bestFit="1" customWidth="1"/>
    <col min="11012" max="11132" width="13.28515625" style="6" bestFit="1" customWidth="1"/>
    <col min="11133" max="11264" width="9.140625" style="6"/>
    <col min="11265" max="11265" width="97.28515625" style="6" bestFit="1" customWidth="1"/>
    <col min="11266" max="11266" width="15.5703125" style="6" bestFit="1" customWidth="1"/>
    <col min="11267" max="11267" width="13" style="6" bestFit="1" customWidth="1"/>
    <col min="11268" max="11388" width="13.28515625" style="6" bestFit="1" customWidth="1"/>
    <col min="11389" max="11520" width="9.140625" style="6"/>
    <col min="11521" max="11521" width="97.28515625" style="6" bestFit="1" customWidth="1"/>
    <col min="11522" max="11522" width="15.5703125" style="6" bestFit="1" customWidth="1"/>
    <col min="11523" max="11523" width="13" style="6" bestFit="1" customWidth="1"/>
    <col min="11524" max="11644" width="13.28515625" style="6" bestFit="1" customWidth="1"/>
    <col min="11645" max="11776" width="9.140625" style="6"/>
    <col min="11777" max="11777" width="97.28515625" style="6" bestFit="1" customWidth="1"/>
    <col min="11778" max="11778" width="15.5703125" style="6" bestFit="1" customWidth="1"/>
    <col min="11779" max="11779" width="13" style="6" bestFit="1" customWidth="1"/>
    <col min="11780" max="11900" width="13.28515625" style="6" bestFit="1" customWidth="1"/>
    <col min="11901" max="12032" width="9.140625" style="6"/>
    <col min="12033" max="12033" width="97.28515625" style="6" bestFit="1" customWidth="1"/>
    <col min="12034" max="12034" width="15.5703125" style="6" bestFit="1" customWidth="1"/>
    <col min="12035" max="12035" width="13" style="6" bestFit="1" customWidth="1"/>
    <col min="12036" max="12156" width="13.28515625" style="6" bestFit="1" customWidth="1"/>
    <col min="12157" max="12288" width="9.140625" style="6"/>
    <col min="12289" max="12289" width="97.28515625" style="6" bestFit="1" customWidth="1"/>
    <col min="12290" max="12290" width="15.5703125" style="6" bestFit="1" customWidth="1"/>
    <col min="12291" max="12291" width="13" style="6" bestFit="1" customWidth="1"/>
    <col min="12292" max="12412" width="13.28515625" style="6" bestFit="1" customWidth="1"/>
    <col min="12413" max="12544" width="9.140625" style="6"/>
    <col min="12545" max="12545" width="97.28515625" style="6" bestFit="1" customWidth="1"/>
    <col min="12546" max="12546" width="15.5703125" style="6" bestFit="1" customWidth="1"/>
    <col min="12547" max="12547" width="13" style="6" bestFit="1" customWidth="1"/>
    <col min="12548" max="12668" width="13.28515625" style="6" bestFit="1" customWidth="1"/>
    <col min="12669" max="12800" width="9.140625" style="6"/>
    <col min="12801" max="12801" width="97.28515625" style="6" bestFit="1" customWidth="1"/>
    <col min="12802" max="12802" width="15.5703125" style="6" bestFit="1" customWidth="1"/>
    <col min="12803" max="12803" width="13" style="6" bestFit="1" customWidth="1"/>
    <col min="12804" max="12924" width="13.28515625" style="6" bestFit="1" customWidth="1"/>
    <col min="12925" max="13056" width="9.140625" style="6"/>
    <col min="13057" max="13057" width="97.28515625" style="6" bestFit="1" customWidth="1"/>
    <col min="13058" max="13058" width="15.5703125" style="6" bestFit="1" customWidth="1"/>
    <col min="13059" max="13059" width="13" style="6" bestFit="1" customWidth="1"/>
    <col min="13060" max="13180" width="13.28515625" style="6" bestFit="1" customWidth="1"/>
    <col min="13181" max="13312" width="9.140625" style="6"/>
    <col min="13313" max="13313" width="97.28515625" style="6" bestFit="1" customWidth="1"/>
    <col min="13314" max="13314" width="15.5703125" style="6" bestFit="1" customWidth="1"/>
    <col min="13315" max="13315" width="13" style="6" bestFit="1" customWidth="1"/>
    <col min="13316" max="13436" width="13.28515625" style="6" bestFit="1" customWidth="1"/>
    <col min="13437" max="13568" width="9.140625" style="6"/>
    <col min="13569" max="13569" width="97.28515625" style="6" bestFit="1" customWidth="1"/>
    <col min="13570" max="13570" width="15.5703125" style="6" bestFit="1" customWidth="1"/>
    <col min="13571" max="13571" width="13" style="6" bestFit="1" customWidth="1"/>
    <col min="13572" max="13692" width="13.28515625" style="6" bestFit="1" customWidth="1"/>
    <col min="13693" max="13824" width="9.140625" style="6"/>
    <col min="13825" max="13825" width="97.28515625" style="6" bestFit="1" customWidth="1"/>
    <col min="13826" max="13826" width="15.5703125" style="6" bestFit="1" customWidth="1"/>
    <col min="13827" max="13827" width="13" style="6" bestFit="1" customWidth="1"/>
    <col min="13828" max="13948" width="13.28515625" style="6" bestFit="1" customWidth="1"/>
    <col min="13949" max="14080" width="9.140625" style="6"/>
    <col min="14081" max="14081" width="97.28515625" style="6" bestFit="1" customWidth="1"/>
    <col min="14082" max="14082" width="15.5703125" style="6" bestFit="1" customWidth="1"/>
    <col min="14083" max="14083" width="13" style="6" bestFit="1" customWidth="1"/>
    <col min="14084" max="14204" width="13.28515625" style="6" bestFit="1" customWidth="1"/>
    <col min="14205" max="14336" width="9.140625" style="6"/>
    <col min="14337" max="14337" width="97.28515625" style="6" bestFit="1" customWidth="1"/>
    <col min="14338" max="14338" width="15.5703125" style="6" bestFit="1" customWidth="1"/>
    <col min="14339" max="14339" width="13" style="6" bestFit="1" customWidth="1"/>
    <col min="14340" max="14460" width="13.28515625" style="6" bestFit="1" customWidth="1"/>
    <col min="14461" max="14592" width="9.140625" style="6"/>
    <col min="14593" max="14593" width="97.28515625" style="6" bestFit="1" customWidth="1"/>
    <col min="14594" max="14594" width="15.5703125" style="6" bestFit="1" customWidth="1"/>
    <col min="14595" max="14595" width="13" style="6" bestFit="1" customWidth="1"/>
    <col min="14596" max="14716" width="13.28515625" style="6" bestFit="1" customWidth="1"/>
    <col min="14717" max="14848" width="9.140625" style="6"/>
    <col min="14849" max="14849" width="97.28515625" style="6" bestFit="1" customWidth="1"/>
    <col min="14850" max="14850" width="15.5703125" style="6" bestFit="1" customWidth="1"/>
    <col min="14851" max="14851" width="13" style="6" bestFit="1" customWidth="1"/>
    <col min="14852" max="14972" width="13.28515625" style="6" bestFit="1" customWidth="1"/>
    <col min="14973" max="15104" width="9.140625" style="6"/>
    <col min="15105" max="15105" width="97.28515625" style="6" bestFit="1" customWidth="1"/>
    <col min="15106" max="15106" width="15.5703125" style="6" bestFit="1" customWidth="1"/>
    <col min="15107" max="15107" width="13" style="6" bestFit="1" customWidth="1"/>
    <col min="15108" max="15228" width="13.28515625" style="6" bestFit="1" customWidth="1"/>
    <col min="15229" max="15360" width="9.140625" style="6"/>
    <col min="15361" max="15361" width="97.28515625" style="6" bestFit="1" customWidth="1"/>
    <col min="15362" max="15362" width="15.5703125" style="6" bestFit="1" customWidth="1"/>
    <col min="15363" max="15363" width="13" style="6" bestFit="1" customWidth="1"/>
    <col min="15364" max="15484" width="13.28515625" style="6" bestFit="1" customWidth="1"/>
    <col min="15485" max="15616" width="9.140625" style="6"/>
    <col min="15617" max="15617" width="97.28515625" style="6" bestFit="1" customWidth="1"/>
    <col min="15618" max="15618" width="15.5703125" style="6" bestFit="1" customWidth="1"/>
    <col min="15619" max="15619" width="13" style="6" bestFit="1" customWidth="1"/>
    <col min="15620" max="15740" width="13.28515625" style="6" bestFit="1" customWidth="1"/>
    <col min="15741" max="15872" width="9.140625" style="6"/>
    <col min="15873" max="15873" width="97.28515625" style="6" bestFit="1" customWidth="1"/>
    <col min="15874" max="15874" width="15.5703125" style="6" bestFit="1" customWidth="1"/>
    <col min="15875" max="15875" width="13" style="6" bestFit="1" customWidth="1"/>
    <col min="15876" max="15996" width="13.28515625" style="6" bestFit="1" customWidth="1"/>
    <col min="15997" max="16128" width="9.140625" style="6"/>
    <col min="16129" max="16129" width="97.28515625" style="6" bestFit="1" customWidth="1"/>
    <col min="16130" max="16130" width="15.5703125" style="6" bestFit="1" customWidth="1"/>
    <col min="16131" max="16131" width="13" style="6" bestFit="1" customWidth="1"/>
    <col min="16132" max="16252" width="13.28515625" style="6" bestFit="1" customWidth="1"/>
    <col min="16253" max="16384" width="9.140625" style="6"/>
  </cols>
  <sheetData>
    <row r="1" spans="1:124" s="2" customFormat="1">
      <c r="A1" s="1" t="s">
        <v>14</v>
      </c>
      <c r="B1" s="1" t="s">
        <v>15</v>
      </c>
      <c r="C1" s="1" t="s">
        <v>16</v>
      </c>
      <c r="D1" s="1">
        <v>41000</v>
      </c>
      <c r="E1" s="1">
        <v>41030</v>
      </c>
      <c r="F1" s="1">
        <v>41061</v>
      </c>
      <c r="G1" s="1">
        <v>41091</v>
      </c>
      <c r="H1" s="1">
        <v>41122</v>
      </c>
      <c r="I1" s="1">
        <v>41153</v>
      </c>
      <c r="J1" s="1">
        <v>41183</v>
      </c>
      <c r="K1" s="1">
        <v>41214</v>
      </c>
      <c r="L1" s="1">
        <v>41244</v>
      </c>
      <c r="M1" s="1">
        <v>41275</v>
      </c>
      <c r="N1" s="1">
        <v>41306</v>
      </c>
      <c r="O1" s="1">
        <v>41334</v>
      </c>
      <c r="P1" s="1">
        <v>41365</v>
      </c>
      <c r="Q1" s="1">
        <v>41395</v>
      </c>
      <c r="R1" s="1">
        <v>41426</v>
      </c>
      <c r="S1" s="1">
        <v>41456</v>
      </c>
      <c r="T1" s="1">
        <v>41487</v>
      </c>
      <c r="U1" s="1">
        <v>41518</v>
      </c>
      <c r="V1" s="1">
        <v>41548</v>
      </c>
      <c r="W1" s="1">
        <v>41579</v>
      </c>
      <c r="X1" s="1">
        <v>41609</v>
      </c>
      <c r="Y1" s="1">
        <v>41640</v>
      </c>
      <c r="Z1" s="1">
        <v>41671</v>
      </c>
      <c r="AA1" s="1">
        <v>41699</v>
      </c>
      <c r="AB1" s="1">
        <v>41730</v>
      </c>
      <c r="AC1" s="1">
        <v>41760</v>
      </c>
      <c r="AD1" s="1">
        <v>41791</v>
      </c>
      <c r="AE1" s="1">
        <v>41821</v>
      </c>
      <c r="AF1" s="1">
        <v>41852</v>
      </c>
      <c r="AG1" s="1">
        <v>41883</v>
      </c>
      <c r="AH1" s="1">
        <v>41913</v>
      </c>
      <c r="AI1" s="1">
        <v>41944</v>
      </c>
      <c r="AJ1" s="1">
        <v>41974</v>
      </c>
      <c r="AK1" s="1">
        <v>42005</v>
      </c>
      <c r="AL1" s="1">
        <v>42036</v>
      </c>
      <c r="AM1" s="1">
        <v>42064</v>
      </c>
      <c r="AN1" s="1">
        <v>42095</v>
      </c>
      <c r="AO1" s="1">
        <v>42125</v>
      </c>
      <c r="AP1" s="1">
        <v>42156</v>
      </c>
      <c r="AQ1" s="1">
        <v>42186</v>
      </c>
      <c r="AR1" s="1">
        <v>42217</v>
      </c>
      <c r="AS1" s="1">
        <v>42248</v>
      </c>
      <c r="AT1" s="1">
        <v>42278</v>
      </c>
      <c r="AU1" s="1">
        <v>42309</v>
      </c>
      <c r="AV1" s="1">
        <v>42339</v>
      </c>
      <c r="AW1" s="1">
        <v>42370</v>
      </c>
      <c r="AX1" s="1">
        <v>42401</v>
      </c>
      <c r="AY1" s="1">
        <v>42430</v>
      </c>
      <c r="AZ1" s="1">
        <v>42461</v>
      </c>
      <c r="BA1" s="1">
        <v>42491</v>
      </c>
      <c r="BB1" s="1">
        <v>42522</v>
      </c>
      <c r="BC1" s="1">
        <v>42552</v>
      </c>
      <c r="BD1" s="1">
        <v>42583</v>
      </c>
      <c r="BE1" s="1">
        <v>42614</v>
      </c>
      <c r="BF1" s="1">
        <v>42644</v>
      </c>
      <c r="BG1" s="1">
        <v>42675</v>
      </c>
      <c r="BH1" s="1">
        <v>42705</v>
      </c>
      <c r="BI1" s="1">
        <v>42736</v>
      </c>
      <c r="BJ1" s="1">
        <v>42767</v>
      </c>
      <c r="BK1" s="1">
        <v>42795</v>
      </c>
      <c r="BL1" s="1">
        <v>42826</v>
      </c>
      <c r="BM1" s="1">
        <v>42856</v>
      </c>
      <c r="BN1" s="1">
        <v>42887</v>
      </c>
      <c r="BO1" s="1">
        <v>42917</v>
      </c>
      <c r="BP1" s="1">
        <v>42948</v>
      </c>
      <c r="BQ1" s="1">
        <v>42979</v>
      </c>
      <c r="BR1" s="1">
        <v>43009</v>
      </c>
      <c r="BS1" s="1">
        <v>43040</v>
      </c>
      <c r="BT1" s="1">
        <v>43070</v>
      </c>
      <c r="BU1" s="1">
        <v>43101</v>
      </c>
      <c r="BV1" s="1">
        <v>43132</v>
      </c>
      <c r="BW1" s="1">
        <v>43160</v>
      </c>
      <c r="BX1" s="1">
        <v>43191</v>
      </c>
      <c r="BY1" s="1">
        <v>43221</v>
      </c>
      <c r="BZ1" s="1">
        <v>43252</v>
      </c>
      <c r="CA1" s="1">
        <v>43282</v>
      </c>
      <c r="CB1" s="1">
        <v>43313</v>
      </c>
      <c r="CC1" s="1">
        <v>43344</v>
      </c>
      <c r="CD1" s="1">
        <v>43374</v>
      </c>
      <c r="CE1" s="1">
        <v>43405</v>
      </c>
      <c r="CF1" s="1">
        <v>43435</v>
      </c>
      <c r="CG1" s="1">
        <v>43466</v>
      </c>
      <c r="CH1" s="1">
        <v>43497</v>
      </c>
      <c r="CI1" s="1">
        <v>43525</v>
      </c>
      <c r="CJ1" s="1">
        <v>43556</v>
      </c>
      <c r="CK1" s="1">
        <v>43586</v>
      </c>
      <c r="CL1" s="1">
        <v>43617</v>
      </c>
      <c r="CM1" s="1">
        <v>43647</v>
      </c>
      <c r="CN1" s="1">
        <v>43678</v>
      </c>
      <c r="CO1" s="1">
        <v>43709</v>
      </c>
      <c r="CP1" s="1">
        <v>43739</v>
      </c>
      <c r="CQ1" s="1">
        <v>43770</v>
      </c>
      <c r="CR1" s="1">
        <v>43800</v>
      </c>
      <c r="CS1" s="1">
        <v>43831</v>
      </c>
      <c r="CT1" s="1">
        <v>43862</v>
      </c>
      <c r="CU1" s="1">
        <v>43891</v>
      </c>
      <c r="CV1" s="1">
        <v>43922</v>
      </c>
      <c r="CW1" s="1">
        <v>43952</v>
      </c>
      <c r="CX1" s="1">
        <v>43983</v>
      </c>
      <c r="CY1" s="1">
        <v>44013</v>
      </c>
      <c r="CZ1" s="1">
        <v>44044</v>
      </c>
      <c r="DA1" s="1">
        <v>44075</v>
      </c>
      <c r="DB1" s="1">
        <v>44105</v>
      </c>
      <c r="DC1" s="1">
        <v>44136</v>
      </c>
      <c r="DD1" s="1">
        <v>44166</v>
      </c>
      <c r="DE1" s="1">
        <v>44197</v>
      </c>
      <c r="DF1" s="1">
        <v>44228</v>
      </c>
      <c r="DG1" s="1">
        <v>44256</v>
      </c>
      <c r="DH1" s="1">
        <v>44287</v>
      </c>
      <c r="DI1" s="1">
        <v>44317</v>
      </c>
      <c r="DJ1" s="1">
        <v>44348</v>
      </c>
      <c r="DK1" s="1">
        <v>44378</v>
      </c>
      <c r="DL1" s="1">
        <v>44409</v>
      </c>
      <c r="DM1" s="1">
        <v>44440</v>
      </c>
      <c r="DN1" s="1">
        <v>44470</v>
      </c>
      <c r="DO1" s="1">
        <v>44501</v>
      </c>
      <c r="DP1" s="1">
        <v>44531</v>
      </c>
      <c r="DQ1" s="1">
        <v>44562</v>
      </c>
      <c r="DR1" s="1">
        <v>44593</v>
      </c>
      <c r="DS1" s="1">
        <v>44621</v>
      </c>
      <c r="DT1" s="1">
        <v>44652</v>
      </c>
    </row>
    <row r="2" spans="1:124">
      <c r="A2" s="3" t="s">
        <v>17</v>
      </c>
      <c r="B2" s="3" t="s">
        <v>18</v>
      </c>
      <c r="C2" s="4">
        <v>100</v>
      </c>
      <c r="D2" s="5">
        <v>104.7</v>
      </c>
      <c r="E2" s="5">
        <v>105.3</v>
      </c>
      <c r="F2" s="5">
        <v>105.3</v>
      </c>
      <c r="G2" s="5">
        <v>106.2</v>
      </c>
      <c r="H2" s="5">
        <v>106.9</v>
      </c>
      <c r="I2" s="5">
        <v>107.6</v>
      </c>
      <c r="J2" s="5">
        <v>107.4</v>
      </c>
      <c r="K2" s="5">
        <v>107.3</v>
      </c>
      <c r="L2" s="5">
        <v>107.1</v>
      </c>
      <c r="M2" s="5">
        <v>108</v>
      </c>
      <c r="N2" s="5">
        <v>108.4</v>
      </c>
      <c r="O2" s="5">
        <v>108.6</v>
      </c>
      <c r="P2" s="5">
        <v>108.6</v>
      </c>
      <c r="Q2" s="5">
        <v>108.6</v>
      </c>
      <c r="R2" s="5">
        <v>110.1</v>
      </c>
      <c r="S2" s="5">
        <v>111.2</v>
      </c>
      <c r="T2" s="5">
        <v>112.9</v>
      </c>
      <c r="U2" s="5">
        <v>114.3</v>
      </c>
      <c r="V2" s="5">
        <v>114.6</v>
      </c>
      <c r="W2" s="5">
        <v>114.3</v>
      </c>
      <c r="X2" s="5">
        <v>113.4</v>
      </c>
      <c r="Y2" s="5">
        <v>113.6</v>
      </c>
      <c r="Z2" s="5">
        <v>113.6</v>
      </c>
      <c r="AA2" s="5">
        <v>114.3</v>
      </c>
      <c r="AB2" s="5">
        <v>114.1</v>
      </c>
      <c r="AC2" s="5">
        <v>114.8</v>
      </c>
      <c r="AD2" s="5">
        <v>115.2</v>
      </c>
      <c r="AE2" s="5">
        <v>116.7</v>
      </c>
      <c r="AF2" s="5">
        <v>117.2</v>
      </c>
      <c r="AG2" s="5">
        <v>116.4</v>
      </c>
      <c r="AH2" s="5">
        <v>115.6</v>
      </c>
      <c r="AI2" s="5">
        <v>114.1</v>
      </c>
      <c r="AJ2" s="5">
        <v>112.1</v>
      </c>
      <c r="AK2" s="5">
        <v>110.8</v>
      </c>
      <c r="AL2" s="5">
        <v>109.6</v>
      </c>
      <c r="AM2" s="5">
        <v>109.9</v>
      </c>
      <c r="AN2" s="5">
        <v>110.2</v>
      </c>
      <c r="AO2" s="5">
        <v>111.4</v>
      </c>
      <c r="AP2" s="5">
        <v>111.8</v>
      </c>
      <c r="AQ2" s="5">
        <v>111.1</v>
      </c>
      <c r="AR2" s="5">
        <v>110</v>
      </c>
      <c r="AS2" s="5">
        <v>109.9</v>
      </c>
      <c r="AT2" s="5">
        <v>110.1</v>
      </c>
      <c r="AU2" s="5">
        <v>109.9</v>
      </c>
      <c r="AV2" s="5">
        <v>109.4</v>
      </c>
      <c r="AW2" s="5">
        <v>108</v>
      </c>
      <c r="AX2" s="5">
        <v>107.1</v>
      </c>
      <c r="AY2" s="5">
        <v>107.7</v>
      </c>
      <c r="AZ2" s="5">
        <v>109</v>
      </c>
      <c r="BA2" s="5">
        <v>110.4</v>
      </c>
      <c r="BB2" s="5">
        <v>111.7</v>
      </c>
      <c r="BC2" s="5">
        <v>111.8</v>
      </c>
      <c r="BD2" s="5">
        <v>111.2</v>
      </c>
      <c r="BE2" s="5">
        <v>111.4</v>
      </c>
      <c r="BF2" s="5">
        <v>111.5</v>
      </c>
      <c r="BG2" s="5">
        <v>111.9</v>
      </c>
      <c r="BH2" s="5">
        <v>111.7</v>
      </c>
      <c r="BI2" s="5">
        <v>112.6</v>
      </c>
      <c r="BJ2" s="5">
        <v>113</v>
      </c>
      <c r="BK2" s="5">
        <v>113.2</v>
      </c>
      <c r="BL2" s="5">
        <v>113.2</v>
      </c>
      <c r="BM2" s="5">
        <v>112.9</v>
      </c>
      <c r="BN2" s="5">
        <v>112.7</v>
      </c>
      <c r="BO2" s="5">
        <v>113.9</v>
      </c>
      <c r="BP2" s="5">
        <v>114.8</v>
      </c>
      <c r="BQ2" s="5">
        <v>114.9</v>
      </c>
      <c r="BR2" s="5">
        <v>115.6</v>
      </c>
      <c r="BS2" s="5">
        <v>116.4</v>
      </c>
      <c r="BT2" s="5">
        <v>115.7</v>
      </c>
      <c r="BU2" s="5">
        <v>116</v>
      </c>
      <c r="BV2" s="5">
        <v>116.1</v>
      </c>
      <c r="BW2" s="5">
        <v>116.3</v>
      </c>
      <c r="BX2" s="5">
        <v>117.3</v>
      </c>
      <c r="BY2" s="5">
        <v>118.3</v>
      </c>
      <c r="BZ2" s="5">
        <v>119.1</v>
      </c>
      <c r="CA2" s="5">
        <v>119.9</v>
      </c>
      <c r="CB2" s="5">
        <v>120.1</v>
      </c>
      <c r="CC2" s="5">
        <v>120.9</v>
      </c>
      <c r="CD2" s="5">
        <v>122</v>
      </c>
      <c r="CE2" s="5">
        <v>121.6</v>
      </c>
      <c r="CF2" s="5">
        <v>119.7</v>
      </c>
      <c r="CG2" s="5">
        <v>119.2</v>
      </c>
      <c r="CH2" s="5">
        <v>119.5</v>
      </c>
      <c r="CI2" s="5">
        <v>119.9</v>
      </c>
      <c r="CJ2" s="5">
        <v>121.1</v>
      </c>
      <c r="CK2" s="5">
        <v>121.6</v>
      </c>
      <c r="CL2" s="5">
        <v>121.5</v>
      </c>
      <c r="CM2" s="5">
        <v>121.3</v>
      </c>
      <c r="CN2" s="5">
        <v>121.5</v>
      </c>
      <c r="CO2" s="5">
        <v>121.3</v>
      </c>
      <c r="CP2" s="5">
        <v>122</v>
      </c>
      <c r="CQ2" s="5">
        <v>122.3</v>
      </c>
      <c r="CR2" s="5">
        <v>123</v>
      </c>
      <c r="CS2" s="5">
        <v>123.4</v>
      </c>
      <c r="CT2" s="5">
        <v>122.2</v>
      </c>
      <c r="CU2" s="5">
        <v>120.4</v>
      </c>
      <c r="CV2" s="5">
        <v>119.2</v>
      </c>
      <c r="CW2" s="5">
        <v>117.5</v>
      </c>
      <c r="CX2" s="5">
        <v>119.3</v>
      </c>
      <c r="CY2" s="5">
        <v>121</v>
      </c>
      <c r="CZ2" s="5">
        <v>122</v>
      </c>
      <c r="DA2" s="5">
        <v>122.9</v>
      </c>
      <c r="DB2" s="5">
        <v>123.6</v>
      </c>
      <c r="DC2" s="5">
        <v>125.1</v>
      </c>
      <c r="DD2" s="5">
        <v>125.4</v>
      </c>
      <c r="DE2" s="5">
        <v>126.5</v>
      </c>
      <c r="DF2" s="5">
        <v>128.1</v>
      </c>
      <c r="DG2" s="5">
        <v>129.9</v>
      </c>
      <c r="DH2" s="5">
        <v>132</v>
      </c>
      <c r="DI2" s="5">
        <v>132.9</v>
      </c>
      <c r="DJ2" s="5">
        <v>133.69999999999999</v>
      </c>
      <c r="DK2" s="5">
        <v>135</v>
      </c>
      <c r="DL2" s="5">
        <v>136.19999999999999</v>
      </c>
      <c r="DM2" s="5">
        <v>137.4</v>
      </c>
      <c r="DN2" s="5">
        <v>140.69999999999999</v>
      </c>
      <c r="DO2" s="5">
        <v>143.69999999999999</v>
      </c>
      <c r="DP2" s="5">
        <v>143.30000000000001</v>
      </c>
      <c r="DQ2" s="5">
        <v>143.80000000000001</v>
      </c>
      <c r="DR2" s="5">
        <v>145.30000000000001</v>
      </c>
      <c r="DS2" s="5">
        <v>148.80000000000001</v>
      </c>
      <c r="DT2" s="5">
        <v>151.9</v>
      </c>
    </row>
    <row r="3" spans="1:124">
      <c r="A3" s="3" t="s">
        <v>19</v>
      </c>
      <c r="B3" s="3" t="s">
        <v>20</v>
      </c>
      <c r="C3" s="4">
        <v>22.617560000000001</v>
      </c>
      <c r="D3" s="5">
        <v>107.1</v>
      </c>
      <c r="E3" s="5">
        <v>107.5</v>
      </c>
      <c r="F3" s="5">
        <v>107.9</v>
      </c>
      <c r="G3" s="5">
        <v>111.4</v>
      </c>
      <c r="H3" s="5">
        <v>112.7</v>
      </c>
      <c r="I3" s="5">
        <v>112</v>
      </c>
      <c r="J3" s="5">
        <v>111</v>
      </c>
      <c r="K3" s="5">
        <v>112.2</v>
      </c>
      <c r="L3" s="5">
        <v>111.9</v>
      </c>
      <c r="M3" s="5">
        <v>113.8</v>
      </c>
      <c r="N3" s="5">
        <v>115.2</v>
      </c>
      <c r="O3" s="5">
        <v>114.6</v>
      </c>
      <c r="P3" s="5">
        <v>114.6</v>
      </c>
      <c r="Q3" s="5">
        <v>116.8</v>
      </c>
      <c r="R3" s="5">
        <v>120.5</v>
      </c>
      <c r="S3" s="5">
        <v>121.7</v>
      </c>
      <c r="T3" s="5">
        <v>125.6</v>
      </c>
      <c r="U3" s="5">
        <v>126</v>
      </c>
      <c r="V3" s="5">
        <v>128.4</v>
      </c>
      <c r="W3" s="5">
        <v>128.4</v>
      </c>
      <c r="X3" s="5">
        <v>123.3</v>
      </c>
      <c r="Y3" s="5">
        <v>121.2</v>
      </c>
      <c r="Z3" s="5">
        <v>121.1</v>
      </c>
      <c r="AA3" s="5">
        <v>121.4</v>
      </c>
      <c r="AB3" s="5">
        <v>121.5</v>
      </c>
      <c r="AC3" s="5">
        <v>124</v>
      </c>
      <c r="AD3" s="5">
        <v>125.7</v>
      </c>
      <c r="AE3" s="5">
        <v>130.1</v>
      </c>
      <c r="AF3" s="5">
        <v>131.5</v>
      </c>
      <c r="AG3" s="5">
        <v>129.4</v>
      </c>
      <c r="AH3" s="5">
        <v>127.3</v>
      </c>
      <c r="AI3" s="5">
        <v>126.5</v>
      </c>
      <c r="AJ3" s="5">
        <v>123.1</v>
      </c>
      <c r="AK3" s="5">
        <v>120.8</v>
      </c>
      <c r="AL3" s="5">
        <v>120.7</v>
      </c>
      <c r="AM3" s="5">
        <v>120.1</v>
      </c>
      <c r="AN3" s="5">
        <v>121.5</v>
      </c>
      <c r="AO3" s="5">
        <v>123.4</v>
      </c>
      <c r="AP3" s="5">
        <v>124.9</v>
      </c>
      <c r="AQ3" s="5">
        <v>124.3</v>
      </c>
      <c r="AR3" s="5">
        <v>125.4</v>
      </c>
      <c r="AS3" s="5">
        <v>125.9</v>
      </c>
      <c r="AT3" s="5">
        <v>126.4</v>
      </c>
      <c r="AU3" s="5">
        <v>127.1</v>
      </c>
      <c r="AV3" s="5">
        <v>126.7</v>
      </c>
      <c r="AW3" s="5">
        <v>124.3</v>
      </c>
      <c r="AX3" s="5">
        <v>122.1</v>
      </c>
      <c r="AY3" s="5">
        <v>123</v>
      </c>
      <c r="AZ3" s="5">
        <v>126.1</v>
      </c>
      <c r="BA3" s="5">
        <v>128.80000000000001</v>
      </c>
      <c r="BB3" s="5">
        <v>132</v>
      </c>
      <c r="BC3" s="5">
        <v>131.80000000000001</v>
      </c>
      <c r="BD3" s="5">
        <v>131.4</v>
      </c>
      <c r="BE3" s="5">
        <v>130.6</v>
      </c>
      <c r="BF3" s="5">
        <v>129.1</v>
      </c>
      <c r="BG3" s="5">
        <v>128.80000000000001</v>
      </c>
      <c r="BH3" s="5">
        <v>126.8</v>
      </c>
      <c r="BI3" s="5">
        <v>126.7</v>
      </c>
      <c r="BJ3" s="5">
        <v>127</v>
      </c>
      <c r="BK3" s="5">
        <v>127.1</v>
      </c>
      <c r="BL3" s="5">
        <v>127.4</v>
      </c>
      <c r="BM3" s="5">
        <v>126.6</v>
      </c>
      <c r="BN3" s="5">
        <v>126.5</v>
      </c>
      <c r="BO3" s="5">
        <v>132.6</v>
      </c>
      <c r="BP3" s="5">
        <v>135.30000000000001</v>
      </c>
      <c r="BQ3" s="5">
        <v>131.5</v>
      </c>
      <c r="BR3" s="5">
        <v>133.9</v>
      </c>
      <c r="BS3" s="5">
        <v>136</v>
      </c>
      <c r="BT3" s="5">
        <v>131.69999999999999</v>
      </c>
      <c r="BU3" s="5">
        <v>129.9</v>
      </c>
      <c r="BV3" s="5">
        <v>128</v>
      </c>
      <c r="BW3" s="5">
        <v>128.19999999999999</v>
      </c>
      <c r="BX3" s="5">
        <v>130.69999999999999</v>
      </c>
      <c r="BY3" s="5">
        <v>131.4</v>
      </c>
      <c r="BZ3" s="5">
        <v>132.5</v>
      </c>
      <c r="CA3" s="5">
        <v>135.30000000000001</v>
      </c>
      <c r="CB3" s="5">
        <v>135.19999999999999</v>
      </c>
      <c r="CC3" s="5">
        <v>135.5</v>
      </c>
      <c r="CD3" s="5">
        <v>137.19999999999999</v>
      </c>
      <c r="CE3" s="5">
        <v>136.80000000000001</v>
      </c>
      <c r="CF3" s="5">
        <v>133.5</v>
      </c>
      <c r="CG3" s="5">
        <v>133.80000000000001</v>
      </c>
      <c r="CH3" s="5">
        <v>134.1</v>
      </c>
      <c r="CI3" s="5">
        <v>134.5</v>
      </c>
      <c r="CJ3" s="5">
        <v>139.30000000000001</v>
      </c>
      <c r="CK3" s="5">
        <v>140.30000000000001</v>
      </c>
      <c r="CL3" s="5">
        <v>141</v>
      </c>
      <c r="CM3" s="5">
        <v>142.80000000000001</v>
      </c>
      <c r="CN3" s="5">
        <v>144</v>
      </c>
      <c r="CO3" s="5">
        <v>143</v>
      </c>
      <c r="CP3" s="5">
        <v>145.5</v>
      </c>
      <c r="CQ3" s="5">
        <v>147.19999999999999</v>
      </c>
      <c r="CR3" s="5">
        <v>148.9</v>
      </c>
      <c r="CS3" s="5">
        <v>147.19999999999999</v>
      </c>
      <c r="CT3" s="5">
        <v>142.80000000000001</v>
      </c>
      <c r="CU3" s="5">
        <v>137.4</v>
      </c>
      <c r="CV3" s="5">
        <v>137.80000000000001</v>
      </c>
      <c r="CW3" s="5">
        <v>137.30000000000001</v>
      </c>
      <c r="CX3" s="5">
        <v>140.9</v>
      </c>
      <c r="CY3" s="5">
        <v>145.1</v>
      </c>
      <c r="CZ3" s="5">
        <v>146.69999999999999</v>
      </c>
      <c r="DA3" s="5">
        <v>148.80000000000001</v>
      </c>
      <c r="DB3" s="5">
        <v>151.80000000000001</v>
      </c>
      <c r="DC3" s="5">
        <v>152.80000000000001</v>
      </c>
      <c r="DD3" s="5">
        <v>148</v>
      </c>
      <c r="DE3" s="5">
        <v>144.9</v>
      </c>
      <c r="DF3" s="5">
        <v>147.1</v>
      </c>
      <c r="DG3" s="5">
        <v>147.4</v>
      </c>
      <c r="DH3" s="5">
        <v>151.5</v>
      </c>
      <c r="DI3" s="5">
        <v>150.19999999999999</v>
      </c>
      <c r="DJ3" s="5">
        <v>153</v>
      </c>
      <c r="DK3" s="5">
        <v>154.30000000000001</v>
      </c>
      <c r="DL3" s="5">
        <v>155.4</v>
      </c>
      <c r="DM3" s="5">
        <v>157.69999999999999</v>
      </c>
      <c r="DN3" s="5">
        <v>163</v>
      </c>
      <c r="DO3" s="5">
        <v>168.4</v>
      </c>
      <c r="DP3" s="5">
        <v>168.4</v>
      </c>
      <c r="DQ3" s="5">
        <v>167.5</v>
      </c>
      <c r="DR3" s="5">
        <v>167.5</v>
      </c>
      <c r="DS3" s="5">
        <v>170.3</v>
      </c>
      <c r="DT3" s="5">
        <v>174.9</v>
      </c>
    </row>
    <row r="4" spans="1:124">
      <c r="A4" s="3" t="s">
        <v>21</v>
      </c>
      <c r="B4" s="3" t="s">
        <v>22</v>
      </c>
      <c r="C4" s="4">
        <v>15.255850000000001</v>
      </c>
      <c r="D4" s="5">
        <v>106.2</v>
      </c>
      <c r="E4" s="5">
        <v>106.7</v>
      </c>
      <c r="F4" s="5">
        <v>109.3</v>
      </c>
      <c r="G4" s="5">
        <v>111.3</v>
      </c>
      <c r="H4" s="5">
        <v>111.2</v>
      </c>
      <c r="I4" s="5">
        <v>111.3</v>
      </c>
      <c r="J4" s="5">
        <v>111</v>
      </c>
      <c r="K4" s="5">
        <v>112</v>
      </c>
      <c r="L4" s="5">
        <v>110.8</v>
      </c>
      <c r="M4" s="5">
        <v>113.2</v>
      </c>
      <c r="N4" s="5">
        <v>113.9</v>
      </c>
      <c r="O4" s="5">
        <v>113.5</v>
      </c>
      <c r="P4" s="5">
        <v>114.7</v>
      </c>
      <c r="Q4" s="5">
        <v>117.8</v>
      </c>
      <c r="R4" s="5">
        <v>122.2</v>
      </c>
      <c r="S4" s="5">
        <v>123.6</v>
      </c>
      <c r="T4" s="5">
        <v>128.19999999999999</v>
      </c>
      <c r="U4" s="5">
        <v>128.5</v>
      </c>
      <c r="V4" s="5">
        <v>132.6</v>
      </c>
      <c r="W4" s="5">
        <v>133.19999999999999</v>
      </c>
      <c r="X4" s="5">
        <v>125.6</v>
      </c>
      <c r="Y4" s="5">
        <v>122.7</v>
      </c>
      <c r="Z4" s="5">
        <v>122.2</v>
      </c>
      <c r="AA4" s="5">
        <v>122.9</v>
      </c>
      <c r="AB4" s="5">
        <v>123.1</v>
      </c>
      <c r="AC4" s="5">
        <v>126.3</v>
      </c>
      <c r="AD4" s="5">
        <v>129.69999999999999</v>
      </c>
      <c r="AE4" s="5">
        <v>136.30000000000001</v>
      </c>
      <c r="AF4" s="5">
        <v>138.5</v>
      </c>
      <c r="AG4" s="5">
        <v>136</v>
      </c>
      <c r="AH4" s="5">
        <v>134.80000000000001</v>
      </c>
      <c r="AI4" s="5">
        <v>134.5</v>
      </c>
      <c r="AJ4" s="5">
        <v>131</v>
      </c>
      <c r="AK4" s="5">
        <v>130.1</v>
      </c>
      <c r="AL4" s="5">
        <v>129.1</v>
      </c>
      <c r="AM4" s="5">
        <v>128.69999999999999</v>
      </c>
      <c r="AN4" s="5">
        <v>130.69999999999999</v>
      </c>
      <c r="AO4" s="5">
        <v>131.9</v>
      </c>
      <c r="AP4" s="5">
        <v>133.6</v>
      </c>
      <c r="AQ4" s="5">
        <v>133.80000000000001</v>
      </c>
      <c r="AR4" s="5">
        <v>135.9</v>
      </c>
      <c r="AS4" s="5">
        <v>136.19999999999999</v>
      </c>
      <c r="AT4" s="5">
        <v>137.80000000000001</v>
      </c>
      <c r="AU4" s="5">
        <v>138.6</v>
      </c>
      <c r="AV4" s="5">
        <v>137.5</v>
      </c>
      <c r="AW4" s="5">
        <v>136.1</v>
      </c>
      <c r="AX4" s="5">
        <v>133.19999999999999</v>
      </c>
      <c r="AY4" s="5">
        <v>133.4</v>
      </c>
      <c r="AZ4" s="5">
        <v>137.80000000000001</v>
      </c>
      <c r="BA4" s="5">
        <v>140.9</v>
      </c>
      <c r="BB4" s="5">
        <v>144</v>
      </c>
      <c r="BC4" s="5">
        <v>144.5</v>
      </c>
      <c r="BD4" s="5">
        <v>142.6</v>
      </c>
      <c r="BE4" s="5">
        <v>141.9</v>
      </c>
      <c r="BF4" s="5">
        <v>141.9</v>
      </c>
      <c r="BG4" s="5">
        <v>142</v>
      </c>
      <c r="BH4" s="5">
        <v>137.6</v>
      </c>
      <c r="BI4" s="5">
        <v>136.5</v>
      </c>
      <c r="BJ4" s="5">
        <v>136.6</v>
      </c>
      <c r="BK4" s="5">
        <v>137.6</v>
      </c>
      <c r="BL4" s="5">
        <v>138.6</v>
      </c>
      <c r="BM4" s="5">
        <v>137.9</v>
      </c>
      <c r="BN4" s="5">
        <v>139.19999999999999</v>
      </c>
      <c r="BO4" s="5">
        <v>147.9</v>
      </c>
      <c r="BP4" s="5">
        <v>150.9</v>
      </c>
      <c r="BQ4" s="5">
        <v>144.80000000000001</v>
      </c>
      <c r="BR4" s="5">
        <v>148</v>
      </c>
      <c r="BS4" s="5">
        <v>151.1</v>
      </c>
      <c r="BT4" s="5">
        <v>144.1</v>
      </c>
      <c r="BU4" s="5">
        <v>140.80000000000001</v>
      </c>
      <c r="BV4" s="5">
        <v>137.9</v>
      </c>
      <c r="BW4" s="5">
        <v>137.30000000000001</v>
      </c>
      <c r="BX4" s="5">
        <v>139.80000000000001</v>
      </c>
      <c r="BY4" s="5">
        <v>140.30000000000001</v>
      </c>
      <c r="BZ4" s="5">
        <v>141.80000000000001</v>
      </c>
      <c r="CA4" s="5">
        <v>144.80000000000001</v>
      </c>
      <c r="CB4" s="5">
        <v>144.80000000000001</v>
      </c>
      <c r="CC4" s="5">
        <v>144.5</v>
      </c>
      <c r="CD4" s="5">
        <v>145.9</v>
      </c>
      <c r="CE4" s="5">
        <v>146.19999999999999</v>
      </c>
      <c r="CF4" s="5">
        <v>143.5</v>
      </c>
      <c r="CG4" s="5">
        <v>144.19999999999999</v>
      </c>
      <c r="CH4" s="5">
        <v>143.69999999999999</v>
      </c>
      <c r="CI4" s="5">
        <v>144.5</v>
      </c>
      <c r="CJ4" s="5">
        <v>148.80000000000001</v>
      </c>
      <c r="CK4" s="5">
        <v>150.6</v>
      </c>
      <c r="CL4" s="5">
        <v>152.19999999999999</v>
      </c>
      <c r="CM4" s="5">
        <v>154.30000000000001</v>
      </c>
      <c r="CN4" s="5">
        <v>156.1</v>
      </c>
      <c r="CO4" s="5">
        <v>155.4</v>
      </c>
      <c r="CP4" s="5">
        <v>160.19999999999999</v>
      </c>
      <c r="CQ4" s="5">
        <v>162.6</v>
      </c>
      <c r="CR4" s="5">
        <v>162.6</v>
      </c>
      <c r="CS4" s="5">
        <v>160.5</v>
      </c>
      <c r="CT4" s="5">
        <v>154.69999999999999</v>
      </c>
      <c r="CU4" s="5">
        <v>151.19999999999999</v>
      </c>
      <c r="CV4" s="5">
        <v>154.5</v>
      </c>
      <c r="CW4" s="5">
        <v>153.1</v>
      </c>
      <c r="CX4" s="5">
        <v>155.4</v>
      </c>
      <c r="CY4" s="5">
        <v>161.30000000000001</v>
      </c>
      <c r="CZ4" s="5">
        <v>163</v>
      </c>
      <c r="DA4" s="5">
        <v>168.4</v>
      </c>
      <c r="DB4" s="5">
        <v>171.5</v>
      </c>
      <c r="DC4" s="5">
        <v>170.1</v>
      </c>
      <c r="DD4" s="5">
        <v>161.1</v>
      </c>
      <c r="DE4" s="5">
        <v>155.80000000000001</v>
      </c>
      <c r="DF4" s="5">
        <v>157.5</v>
      </c>
      <c r="DG4" s="5">
        <v>156.4</v>
      </c>
      <c r="DH4" s="5">
        <v>161.6</v>
      </c>
      <c r="DI4" s="5">
        <v>159.6</v>
      </c>
      <c r="DJ4" s="5">
        <v>160.5</v>
      </c>
      <c r="DK4" s="5">
        <v>161.5</v>
      </c>
      <c r="DL4" s="5">
        <v>161.69999999999999</v>
      </c>
      <c r="DM4" s="5">
        <v>164.1</v>
      </c>
      <c r="DN4" s="5">
        <v>171.6</v>
      </c>
      <c r="DO4" s="5">
        <v>178.3</v>
      </c>
      <c r="DP4" s="5">
        <v>176.7</v>
      </c>
      <c r="DQ4" s="5">
        <v>172</v>
      </c>
      <c r="DR4" s="5">
        <v>170.4</v>
      </c>
      <c r="DS4" s="5">
        <v>169</v>
      </c>
      <c r="DT4" s="5">
        <v>175.1</v>
      </c>
    </row>
    <row r="5" spans="1:124">
      <c r="A5" s="3" t="s">
        <v>23</v>
      </c>
      <c r="B5" s="3" t="s">
        <v>24</v>
      </c>
      <c r="C5" s="4">
        <v>3.46238</v>
      </c>
      <c r="D5" s="5">
        <v>104.8</v>
      </c>
      <c r="E5" s="5">
        <v>106</v>
      </c>
      <c r="F5" s="5">
        <v>107.4</v>
      </c>
      <c r="G5" s="5">
        <v>111.5</v>
      </c>
      <c r="H5" s="5">
        <v>117.4</v>
      </c>
      <c r="I5" s="5">
        <v>119.4</v>
      </c>
      <c r="J5" s="5">
        <v>118.4</v>
      </c>
      <c r="K5" s="5">
        <v>119.3</v>
      </c>
      <c r="L5" s="5">
        <v>119.1</v>
      </c>
      <c r="M5" s="5">
        <v>119.2</v>
      </c>
      <c r="N5" s="5">
        <v>119.6</v>
      </c>
      <c r="O5" s="5">
        <v>119.6</v>
      </c>
      <c r="P5" s="5">
        <v>119.9</v>
      </c>
      <c r="Q5" s="5">
        <v>120</v>
      </c>
      <c r="R5" s="5">
        <v>122.2</v>
      </c>
      <c r="S5" s="5">
        <v>124</v>
      </c>
      <c r="T5" s="5">
        <v>124.8</v>
      </c>
      <c r="U5" s="5">
        <v>125.4</v>
      </c>
      <c r="V5" s="5">
        <v>125.5</v>
      </c>
      <c r="W5" s="5">
        <v>126.3</v>
      </c>
      <c r="X5" s="5">
        <v>126.2</v>
      </c>
      <c r="Y5" s="5">
        <v>126.3</v>
      </c>
      <c r="Z5" s="5">
        <v>126.4</v>
      </c>
      <c r="AA5" s="5">
        <v>126.8</v>
      </c>
      <c r="AB5" s="5">
        <v>126.3</v>
      </c>
      <c r="AC5" s="5">
        <v>126.7</v>
      </c>
      <c r="AD5" s="5">
        <v>126.8</v>
      </c>
      <c r="AE5" s="5">
        <v>129</v>
      </c>
      <c r="AF5" s="5">
        <v>129.80000000000001</v>
      </c>
      <c r="AG5" s="5">
        <v>129.4</v>
      </c>
      <c r="AH5" s="5">
        <v>129.1</v>
      </c>
      <c r="AI5" s="5">
        <v>128.5</v>
      </c>
      <c r="AJ5" s="5">
        <v>127.9</v>
      </c>
      <c r="AK5" s="5">
        <v>129.1</v>
      </c>
      <c r="AL5" s="5">
        <v>129.4</v>
      </c>
      <c r="AM5" s="5">
        <v>129</v>
      </c>
      <c r="AN5" s="5">
        <v>129.5</v>
      </c>
      <c r="AO5" s="5">
        <v>131.69999999999999</v>
      </c>
      <c r="AP5" s="5">
        <v>132.9</v>
      </c>
      <c r="AQ5" s="5">
        <v>133.69999999999999</v>
      </c>
      <c r="AR5" s="5">
        <v>135.30000000000001</v>
      </c>
      <c r="AS5" s="5">
        <v>137</v>
      </c>
      <c r="AT5" s="5">
        <v>140.30000000000001</v>
      </c>
      <c r="AU5" s="5">
        <v>141.19999999999999</v>
      </c>
      <c r="AV5" s="5">
        <v>141.80000000000001</v>
      </c>
      <c r="AW5" s="5">
        <v>142.30000000000001</v>
      </c>
      <c r="AX5" s="5">
        <v>141.19999999999999</v>
      </c>
      <c r="AY5" s="5">
        <v>140.80000000000001</v>
      </c>
      <c r="AZ5" s="5">
        <v>143.5</v>
      </c>
      <c r="BA5" s="5">
        <v>147</v>
      </c>
      <c r="BB5" s="5">
        <v>150.6</v>
      </c>
      <c r="BC5" s="5">
        <v>154.80000000000001</v>
      </c>
      <c r="BD5" s="5">
        <v>153.6</v>
      </c>
      <c r="BE5" s="5">
        <v>153</v>
      </c>
      <c r="BF5" s="5">
        <v>155.19999999999999</v>
      </c>
      <c r="BG5" s="5">
        <v>158.19999999999999</v>
      </c>
      <c r="BH5" s="5">
        <v>157.5</v>
      </c>
      <c r="BI5" s="5">
        <v>153</v>
      </c>
      <c r="BJ5" s="5">
        <v>150.19999999999999</v>
      </c>
      <c r="BK5" s="5">
        <v>146.80000000000001</v>
      </c>
      <c r="BL5" s="5">
        <v>146.6</v>
      </c>
      <c r="BM5" s="5">
        <v>144.80000000000001</v>
      </c>
      <c r="BN5" s="5">
        <v>143.5</v>
      </c>
      <c r="BO5" s="5">
        <v>143.19999999999999</v>
      </c>
      <c r="BP5" s="5">
        <v>143</v>
      </c>
      <c r="BQ5" s="5">
        <v>144</v>
      </c>
      <c r="BR5" s="5">
        <v>143.1</v>
      </c>
      <c r="BS5" s="5">
        <v>141.69999999999999</v>
      </c>
      <c r="BT5" s="5">
        <v>140.6</v>
      </c>
      <c r="BU5" s="5">
        <v>140.4</v>
      </c>
      <c r="BV5" s="5">
        <v>139.9</v>
      </c>
      <c r="BW5" s="5">
        <v>140.5</v>
      </c>
      <c r="BX5" s="5">
        <v>140.4</v>
      </c>
      <c r="BY5" s="5">
        <v>140.80000000000001</v>
      </c>
      <c r="BZ5" s="5">
        <v>141</v>
      </c>
      <c r="CA5" s="5">
        <v>142.6</v>
      </c>
      <c r="CB5" s="5">
        <v>145.1</v>
      </c>
      <c r="CC5" s="5">
        <v>145.4</v>
      </c>
      <c r="CD5" s="5">
        <v>146.69999999999999</v>
      </c>
      <c r="CE5" s="5">
        <v>148.6</v>
      </c>
      <c r="CF5" s="5">
        <v>150.4</v>
      </c>
      <c r="CG5" s="5">
        <v>151.80000000000001</v>
      </c>
      <c r="CH5" s="5">
        <v>153.80000000000001</v>
      </c>
      <c r="CI5" s="5">
        <v>153.4</v>
      </c>
      <c r="CJ5" s="5">
        <v>153.5</v>
      </c>
      <c r="CK5" s="5">
        <v>154.30000000000001</v>
      </c>
      <c r="CL5" s="5">
        <v>155.4</v>
      </c>
      <c r="CM5" s="5">
        <v>157.5</v>
      </c>
      <c r="CN5" s="5">
        <v>159.19999999999999</v>
      </c>
      <c r="CO5" s="5">
        <v>160.1</v>
      </c>
      <c r="CP5" s="5">
        <v>160.80000000000001</v>
      </c>
      <c r="CQ5" s="5">
        <v>162.5</v>
      </c>
      <c r="CR5" s="5">
        <v>163.5</v>
      </c>
      <c r="CS5" s="5">
        <v>165</v>
      </c>
      <c r="CT5" s="5">
        <v>163.4</v>
      </c>
      <c r="CU5" s="5">
        <v>159.80000000000001</v>
      </c>
      <c r="CV5" s="5">
        <v>161.80000000000001</v>
      </c>
      <c r="CW5" s="5">
        <v>162.1</v>
      </c>
      <c r="CX5" s="5">
        <v>161.6</v>
      </c>
      <c r="CY5" s="5">
        <v>161.1</v>
      </c>
      <c r="CZ5" s="5">
        <v>159.69999999999999</v>
      </c>
      <c r="DA5" s="5">
        <v>158.6</v>
      </c>
      <c r="DB5" s="5">
        <v>158.1</v>
      </c>
      <c r="DC5" s="5">
        <v>158.80000000000001</v>
      </c>
      <c r="DD5" s="5">
        <v>157.4</v>
      </c>
      <c r="DE5" s="5">
        <v>157.19999999999999</v>
      </c>
      <c r="DF5" s="5">
        <v>157.4</v>
      </c>
      <c r="DG5" s="5">
        <v>158.1</v>
      </c>
      <c r="DH5" s="5">
        <v>161</v>
      </c>
      <c r="DI5" s="5">
        <v>162.19999999999999</v>
      </c>
      <c r="DJ5" s="5">
        <v>161.30000000000001</v>
      </c>
      <c r="DK5" s="5">
        <v>159.69999999999999</v>
      </c>
      <c r="DL5" s="5">
        <v>161.1</v>
      </c>
      <c r="DM5" s="5">
        <v>163</v>
      </c>
      <c r="DN5" s="5">
        <v>163.69999999999999</v>
      </c>
      <c r="DO5" s="5">
        <v>164.7</v>
      </c>
      <c r="DP5" s="5">
        <v>165.1</v>
      </c>
      <c r="DQ5" s="5">
        <v>165.5</v>
      </c>
      <c r="DR5" s="5">
        <v>165.9</v>
      </c>
      <c r="DS5" s="5">
        <v>169.1</v>
      </c>
      <c r="DT5" s="5">
        <v>170.8</v>
      </c>
    </row>
    <row r="6" spans="1:124">
      <c r="A6" s="3" t="s">
        <v>25</v>
      </c>
      <c r="B6" s="3" t="s">
        <v>26</v>
      </c>
      <c r="C6" s="4">
        <v>2.8237800000000002</v>
      </c>
      <c r="D6" s="5">
        <v>104.6</v>
      </c>
      <c r="E6" s="5">
        <v>104.8</v>
      </c>
      <c r="F6" s="5">
        <v>105.9</v>
      </c>
      <c r="G6" s="5">
        <v>108.8</v>
      </c>
      <c r="H6" s="5">
        <v>114.8</v>
      </c>
      <c r="I6" s="5">
        <v>117.2</v>
      </c>
      <c r="J6" s="5">
        <v>116.5</v>
      </c>
      <c r="K6" s="5">
        <v>117.8</v>
      </c>
      <c r="L6" s="5">
        <v>118.4</v>
      </c>
      <c r="M6" s="5">
        <v>119</v>
      </c>
      <c r="N6" s="5">
        <v>120.4</v>
      </c>
      <c r="O6" s="5">
        <v>120.6</v>
      </c>
      <c r="P6" s="5">
        <v>120.5</v>
      </c>
      <c r="Q6" s="5">
        <v>120.7</v>
      </c>
      <c r="R6" s="5">
        <v>123.7</v>
      </c>
      <c r="S6" s="5">
        <v>126.2</v>
      </c>
      <c r="T6" s="5">
        <v>127.5</v>
      </c>
      <c r="U6" s="5">
        <v>127.9</v>
      </c>
      <c r="V6" s="5">
        <v>127.6</v>
      </c>
      <c r="W6" s="5">
        <v>128.6</v>
      </c>
      <c r="X6" s="5">
        <v>128.69999999999999</v>
      </c>
      <c r="Y6" s="5">
        <v>129.30000000000001</v>
      </c>
      <c r="Z6" s="5">
        <v>129.4</v>
      </c>
      <c r="AA6" s="5">
        <v>129.5</v>
      </c>
      <c r="AB6" s="5">
        <v>128.6</v>
      </c>
      <c r="AC6" s="5">
        <v>128.69999999999999</v>
      </c>
      <c r="AD6" s="5">
        <v>129.19999999999999</v>
      </c>
      <c r="AE6" s="5">
        <v>131.5</v>
      </c>
      <c r="AF6" s="5">
        <v>131.80000000000001</v>
      </c>
      <c r="AG6" s="5">
        <v>131.30000000000001</v>
      </c>
      <c r="AH6" s="5">
        <v>131</v>
      </c>
      <c r="AI6" s="5">
        <v>130.19999999999999</v>
      </c>
      <c r="AJ6" s="5">
        <v>129.1</v>
      </c>
      <c r="AK6" s="5">
        <v>129.4</v>
      </c>
      <c r="AL6" s="5">
        <v>129.5</v>
      </c>
      <c r="AM6" s="5">
        <v>128.6</v>
      </c>
      <c r="AN6" s="5">
        <v>128.5</v>
      </c>
      <c r="AO6" s="5">
        <v>128.9</v>
      </c>
      <c r="AP6" s="5">
        <v>127.8</v>
      </c>
      <c r="AQ6" s="5">
        <v>128.5</v>
      </c>
      <c r="AR6" s="5">
        <v>129.4</v>
      </c>
      <c r="AS6" s="5">
        <v>130.30000000000001</v>
      </c>
      <c r="AT6" s="5">
        <v>131.80000000000001</v>
      </c>
      <c r="AU6" s="5">
        <v>132.4</v>
      </c>
      <c r="AV6" s="5">
        <v>133.5</v>
      </c>
      <c r="AW6" s="5">
        <v>134.9</v>
      </c>
      <c r="AX6" s="5">
        <v>134.80000000000001</v>
      </c>
      <c r="AY6" s="5">
        <v>134.9</v>
      </c>
      <c r="AZ6" s="5">
        <v>135.19999999999999</v>
      </c>
      <c r="BA6" s="5">
        <v>137.5</v>
      </c>
      <c r="BB6" s="5">
        <v>139.9</v>
      </c>
      <c r="BC6" s="5">
        <v>141.80000000000001</v>
      </c>
      <c r="BD6" s="5">
        <v>142.19999999999999</v>
      </c>
      <c r="BE6" s="5">
        <v>142.6</v>
      </c>
      <c r="BF6" s="5">
        <v>142.69999999999999</v>
      </c>
      <c r="BG6" s="5">
        <v>145.5</v>
      </c>
      <c r="BH6" s="5">
        <v>146.69999999999999</v>
      </c>
      <c r="BI6" s="5">
        <v>146.30000000000001</v>
      </c>
      <c r="BJ6" s="5">
        <v>147</v>
      </c>
      <c r="BK6" s="5">
        <v>145.19999999999999</v>
      </c>
      <c r="BL6" s="5">
        <v>144.5</v>
      </c>
      <c r="BM6" s="5">
        <v>143.19999999999999</v>
      </c>
      <c r="BN6" s="5">
        <v>142.6</v>
      </c>
      <c r="BO6" s="5">
        <v>142.6</v>
      </c>
      <c r="BP6" s="5">
        <v>142.5</v>
      </c>
      <c r="BQ6" s="5">
        <v>142.5</v>
      </c>
      <c r="BR6" s="5">
        <v>142.6</v>
      </c>
      <c r="BS6" s="5">
        <v>142.4</v>
      </c>
      <c r="BT6" s="5">
        <v>142.30000000000001</v>
      </c>
      <c r="BU6" s="5">
        <v>143.4</v>
      </c>
      <c r="BV6" s="5">
        <v>143.5</v>
      </c>
      <c r="BW6" s="5">
        <v>144.6</v>
      </c>
      <c r="BX6" s="5">
        <v>144.80000000000001</v>
      </c>
      <c r="BY6" s="5">
        <v>145.6</v>
      </c>
      <c r="BZ6" s="5">
        <v>146.30000000000001</v>
      </c>
      <c r="CA6" s="5">
        <v>147.6</v>
      </c>
      <c r="CB6" s="5">
        <v>149.69999999999999</v>
      </c>
      <c r="CC6" s="5">
        <v>150.4</v>
      </c>
      <c r="CD6" s="5">
        <v>151.5</v>
      </c>
      <c r="CE6" s="5">
        <v>152.6</v>
      </c>
      <c r="CF6" s="5">
        <v>153.69999999999999</v>
      </c>
      <c r="CG6" s="5">
        <v>155.30000000000001</v>
      </c>
      <c r="CH6" s="5">
        <v>157.5</v>
      </c>
      <c r="CI6" s="5">
        <v>157.5</v>
      </c>
      <c r="CJ6" s="5">
        <v>157</v>
      </c>
      <c r="CK6" s="5">
        <v>157.1</v>
      </c>
      <c r="CL6" s="5">
        <v>157.9</v>
      </c>
      <c r="CM6" s="5">
        <v>160.4</v>
      </c>
      <c r="CN6" s="5">
        <v>162.4</v>
      </c>
      <c r="CO6" s="5">
        <v>163.5</v>
      </c>
      <c r="CP6" s="5">
        <v>164.1</v>
      </c>
      <c r="CQ6" s="5">
        <v>164.8</v>
      </c>
      <c r="CR6" s="5">
        <v>165.7</v>
      </c>
      <c r="CS6" s="5">
        <v>167.5</v>
      </c>
      <c r="CT6" s="5">
        <v>165.7</v>
      </c>
      <c r="CU6" s="5">
        <v>161.69999999999999</v>
      </c>
      <c r="CV6" s="5">
        <v>162.69999999999999</v>
      </c>
      <c r="CW6" s="5">
        <v>162.69999999999999</v>
      </c>
      <c r="CX6" s="5">
        <v>162.19999999999999</v>
      </c>
      <c r="CY6" s="5">
        <v>161.5</v>
      </c>
      <c r="CZ6" s="5">
        <v>159.80000000000001</v>
      </c>
      <c r="DA6" s="5">
        <v>157.4</v>
      </c>
      <c r="DB6" s="5">
        <v>155.5</v>
      </c>
      <c r="DC6" s="5">
        <v>155.69999999999999</v>
      </c>
      <c r="DD6" s="5">
        <v>154.9</v>
      </c>
      <c r="DE6" s="5">
        <v>155.1</v>
      </c>
      <c r="DF6" s="5">
        <v>154.80000000000001</v>
      </c>
      <c r="DG6" s="5">
        <v>155.1</v>
      </c>
      <c r="DH6" s="5">
        <v>157.69999999999999</v>
      </c>
      <c r="DI6" s="5">
        <v>158.5</v>
      </c>
      <c r="DJ6" s="5">
        <v>157.69999999999999</v>
      </c>
      <c r="DK6" s="5">
        <v>156.80000000000001</v>
      </c>
      <c r="DL6" s="5">
        <v>158</v>
      </c>
      <c r="DM6" s="5">
        <v>159.5</v>
      </c>
      <c r="DN6" s="5">
        <v>160.4</v>
      </c>
      <c r="DO6" s="5">
        <v>161.9</v>
      </c>
      <c r="DP6" s="5">
        <v>162.9</v>
      </c>
      <c r="DQ6" s="5">
        <v>163.6</v>
      </c>
      <c r="DR6" s="5">
        <v>164.2</v>
      </c>
      <c r="DS6" s="5">
        <v>167.7</v>
      </c>
      <c r="DT6" s="5">
        <v>170</v>
      </c>
    </row>
    <row r="7" spans="1:124">
      <c r="A7" s="3" t="s">
        <v>27</v>
      </c>
      <c r="B7" s="3" t="s">
        <v>28</v>
      </c>
      <c r="C7" s="4">
        <v>1.43052</v>
      </c>
      <c r="D7" s="5">
        <v>104.2</v>
      </c>
      <c r="E7" s="5">
        <v>104.2</v>
      </c>
      <c r="F7" s="5">
        <v>107</v>
      </c>
      <c r="G7" s="5">
        <v>111</v>
      </c>
      <c r="H7" s="5">
        <v>114</v>
      </c>
      <c r="I7" s="5">
        <v>116.1</v>
      </c>
      <c r="J7" s="5">
        <v>116.6</v>
      </c>
      <c r="K7" s="5">
        <v>116.3</v>
      </c>
      <c r="L7" s="5">
        <v>115.9</v>
      </c>
      <c r="M7" s="5">
        <v>116.7</v>
      </c>
      <c r="N7" s="5">
        <v>117.9</v>
      </c>
      <c r="O7" s="5">
        <v>118.7</v>
      </c>
      <c r="P7" s="5">
        <v>120.4</v>
      </c>
      <c r="Q7" s="5">
        <v>121.9</v>
      </c>
      <c r="R7" s="5">
        <v>124.9</v>
      </c>
      <c r="S7" s="5">
        <v>129.4</v>
      </c>
      <c r="T7" s="5">
        <v>132</v>
      </c>
      <c r="U7" s="5">
        <v>131.30000000000001</v>
      </c>
      <c r="V7" s="5">
        <v>131</v>
      </c>
      <c r="W7" s="5">
        <v>131.30000000000001</v>
      </c>
      <c r="X7" s="5">
        <v>130.6</v>
      </c>
      <c r="Y7" s="5">
        <v>131.1</v>
      </c>
      <c r="Z7" s="5">
        <v>132.30000000000001</v>
      </c>
      <c r="AA7" s="5">
        <v>132.6</v>
      </c>
      <c r="AB7" s="5">
        <v>133.69999999999999</v>
      </c>
      <c r="AC7" s="5">
        <v>136</v>
      </c>
      <c r="AD7" s="5">
        <v>137.19999999999999</v>
      </c>
      <c r="AE7" s="5">
        <v>139.6</v>
      </c>
      <c r="AF7" s="5">
        <v>140.5</v>
      </c>
      <c r="AG7" s="5">
        <v>140.5</v>
      </c>
      <c r="AH7" s="5">
        <v>140</v>
      </c>
      <c r="AI7" s="5">
        <v>138</v>
      </c>
      <c r="AJ7" s="5">
        <v>134.6</v>
      </c>
      <c r="AK7" s="5">
        <v>133.5</v>
      </c>
      <c r="AL7" s="5">
        <v>134.1</v>
      </c>
      <c r="AM7" s="5">
        <v>132</v>
      </c>
      <c r="AN7" s="5">
        <v>132.6</v>
      </c>
      <c r="AO7" s="5">
        <v>134.19999999999999</v>
      </c>
      <c r="AP7" s="5">
        <v>133.6</v>
      </c>
      <c r="AQ7" s="5">
        <v>133.4</v>
      </c>
      <c r="AR7" s="5">
        <v>133.9</v>
      </c>
      <c r="AS7" s="5">
        <v>135.19999999999999</v>
      </c>
      <c r="AT7" s="5">
        <v>135.80000000000001</v>
      </c>
      <c r="AU7" s="5">
        <v>135.6</v>
      </c>
      <c r="AV7" s="5">
        <v>135.4</v>
      </c>
      <c r="AW7" s="5">
        <v>135.80000000000001</v>
      </c>
      <c r="AX7" s="5">
        <v>135.30000000000001</v>
      </c>
      <c r="AY7" s="5">
        <v>135.19999999999999</v>
      </c>
      <c r="AZ7" s="5">
        <v>136.30000000000001</v>
      </c>
      <c r="BA7" s="5">
        <v>139.1</v>
      </c>
      <c r="BB7" s="5">
        <v>142.19999999999999</v>
      </c>
      <c r="BC7" s="5">
        <v>144.19999999999999</v>
      </c>
      <c r="BD7" s="5">
        <v>144.6</v>
      </c>
      <c r="BE7" s="5">
        <v>144.69999999999999</v>
      </c>
      <c r="BF7" s="5">
        <v>145.1</v>
      </c>
      <c r="BG7" s="5">
        <v>145</v>
      </c>
      <c r="BH7" s="5">
        <v>144.19999999999999</v>
      </c>
      <c r="BI7" s="5">
        <v>143.80000000000001</v>
      </c>
      <c r="BJ7" s="5">
        <v>146.4</v>
      </c>
      <c r="BK7" s="5">
        <v>147.69999999999999</v>
      </c>
      <c r="BL7" s="5">
        <v>147.6</v>
      </c>
      <c r="BM7" s="5">
        <v>148</v>
      </c>
      <c r="BN7" s="5">
        <v>148.4</v>
      </c>
      <c r="BO7" s="5">
        <v>149.1</v>
      </c>
      <c r="BP7" s="5">
        <v>148.5</v>
      </c>
      <c r="BQ7" s="5">
        <v>148.80000000000001</v>
      </c>
      <c r="BR7" s="5">
        <v>149.6</v>
      </c>
      <c r="BS7" s="5">
        <v>149.19999999999999</v>
      </c>
      <c r="BT7" s="5">
        <v>148.80000000000001</v>
      </c>
      <c r="BU7" s="5">
        <v>150.4</v>
      </c>
      <c r="BV7" s="5">
        <v>151.4</v>
      </c>
      <c r="BW7" s="5">
        <v>152.6</v>
      </c>
      <c r="BX7" s="5">
        <v>153.30000000000001</v>
      </c>
      <c r="BY7" s="5">
        <v>154.19999999999999</v>
      </c>
      <c r="BZ7" s="5">
        <v>153.9</v>
      </c>
      <c r="CA7" s="5">
        <v>155</v>
      </c>
      <c r="CB7" s="5">
        <v>155.6</v>
      </c>
      <c r="CC7" s="5">
        <v>155.69999999999999</v>
      </c>
      <c r="CD7" s="5">
        <v>155.69999999999999</v>
      </c>
      <c r="CE7" s="5">
        <v>155.5</v>
      </c>
      <c r="CF7" s="5">
        <v>155.69999999999999</v>
      </c>
      <c r="CG7" s="5">
        <v>155.80000000000001</v>
      </c>
      <c r="CH7" s="5">
        <v>156.5</v>
      </c>
      <c r="CI7" s="5">
        <v>156.6</v>
      </c>
      <c r="CJ7" s="5">
        <v>157</v>
      </c>
      <c r="CK7" s="5">
        <v>157.6</v>
      </c>
      <c r="CL7" s="5">
        <v>158.4</v>
      </c>
      <c r="CM7" s="5">
        <v>159.9</v>
      </c>
      <c r="CN7" s="5">
        <v>160.80000000000001</v>
      </c>
      <c r="CO7" s="5">
        <v>161.9</v>
      </c>
      <c r="CP7" s="5">
        <v>162.69999999999999</v>
      </c>
      <c r="CQ7" s="5">
        <v>162.1</v>
      </c>
      <c r="CR7" s="5">
        <v>162</v>
      </c>
      <c r="CS7" s="5">
        <v>162.30000000000001</v>
      </c>
      <c r="CT7" s="5">
        <v>162.30000000000001</v>
      </c>
      <c r="CU7" s="5">
        <v>159.30000000000001</v>
      </c>
      <c r="CV7" s="5">
        <v>162.69999999999999</v>
      </c>
      <c r="CW7" s="5">
        <v>163.1</v>
      </c>
      <c r="CX7" s="5">
        <v>165.6</v>
      </c>
      <c r="CY7" s="5">
        <v>165.8</v>
      </c>
      <c r="CZ7" s="5">
        <v>165.4</v>
      </c>
      <c r="DA7" s="5">
        <v>165</v>
      </c>
      <c r="DB7" s="5">
        <v>163.69999999999999</v>
      </c>
      <c r="DC7" s="5">
        <v>163.1</v>
      </c>
      <c r="DD7" s="5">
        <v>162.19999999999999</v>
      </c>
      <c r="DE7" s="5">
        <v>162</v>
      </c>
      <c r="DF7" s="5">
        <v>161.69999999999999</v>
      </c>
      <c r="DG7" s="5">
        <v>161.5</v>
      </c>
      <c r="DH7" s="5">
        <v>162</v>
      </c>
      <c r="DI7" s="5">
        <v>162.19999999999999</v>
      </c>
      <c r="DJ7" s="5">
        <v>161.69999999999999</v>
      </c>
      <c r="DK7" s="5">
        <v>161.19999999999999</v>
      </c>
      <c r="DL7" s="5">
        <v>161.80000000000001</v>
      </c>
      <c r="DM7" s="5">
        <v>162.30000000000001</v>
      </c>
      <c r="DN7" s="5">
        <v>162.80000000000001</v>
      </c>
      <c r="DO7" s="5">
        <v>162.80000000000001</v>
      </c>
      <c r="DP7" s="5">
        <v>162.6</v>
      </c>
      <c r="DQ7" s="5">
        <v>162.9</v>
      </c>
      <c r="DR7" s="5">
        <v>161.69999999999999</v>
      </c>
      <c r="DS7" s="5">
        <v>163.19999999999999</v>
      </c>
      <c r="DT7" s="5">
        <v>164.4</v>
      </c>
    </row>
    <row r="8" spans="1:124">
      <c r="A8" s="3" t="s">
        <v>29</v>
      </c>
      <c r="B8" s="3" t="s">
        <v>30</v>
      </c>
      <c r="C8" s="4">
        <v>1.02823</v>
      </c>
      <c r="D8" s="5">
        <v>104.6</v>
      </c>
      <c r="E8" s="5">
        <v>105.4</v>
      </c>
      <c r="F8" s="5">
        <v>104.4</v>
      </c>
      <c r="G8" s="5">
        <v>105.8</v>
      </c>
      <c r="H8" s="5">
        <v>116</v>
      </c>
      <c r="I8" s="5">
        <v>119.4</v>
      </c>
      <c r="J8" s="5">
        <v>117.4</v>
      </c>
      <c r="K8" s="5">
        <v>120.7</v>
      </c>
      <c r="L8" s="5">
        <v>121.7</v>
      </c>
      <c r="M8" s="5">
        <v>121.6</v>
      </c>
      <c r="N8" s="5">
        <v>123.6</v>
      </c>
      <c r="O8" s="5">
        <v>122.8</v>
      </c>
      <c r="P8" s="5">
        <v>120.1</v>
      </c>
      <c r="Q8" s="5">
        <v>118.9</v>
      </c>
      <c r="R8" s="5">
        <v>121.9</v>
      </c>
      <c r="S8" s="5">
        <v>122.3</v>
      </c>
      <c r="T8" s="5">
        <v>123.1</v>
      </c>
      <c r="U8" s="5">
        <v>124.6</v>
      </c>
      <c r="V8" s="5">
        <v>125.7</v>
      </c>
      <c r="W8" s="5">
        <v>127.6</v>
      </c>
      <c r="X8" s="5">
        <v>128.6</v>
      </c>
      <c r="Y8" s="5">
        <v>130</v>
      </c>
      <c r="Z8" s="5">
        <v>128.80000000000001</v>
      </c>
      <c r="AA8" s="5">
        <v>127.5</v>
      </c>
      <c r="AB8" s="5">
        <v>123.5</v>
      </c>
      <c r="AC8" s="5">
        <v>120.9</v>
      </c>
      <c r="AD8" s="5">
        <v>120.4</v>
      </c>
      <c r="AE8" s="5">
        <v>121.9</v>
      </c>
      <c r="AF8" s="5">
        <v>122.5</v>
      </c>
      <c r="AG8" s="5">
        <v>121.8</v>
      </c>
      <c r="AH8" s="5">
        <v>122.3</v>
      </c>
      <c r="AI8" s="5">
        <v>123.7</v>
      </c>
      <c r="AJ8" s="5">
        <v>125.8</v>
      </c>
      <c r="AK8" s="5">
        <v>126.3</v>
      </c>
      <c r="AL8" s="5">
        <v>125.9</v>
      </c>
      <c r="AM8" s="5">
        <v>125.9</v>
      </c>
      <c r="AN8" s="5">
        <v>125.1</v>
      </c>
      <c r="AO8" s="5">
        <v>124.1</v>
      </c>
      <c r="AP8" s="5">
        <v>122.3</v>
      </c>
      <c r="AQ8" s="5">
        <v>124.8</v>
      </c>
      <c r="AR8" s="5">
        <v>126.1</v>
      </c>
      <c r="AS8" s="5">
        <v>126.2</v>
      </c>
      <c r="AT8" s="5">
        <v>128.5</v>
      </c>
      <c r="AU8" s="5">
        <v>129.9</v>
      </c>
      <c r="AV8" s="5">
        <v>131.9</v>
      </c>
      <c r="AW8" s="5">
        <v>134.1</v>
      </c>
      <c r="AX8" s="5">
        <v>134.1</v>
      </c>
      <c r="AY8" s="5">
        <v>134.1</v>
      </c>
      <c r="AZ8" s="5">
        <v>132.9</v>
      </c>
      <c r="BA8" s="5">
        <v>134.5</v>
      </c>
      <c r="BB8" s="5">
        <v>136.5</v>
      </c>
      <c r="BC8" s="5">
        <v>137.9</v>
      </c>
      <c r="BD8" s="5">
        <v>139.1</v>
      </c>
      <c r="BE8" s="5">
        <v>140</v>
      </c>
      <c r="BF8" s="5">
        <v>140.80000000000001</v>
      </c>
      <c r="BG8" s="5">
        <v>147.9</v>
      </c>
      <c r="BH8" s="5">
        <v>152.30000000000001</v>
      </c>
      <c r="BI8" s="5">
        <v>151.30000000000001</v>
      </c>
      <c r="BJ8" s="5">
        <v>149.30000000000001</v>
      </c>
      <c r="BK8" s="5">
        <v>142.9</v>
      </c>
      <c r="BL8" s="5">
        <v>141</v>
      </c>
      <c r="BM8" s="5">
        <v>137.5</v>
      </c>
      <c r="BN8" s="5">
        <v>136.1</v>
      </c>
      <c r="BO8" s="5">
        <v>136.30000000000001</v>
      </c>
      <c r="BP8" s="5">
        <v>137.1</v>
      </c>
      <c r="BQ8" s="5">
        <v>137.6</v>
      </c>
      <c r="BR8" s="5">
        <v>138</v>
      </c>
      <c r="BS8" s="5">
        <v>139.4</v>
      </c>
      <c r="BT8" s="5">
        <v>139.4</v>
      </c>
      <c r="BU8" s="5">
        <v>140.80000000000001</v>
      </c>
      <c r="BV8" s="5">
        <v>140</v>
      </c>
      <c r="BW8" s="5">
        <v>141.19999999999999</v>
      </c>
      <c r="BX8" s="5">
        <v>140.9</v>
      </c>
      <c r="BY8" s="5">
        <v>141.69999999999999</v>
      </c>
      <c r="BZ8" s="5">
        <v>143.1</v>
      </c>
      <c r="CA8" s="5">
        <v>145</v>
      </c>
      <c r="CB8" s="5">
        <v>148.6</v>
      </c>
      <c r="CC8" s="5">
        <v>149.80000000000001</v>
      </c>
      <c r="CD8" s="5">
        <v>151.1</v>
      </c>
      <c r="CE8" s="5">
        <v>152.19999999999999</v>
      </c>
      <c r="CF8" s="5">
        <v>152.80000000000001</v>
      </c>
      <c r="CG8" s="5">
        <v>154.80000000000001</v>
      </c>
      <c r="CH8" s="5">
        <v>157.19999999999999</v>
      </c>
      <c r="CI8" s="5">
        <v>155.5</v>
      </c>
      <c r="CJ8" s="5">
        <v>151.5</v>
      </c>
      <c r="CK8" s="5">
        <v>150.69999999999999</v>
      </c>
      <c r="CL8" s="5">
        <v>150.80000000000001</v>
      </c>
      <c r="CM8" s="5">
        <v>153.4</v>
      </c>
      <c r="CN8" s="5">
        <v>156.5</v>
      </c>
      <c r="CO8" s="5">
        <v>158.30000000000001</v>
      </c>
      <c r="CP8" s="5">
        <v>160.4</v>
      </c>
      <c r="CQ8" s="5">
        <v>164.5</v>
      </c>
      <c r="CR8" s="5">
        <v>165.7</v>
      </c>
      <c r="CS8" s="5">
        <v>168.7</v>
      </c>
      <c r="CT8" s="5">
        <v>167.3</v>
      </c>
      <c r="CU8" s="5">
        <v>162.9</v>
      </c>
      <c r="CV8" s="5">
        <v>161.19999999999999</v>
      </c>
      <c r="CW8" s="5">
        <v>161.5</v>
      </c>
      <c r="CX8" s="5">
        <v>158.5</v>
      </c>
      <c r="CY8" s="5">
        <v>157.30000000000001</v>
      </c>
      <c r="CZ8" s="5">
        <v>154.19999999999999</v>
      </c>
      <c r="DA8" s="5">
        <v>150</v>
      </c>
      <c r="DB8" s="5">
        <v>147.4</v>
      </c>
      <c r="DC8" s="5">
        <v>147.9</v>
      </c>
      <c r="DD8" s="5">
        <v>147.30000000000001</v>
      </c>
      <c r="DE8" s="5">
        <v>149.1</v>
      </c>
      <c r="DF8" s="5">
        <v>149.6</v>
      </c>
      <c r="DG8" s="5">
        <v>150.30000000000001</v>
      </c>
      <c r="DH8" s="5">
        <v>156.1</v>
      </c>
      <c r="DI8" s="5">
        <v>157.4</v>
      </c>
      <c r="DJ8" s="5">
        <v>155.69999999999999</v>
      </c>
      <c r="DK8" s="5">
        <v>152.80000000000001</v>
      </c>
      <c r="DL8" s="5">
        <v>153.9</v>
      </c>
      <c r="DM8" s="5">
        <v>156.6</v>
      </c>
      <c r="DN8" s="5">
        <v>159.4</v>
      </c>
      <c r="DO8" s="5">
        <v>162.9</v>
      </c>
      <c r="DP8" s="5">
        <v>164.1</v>
      </c>
      <c r="DQ8" s="5">
        <v>164.6</v>
      </c>
      <c r="DR8" s="5">
        <v>166.1</v>
      </c>
      <c r="DS8" s="5">
        <v>171.4</v>
      </c>
      <c r="DT8" s="5">
        <v>172.8</v>
      </c>
    </row>
    <row r="9" spans="1:124">
      <c r="A9" s="3" t="s">
        <v>31</v>
      </c>
      <c r="B9" s="3" t="s">
        <v>32</v>
      </c>
      <c r="C9" s="4">
        <v>6.7640000000000006E-2</v>
      </c>
      <c r="D9" s="5">
        <v>98.3</v>
      </c>
      <c r="E9" s="5">
        <v>98.2</v>
      </c>
      <c r="F9" s="5">
        <v>97</v>
      </c>
      <c r="G9" s="5">
        <v>93.7</v>
      </c>
      <c r="H9" s="5">
        <v>96.2</v>
      </c>
      <c r="I9" s="5">
        <v>97.2</v>
      </c>
      <c r="J9" s="5">
        <v>95.5</v>
      </c>
      <c r="K9" s="5">
        <v>95.6</v>
      </c>
      <c r="L9" s="5">
        <v>95</v>
      </c>
      <c r="M9" s="5">
        <v>95.2</v>
      </c>
      <c r="N9" s="5">
        <v>97.9</v>
      </c>
      <c r="O9" s="5">
        <v>101.9</v>
      </c>
      <c r="P9" s="5">
        <v>101.7</v>
      </c>
      <c r="Q9" s="5">
        <v>99.5</v>
      </c>
      <c r="R9" s="5">
        <v>97.7</v>
      </c>
      <c r="S9" s="5">
        <v>99.5</v>
      </c>
      <c r="T9" s="5">
        <v>94.5</v>
      </c>
      <c r="U9" s="5">
        <v>98</v>
      </c>
      <c r="V9" s="5">
        <v>98.4</v>
      </c>
      <c r="W9" s="5">
        <v>99.5</v>
      </c>
      <c r="X9" s="5">
        <v>100.8</v>
      </c>
      <c r="Y9" s="5">
        <v>100.8</v>
      </c>
      <c r="Z9" s="5">
        <v>103</v>
      </c>
      <c r="AA9" s="5">
        <v>111.3</v>
      </c>
      <c r="AB9" s="5">
        <v>115.7</v>
      </c>
      <c r="AC9" s="5">
        <v>112.8</v>
      </c>
      <c r="AD9" s="5">
        <v>113.9</v>
      </c>
      <c r="AE9" s="5">
        <v>120.7</v>
      </c>
      <c r="AF9" s="5">
        <v>116.1</v>
      </c>
      <c r="AG9" s="5">
        <v>115</v>
      </c>
      <c r="AH9" s="5">
        <v>117</v>
      </c>
      <c r="AI9" s="5">
        <v>115.3</v>
      </c>
      <c r="AJ9" s="5">
        <v>110.3</v>
      </c>
      <c r="AK9" s="5">
        <v>119.2</v>
      </c>
      <c r="AL9" s="5">
        <v>119.6</v>
      </c>
      <c r="AM9" s="5">
        <v>114.4</v>
      </c>
      <c r="AN9" s="5">
        <v>111.3</v>
      </c>
      <c r="AO9" s="5">
        <v>117.4</v>
      </c>
      <c r="AP9" s="5">
        <v>115.7</v>
      </c>
      <c r="AQ9" s="5">
        <v>110.7</v>
      </c>
      <c r="AR9" s="5">
        <v>108.4</v>
      </c>
      <c r="AS9" s="5">
        <v>108.4</v>
      </c>
      <c r="AT9" s="5">
        <v>114.4</v>
      </c>
      <c r="AU9" s="5">
        <v>113.4</v>
      </c>
      <c r="AV9" s="5">
        <v>119.2</v>
      </c>
      <c r="AW9" s="5">
        <v>115.4</v>
      </c>
      <c r="AX9" s="5">
        <v>116.1</v>
      </c>
      <c r="AY9" s="5">
        <v>115.8</v>
      </c>
      <c r="AZ9" s="5">
        <v>115.5</v>
      </c>
      <c r="BA9" s="5">
        <v>118.7</v>
      </c>
      <c r="BB9" s="5">
        <v>120.9</v>
      </c>
      <c r="BC9" s="5">
        <v>120.1</v>
      </c>
      <c r="BD9" s="5">
        <v>121.4</v>
      </c>
      <c r="BE9" s="5">
        <v>124</v>
      </c>
      <c r="BF9" s="5">
        <v>121.9</v>
      </c>
      <c r="BG9" s="5">
        <v>123.2</v>
      </c>
      <c r="BH9" s="5">
        <v>127.8</v>
      </c>
      <c r="BI9" s="5">
        <v>132.30000000000001</v>
      </c>
      <c r="BJ9" s="5">
        <v>136</v>
      </c>
      <c r="BK9" s="5">
        <v>132.1</v>
      </c>
      <c r="BL9" s="5">
        <v>131.6</v>
      </c>
      <c r="BM9" s="5">
        <v>130.5</v>
      </c>
      <c r="BN9" s="5">
        <v>126.9</v>
      </c>
      <c r="BO9" s="5">
        <v>126.3</v>
      </c>
      <c r="BP9" s="5">
        <v>124.5</v>
      </c>
      <c r="BQ9" s="5">
        <v>126.1</v>
      </c>
      <c r="BR9" s="5">
        <v>123.3</v>
      </c>
      <c r="BS9" s="5">
        <v>118.5</v>
      </c>
      <c r="BT9" s="5">
        <v>121.3</v>
      </c>
      <c r="BU9" s="5">
        <v>118.3</v>
      </c>
      <c r="BV9" s="5">
        <v>115.9</v>
      </c>
      <c r="BW9" s="5">
        <v>118.1</v>
      </c>
      <c r="BX9" s="5">
        <v>118</v>
      </c>
      <c r="BY9" s="5">
        <v>117</v>
      </c>
      <c r="BZ9" s="5">
        <v>119.3</v>
      </c>
      <c r="CA9" s="5">
        <v>119.6</v>
      </c>
      <c r="CB9" s="5">
        <v>121.9</v>
      </c>
      <c r="CC9" s="5">
        <v>121.4</v>
      </c>
      <c r="CD9" s="5">
        <v>125.8</v>
      </c>
      <c r="CE9" s="5">
        <v>137.69999999999999</v>
      </c>
      <c r="CF9" s="5">
        <v>142.30000000000001</v>
      </c>
      <c r="CG9" s="5">
        <v>143</v>
      </c>
      <c r="CH9" s="5">
        <v>146.6</v>
      </c>
      <c r="CI9" s="5">
        <v>150.4</v>
      </c>
      <c r="CJ9" s="5">
        <v>150.9</v>
      </c>
      <c r="CK9" s="5">
        <v>151.1</v>
      </c>
      <c r="CL9" s="5">
        <v>151.19999999999999</v>
      </c>
      <c r="CM9" s="5">
        <v>157.6</v>
      </c>
      <c r="CN9" s="5">
        <v>163.6</v>
      </c>
      <c r="CO9" s="5">
        <v>160</v>
      </c>
      <c r="CP9" s="5">
        <v>159.6</v>
      </c>
      <c r="CQ9" s="5">
        <v>165</v>
      </c>
      <c r="CR9" s="5">
        <v>173.2</v>
      </c>
      <c r="CS9" s="5">
        <v>177.1</v>
      </c>
      <c r="CT9" s="5">
        <v>165.6</v>
      </c>
      <c r="CU9" s="5">
        <v>158.19999999999999</v>
      </c>
      <c r="CV9" s="5">
        <v>159.1</v>
      </c>
      <c r="CW9" s="5">
        <v>164.7</v>
      </c>
      <c r="CX9" s="5">
        <v>161.30000000000001</v>
      </c>
      <c r="CY9" s="5">
        <v>157.5</v>
      </c>
      <c r="CZ9" s="5">
        <v>154.30000000000001</v>
      </c>
      <c r="DA9" s="5">
        <v>148</v>
      </c>
      <c r="DB9" s="5">
        <v>147.80000000000001</v>
      </c>
      <c r="DC9" s="5">
        <v>155.19999999999999</v>
      </c>
      <c r="DD9" s="5">
        <v>154.6</v>
      </c>
      <c r="DE9" s="5">
        <v>151.9</v>
      </c>
      <c r="DF9" s="5">
        <v>148.69999999999999</v>
      </c>
      <c r="DG9" s="5">
        <v>149</v>
      </c>
      <c r="DH9" s="5">
        <v>150.5</v>
      </c>
      <c r="DI9" s="5">
        <v>148.80000000000001</v>
      </c>
      <c r="DJ9" s="5">
        <v>144.69999999999999</v>
      </c>
      <c r="DK9" s="5">
        <v>142.6</v>
      </c>
      <c r="DL9" s="5">
        <v>140.30000000000001</v>
      </c>
      <c r="DM9" s="5">
        <v>138.4</v>
      </c>
      <c r="DN9" s="5">
        <v>136.80000000000001</v>
      </c>
      <c r="DO9" s="5">
        <v>135.4</v>
      </c>
      <c r="DP9" s="5">
        <v>136.4</v>
      </c>
      <c r="DQ9" s="5">
        <v>142.69999999999999</v>
      </c>
      <c r="DR9" s="5">
        <v>148.9</v>
      </c>
      <c r="DS9" s="5">
        <v>153.9</v>
      </c>
      <c r="DT9" s="5">
        <v>161.9</v>
      </c>
    </row>
    <row r="10" spans="1:124">
      <c r="A10" s="3" t="s">
        <v>33</v>
      </c>
      <c r="B10" s="3" t="s">
        <v>34</v>
      </c>
      <c r="C10" s="4">
        <v>8.6370000000000002E-2</v>
      </c>
      <c r="D10" s="5">
        <v>107.7</v>
      </c>
      <c r="E10" s="5">
        <v>109.3</v>
      </c>
      <c r="F10" s="5">
        <v>107</v>
      </c>
      <c r="G10" s="5">
        <v>113.9</v>
      </c>
      <c r="H10" s="5">
        <v>120.7</v>
      </c>
      <c r="I10" s="5">
        <v>121.7</v>
      </c>
      <c r="J10" s="5">
        <v>114.8</v>
      </c>
      <c r="K10" s="5">
        <v>120.4</v>
      </c>
      <c r="L10" s="5">
        <v>127.7</v>
      </c>
      <c r="M10" s="5">
        <v>131.6</v>
      </c>
      <c r="N10" s="5">
        <v>132.69999999999999</v>
      </c>
      <c r="O10" s="5">
        <v>132.5</v>
      </c>
      <c r="P10" s="5">
        <v>136.4</v>
      </c>
      <c r="Q10" s="5">
        <v>137.6</v>
      </c>
      <c r="R10" s="5">
        <v>136.9</v>
      </c>
      <c r="S10" s="5">
        <v>135.30000000000001</v>
      </c>
      <c r="T10" s="5">
        <v>131</v>
      </c>
      <c r="U10" s="5">
        <v>130.9</v>
      </c>
      <c r="V10" s="5">
        <v>129.69999999999999</v>
      </c>
      <c r="W10" s="5">
        <v>129.5</v>
      </c>
      <c r="X10" s="5">
        <v>131.1</v>
      </c>
      <c r="Y10" s="5">
        <v>132.30000000000001</v>
      </c>
      <c r="Z10" s="5">
        <v>131.5</v>
      </c>
      <c r="AA10" s="5">
        <v>133.6</v>
      </c>
      <c r="AB10" s="5">
        <v>134.4</v>
      </c>
      <c r="AC10" s="5">
        <v>134.6</v>
      </c>
      <c r="AD10" s="5">
        <v>132.5</v>
      </c>
      <c r="AE10" s="5">
        <v>134.4</v>
      </c>
      <c r="AF10" s="5">
        <v>133.19999999999999</v>
      </c>
      <c r="AG10" s="5">
        <v>133.9</v>
      </c>
      <c r="AH10" s="5">
        <v>129.30000000000001</v>
      </c>
      <c r="AI10" s="5">
        <v>125.6</v>
      </c>
      <c r="AJ10" s="5">
        <v>123.9</v>
      </c>
      <c r="AK10" s="5">
        <v>125</v>
      </c>
      <c r="AL10" s="5">
        <v>123.2</v>
      </c>
      <c r="AM10" s="5">
        <v>124.8</v>
      </c>
      <c r="AN10" s="5">
        <v>127.3</v>
      </c>
      <c r="AO10" s="5">
        <v>126.7</v>
      </c>
      <c r="AP10" s="5">
        <v>125.2</v>
      </c>
      <c r="AQ10" s="5">
        <v>124.3</v>
      </c>
      <c r="AR10" s="5">
        <v>127.4</v>
      </c>
      <c r="AS10" s="5">
        <v>132.19999999999999</v>
      </c>
      <c r="AT10" s="5">
        <v>132.69999999999999</v>
      </c>
      <c r="AU10" s="5">
        <v>135.30000000000001</v>
      </c>
      <c r="AV10" s="5">
        <v>139.19999999999999</v>
      </c>
      <c r="AW10" s="5">
        <v>142.9</v>
      </c>
      <c r="AX10" s="5">
        <v>144.19999999999999</v>
      </c>
      <c r="AY10" s="5">
        <v>147.69999999999999</v>
      </c>
      <c r="AZ10" s="5">
        <v>155.80000000000001</v>
      </c>
      <c r="BA10" s="5">
        <v>162.6</v>
      </c>
      <c r="BB10" s="5">
        <v>158.69999999999999</v>
      </c>
      <c r="BC10" s="5">
        <v>159.6</v>
      </c>
      <c r="BD10" s="5">
        <v>159.30000000000001</v>
      </c>
      <c r="BE10" s="5">
        <v>155.1</v>
      </c>
      <c r="BF10" s="5">
        <v>148.1</v>
      </c>
      <c r="BG10" s="5">
        <v>151</v>
      </c>
      <c r="BH10" s="5">
        <v>154.69999999999999</v>
      </c>
      <c r="BI10" s="5">
        <v>151.9</v>
      </c>
      <c r="BJ10" s="5">
        <v>151.30000000000001</v>
      </c>
      <c r="BK10" s="5">
        <v>152.6</v>
      </c>
      <c r="BL10" s="5">
        <v>153.80000000000001</v>
      </c>
      <c r="BM10" s="5">
        <v>153.19999999999999</v>
      </c>
      <c r="BN10" s="5">
        <v>149.69999999999999</v>
      </c>
      <c r="BO10" s="5">
        <v>145.4</v>
      </c>
      <c r="BP10" s="5">
        <v>143.80000000000001</v>
      </c>
      <c r="BQ10" s="5">
        <v>139.4</v>
      </c>
      <c r="BR10" s="5">
        <v>132.9</v>
      </c>
      <c r="BS10" s="5">
        <v>130.19999999999999</v>
      </c>
      <c r="BT10" s="5">
        <v>133.9</v>
      </c>
      <c r="BU10" s="5">
        <v>131.69999999999999</v>
      </c>
      <c r="BV10" s="5">
        <v>127.9</v>
      </c>
      <c r="BW10" s="5">
        <v>126.8</v>
      </c>
      <c r="BX10" s="5">
        <v>127</v>
      </c>
      <c r="BY10" s="5">
        <v>128.1</v>
      </c>
      <c r="BZ10" s="5">
        <v>129.5</v>
      </c>
      <c r="CA10" s="5">
        <v>132.9</v>
      </c>
      <c r="CB10" s="5">
        <v>138.19999999999999</v>
      </c>
      <c r="CC10" s="5">
        <v>141.69999999999999</v>
      </c>
      <c r="CD10" s="5">
        <v>148.6</v>
      </c>
      <c r="CE10" s="5">
        <v>161.69999999999999</v>
      </c>
      <c r="CF10" s="5">
        <v>165.1</v>
      </c>
      <c r="CG10" s="5">
        <v>171.2</v>
      </c>
      <c r="CH10" s="5">
        <v>178.3</v>
      </c>
      <c r="CI10" s="5">
        <v>182</v>
      </c>
      <c r="CJ10" s="5">
        <v>188</v>
      </c>
      <c r="CK10" s="5">
        <v>194.7</v>
      </c>
      <c r="CL10" s="5">
        <v>195.3</v>
      </c>
      <c r="CM10" s="5">
        <v>199.6</v>
      </c>
      <c r="CN10" s="5">
        <v>200.4</v>
      </c>
      <c r="CO10" s="5">
        <v>195.9</v>
      </c>
      <c r="CP10" s="5">
        <v>184.9</v>
      </c>
      <c r="CQ10" s="5">
        <v>188.4</v>
      </c>
      <c r="CR10" s="5">
        <v>194.7</v>
      </c>
      <c r="CS10" s="5">
        <v>201.6</v>
      </c>
      <c r="CT10" s="5">
        <v>193.7</v>
      </c>
      <c r="CU10" s="5">
        <v>187.5</v>
      </c>
      <c r="CV10" s="5">
        <v>188.9</v>
      </c>
      <c r="CW10" s="5">
        <v>185</v>
      </c>
      <c r="CX10" s="5">
        <v>176.1</v>
      </c>
      <c r="CY10" s="5">
        <v>167.3</v>
      </c>
      <c r="CZ10" s="5">
        <v>161.1</v>
      </c>
      <c r="DA10" s="5">
        <v>155.69999999999999</v>
      </c>
      <c r="DB10" s="5">
        <v>155.4</v>
      </c>
      <c r="DC10" s="5">
        <v>154.19999999999999</v>
      </c>
      <c r="DD10" s="5">
        <v>150</v>
      </c>
      <c r="DE10" s="5">
        <v>148.30000000000001</v>
      </c>
      <c r="DF10" s="5">
        <v>145.69999999999999</v>
      </c>
      <c r="DG10" s="5">
        <v>146.9</v>
      </c>
      <c r="DH10" s="5">
        <v>146.6</v>
      </c>
      <c r="DI10" s="5">
        <v>149.1</v>
      </c>
      <c r="DJ10" s="5">
        <v>150.1</v>
      </c>
      <c r="DK10" s="5">
        <v>153.9</v>
      </c>
      <c r="DL10" s="5">
        <v>161.1</v>
      </c>
      <c r="DM10" s="5">
        <v>166.4</v>
      </c>
      <c r="DN10" s="5">
        <v>164.8</v>
      </c>
      <c r="DO10" s="5">
        <v>172.6</v>
      </c>
      <c r="DP10" s="5">
        <v>183.4</v>
      </c>
      <c r="DQ10" s="5">
        <v>183.2</v>
      </c>
      <c r="DR10" s="5">
        <v>187.7</v>
      </c>
      <c r="DS10" s="5">
        <v>196.4</v>
      </c>
      <c r="DT10" s="5">
        <v>205.4</v>
      </c>
    </row>
    <row r="11" spans="1:124">
      <c r="A11" s="3" t="s">
        <v>35</v>
      </c>
      <c r="B11" s="3" t="s">
        <v>36</v>
      </c>
      <c r="C11" s="4">
        <v>0.18926999999999999</v>
      </c>
      <c r="D11" s="5">
        <v>107.9</v>
      </c>
      <c r="E11" s="5">
        <v>105.5</v>
      </c>
      <c r="F11" s="5">
        <v>107.2</v>
      </c>
      <c r="G11" s="5">
        <v>111.3</v>
      </c>
      <c r="H11" s="5">
        <v>117.8</v>
      </c>
      <c r="I11" s="5">
        <v>117.3</v>
      </c>
      <c r="J11" s="5">
        <v>117.8</v>
      </c>
      <c r="K11" s="5">
        <v>117.9</v>
      </c>
      <c r="L11" s="5">
        <v>121.2</v>
      </c>
      <c r="M11" s="5">
        <v>123.4</v>
      </c>
      <c r="N11" s="5">
        <v>122.9</v>
      </c>
      <c r="O11" s="5">
        <v>121.8</v>
      </c>
      <c r="P11" s="5">
        <v>121.4</v>
      </c>
      <c r="Q11" s="5">
        <v>120.6</v>
      </c>
      <c r="R11" s="5">
        <v>126.1</v>
      </c>
      <c r="S11" s="5">
        <v>127.6</v>
      </c>
      <c r="T11" s="5">
        <v>126.5</v>
      </c>
      <c r="U11" s="5">
        <v>128.9</v>
      </c>
      <c r="V11" s="5">
        <v>121.2</v>
      </c>
      <c r="W11" s="5">
        <v>122.1</v>
      </c>
      <c r="X11" s="5">
        <v>123</v>
      </c>
      <c r="Y11" s="5">
        <v>120.1</v>
      </c>
      <c r="Z11" s="5">
        <v>118.9</v>
      </c>
      <c r="AA11" s="5">
        <v>121</v>
      </c>
      <c r="AB11" s="5">
        <v>119.2</v>
      </c>
      <c r="AC11" s="5">
        <v>118.3</v>
      </c>
      <c r="AD11" s="5">
        <v>119.8</v>
      </c>
      <c r="AE11" s="5">
        <v>124.6</v>
      </c>
      <c r="AF11" s="5">
        <v>121.7</v>
      </c>
      <c r="AG11" s="5">
        <v>117.4</v>
      </c>
      <c r="AH11" s="5">
        <v>114.2</v>
      </c>
      <c r="AI11" s="5">
        <v>113</v>
      </c>
      <c r="AJ11" s="5">
        <v>113.7</v>
      </c>
      <c r="AK11" s="5">
        <v>118.6</v>
      </c>
      <c r="AL11" s="5">
        <v>119.3</v>
      </c>
      <c r="AM11" s="5">
        <v>122.4</v>
      </c>
      <c r="AN11" s="5">
        <v>121.4</v>
      </c>
      <c r="AO11" s="5">
        <v>118.9</v>
      </c>
      <c r="AP11" s="5">
        <v>118.3</v>
      </c>
      <c r="AQ11" s="5">
        <v>119.9</v>
      </c>
      <c r="AR11" s="5">
        <v>120.4</v>
      </c>
      <c r="AS11" s="5">
        <v>121.9</v>
      </c>
      <c r="AT11" s="5">
        <v>123.5</v>
      </c>
      <c r="AU11" s="5">
        <v>126.6</v>
      </c>
      <c r="AV11" s="5">
        <v>129.19999999999999</v>
      </c>
      <c r="AW11" s="5">
        <v>133.80000000000001</v>
      </c>
      <c r="AX11" s="5">
        <v>135.9</v>
      </c>
      <c r="AY11" s="5">
        <v>135.80000000000001</v>
      </c>
      <c r="AZ11" s="5">
        <v>135.19999999999999</v>
      </c>
      <c r="BA11" s="5">
        <v>135.19999999999999</v>
      </c>
      <c r="BB11" s="5">
        <v>136.6</v>
      </c>
      <c r="BC11" s="5">
        <v>142.19999999999999</v>
      </c>
      <c r="BD11" s="5">
        <v>139.30000000000001</v>
      </c>
      <c r="BE11" s="5">
        <v>139.80000000000001</v>
      </c>
      <c r="BF11" s="5">
        <v>138.6</v>
      </c>
      <c r="BG11" s="5">
        <v>137.69999999999999</v>
      </c>
      <c r="BH11" s="5">
        <v>134</v>
      </c>
      <c r="BI11" s="5">
        <v>134.6</v>
      </c>
      <c r="BJ11" s="5">
        <v>135.6</v>
      </c>
      <c r="BK11" s="5">
        <v>135.19999999999999</v>
      </c>
      <c r="BL11" s="5">
        <v>135.5</v>
      </c>
      <c r="BM11" s="5">
        <v>134.19999999999999</v>
      </c>
      <c r="BN11" s="5">
        <v>132.6</v>
      </c>
      <c r="BO11" s="5">
        <v>129.19999999999999</v>
      </c>
      <c r="BP11" s="5">
        <v>127.7</v>
      </c>
      <c r="BQ11" s="5">
        <v>125.1</v>
      </c>
      <c r="BR11" s="5">
        <v>123.7</v>
      </c>
      <c r="BS11" s="5">
        <v>119.1</v>
      </c>
      <c r="BT11" s="5">
        <v>117.9</v>
      </c>
      <c r="BU11" s="5">
        <v>116.4</v>
      </c>
      <c r="BV11" s="5">
        <v>117.3</v>
      </c>
      <c r="BW11" s="5">
        <v>117.3</v>
      </c>
      <c r="BX11" s="5">
        <v>118</v>
      </c>
      <c r="BY11" s="5">
        <v>117.6</v>
      </c>
      <c r="BZ11" s="5">
        <v>121.5</v>
      </c>
      <c r="CA11" s="5">
        <v>121.6</v>
      </c>
      <c r="CB11" s="5">
        <v>123.2</v>
      </c>
      <c r="CC11" s="5">
        <v>125.7</v>
      </c>
      <c r="CD11" s="5">
        <v>129.30000000000001</v>
      </c>
      <c r="CE11" s="5">
        <v>131.9</v>
      </c>
      <c r="CF11" s="5">
        <v>139.19999999999999</v>
      </c>
      <c r="CG11" s="5">
        <v>147.9</v>
      </c>
      <c r="CH11" s="5">
        <v>158.9</v>
      </c>
      <c r="CI11" s="5">
        <v>163.69999999999999</v>
      </c>
      <c r="CJ11" s="5">
        <v>171.3</v>
      </c>
      <c r="CK11" s="5">
        <v>171.3</v>
      </c>
      <c r="CL11" s="5">
        <v>174</v>
      </c>
      <c r="CM11" s="5">
        <v>181.5</v>
      </c>
      <c r="CN11" s="5">
        <v>184.8</v>
      </c>
      <c r="CO11" s="5">
        <v>185.8</v>
      </c>
      <c r="CP11" s="5">
        <v>183.6</v>
      </c>
      <c r="CQ11" s="5">
        <v>172.4</v>
      </c>
      <c r="CR11" s="5">
        <v>175.6</v>
      </c>
      <c r="CS11" s="5">
        <v>178.8</v>
      </c>
      <c r="CT11" s="5">
        <v>167</v>
      </c>
      <c r="CU11" s="5">
        <v>158.5</v>
      </c>
      <c r="CV11" s="5">
        <v>155.4</v>
      </c>
      <c r="CW11" s="5">
        <v>152</v>
      </c>
      <c r="CX11" s="5">
        <v>148.4</v>
      </c>
      <c r="CY11" s="5">
        <v>147.6</v>
      </c>
      <c r="CZ11" s="5">
        <v>146.9</v>
      </c>
      <c r="DA11" s="5">
        <v>142.5</v>
      </c>
      <c r="DB11" s="5">
        <v>137.9</v>
      </c>
      <c r="DC11" s="5">
        <v>139.80000000000001</v>
      </c>
      <c r="DD11" s="5">
        <v>140.5</v>
      </c>
      <c r="DE11" s="5">
        <v>137.4</v>
      </c>
      <c r="DF11" s="5">
        <v>135.4</v>
      </c>
      <c r="DG11" s="5">
        <v>135.69999999999999</v>
      </c>
      <c r="DH11" s="5">
        <v>139.9</v>
      </c>
      <c r="DI11" s="5">
        <v>141.5</v>
      </c>
      <c r="DJ11" s="5">
        <v>142.6</v>
      </c>
      <c r="DK11" s="5">
        <v>147.6</v>
      </c>
      <c r="DL11" s="5">
        <v>153.6</v>
      </c>
      <c r="DM11" s="5">
        <v>154.80000000000001</v>
      </c>
      <c r="DN11" s="5">
        <v>151.6</v>
      </c>
      <c r="DO11" s="5">
        <v>150.4</v>
      </c>
      <c r="DP11" s="5">
        <v>154.19999999999999</v>
      </c>
      <c r="DQ11" s="5">
        <v>157.4</v>
      </c>
      <c r="DR11" s="5">
        <v>162.4</v>
      </c>
      <c r="DS11" s="5">
        <v>169.5</v>
      </c>
      <c r="DT11" s="5">
        <v>178.8</v>
      </c>
    </row>
    <row r="12" spans="1:124">
      <c r="A12" s="3" t="s">
        <v>37</v>
      </c>
      <c r="B12" s="3" t="s">
        <v>38</v>
      </c>
      <c r="C12" s="4">
        <v>1.4370000000000001E-2</v>
      </c>
      <c r="D12" s="5">
        <v>117.1</v>
      </c>
      <c r="E12" s="5">
        <v>118</v>
      </c>
      <c r="F12" s="5">
        <v>111.2</v>
      </c>
      <c r="G12" s="5">
        <v>113.2</v>
      </c>
      <c r="H12" s="5">
        <v>113.8</v>
      </c>
      <c r="I12" s="5">
        <v>111.8</v>
      </c>
      <c r="J12" s="5">
        <v>110.5</v>
      </c>
      <c r="K12" s="5">
        <v>113.9</v>
      </c>
      <c r="L12" s="5">
        <v>119</v>
      </c>
      <c r="M12" s="5">
        <v>119.4</v>
      </c>
      <c r="N12" s="5">
        <v>120.2</v>
      </c>
      <c r="O12" s="5">
        <v>119.5</v>
      </c>
      <c r="P12" s="5">
        <v>116.5</v>
      </c>
      <c r="Q12" s="5">
        <v>114.7</v>
      </c>
      <c r="R12" s="5">
        <v>115.8</v>
      </c>
      <c r="S12" s="5">
        <v>115.8</v>
      </c>
      <c r="T12" s="5">
        <v>116.3</v>
      </c>
      <c r="U12" s="5">
        <v>118</v>
      </c>
      <c r="V12" s="5">
        <v>118.6</v>
      </c>
      <c r="W12" s="5">
        <v>120.1</v>
      </c>
      <c r="X12" s="5">
        <v>123.3</v>
      </c>
      <c r="Y12" s="5">
        <v>123.9</v>
      </c>
      <c r="Z12" s="5">
        <v>123.5</v>
      </c>
      <c r="AA12" s="5">
        <v>124.1</v>
      </c>
      <c r="AB12" s="5">
        <v>119.2</v>
      </c>
      <c r="AC12" s="5">
        <v>120.7</v>
      </c>
      <c r="AD12" s="5">
        <v>118.2</v>
      </c>
      <c r="AE12" s="5">
        <v>120.1</v>
      </c>
      <c r="AF12" s="5">
        <v>124.2</v>
      </c>
      <c r="AG12" s="5">
        <v>127.1</v>
      </c>
      <c r="AH12" s="5">
        <v>129.80000000000001</v>
      </c>
      <c r="AI12" s="5">
        <v>128.4</v>
      </c>
      <c r="AJ12" s="5">
        <v>131</v>
      </c>
      <c r="AK12" s="5">
        <v>135.4</v>
      </c>
      <c r="AL12" s="5">
        <v>134.69999999999999</v>
      </c>
      <c r="AM12" s="5">
        <v>132.6</v>
      </c>
      <c r="AN12" s="5">
        <v>120.1</v>
      </c>
      <c r="AO12" s="5">
        <v>122.7</v>
      </c>
      <c r="AP12" s="5">
        <v>120.7</v>
      </c>
      <c r="AQ12" s="5">
        <v>121.9</v>
      </c>
      <c r="AR12" s="5">
        <v>122.6</v>
      </c>
      <c r="AS12" s="5">
        <v>124.3</v>
      </c>
      <c r="AT12" s="5">
        <v>128.5</v>
      </c>
      <c r="AU12" s="5">
        <v>133.1</v>
      </c>
      <c r="AV12" s="5">
        <v>136.1</v>
      </c>
      <c r="AW12" s="5">
        <v>138.5</v>
      </c>
      <c r="AX12" s="5">
        <v>141.6</v>
      </c>
      <c r="AY12" s="5">
        <v>139.4</v>
      </c>
      <c r="AZ12" s="5">
        <v>143.4</v>
      </c>
      <c r="BA12" s="5">
        <v>148.69999999999999</v>
      </c>
      <c r="BB12" s="5">
        <v>151.80000000000001</v>
      </c>
      <c r="BC12" s="5">
        <v>154.19999999999999</v>
      </c>
      <c r="BD12" s="5">
        <v>155.5</v>
      </c>
      <c r="BE12" s="5">
        <v>154</v>
      </c>
      <c r="BF12" s="5">
        <v>153.6</v>
      </c>
      <c r="BG12" s="5">
        <v>159.5</v>
      </c>
      <c r="BH12" s="5">
        <v>161.19999999999999</v>
      </c>
      <c r="BI12" s="5">
        <v>161.6</v>
      </c>
      <c r="BJ12" s="5">
        <v>161.9</v>
      </c>
      <c r="BK12" s="5">
        <v>156.9</v>
      </c>
      <c r="BL12" s="5">
        <v>144.5</v>
      </c>
      <c r="BM12" s="5">
        <v>137.69999999999999</v>
      </c>
      <c r="BN12" s="5">
        <v>138.1</v>
      </c>
      <c r="BO12" s="5">
        <v>139.30000000000001</v>
      </c>
      <c r="BP12" s="5">
        <v>139.1</v>
      </c>
      <c r="BQ12" s="5">
        <v>140.30000000000001</v>
      </c>
      <c r="BR12" s="5">
        <v>141.19999999999999</v>
      </c>
      <c r="BS12" s="5">
        <v>140.4</v>
      </c>
      <c r="BT12" s="5">
        <v>142.9</v>
      </c>
      <c r="BU12" s="5">
        <v>141.6</v>
      </c>
      <c r="BV12" s="5">
        <v>141</v>
      </c>
      <c r="BW12" s="5">
        <v>140.80000000000001</v>
      </c>
      <c r="BX12" s="5">
        <v>138.9</v>
      </c>
      <c r="BY12" s="5">
        <v>139.80000000000001</v>
      </c>
      <c r="BZ12" s="5">
        <v>141.69999999999999</v>
      </c>
      <c r="CA12" s="5">
        <v>141</v>
      </c>
      <c r="CB12" s="5">
        <v>145</v>
      </c>
      <c r="CC12" s="5">
        <v>146.69999999999999</v>
      </c>
      <c r="CD12" s="5">
        <v>150.19999999999999</v>
      </c>
      <c r="CE12" s="5">
        <v>153.5</v>
      </c>
      <c r="CF12" s="5">
        <v>154.80000000000001</v>
      </c>
      <c r="CG12" s="5">
        <v>159.19999999999999</v>
      </c>
      <c r="CH12" s="5">
        <v>163.4</v>
      </c>
      <c r="CI12" s="5">
        <v>163.9</v>
      </c>
      <c r="CJ12" s="5">
        <v>159</v>
      </c>
      <c r="CK12" s="5">
        <v>160.9</v>
      </c>
      <c r="CL12" s="5">
        <v>167</v>
      </c>
      <c r="CM12" s="5">
        <v>169</v>
      </c>
      <c r="CN12" s="5">
        <v>173.4</v>
      </c>
      <c r="CO12" s="5">
        <v>175.4</v>
      </c>
      <c r="CP12" s="5">
        <v>174.4</v>
      </c>
      <c r="CQ12" s="5">
        <v>174.9</v>
      </c>
      <c r="CR12" s="5">
        <v>176.8</v>
      </c>
      <c r="CS12" s="5">
        <v>180.4</v>
      </c>
      <c r="CT12" s="5">
        <v>181.7</v>
      </c>
      <c r="CU12" s="5">
        <v>182.3</v>
      </c>
      <c r="CV12" s="5">
        <v>177.8</v>
      </c>
      <c r="CW12" s="5">
        <v>166.3</v>
      </c>
      <c r="CX12" s="5">
        <v>157.4</v>
      </c>
      <c r="CY12" s="5">
        <v>153.1</v>
      </c>
      <c r="CZ12" s="5">
        <v>150.30000000000001</v>
      </c>
      <c r="DA12" s="5">
        <v>149.1</v>
      </c>
      <c r="DB12" s="5">
        <v>148.6</v>
      </c>
      <c r="DC12" s="5">
        <v>149.4</v>
      </c>
      <c r="DD12" s="5">
        <v>152</v>
      </c>
      <c r="DE12" s="5">
        <v>151.6</v>
      </c>
      <c r="DF12" s="5">
        <v>149.1</v>
      </c>
      <c r="DG12" s="5">
        <v>150</v>
      </c>
      <c r="DH12" s="5">
        <v>150</v>
      </c>
      <c r="DI12" s="5">
        <v>154.6</v>
      </c>
      <c r="DJ12" s="5">
        <v>156</v>
      </c>
      <c r="DK12" s="5">
        <v>156.69999999999999</v>
      </c>
      <c r="DL12" s="5">
        <v>160</v>
      </c>
      <c r="DM12" s="5">
        <v>166.4</v>
      </c>
      <c r="DN12" s="5">
        <v>170.7</v>
      </c>
      <c r="DO12" s="5">
        <v>174.8</v>
      </c>
      <c r="DP12" s="5">
        <v>179.9</v>
      </c>
      <c r="DQ12" s="5">
        <v>183.6</v>
      </c>
      <c r="DR12" s="5">
        <v>188.4</v>
      </c>
      <c r="DS12" s="5">
        <v>187</v>
      </c>
      <c r="DT12" s="5">
        <v>201.6</v>
      </c>
    </row>
    <row r="13" spans="1:124">
      <c r="A13" s="3" t="s">
        <v>39</v>
      </c>
      <c r="B13" s="3" t="s">
        <v>40</v>
      </c>
      <c r="C13" s="4">
        <v>7.3800000000000003E-3</v>
      </c>
      <c r="D13" s="5">
        <v>107.2</v>
      </c>
      <c r="E13" s="5">
        <v>110.3</v>
      </c>
      <c r="F13" s="5">
        <v>108.9</v>
      </c>
      <c r="G13" s="5">
        <v>115.6</v>
      </c>
      <c r="H13" s="5">
        <v>126.4</v>
      </c>
      <c r="I13" s="5">
        <v>134.1</v>
      </c>
      <c r="J13" s="5">
        <v>149.5</v>
      </c>
      <c r="K13" s="5">
        <v>161.5</v>
      </c>
      <c r="L13" s="5">
        <v>162.1</v>
      </c>
      <c r="M13" s="5">
        <v>159.69999999999999</v>
      </c>
      <c r="N13" s="5">
        <v>170.2</v>
      </c>
      <c r="O13" s="5">
        <v>173.8</v>
      </c>
      <c r="P13" s="5">
        <v>173.1</v>
      </c>
      <c r="Q13" s="5">
        <v>172.9</v>
      </c>
      <c r="R13" s="5">
        <v>170.4</v>
      </c>
      <c r="S13" s="5">
        <v>174.2</v>
      </c>
      <c r="T13" s="5">
        <v>174.5</v>
      </c>
      <c r="U13" s="5">
        <v>169.9</v>
      </c>
      <c r="V13" s="5">
        <v>166.7</v>
      </c>
      <c r="W13" s="5">
        <v>167.2</v>
      </c>
      <c r="X13" s="5">
        <v>164.3</v>
      </c>
      <c r="Y13" s="5">
        <v>156.6</v>
      </c>
      <c r="Z13" s="5">
        <v>158.1</v>
      </c>
      <c r="AA13" s="5">
        <v>162.5</v>
      </c>
      <c r="AB13" s="5">
        <v>163.19999999999999</v>
      </c>
      <c r="AC13" s="5">
        <v>159.19999999999999</v>
      </c>
      <c r="AD13" s="5">
        <v>157.6</v>
      </c>
      <c r="AE13" s="5">
        <v>159.6</v>
      </c>
      <c r="AF13" s="5">
        <v>163.69999999999999</v>
      </c>
      <c r="AG13" s="5">
        <v>163</v>
      </c>
      <c r="AH13" s="5">
        <v>161.69999999999999</v>
      </c>
      <c r="AI13" s="5">
        <v>154.4</v>
      </c>
      <c r="AJ13" s="5">
        <v>160.6</v>
      </c>
      <c r="AK13" s="5">
        <v>160.6</v>
      </c>
      <c r="AL13" s="5">
        <v>161.1</v>
      </c>
      <c r="AM13" s="5">
        <v>166.7</v>
      </c>
      <c r="AN13" s="5">
        <v>164.2</v>
      </c>
      <c r="AO13" s="5">
        <v>159.5</v>
      </c>
      <c r="AP13" s="5">
        <v>158.69999999999999</v>
      </c>
      <c r="AQ13" s="5">
        <v>156.1</v>
      </c>
      <c r="AR13" s="5">
        <v>159.1</v>
      </c>
      <c r="AS13" s="5">
        <v>161.5</v>
      </c>
      <c r="AT13" s="5">
        <v>159.5</v>
      </c>
      <c r="AU13" s="5">
        <v>157</v>
      </c>
      <c r="AV13" s="5">
        <v>158.1</v>
      </c>
      <c r="AW13" s="5">
        <v>164.3</v>
      </c>
      <c r="AX13" s="5">
        <v>166.9</v>
      </c>
      <c r="AY13" s="5">
        <v>167.3</v>
      </c>
      <c r="AZ13" s="5">
        <v>174.1</v>
      </c>
      <c r="BA13" s="5">
        <v>177</v>
      </c>
      <c r="BB13" s="5">
        <v>169.3</v>
      </c>
      <c r="BC13" s="5">
        <v>169.3</v>
      </c>
      <c r="BD13" s="5">
        <v>167.1</v>
      </c>
      <c r="BE13" s="5">
        <v>167.3</v>
      </c>
      <c r="BF13" s="5">
        <v>178.1</v>
      </c>
      <c r="BG13" s="5">
        <v>209</v>
      </c>
      <c r="BH13" s="5">
        <v>228.6</v>
      </c>
      <c r="BI13" s="5">
        <v>242.6</v>
      </c>
      <c r="BJ13" s="5">
        <v>242.9</v>
      </c>
      <c r="BK13" s="5">
        <v>258</v>
      </c>
      <c r="BL13" s="5">
        <v>252.8</v>
      </c>
      <c r="BM13" s="5">
        <v>245</v>
      </c>
      <c r="BN13" s="5">
        <v>237.5</v>
      </c>
      <c r="BO13" s="5">
        <v>247</v>
      </c>
      <c r="BP13" s="5">
        <v>261.89999999999998</v>
      </c>
      <c r="BQ13" s="5">
        <v>252.5</v>
      </c>
      <c r="BR13" s="5">
        <v>233.7</v>
      </c>
      <c r="BS13" s="5">
        <v>217.3</v>
      </c>
      <c r="BT13" s="5">
        <v>217.6</v>
      </c>
      <c r="BU13" s="5">
        <v>207.9</v>
      </c>
      <c r="BV13" s="5">
        <v>214.9</v>
      </c>
      <c r="BW13" s="5">
        <v>220.8</v>
      </c>
      <c r="BX13" s="5">
        <v>213.5</v>
      </c>
      <c r="BY13" s="5">
        <v>211.2</v>
      </c>
      <c r="BZ13" s="5">
        <v>208.3</v>
      </c>
      <c r="CA13" s="5">
        <v>206.6</v>
      </c>
      <c r="CB13" s="5">
        <v>216.2</v>
      </c>
      <c r="CC13" s="5">
        <v>213</v>
      </c>
      <c r="CD13" s="5">
        <v>214.1</v>
      </c>
      <c r="CE13" s="5">
        <v>211.4</v>
      </c>
      <c r="CF13" s="5">
        <v>212.9</v>
      </c>
      <c r="CG13" s="5">
        <v>223.4</v>
      </c>
      <c r="CH13" s="5">
        <v>224.9</v>
      </c>
      <c r="CI13" s="5">
        <v>221.4</v>
      </c>
      <c r="CJ13" s="5">
        <v>221.7</v>
      </c>
      <c r="CK13" s="5">
        <v>223.1</v>
      </c>
      <c r="CL13" s="5">
        <v>220.3</v>
      </c>
      <c r="CM13" s="5">
        <v>221.4</v>
      </c>
      <c r="CN13" s="5">
        <v>228.9</v>
      </c>
      <c r="CO13" s="5">
        <v>233.1</v>
      </c>
      <c r="CP13" s="5">
        <v>226.9</v>
      </c>
      <c r="CQ13" s="5">
        <v>220.9</v>
      </c>
      <c r="CR13" s="5">
        <v>213.5</v>
      </c>
      <c r="CS13" s="5">
        <v>213.8</v>
      </c>
      <c r="CT13" s="5">
        <v>211.9</v>
      </c>
      <c r="CU13" s="5">
        <v>215</v>
      </c>
      <c r="CV13" s="5">
        <v>224.5</v>
      </c>
      <c r="CW13" s="5">
        <v>229.6</v>
      </c>
      <c r="CX13" s="5">
        <v>228.2</v>
      </c>
      <c r="CY13" s="5">
        <v>232.7</v>
      </c>
      <c r="CZ13" s="5">
        <v>231.9</v>
      </c>
      <c r="DA13" s="5">
        <v>225.1</v>
      </c>
      <c r="DB13" s="5">
        <v>223.9</v>
      </c>
      <c r="DC13" s="5">
        <v>228.4</v>
      </c>
      <c r="DD13" s="5">
        <v>230.1</v>
      </c>
      <c r="DE13" s="5">
        <v>226.2</v>
      </c>
      <c r="DF13" s="5">
        <v>226.8</v>
      </c>
      <c r="DG13" s="5">
        <v>232</v>
      </c>
      <c r="DH13" s="5">
        <v>231.8</v>
      </c>
      <c r="DI13" s="5">
        <v>233.7</v>
      </c>
      <c r="DJ13" s="5">
        <v>235.2</v>
      </c>
      <c r="DK13" s="5">
        <v>233.1</v>
      </c>
      <c r="DL13" s="5">
        <v>230.1</v>
      </c>
      <c r="DM13" s="5">
        <v>227.8</v>
      </c>
      <c r="DN13" s="5">
        <v>227.1</v>
      </c>
      <c r="DO13" s="5">
        <v>229.3</v>
      </c>
      <c r="DP13" s="5">
        <v>229.6</v>
      </c>
      <c r="DQ13" s="5">
        <v>232.2</v>
      </c>
      <c r="DR13" s="5">
        <v>235.4</v>
      </c>
      <c r="DS13" s="5">
        <v>234.9</v>
      </c>
      <c r="DT13" s="5">
        <v>233.4</v>
      </c>
    </row>
    <row r="14" spans="1:124">
      <c r="A14" s="3" t="s">
        <v>41</v>
      </c>
      <c r="B14" s="3" t="s">
        <v>42</v>
      </c>
      <c r="C14" s="4">
        <v>0.63859999999999995</v>
      </c>
      <c r="D14" s="5">
        <v>105.4</v>
      </c>
      <c r="E14" s="5">
        <v>111.4</v>
      </c>
      <c r="F14" s="5">
        <v>114</v>
      </c>
      <c r="G14" s="5">
        <v>123.4</v>
      </c>
      <c r="H14" s="5">
        <v>128.80000000000001</v>
      </c>
      <c r="I14" s="5">
        <v>129.30000000000001</v>
      </c>
      <c r="J14" s="5">
        <v>127.2</v>
      </c>
      <c r="K14" s="5">
        <v>126.3</v>
      </c>
      <c r="L14" s="5">
        <v>122.5</v>
      </c>
      <c r="M14" s="5">
        <v>120</v>
      </c>
      <c r="N14" s="5">
        <v>116.2</v>
      </c>
      <c r="O14" s="5">
        <v>115.2</v>
      </c>
      <c r="P14" s="5">
        <v>117.2</v>
      </c>
      <c r="Q14" s="5">
        <v>116.6</v>
      </c>
      <c r="R14" s="5">
        <v>115.8</v>
      </c>
      <c r="S14" s="5">
        <v>114.2</v>
      </c>
      <c r="T14" s="5">
        <v>112.8</v>
      </c>
      <c r="U14" s="5">
        <v>114.4</v>
      </c>
      <c r="V14" s="5">
        <v>115.9</v>
      </c>
      <c r="W14" s="5">
        <v>116.3</v>
      </c>
      <c r="X14" s="5">
        <v>115.2</v>
      </c>
      <c r="Y14" s="5">
        <v>112.8</v>
      </c>
      <c r="Z14" s="5">
        <v>112.9</v>
      </c>
      <c r="AA14" s="5">
        <v>114.9</v>
      </c>
      <c r="AB14" s="5">
        <v>116.1</v>
      </c>
      <c r="AC14" s="5">
        <v>117.7</v>
      </c>
      <c r="AD14" s="5">
        <v>116.4</v>
      </c>
      <c r="AE14" s="5">
        <v>117.9</v>
      </c>
      <c r="AF14" s="5">
        <v>120.7</v>
      </c>
      <c r="AG14" s="5">
        <v>120.7</v>
      </c>
      <c r="AH14" s="5">
        <v>120.8</v>
      </c>
      <c r="AI14" s="5">
        <v>121</v>
      </c>
      <c r="AJ14" s="5">
        <v>122.3</v>
      </c>
      <c r="AK14" s="5">
        <v>127.7</v>
      </c>
      <c r="AL14" s="5">
        <v>128.80000000000001</v>
      </c>
      <c r="AM14" s="5">
        <v>130.80000000000001</v>
      </c>
      <c r="AN14" s="5">
        <v>134.30000000000001</v>
      </c>
      <c r="AO14" s="5">
        <v>144.1</v>
      </c>
      <c r="AP14" s="5">
        <v>155.4</v>
      </c>
      <c r="AQ14" s="5">
        <v>156.5</v>
      </c>
      <c r="AR14" s="5">
        <v>161.6</v>
      </c>
      <c r="AS14" s="5">
        <v>166.7</v>
      </c>
      <c r="AT14" s="5">
        <v>178.2</v>
      </c>
      <c r="AU14" s="5">
        <v>180.3</v>
      </c>
      <c r="AV14" s="5">
        <v>178.8</v>
      </c>
      <c r="AW14" s="5">
        <v>175.3</v>
      </c>
      <c r="AX14" s="5">
        <v>169.2</v>
      </c>
      <c r="AY14" s="5">
        <v>167</v>
      </c>
      <c r="AZ14" s="5">
        <v>180.4</v>
      </c>
      <c r="BA14" s="5">
        <v>189.1</v>
      </c>
      <c r="BB14" s="5">
        <v>197.9</v>
      </c>
      <c r="BC14" s="5">
        <v>212.2</v>
      </c>
      <c r="BD14" s="5">
        <v>203.9</v>
      </c>
      <c r="BE14" s="5">
        <v>198.7</v>
      </c>
      <c r="BF14" s="5">
        <v>210.6</v>
      </c>
      <c r="BG14" s="5">
        <v>214.5</v>
      </c>
      <c r="BH14" s="5">
        <v>205.2</v>
      </c>
      <c r="BI14" s="5">
        <v>182.7</v>
      </c>
      <c r="BJ14" s="5">
        <v>164.4</v>
      </c>
      <c r="BK14" s="5">
        <v>154</v>
      </c>
      <c r="BL14" s="5">
        <v>155.80000000000001</v>
      </c>
      <c r="BM14" s="5">
        <v>151.9</v>
      </c>
      <c r="BN14" s="5">
        <v>147.30000000000001</v>
      </c>
      <c r="BO14" s="5">
        <v>145.6</v>
      </c>
      <c r="BP14" s="5">
        <v>145.19999999999999</v>
      </c>
      <c r="BQ14" s="5">
        <v>150.5</v>
      </c>
      <c r="BR14" s="5">
        <v>145.1</v>
      </c>
      <c r="BS14" s="5">
        <v>138.30000000000001</v>
      </c>
      <c r="BT14" s="5">
        <v>133</v>
      </c>
      <c r="BU14" s="5">
        <v>127.1</v>
      </c>
      <c r="BV14" s="5">
        <v>124.1</v>
      </c>
      <c r="BW14" s="5">
        <v>122.3</v>
      </c>
      <c r="BX14" s="5">
        <v>120.8</v>
      </c>
      <c r="BY14" s="5">
        <v>119.8</v>
      </c>
      <c r="BZ14" s="5">
        <v>117.5</v>
      </c>
      <c r="CA14" s="5">
        <v>120.5</v>
      </c>
      <c r="CB14" s="5">
        <v>124.7</v>
      </c>
      <c r="CC14" s="5">
        <v>123.2</v>
      </c>
      <c r="CD14" s="5">
        <v>125.5</v>
      </c>
      <c r="CE14" s="5">
        <v>130.80000000000001</v>
      </c>
      <c r="CF14" s="5">
        <v>135.80000000000001</v>
      </c>
      <c r="CG14" s="5">
        <v>136.6</v>
      </c>
      <c r="CH14" s="5">
        <v>137.5</v>
      </c>
      <c r="CI14" s="5">
        <v>135.30000000000001</v>
      </c>
      <c r="CJ14" s="5">
        <v>138.1</v>
      </c>
      <c r="CK14" s="5">
        <v>141.9</v>
      </c>
      <c r="CL14" s="5">
        <v>144.6</v>
      </c>
      <c r="CM14" s="5">
        <v>144.6</v>
      </c>
      <c r="CN14" s="5">
        <v>145.1</v>
      </c>
      <c r="CO14" s="5">
        <v>145.30000000000001</v>
      </c>
      <c r="CP14" s="5">
        <v>146.30000000000001</v>
      </c>
      <c r="CQ14" s="5">
        <v>152.6</v>
      </c>
      <c r="CR14" s="5">
        <v>153.69999999999999</v>
      </c>
      <c r="CS14" s="5">
        <v>154.1</v>
      </c>
      <c r="CT14" s="5">
        <v>153.19999999999999</v>
      </c>
      <c r="CU14" s="5">
        <v>151.4</v>
      </c>
      <c r="CV14" s="5">
        <v>158.30000000000001</v>
      </c>
      <c r="CW14" s="5">
        <v>159.69999999999999</v>
      </c>
      <c r="CX14" s="5">
        <v>159.19999999999999</v>
      </c>
      <c r="CY14" s="5">
        <v>159.4</v>
      </c>
      <c r="CZ14" s="5">
        <v>159.4</v>
      </c>
      <c r="DA14" s="5">
        <v>163.5</v>
      </c>
      <c r="DB14" s="5">
        <v>169.8</v>
      </c>
      <c r="DC14" s="5">
        <v>172.5</v>
      </c>
      <c r="DD14" s="5">
        <v>168.6</v>
      </c>
      <c r="DE14" s="5">
        <v>166.3</v>
      </c>
      <c r="DF14" s="5">
        <v>168.9</v>
      </c>
      <c r="DG14" s="5">
        <v>171.3</v>
      </c>
      <c r="DH14" s="5">
        <v>175.3</v>
      </c>
      <c r="DI14" s="5">
        <v>179</v>
      </c>
      <c r="DJ14" s="5">
        <v>177.6</v>
      </c>
      <c r="DK14" s="5">
        <v>172.8</v>
      </c>
      <c r="DL14" s="5">
        <v>174.5</v>
      </c>
      <c r="DM14" s="5">
        <v>178.7</v>
      </c>
      <c r="DN14" s="5">
        <v>178.3</v>
      </c>
      <c r="DO14" s="5">
        <v>177.4</v>
      </c>
      <c r="DP14" s="5">
        <v>175.2</v>
      </c>
      <c r="DQ14" s="5">
        <v>174</v>
      </c>
      <c r="DR14" s="5">
        <v>173.5</v>
      </c>
      <c r="DS14" s="5">
        <v>175.1</v>
      </c>
      <c r="DT14" s="5">
        <v>174.7</v>
      </c>
    </row>
    <row r="15" spans="1:124">
      <c r="A15" s="3" t="s">
        <v>43</v>
      </c>
      <c r="B15" s="3" t="s">
        <v>44</v>
      </c>
      <c r="C15" s="4">
        <v>0.26377</v>
      </c>
      <c r="D15" s="5">
        <v>116.1</v>
      </c>
      <c r="E15" s="5">
        <v>127.5</v>
      </c>
      <c r="F15" s="5">
        <v>130.69999999999999</v>
      </c>
      <c r="G15" s="5">
        <v>143.69999999999999</v>
      </c>
      <c r="H15" s="5">
        <v>149.9</v>
      </c>
      <c r="I15" s="5">
        <v>148.9</v>
      </c>
      <c r="J15" s="5">
        <v>145.5</v>
      </c>
      <c r="K15" s="5">
        <v>146</v>
      </c>
      <c r="L15" s="5">
        <v>139.4</v>
      </c>
      <c r="M15" s="5">
        <v>134</v>
      </c>
      <c r="N15" s="5">
        <v>124.1</v>
      </c>
      <c r="O15" s="5">
        <v>117.5</v>
      </c>
      <c r="P15" s="5">
        <v>118.8</v>
      </c>
      <c r="Q15" s="5">
        <v>117</v>
      </c>
      <c r="R15" s="5">
        <v>113.6</v>
      </c>
      <c r="S15" s="5">
        <v>110</v>
      </c>
      <c r="T15" s="5">
        <v>107.9</v>
      </c>
      <c r="U15" s="5">
        <v>109.3</v>
      </c>
      <c r="V15" s="5">
        <v>111</v>
      </c>
      <c r="W15" s="5">
        <v>108.8</v>
      </c>
      <c r="X15" s="5">
        <v>107.3</v>
      </c>
      <c r="Y15" s="5">
        <v>103.6</v>
      </c>
      <c r="Z15" s="5">
        <v>101.7</v>
      </c>
      <c r="AA15" s="5">
        <v>103.5</v>
      </c>
      <c r="AB15" s="5">
        <v>102.8</v>
      </c>
      <c r="AC15" s="5">
        <v>103.1</v>
      </c>
      <c r="AD15" s="5">
        <v>99.6</v>
      </c>
      <c r="AE15" s="5">
        <v>97.8</v>
      </c>
      <c r="AF15" s="5">
        <v>100.4</v>
      </c>
      <c r="AG15" s="5">
        <v>100.2</v>
      </c>
      <c r="AH15" s="5">
        <v>100.8</v>
      </c>
      <c r="AI15" s="5">
        <v>100.5</v>
      </c>
      <c r="AJ15" s="5">
        <v>102.6</v>
      </c>
      <c r="AK15" s="5">
        <v>107.5</v>
      </c>
      <c r="AL15" s="5">
        <v>109.4</v>
      </c>
      <c r="AM15" s="5">
        <v>110.9</v>
      </c>
      <c r="AN15" s="5">
        <v>115.3</v>
      </c>
      <c r="AO15" s="5">
        <v>126.4</v>
      </c>
      <c r="AP15" s="5">
        <v>135</v>
      </c>
      <c r="AQ15" s="5">
        <v>137.9</v>
      </c>
      <c r="AR15" s="5">
        <v>142.30000000000001</v>
      </c>
      <c r="AS15" s="5">
        <v>146.30000000000001</v>
      </c>
      <c r="AT15" s="5">
        <v>153</v>
      </c>
      <c r="AU15" s="5">
        <v>154.80000000000001</v>
      </c>
      <c r="AV15" s="5">
        <v>153.80000000000001</v>
      </c>
      <c r="AW15" s="5">
        <v>149.5</v>
      </c>
      <c r="AX15" s="5">
        <v>145.80000000000001</v>
      </c>
      <c r="AY15" s="5">
        <v>143.80000000000001</v>
      </c>
      <c r="AZ15" s="5">
        <v>159.1</v>
      </c>
      <c r="BA15" s="5">
        <v>172.8</v>
      </c>
      <c r="BB15" s="5">
        <v>188.5</v>
      </c>
      <c r="BC15" s="5">
        <v>227.1</v>
      </c>
      <c r="BD15" s="5">
        <v>225.7</v>
      </c>
      <c r="BE15" s="5">
        <v>227.4</v>
      </c>
      <c r="BF15" s="5">
        <v>262.3</v>
      </c>
      <c r="BG15" s="5">
        <v>278.89999999999998</v>
      </c>
      <c r="BH15" s="5">
        <v>270.3</v>
      </c>
      <c r="BI15" s="5">
        <v>235.9</v>
      </c>
      <c r="BJ15" s="5">
        <v>200.4</v>
      </c>
      <c r="BK15" s="5">
        <v>181.9</v>
      </c>
      <c r="BL15" s="5">
        <v>183.4</v>
      </c>
      <c r="BM15" s="5">
        <v>179.3</v>
      </c>
      <c r="BN15" s="5">
        <v>174</v>
      </c>
      <c r="BO15" s="5">
        <v>176</v>
      </c>
      <c r="BP15" s="5">
        <v>176.7</v>
      </c>
      <c r="BQ15" s="5">
        <v>186.9</v>
      </c>
      <c r="BR15" s="5">
        <v>177.9</v>
      </c>
      <c r="BS15" s="5">
        <v>165</v>
      </c>
      <c r="BT15" s="5">
        <v>152.9</v>
      </c>
      <c r="BU15" s="5">
        <v>140.80000000000001</v>
      </c>
      <c r="BV15" s="5">
        <v>134.69999999999999</v>
      </c>
      <c r="BW15" s="5">
        <v>130.30000000000001</v>
      </c>
      <c r="BX15" s="5">
        <v>127</v>
      </c>
      <c r="BY15" s="5">
        <v>124.3</v>
      </c>
      <c r="BZ15" s="5">
        <v>121.6</v>
      </c>
      <c r="CA15" s="5">
        <v>128.30000000000001</v>
      </c>
      <c r="CB15" s="5">
        <v>135.69999999999999</v>
      </c>
      <c r="CC15" s="5">
        <v>132.5</v>
      </c>
      <c r="CD15" s="5">
        <v>135.69999999999999</v>
      </c>
      <c r="CE15" s="5">
        <v>140.80000000000001</v>
      </c>
      <c r="CF15" s="5">
        <v>146.69999999999999</v>
      </c>
      <c r="CG15" s="5">
        <v>147.4</v>
      </c>
      <c r="CH15" s="5">
        <v>146.5</v>
      </c>
      <c r="CI15" s="5">
        <v>141.5</v>
      </c>
      <c r="CJ15" s="5">
        <v>144.1</v>
      </c>
      <c r="CK15" s="5">
        <v>146.19999999999999</v>
      </c>
      <c r="CL15" s="5">
        <v>146.5</v>
      </c>
      <c r="CM15" s="5">
        <v>145.9</v>
      </c>
      <c r="CN15" s="5">
        <v>145.1</v>
      </c>
      <c r="CO15" s="5">
        <v>145.5</v>
      </c>
      <c r="CP15" s="5">
        <v>146.6</v>
      </c>
      <c r="CQ15" s="5">
        <v>148.30000000000001</v>
      </c>
      <c r="CR15" s="5">
        <v>146.30000000000001</v>
      </c>
      <c r="CS15" s="5">
        <v>145.6</v>
      </c>
      <c r="CT15" s="5">
        <v>142</v>
      </c>
      <c r="CU15" s="5">
        <v>138.5</v>
      </c>
      <c r="CV15" s="5">
        <v>146.69999999999999</v>
      </c>
      <c r="CW15" s="5">
        <v>144.80000000000001</v>
      </c>
      <c r="CX15" s="5">
        <v>143.80000000000001</v>
      </c>
      <c r="CY15" s="5">
        <v>144.30000000000001</v>
      </c>
      <c r="CZ15" s="5">
        <v>144.80000000000001</v>
      </c>
      <c r="DA15" s="5">
        <v>154.80000000000001</v>
      </c>
      <c r="DB15" s="5">
        <v>163.6</v>
      </c>
      <c r="DC15" s="5">
        <v>164.3</v>
      </c>
      <c r="DD15" s="5">
        <v>159.80000000000001</v>
      </c>
      <c r="DE15" s="5">
        <v>155.6</v>
      </c>
      <c r="DF15" s="5">
        <v>156.30000000000001</v>
      </c>
      <c r="DG15" s="5">
        <v>159.6</v>
      </c>
      <c r="DH15" s="5">
        <v>165.1</v>
      </c>
      <c r="DI15" s="5">
        <v>171.5</v>
      </c>
      <c r="DJ15" s="5">
        <v>169.5</v>
      </c>
      <c r="DK15" s="5">
        <v>165</v>
      </c>
      <c r="DL15" s="5">
        <v>167.6</v>
      </c>
      <c r="DM15" s="5">
        <v>172.6</v>
      </c>
      <c r="DN15" s="5">
        <v>170.9</v>
      </c>
      <c r="DO15" s="5">
        <v>168.8</v>
      </c>
      <c r="DP15" s="5">
        <v>166</v>
      </c>
      <c r="DQ15" s="5">
        <v>165.4</v>
      </c>
      <c r="DR15" s="5">
        <v>163.4</v>
      </c>
      <c r="DS15" s="5">
        <v>165.9</v>
      </c>
      <c r="DT15" s="5">
        <v>164.8</v>
      </c>
    </row>
    <row r="16" spans="1:124">
      <c r="A16" s="3" t="s">
        <v>45</v>
      </c>
      <c r="B16" s="3" t="s">
        <v>46</v>
      </c>
      <c r="C16" s="4">
        <v>0.12914</v>
      </c>
      <c r="D16" s="5">
        <v>97.1</v>
      </c>
      <c r="E16" s="5">
        <v>99.7</v>
      </c>
      <c r="F16" s="5">
        <v>101.6</v>
      </c>
      <c r="G16" s="5">
        <v>108.6</v>
      </c>
      <c r="H16" s="5">
        <v>115.6</v>
      </c>
      <c r="I16" s="5">
        <v>118.6</v>
      </c>
      <c r="J16" s="5">
        <v>116.3</v>
      </c>
      <c r="K16" s="5">
        <v>114.4</v>
      </c>
      <c r="L16" s="5">
        <v>110.2</v>
      </c>
      <c r="M16" s="5">
        <v>109.1</v>
      </c>
      <c r="N16" s="5">
        <v>110.6</v>
      </c>
      <c r="O16" s="5">
        <v>116.3</v>
      </c>
      <c r="P16" s="5">
        <v>118.1</v>
      </c>
      <c r="Q16" s="5">
        <v>118.2</v>
      </c>
      <c r="R16" s="5">
        <v>117.7</v>
      </c>
      <c r="S16" s="5">
        <v>116.5</v>
      </c>
      <c r="T16" s="5">
        <v>116.7</v>
      </c>
      <c r="U16" s="5">
        <v>117.2</v>
      </c>
      <c r="V16" s="5">
        <v>118.4</v>
      </c>
      <c r="W16" s="5">
        <v>119</v>
      </c>
      <c r="X16" s="5">
        <v>118.4</v>
      </c>
      <c r="Y16" s="5">
        <v>118.1</v>
      </c>
      <c r="Z16" s="5">
        <v>118.4</v>
      </c>
      <c r="AA16" s="5">
        <v>119</v>
      </c>
      <c r="AB16" s="5">
        <v>120.6</v>
      </c>
      <c r="AC16" s="5">
        <v>121</v>
      </c>
      <c r="AD16" s="5">
        <v>120.1</v>
      </c>
      <c r="AE16" s="5">
        <v>122.2</v>
      </c>
      <c r="AF16" s="5">
        <v>126.8</v>
      </c>
      <c r="AG16" s="5">
        <v>126.5</v>
      </c>
      <c r="AH16" s="5">
        <v>126.3</v>
      </c>
      <c r="AI16" s="5">
        <v>127.7</v>
      </c>
      <c r="AJ16" s="5">
        <v>128.19999999999999</v>
      </c>
      <c r="AK16" s="5">
        <v>134.30000000000001</v>
      </c>
      <c r="AL16" s="5">
        <v>139.1</v>
      </c>
      <c r="AM16" s="5">
        <v>144.80000000000001</v>
      </c>
      <c r="AN16" s="5">
        <v>148.4</v>
      </c>
      <c r="AO16" s="5">
        <v>157.30000000000001</v>
      </c>
      <c r="AP16" s="5">
        <v>173.7</v>
      </c>
      <c r="AQ16" s="5">
        <v>174.8</v>
      </c>
      <c r="AR16" s="5">
        <v>185.5</v>
      </c>
      <c r="AS16" s="5">
        <v>196.9</v>
      </c>
      <c r="AT16" s="5">
        <v>219</v>
      </c>
      <c r="AU16" s="5">
        <v>217.1</v>
      </c>
      <c r="AV16" s="5">
        <v>222.8</v>
      </c>
      <c r="AW16" s="5">
        <v>215.8</v>
      </c>
      <c r="AX16" s="5">
        <v>205.5</v>
      </c>
      <c r="AY16" s="5">
        <v>201.2</v>
      </c>
      <c r="AZ16" s="5">
        <v>217.5</v>
      </c>
      <c r="BA16" s="5">
        <v>216.8</v>
      </c>
      <c r="BB16" s="5">
        <v>217.2</v>
      </c>
      <c r="BC16" s="5">
        <v>215.1</v>
      </c>
      <c r="BD16" s="5">
        <v>195</v>
      </c>
      <c r="BE16" s="5">
        <v>184.6</v>
      </c>
      <c r="BF16" s="5">
        <v>182.4</v>
      </c>
      <c r="BG16" s="5">
        <v>178.9</v>
      </c>
      <c r="BH16" s="5">
        <v>166</v>
      </c>
      <c r="BI16" s="5">
        <v>140.69999999999999</v>
      </c>
      <c r="BJ16" s="5">
        <v>133.1</v>
      </c>
      <c r="BK16" s="5">
        <v>126</v>
      </c>
      <c r="BL16" s="5">
        <v>127.2</v>
      </c>
      <c r="BM16" s="5">
        <v>121.6</v>
      </c>
      <c r="BN16" s="5">
        <v>118.3</v>
      </c>
      <c r="BO16" s="5">
        <v>114.1</v>
      </c>
      <c r="BP16" s="5">
        <v>115.4</v>
      </c>
      <c r="BQ16" s="5">
        <v>118.4</v>
      </c>
      <c r="BR16" s="5">
        <v>113.8</v>
      </c>
      <c r="BS16" s="5">
        <v>111.6</v>
      </c>
      <c r="BT16" s="5">
        <v>112.6</v>
      </c>
      <c r="BU16" s="5">
        <v>114.9</v>
      </c>
      <c r="BV16" s="5">
        <v>116.5</v>
      </c>
      <c r="BW16" s="5">
        <v>116.6</v>
      </c>
      <c r="BX16" s="5">
        <v>115.3</v>
      </c>
      <c r="BY16" s="5">
        <v>115.9</v>
      </c>
      <c r="BZ16" s="5">
        <v>113.2</v>
      </c>
      <c r="CA16" s="5">
        <v>111.2</v>
      </c>
      <c r="CB16" s="5">
        <v>110.8</v>
      </c>
      <c r="CC16" s="5">
        <v>110.8</v>
      </c>
      <c r="CD16" s="5">
        <v>109.4</v>
      </c>
      <c r="CE16" s="5">
        <v>114</v>
      </c>
      <c r="CF16" s="5">
        <v>123.9</v>
      </c>
      <c r="CG16" s="5">
        <v>127.8</v>
      </c>
      <c r="CH16" s="5">
        <v>133.6</v>
      </c>
      <c r="CI16" s="5">
        <v>132.4</v>
      </c>
      <c r="CJ16" s="5">
        <v>136.80000000000001</v>
      </c>
      <c r="CK16" s="5">
        <v>143.69999999999999</v>
      </c>
      <c r="CL16" s="5">
        <v>149.5</v>
      </c>
      <c r="CM16" s="5">
        <v>150.19999999999999</v>
      </c>
      <c r="CN16" s="5">
        <v>153</v>
      </c>
      <c r="CO16" s="5">
        <v>150.5</v>
      </c>
      <c r="CP16" s="5">
        <v>150.4</v>
      </c>
      <c r="CQ16" s="5">
        <v>153.6</v>
      </c>
      <c r="CR16" s="5">
        <v>154.6</v>
      </c>
      <c r="CS16" s="5">
        <v>152</v>
      </c>
      <c r="CT16" s="5">
        <v>152.80000000000001</v>
      </c>
      <c r="CU16" s="5">
        <v>150.9</v>
      </c>
      <c r="CV16" s="5">
        <v>155.69999999999999</v>
      </c>
      <c r="CW16" s="5">
        <v>157</v>
      </c>
      <c r="CX16" s="5">
        <v>158.6</v>
      </c>
      <c r="CY16" s="5">
        <v>160.1</v>
      </c>
      <c r="CZ16" s="5">
        <v>160.9</v>
      </c>
      <c r="DA16" s="5">
        <v>165.8</v>
      </c>
      <c r="DB16" s="5">
        <v>173.6</v>
      </c>
      <c r="DC16" s="5">
        <v>174.5</v>
      </c>
      <c r="DD16" s="5">
        <v>169.1</v>
      </c>
      <c r="DE16" s="5">
        <v>166.8</v>
      </c>
      <c r="DF16" s="5">
        <v>173.2</v>
      </c>
      <c r="DG16" s="5">
        <v>175</v>
      </c>
      <c r="DH16" s="5">
        <v>177.4</v>
      </c>
      <c r="DI16" s="5">
        <v>179.7</v>
      </c>
      <c r="DJ16" s="5">
        <v>178.8</v>
      </c>
      <c r="DK16" s="5">
        <v>174.4</v>
      </c>
      <c r="DL16" s="5">
        <v>177.4</v>
      </c>
      <c r="DM16" s="5">
        <v>179.9</v>
      </c>
      <c r="DN16" s="5">
        <v>180.8</v>
      </c>
      <c r="DO16" s="5">
        <v>176.2</v>
      </c>
      <c r="DP16" s="5">
        <v>176.5</v>
      </c>
      <c r="DQ16" s="5">
        <v>175.8</v>
      </c>
      <c r="DR16" s="5">
        <v>176.4</v>
      </c>
      <c r="DS16" s="5">
        <v>177.9</v>
      </c>
      <c r="DT16" s="5">
        <v>176.1</v>
      </c>
    </row>
    <row r="17" spans="1:124">
      <c r="A17" s="3" t="s">
        <v>47</v>
      </c>
      <c r="B17" s="3" t="s">
        <v>48</v>
      </c>
      <c r="C17" s="4">
        <v>7.0879999999999999E-2</v>
      </c>
      <c r="D17" s="5">
        <v>96.3</v>
      </c>
      <c r="E17" s="5">
        <v>96</v>
      </c>
      <c r="F17" s="5">
        <v>96.6</v>
      </c>
      <c r="G17" s="5">
        <v>103.6</v>
      </c>
      <c r="H17" s="5">
        <v>108.7</v>
      </c>
      <c r="I17" s="5">
        <v>108.4</v>
      </c>
      <c r="J17" s="5">
        <v>112.2</v>
      </c>
      <c r="K17" s="5">
        <v>113.5</v>
      </c>
      <c r="L17" s="5">
        <v>115.4</v>
      </c>
      <c r="M17" s="5">
        <v>116.9</v>
      </c>
      <c r="N17" s="5">
        <v>117.1</v>
      </c>
      <c r="O17" s="5">
        <v>118.3</v>
      </c>
      <c r="P17" s="5">
        <v>120</v>
      </c>
      <c r="Q17" s="5">
        <v>118.9</v>
      </c>
      <c r="R17" s="5">
        <v>119</v>
      </c>
      <c r="S17" s="5">
        <v>118</v>
      </c>
      <c r="T17" s="5">
        <v>113.9</v>
      </c>
      <c r="U17" s="5">
        <v>117.5</v>
      </c>
      <c r="V17" s="5">
        <v>122.9</v>
      </c>
      <c r="W17" s="5">
        <v>126.4</v>
      </c>
      <c r="X17" s="5">
        <v>126.7</v>
      </c>
      <c r="Y17" s="5">
        <v>126.5</v>
      </c>
      <c r="Z17" s="5">
        <v>129.30000000000001</v>
      </c>
      <c r="AA17" s="5">
        <v>132.6</v>
      </c>
      <c r="AB17" s="5">
        <v>135.5</v>
      </c>
      <c r="AC17" s="5">
        <v>137.80000000000001</v>
      </c>
      <c r="AD17" s="5">
        <v>136.80000000000001</v>
      </c>
      <c r="AE17" s="5">
        <v>142.5</v>
      </c>
      <c r="AF17" s="5">
        <v>142.19999999999999</v>
      </c>
      <c r="AG17" s="5">
        <v>141.19999999999999</v>
      </c>
      <c r="AH17" s="5">
        <v>144.6</v>
      </c>
      <c r="AI17" s="5">
        <v>148.5</v>
      </c>
      <c r="AJ17" s="5">
        <v>153.9</v>
      </c>
      <c r="AK17" s="5">
        <v>159.1</v>
      </c>
      <c r="AL17" s="5">
        <v>155.69999999999999</v>
      </c>
      <c r="AM17" s="5">
        <v>150.69999999999999</v>
      </c>
      <c r="AN17" s="5">
        <v>151.4</v>
      </c>
      <c r="AO17" s="5">
        <v>155.69999999999999</v>
      </c>
      <c r="AP17" s="5">
        <v>170.2</v>
      </c>
      <c r="AQ17" s="5">
        <v>165.3</v>
      </c>
      <c r="AR17" s="5">
        <v>164.8</v>
      </c>
      <c r="AS17" s="5">
        <v>167.5</v>
      </c>
      <c r="AT17" s="5">
        <v>173.5</v>
      </c>
      <c r="AU17" s="5">
        <v>178.1</v>
      </c>
      <c r="AV17" s="5">
        <v>168.8</v>
      </c>
      <c r="AW17" s="5">
        <v>167.1</v>
      </c>
      <c r="AX17" s="5">
        <v>161</v>
      </c>
      <c r="AY17" s="5">
        <v>158.69999999999999</v>
      </c>
      <c r="AZ17" s="5">
        <v>162.19999999999999</v>
      </c>
      <c r="BA17" s="5">
        <v>161.9</v>
      </c>
      <c r="BB17" s="5">
        <v>155.4</v>
      </c>
      <c r="BC17" s="5">
        <v>150.4</v>
      </c>
      <c r="BD17" s="5">
        <v>143.5</v>
      </c>
      <c r="BE17" s="5">
        <v>134.69999999999999</v>
      </c>
      <c r="BF17" s="5">
        <v>131.6</v>
      </c>
      <c r="BG17" s="5">
        <v>127.4</v>
      </c>
      <c r="BH17" s="5">
        <v>122.7</v>
      </c>
      <c r="BI17" s="5">
        <v>119.7</v>
      </c>
      <c r="BJ17" s="5">
        <v>116.9</v>
      </c>
      <c r="BK17" s="5">
        <v>115.4</v>
      </c>
      <c r="BL17" s="5">
        <v>120.8</v>
      </c>
      <c r="BM17" s="5">
        <v>120.1</v>
      </c>
      <c r="BN17" s="5">
        <v>116.8</v>
      </c>
      <c r="BO17" s="5">
        <v>113</v>
      </c>
      <c r="BP17" s="5">
        <v>112.6</v>
      </c>
      <c r="BQ17" s="5">
        <v>112.9</v>
      </c>
      <c r="BR17" s="5">
        <v>111.5</v>
      </c>
      <c r="BS17" s="5">
        <v>109.8</v>
      </c>
      <c r="BT17" s="5">
        <v>110.7</v>
      </c>
      <c r="BU17" s="5">
        <v>112.2</v>
      </c>
      <c r="BV17" s="5">
        <v>113</v>
      </c>
      <c r="BW17" s="5">
        <v>114.1</v>
      </c>
      <c r="BX17" s="5">
        <v>111.5</v>
      </c>
      <c r="BY17" s="5">
        <v>113</v>
      </c>
      <c r="BZ17" s="5">
        <v>112.4</v>
      </c>
      <c r="CA17" s="5">
        <v>115</v>
      </c>
      <c r="CB17" s="5">
        <v>118.9</v>
      </c>
      <c r="CC17" s="5">
        <v>119.8</v>
      </c>
      <c r="CD17" s="5">
        <v>118.1</v>
      </c>
      <c r="CE17" s="5">
        <v>121.6</v>
      </c>
      <c r="CF17" s="5">
        <v>123</v>
      </c>
      <c r="CG17" s="5">
        <v>125.8</v>
      </c>
      <c r="CH17" s="5">
        <v>128.19999999999999</v>
      </c>
      <c r="CI17" s="5">
        <v>127.8</v>
      </c>
      <c r="CJ17" s="5">
        <v>128.19999999999999</v>
      </c>
      <c r="CK17" s="5">
        <v>130.9</v>
      </c>
      <c r="CL17" s="5">
        <v>135.6</v>
      </c>
      <c r="CM17" s="5">
        <v>137.1</v>
      </c>
      <c r="CN17" s="5">
        <v>137.19999999999999</v>
      </c>
      <c r="CO17" s="5">
        <v>138.69999999999999</v>
      </c>
      <c r="CP17" s="5">
        <v>139.69999999999999</v>
      </c>
      <c r="CQ17" s="5">
        <v>146.69999999999999</v>
      </c>
      <c r="CR17" s="5">
        <v>149.6</v>
      </c>
      <c r="CS17" s="5">
        <v>151.30000000000001</v>
      </c>
      <c r="CT17" s="5">
        <v>156.6</v>
      </c>
      <c r="CU17" s="5">
        <v>162</v>
      </c>
      <c r="CV17" s="5">
        <v>174.2</v>
      </c>
      <c r="CW17" s="5">
        <v>179.7</v>
      </c>
      <c r="CX17" s="5">
        <v>176.1</v>
      </c>
      <c r="CY17" s="5">
        <v>173.6</v>
      </c>
      <c r="CZ17" s="5">
        <v>170.4</v>
      </c>
      <c r="DA17" s="5">
        <v>164.3</v>
      </c>
      <c r="DB17" s="5">
        <v>162.6</v>
      </c>
      <c r="DC17" s="5">
        <v>165.1</v>
      </c>
      <c r="DD17" s="5">
        <v>168.5</v>
      </c>
      <c r="DE17" s="5">
        <v>166.7</v>
      </c>
      <c r="DF17" s="5">
        <v>169.7</v>
      </c>
      <c r="DG17" s="5">
        <v>169.2</v>
      </c>
      <c r="DH17" s="5">
        <v>169.7</v>
      </c>
      <c r="DI17" s="5">
        <v>169.6</v>
      </c>
      <c r="DJ17" s="5">
        <v>167.4</v>
      </c>
      <c r="DK17" s="5">
        <v>163.5</v>
      </c>
      <c r="DL17" s="5">
        <v>162.5</v>
      </c>
      <c r="DM17" s="5">
        <v>164.9</v>
      </c>
      <c r="DN17" s="5">
        <v>166.3</v>
      </c>
      <c r="DO17" s="5">
        <v>164.7</v>
      </c>
      <c r="DP17" s="5">
        <v>165.1</v>
      </c>
      <c r="DQ17" s="5">
        <v>164.1</v>
      </c>
      <c r="DR17" s="5">
        <v>166.1</v>
      </c>
      <c r="DS17" s="5">
        <v>168.8</v>
      </c>
      <c r="DT17" s="5">
        <v>167.7</v>
      </c>
    </row>
    <row r="18" spans="1:124">
      <c r="A18" s="3" t="s">
        <v>49</v>
      </c>
      <c r="B18" s="3" t="s">
        <v>50</v>
      </c>
      <c r="C18" s="4">
        <v>5.2990000000000002E-2</v>
      </c>
      <c r="D18" s="5">
        <v>102.5</v>
      </c>
      <c r="E18" s="5">
        <v>107.4</v>
      </c>
      <c r="F18" s="5">
        <v>109.7</v>
      </c>
      <c r="G18" s="5">
        <v>115.2</v>
      </c>
      <c r="H18" s="5">
        <v>119.2</v>
      </c>
      <c r="I18" s="5">
        <v>119</v>
      </c>
      <c r="J18" s="5">
        <v>118.6</v>
      </c>
      <c r="K18" s="5">
        <v>118.1</v>
      </c>
      <c r="L18" s="5">
        <v>117.4</v>
      </c>
      <c r="M18" s="5">
        <v>119.8</v>
      </c>
      <c r="N18" s="5">
        <v>120.1</v>
      </c>
      <c r="O18" s="5">
        <v>119.5</v>
      </c>
      <c r="P18" s="5">
        <v>126.1</v>
      </c>
      <c r="Q18" s="5">
        <v>127.1</v>
      </c>
      <c r="R18" s="5">
        <v>130.6</v>
      </c>
      <c r="S18" s="5">
        <v>131.5</v>
      </c>
      <c r="T18" s="5">
        <v>132.19999999999999</v>
      </c>
      <c r="U18" s="5">
        <v>132.69999999999999</v>
      </c>
      <c r="V18" s="5">
        <v>130.9</v>
      </c>
      <c r="W18" s="5">
        <v>134.1</v>
      </c>
      <c r="X18" s="5">
        <v>135.6</v>
      </c>
      <c r="Y18" s="5">
        <v>136.4</v>
      </c>
      <c r="Z18" s="5">
        <v>136.6</v>
      </c>
      <c r="AA18" s="5">
        <v>140.80000000000001</v>
      </c>
      <c r="AB18" s="5">
        <v>143.30000000000001</v>
      </c>
      <c r="AC18" s="5">
        <v>145.5</v>
      </c>
      <c r="AD18" s="5">
        <v>146.19999999999999</v>
      </c>
      <c r="AE18" s="5">
        <v>147.9</v>
      </c>
      <c r="AF18" s="5">
        <v>150.19999999999999</v>
      </c>
      <c r="AG18" s="5">
        <v>152.6</v>
      </c>
      <c r="AH18" s="5">
        <v>152.1</v>
      </c>
      <c r="AI18" s="5">
        <v>153.9</v>
      </c>
      <c r="AJ18" s="5">
        <v>157.5</v>
      </c>
      <c r="AK18" s="5">
        <v>166.8</v>
      </c>
      <c r="AL18" s="5">
        <v>166.2</v>
      </c>
      <c r="AM18" s="5">
        <v>164.9</v>
      </c>
      <c r="AN18" s="5">
        <v>165.1</v>
      </c>
      <c r="AO18" s="5">
        <v>177</v>
      </c>
      <c r="AP18" s="5">
        <v>186.3</v>
      </c>
      <c r="AQ18" s="5">
        <v>188.4</v>
      </c>
      <c r="AR18" s="5">
        <v>195.6</v>
      </c>
      <c r="AS18" s="5">
        <v>195.1</v>
      </c>
      <c r="AT18" s="5">
        <v>197</v>
      </c>
      <c r="AU18" s="5">
        <v>198.8</v>
      </c>
      <c r="AV18" s="5">
        <v>195.5</v>
      </c>
      <c r="AW18" s="5">
        <v>190.5</v>
      </c>
      <c r="AX18" s="5">
        <v>184</v>
      </c>
      <c r="AY18" s="5">
        <v>182.3</v>
      </c>
      <c r="AZ18" s="5">
        <v>186.8</v>
      </c>
      <c r="BA18" s="5">
        <v>190.2</v>
      </c>
      <c r="BB18" s="5">
        <v>191</v>
      </c>
      <c r="BC18" s="5">
        <v>190.7</v>
      </c>
      <c r="BD18" s="5">
        <v>185.6</v>
      </c>
      <c r="BE18" s="5">
        <v>182</v>
      </c>
      <c r="BF18" s="5">
        <v>179.2</v>
      </c>
      <c r="BG18" s="5">
        <v>176.8</v>
      </c>
      <c r="BH18" s="5">
        <v>169.6</v>
      </c>
      <c r="BI18" s="5">
        <v>161.1</v>
      </c>
      <c r="BJ18" s="5">
        <v>156.19999999999999</v>
      </c>
      <c r="BK18" s="5">
        <v>154</v>
      </c>
      <c r="BL18" s="5">
        <v>155.30000000000001</v>
      </c>
      <c r="BM18" s="5">
        <v>148.5</v>
      </c>
      <c r="BN18" s="5">
        <v>144.5</v>
      </c>
      <c r="BO18" s="5">
        <v>137.5</v>
      </c>
      <c r="BP18" s="5">
        <v>136</v>
      </c>
      <c r="BQ18" s="5">
        <v>138.30000000000001</v>
      </c>
      <c r="BR18" s="5">
        <v>133.80000000000001</v>
      </c>
      <c r="BS18" s="5">
        <v>130.9</v>
      </c>
      <c r="BT18" s="5">
        <v>130.30000000000001</v>
      </c>
      <c r="BU18" s="5">
        <v>126.7</v>
      </c>
      <c r="BV18" s="5">
        <v>122.1</v>
      </c>
      <c r="BW18" s="5">
        <v>120.6</v>
      </c>
      <c r="BX18" s="5">
        <v>120.8</v>
      </c>
      <c r="BY18" s="5">
        <v>120.7</v>
      </c>
      <c r="BZ18" s="5">
        <v>117.8</v>
      </c>
      <c r="CA18" s="5">
        <v>117.9</v>
      </c>
      <c r="CB18" s="5">
        <v>121</v>
      </c>
      <c r="CC18" s="5">
        <v>121.8</v>
      </c>
      <c r="CD18" s="5">
        <v>121.7</v>
      </c>
      <c r="CE18" s="5">
        <v>121.2</v>
      </c>
      <c r="CF18" s="5">
        <v>124.6</v>
      </c>
      <c r="CG18" s="5">
        <v>127.5</v>
      </c>
      <c r="CH18" s="5">
        <v>129.5</v>
      </c>
      <c r="CI18" s="5">
        <v>130.1</v>
      </c>
      <c r="CJ18" s="5">
        <v>131.80000000000001</v>
      </c>
      <c r="CK18" s="5">
        <v>134.9</v>
      </c>
      <c r="CL18" s="5">
        <v>137.1</v>
      </c>
      <c r="CM18" s="5">
        <v>137.5</v>
      </c>
      <c r="CN18" s="5">
        <v>137.30000000000001</v>
      </c>
      <c r="CO18" s="5">
        <v>137.30000000000001</v>
      </c>
      <c r="CP18" s="5">
        <v>137</v>
      </c>
      <c r="CQ18" s="5">
        <v>140.5</v>
      </c>
      <c r="CR18" s="5">
        <v>143.19999999999999</v>
      </c>
      <c r="CS18" s="5">
        <v>147.9</v>
      </c>
      <c r="CT18" s="5">
        <v>147.1</v>
      </c>
      <c r="CU18" s="5">
        <v>146</v>
      </c>
      <c r="CV18" s="5">
        <v>149.69999999999999</v>
      </c>
      <c r="CW18" s="5">
        <v>150.80000000000001</v>
      </c>
      <c r="CX18" s="5">
        <v>155.1</v>
      </c>
      <c r="CY18" s="5">
        <v>157.5</v>
      </c>
      <c r="CZ18" s="5">
        <v>158</v>
      </c>
      <c r="DA18" s="5">
        <v>159</v>
      </c>
      <c r="DB18" s="5">
        <v>162.80000000000001</v>
      </c>
      <c r="DC18" s="5">
        <v>166.3</v>
      </c>
      <c r="DD18" s="5">
        <v>163.80000000000001</v>
      </c>
      <c r="DE18" s="5">
        <v>165.4</v>
      </c>
      <c r="DF18" s="5">
        <v>166.3</v>
      </c>
      <c r="DG18" s="5">
        <v>168.4</v>
      </c>
      <c r="DH18" s="5">
        <v>171.9</v>
      </c>
      <c r="DI18" s="5">
        <v>176.1</v>
      </c>
      <c r="DJ18" s="5">
        <v>179.6</v>
      </c>
      <c r="DK18" s="5">
        <v>179.9</v>
      </c>
      <c r="DL18" s="5">
        <v>184</v>
      </c>
      <c r="DM18" s="5">
        <v>197.3</v>
      </c>
      <c r="DN18" s="5">
        <v>203.3</v>
      </c>
      <c r="DO18" s="5">
        <v>203.4</v>
      </c>
      <c r="DP18" s="5">
        <v>201.7</v>
      </c>
      <c r="DQ18" s="5">
        <v>202.9</v>
      </c>
      <c r="DR18" s="5">
        <v>204.9</v>
      </c>
      <c r="DS18" s="5">
        <v>205.5</v>
      </c>
      <c r="DT18" s="5">
        <v>202.8</v>
      </c>
    </row>
    <row r="19" spans="1:124">
      <c r="A19" s="3" t="s">
        <v>51</v>
      </c>
      <c r="B19" s="3" t="s">
        <v>52</v>
      </c>
      <c r="C19" s="4">
        <v>9.1649999999999995E-2</v>
      </c>
      <c r="D19" s="5">
        <v>90.7</v>
      </c>
      <c r="E19" s="5">
        <v>90.8</v>
      </c>
      <c r="F19" s="5">
        <v>92.1</v>
      </c>
      <c r="G19" s="5">
        <v>97.9</v>
      </c>
      <c r="H19" s="5">
        <v>102.3</v>
      </c>
      <c r="I19" s="5">
        <v>102.3</v>
      </c>
      <c r="J19" s="5">
        <v>99.3</v>
      </c>
      <c r="K19" s="5">
        <v>97.5</v>
      </c>
      <c r="L19" s="5">
        <v>97.2</v>
      </c>
      <c r="M19" s="5">
        <v>96.5</v>
      </c>
      <c r="N19" s="5">
        <v>96.3</v>
      </c>
      <c r="O19" s="5">
        <v>96.5</v>
      </c>
      <c r="P19" s="5">
        <v>96.2</v>
      </c>
      <c r="Q19" s="5">
        <v>96.3</v>
      </c>
      <c r="R19" s="5">
        <v>95.2</v>
      </c>
      <c r="S19" s="5">
        <v>96.6</v>
      </c>
      <c r="T19" s="5">
        <v>96.3</v>
      </c>
      <c r="U19" s="5">
        <v>97.1</v>
      </c>
      <c r="V19" s="5">
        <v>97.9</v>
      </c>
      <c r="W19" s="5">
        <v>103.1</v>
      </c>
      <c r="X19" s="5">
        <v>103.7</v>
      </c>
      <c r="Y19" s="5">
        <v>105.7</v>
      </c>
      <c r="Z19" s="5">
        <v>108.5</v>
      </c>
      <c r="AA19" s="5">
        <v>108.3</v>
      </c>
      <c r="AB19" s="5">
        <v>109.7</v>
      </c>
      <c r="AC19" s="5">
        <v>115.1</v>
      </c>
      <c r="AD19" s="5">
        <v>116.5</v>
      </c>
      <c r="AE19" s="5">
        <v>122.3</v>
      </c>
      <c r="AF19" s="5">
        <v>127</v>
      </c>
      <c r="AG19" s="5">
        <v>128</v>
      </c>
      <c r="AH19" s="5">
        <v>124.3</v>
      </c>
      <c r="AI19" s="5">
        <v>124</v>
      </c>
      <c r="AJ19" s="5">
        <v>124.7</v>
      </c>
      <c r="AK19" s="5">
        <v>131.6</v>
      </c>
      <c r="AL19" s="5">
        <v>132.1</v>
      </c>
      <c r="AM19" s="5">
        <v>133.69999999999999</v>
      </c>
      <c r="AN19" s="5">
        <v>138.80000000000001</v>
      </c>
      <c r="AO19" s="5">
        <v>149.69999999999999</v>
      </c>
      <c r="AP19" s="5">
        <v>160.4</v>
      </c>
      <c r="AQ19" s="5">
        <v>162.80000000000001</v>
      </c>
      <c r="AR19" s="5">
        <v>167.7</v>
      </c>
      <c r="AS19" s="5">
        <v>171.8</v>
      </c>
      <c r="AT19" s="5">
        <v>196.9</v>
      </c>
      <c r="AU19" s="5">
        <v>204.7</v>
      </c>
      <c r="AV19" s="5">
        <v>203.4</v>
      </c>
      <c r="AW19" s="5">
        <v>206.1</v>
      </c>
      <c r="AX19" s="5">
        <v>199.3</v>
      </c>
      <c r="AY19" s="5">
        <v>198.2</v>
      </c>
      <c r="AZ19" s="5">
        <v>213</v>
      </c>
      <c r="BA19" s="5">
        <v>231</v>
      </c>
      <c r="BB19" s="5">
        <v>247.6</v>
      </c>
      <c r="BC19" s="5">
        <v>243.7</v>
      </c>
      <c r="BD19" s="5">
        <v>229.3</v>
      </c>
      <c r="BE19" s="5">
        <v>211.6</v>
      </c>
      <c r="BF19" s="5">
        <v>199</v>
      </c>
      <c r="BG19" s="5">
        <v>188.4</v>
      </c>
      <c r="BH19" s="5">
        <v>178.4</v>
      </c>
      <c r="BI19" s="5">
        <v>167.6</v>
      </c>
      <c r="BJ19" s="5">
        <v>158.1</v>
      </c>
      <c r="BK19" s="5">
        <v>151.1</v>
      </c>
      <c r="BL19" s="5">
        <v>149.5</v>
      </c>
      <c r="BM19" s="5">
        <v>145.69999999999999</v>
      </c>
      <c r="BN19" s="5">
        <v>140.80000000000001</v>
      </c>
      <c r="BO19" s="5">
        <v>134.1</v>
      </c>
      <c r="BP19" s="5">
        <v>127.2</v>
      </c>
      <c r="BQ19" s="5">
        <v>129.1</v>
      </c>
      <c r="BR19" s="5">
        <v>127.7</v>
      </c>
      <c r="BS19" s="5">
        <v>123.7</v>
      </c>
      <c r="BT19" s="5">
        <v>121</v>
      </c>
      <c r="BU19" s="5">
        <v>114.8</v>
      </c>
      <c r="BV19" s="5">
        <v>112.6</v>
      </c>
      <c r="BW19" s="5">
        <v>112.1</v>
      </c>
      <c r="BX19" s="5">
        <v>110.5</v>
      </c>
      <c r="BY19" s="5">
        <v>108.4</v>
      </c>
      <c r="BZ19" s="5">
        <v>105.9</v>
      </c>
      <c r="CA19" s="5">
        <v>106.9</v>
      </c>
      <c r="CB19" s="5">
        <v>109.8</v>
      </c>
      <c r="CC19" s="5">
        <v>107.6</v>
      </c>
      <c r="CD19" s="5">
        <v>111</v>
      </c>
      <c r="CE19" s="5">
        <v>118.6</v>
      </c>
      <c r="CF19" s="5">
        <v>123.3</v>
      </c>
      <c r="CG19" s="5">
        <v>123.5</v>
      </c>
      <c r="CH19" s="5">
        <v>124.5</v>
      </c>
      <c r="CI19" s="5">
        <v>122.1</v>
      </c>
      <c r="CJ19" s="5">
        <v>123.5</v>
      </c>
      <c r="CK19" s="5">
        <v>128.5</v>
      </c>
      <c r="CL19" s="5">
        <v>132.1</v>
      </c>
      <c r="CM19" s="5">
        <v>131.5</v>
      </c>
      <c r="CN19" s="5">
        <v>131.80000000000001</v>
      </c>
      <c r="CO19" s="5">
        <v>133</v>
      </c>
      <c r="CP19" s="5">
        <v>136.1</v>
      </c>
      <c r="CQ19" s="5">
        <v>162.1</v>
      </c>
      <c r="CR19" s="5">
        <v>177</v>
      </c>
      <c r="CS19" s="5">
        <v>180.9</v>
      </c>
      <c r="CT19" s="5">
        <v>179.6</v>
      </c>
      <c r="CU19" s="5">
        <v>176.9</v>
      </c>
      <c r="CV19" s="5">
        <v>180.6</v>
      </c>
      <c r="CW19" s="5">
        <v>187.7</v>
      </c>
      <c r="CX19" s="5">
        <v>184</v>
      </c>
      <c r="CY19" s="5">
        <v>181.7</v>
      </c>
      <c r="CZ19" s="5">
        <v>180.9</v>
      </c>
      <c r="DA19" s="5">
        <v>177.6</v>
      </c>
      <c r="DB19" s="5">
        <v>181.5</v>
      </c>
      <c r="DC19" s="5">
        <v>188.1</v>
      </c>
      <c r="DD19" s="5">
        <v>191</v>
      </c>
      <c r="DE19" s="5">
        <v>194</v>
      </c>
      <c r="DF19" s="5">
        <v>196.6</v>
      </c>
      <c r="DG19" s="5">
        <v>196.7</v>
      </c>
      <c r="DH19" s="5">
        <v>195.3</v>
      </c>
      <c r="DI19" s="5">
        <v>196.2</v>
      </c>
      <c r="DJ19" s="5">
        <v>194.2</v>
      </c>
      <c r="DK19" s="5">
        <v>182.9</v>
      </c>
      <c r="DL19" s="5">
        <v>179.9</v>
      </c>
      <c r="DM19" s="5">
        <v>181.5</v>
      </c>
      <c r="DN19" s="5">
        <v>179.5</v>
      </c>
      <c r="DO19" s="5">
        <v>179.7</v>
      </c>
      <c r="DP19" s="5">
        <v>181</v>
      </c>
      <c r="DQ19" s="5">
        <v>178</v>
      </c>
      <c r="DR19" s="5">
        <v>175.9</v>
      </c>
      <c r="DS19" s="5">
        <v>176.7</v>
      </c>
      <c r="DT19" s="5">
        <v>176.3</v>
      </c>
    </row>
    <row r="20" spans="1:124">
      <c r="A20" s="3" t="s">
        <v>53</v>
      </c>
      <c r="B20" s="3" t="s">
        <v>54</v>
      </c>
      <c r="C20" s="4">
        <v>2.444E-2</v>
      </c>
      <c r="D20" s="5">
        <v>113.2</v>
      </c>
      <c r="E20" s="5">
        <v>123.1</v>
      </c>
      <c r="F20" s="5">
        <v>134.30000000000001</v>
      </c>
      <c r="G20" s="5">
        <v>147.4</v>
      </c>
      <c r="H20" s="5">
        <v>143.30000000000001</v>
      </c>
      <c r="I20" s="5">
        <v>153.80000000000001</v>
      </c>
      <c r="J20" s="5">
        <v>146.6</v>
      </c>
      <c r="K20" s="5">
        <v>131.80000000000001</v>
      </c>
      <c r="L20" s="5">
        <v>124.8</v>
      </c>
      <c r="M20" s="5">
        <v>118.4</v>
      </c>
      <c r="N20" s="5">
        <v>113</v>
      </c>
      <c r="O20" s="5">
        <v>123.2</v>
      </c>
      <c r="P20" s="5">
        <v>136.19999999999999</v>
      </c>
      <c r="Q20" s="5">
        <v>139.69999999999999</v>
      </c>
      <c r="R20" s="5">
        <v>153.1</v>
      </c>
      <c r="S20" s="5">
        <v>151.69999999999999</v>
      </c>
      <c r="T20" s="5">
        <v>147.4</v>
      </c>
      <c r="U20" s="5">
        <v>157.1</v>
      </c>
      <c r="V20" s="5">
        <v>157</v>
      </c>
      <c r="W20" s="5">
        <v>150.19999999999999</v>
      </c>
      <c r="X20" s="5">
        <v>131.9</v>
      </c>
      <c r="Y20" s="5">
        <v>103.4</v>
      </c>
      <c r="Z20" s="5">
        <v>105.8</v>
      </c>
      <c r="AA20" s="5">
        <v>116.7</v>
      </c>
      <c r="AB20" s="5">
        <v>129.9</v>
      </c>
      <c r="AC20" s="5">
        <v>135.6</v>
      </c>
      <c r="AD20" s="5">
        <v>139.80000000000001</v>
      </c>
      <c r="AE20" s="5">
        <v>145.69999999999999</v>
      </c>
      <c r="AF20" s="5">
        <v>147.19999999999999</v>
      </c>
      <c r="AG20" s="5">
        <v>146.4</v>
      </c>
      <c r="AH20" s="5">
        <v>147.30000000000001</v>
      </c>
      <c r="AI20" s="5">
        <v>136.5</v>
      </c>
      <c r="AJ20" s="5">
        <v>119.1</v>
      </c>
      <c r="AK20" s="5">
        <v>113.6</v>
      </c>
      <c r="AL20" s="5">
        <v>106.5</v>
      </c>
      <c r="AM20" s="5">
        <v>124.7</v>
      </c>
      <c r="AN20" s="5">
        <v>126.1</v>
      </c>
      <c r="AO20" s="5">
        <v>136.9</v>
      </c>
      <c r="AP20" s="5">
        <v>150</v>
      </c>
      <c r="AQ20" s="5">
        <v>142.1</v>
      </c>
      <c r="AR20" s="5">
        <v>139.69999999999999</v>
      </c>
      <c r="AS20" s="5">
        <v>148.19999999999999</v>
      </c>
      <c r="AT20" s="5">
        <v>142.69999999999999</v>
      </c>
      <c r="AU20" s="5">
        <v>140.30000000000001</v>
      </c>
      <c r="AV20" s="5">
        <v>122.8</v>
      </c>
      <c r="AW20" s="5">
        <v>120.5</v>
      </c>
      <c r="AX20" s="5">
        <v>112.4</v>
      </c>
      <c r="AY20" s="5">
        <v>112.4</v>
      </c>
      <c r="AZ20" s="5">
        <v>136.6</v>
      </c>
      <c r="BA20" s="5">
        <v>146.30000000000001</v>
      </c>
      <c r="BB20" s="5">
        <v>158.19999999999999</v>
      </c>
      <c r="BC20" s="5">
        <v>156.6</v>
      </c>
      <c r="BD20" s="5">
        <v>147.4</v>
      </c>
      <c r="BE20" s="5">
        <v>147.4</v>
      </c>
      <c r="BF20" s="5">
        <v>153.69999999999999</v>
      </c>
      <c r="BG20" s="5">
        <v>152.19999999999999</v>
      </c>
      <c r="BH20" s="5">
        <v>134.69999999999999</v>
      </c>
      <c r="BI20" s="5">
        <v>120.2</v>
      </c>
      <c r="BJ20" s="5">
        <v>119.7</v>
      </c>
      <c r="BK20" s="5">
        <v>122.2</v>
      </c>
      <c r="BL20" s="5">
        <v>133.30000000000001</v>
      </c>
      <c r="BM20" s="5">
        <v>136.1</v>
      </c>
      <c r="BN20" s="5">
        <v>130.19999999999999</v>
      </c>
      <c r="BO20" s="5">
        <v>137.6</v>
      </c>
      <c r="BP20" s="5">
        <v>141.4</v>
      </c>
      <c r="BQ20" s="5">
        <v>142.30000000000001</v>
      </c>
      <c r="BR20" s="5">
        <v>142.4</v>
      </c>
      <c r="BS20" s="5">
        <v>141.19999999999999</v>
      </c>
      <c r="BT20" s="5">
        <v>137.80000000000001</v>
      </c>
      <c r="BU20" s="5">
        <v>130</v>
      </c>
      <c r="BV20" s="5">
        <v>127.3</v>
      </c>
      <c r="BW20" s="5">
        <v>129</v>
      </c>
      <c r="BX20" s="5">
        <v>145.5</v>
      </c>
      <c r="BY20" s="5">
        <v>149.9</v>
      </c>
      <c r="BZ20" s="5">
        <v>150.5</v>
      </c>
      <c r="CA20" s="5">
        <v>154</v>
      </c>
      <c r="CB20" s="5">
        <v>158.4</v>
      </c>
      <c r="CC20" s="5">
        <v>157.6</v>
      </c>
      <c r="CD20" s="5">
        <v>183</v>
      </c>
      <c r="CE20" s="5">
        <v>203.9</v>
      </c>
      <c r="CF20" s="5">
        <v>189.9</v>
      </c>
      <c r="CG20" s="5">
        <v>167.7</v>
      </c>
      <c r="CH20" s="5">
        <v>155.69999999999999</v>
      </c>
      <c r="CI20" s="5">
        <v>168.2</v>
      </c>
      <c r="CJ20" s="5">
        <v>179</v>
      </c>
      <c r="CK20" s="5">
        <v>185.1</v>
      </c>
      <c r="CL20" s="5">
        <v>189.9</v>
      </c>
      <c r="CM20" s="5">
        <v>190.7</v>
      </c>
      <c r="CN20" s="5">
        <v>194.9</v>
      </c>
      <c r="CO20" s="5">
        <v>199.9</v>
      </c>
      <c r="CP20" s="5">
        <v>200.6</v>
      </c>
      <c r="CQ20" s="5">
        <v>202.4</v>
      </c>
      <c r="CR20" s="5">
        <v>177.4</v>
      </c>
      <c r="CS20" s="5">
        <v>182.4</v>
      </c>
      <c r="CT20" s="5">
        <v>182.3</v>
      </c>
      <c r="CU20" s="5">
        <v>180.1</v>
      </c>
      <c r="CV20" s="5">
        <v>187.8</v>
      </c>
      <c r="CW20" s="5">
        <v>194.9</v>
      </c>
      <c r="CX20" s="5">
        <v>199.6</v>
      </c>
      <c r="CY20" s="5">
        <v>200</v>
      </c>
      <c r="CZ20" s="5">
        <v>202.4</v>
      </c>
      <c r="DA20" s="5">
        <v>205.1</v>
      </c>
      <c r="DB20" s="5">
        <v>213.5</v>
      </c>
      <c r="DC20" s="5">
        <v>230.2</v>
      </c>
      <c r="DD20" s="5">
        <v>187.1</v>
      </c>
      <c r="DE20" s="5">
        <v>172.9</v>
      </c>
      <c r="DF20" s="5">
        <v>178.6</v>
      </c>
      <c r="DG20" s="5">
        <v>188.7</v>
      </c>
      <c r="DH20" s="5">
        <v>217.7</v>
      </c>
      <c r="DI20" s="5">
        <v>219</v>
      </c>
      <c r="DJ20" s="5">
        <v>216.5</v>
      </c>
      <c r="DK20" s="5">
        <v>214</v>
      </c>
      <c r="DL20" s="5">
        <v>217.6</v>
      </c>
      <c r="DM20" s="5">
        <v>219</v>
      </c>
      <c r="DN20" s="5">
        <v>209.7</v>
      </c>
      <c r="DO20" s="5">
        <v>237</v>
      </c>
      <c r="DP20" s="5">
        <v>199.2</v>
      </c>
      <c r="DQ20" s="5">
        <v>191.4</v>
      </c>
      <c r="DR20" s="5">
        <v>195.1</v>
      </c>
      <c r="DS20" s="5">
        <v>188</v>
      </c>
      <c r="DT20" s="5">
        <v>209.6</v>
      </c>
    </row>
    <row r="21" spans="1:124">
      <c r="A21" s="3" t="s">
        <v>55</v>
      </c>
      <c r="B21" s="3" t="s">
        <v>56</v>
      </c>
      <c r="C21" s="4">
        <v>5.7299999999999999E-3</v>
      </c>
      <c r="D21" s="5">
        <v>134.69999999999999</v>
      </c>
      <c r="E21" s="5">
        <v>138.69999999999999</v>
      </c>
      <c r="F21" s="5">
        <v>146.9</v>
      </c>
      <c r="G21" s="5">
        <v>151.19999999999999</v>
      </c>
      <c r="H21" s="5">
        <v>153.9</v>
      </c>
      <c r="I21" s="5">
        <v>151.19999999999999</v>
      </c>
      <c r="J21" s="5">
        <v>153.9</v>
      </c>
      <c r="K21" s="5">
        <v>157.6</v>
      </c>
      <c r="L21" s="5">
        <v>148.4</v>
      </c>
      <c r="M21" s="5">
        <v>149.19999999999999</v>
      </c>
      <c r="N21" s="5">
        <v>161.4</v>
      </c>
      <c r="O21" s="5">
        <v>164.8</v>
      </c>
      <c r="P21" s="5">
        <v>166.1</v>
      </c>
      <c r="Q21" s="5">
        <v>166.7</v>
      </c>
      <c r="R21" s="5">
        <v>167.2</v>
      </c>
      <c r="S21" s="5">
        <v>171.6</v>
      </c>
      <c r="T21" s="5">
        <v>174.9</v>
      </c>
      <c r="U21" s="5">
        <v>174.6</v>
      </c>
      <c r="V21" s="5">
        <v>175.9</v>
      </c>
      <c r="W21" s="5">
        <v>180.5</v>
      </c>
      <c r="X21" s="5">
        <v>185.8</v>
      </c>
      <c r="Y21" s="5">
        <v>186.6</v>
      </c>
      <c r="Z21" s="5">
        <v>183.8</v>
      </c>
      <c r="AA21" s="5">
        <v>183.2</v>
      </c>
      <c r="AB21" s="5">
        <v>180.2</v>
      </c>
      <c r="AC21" s="5">
        <v>172.6</v>
      </c>
      <c r="AD21" s="5">
        <v>172.5</v>
      </c>
      <c r="AE21" s="5">
        <v>173</v>
      </c>
      <c r="AF21" s="5">
        <v>166.9</v>
      </c>
      <c r="AG21" s="5">
        <v>162.69999999999999</v>
      </c>
      <c r="AH21" s="5">
        <v>162</v>
      </c>
      <c r="AI21" s="5">
        <v>159.9</v>
      </c>
      <c r="AJ21" s="5">
        <v>157.69999999999999</v>
      </c>
      <c r="AK21" s="5">
        <v>157.80000000000001</v>
      </c>
      <c r="AL21" s="5">
        <v>156.19999999999999</v>
      </c>
      <c r="AM21" s="5">
        <v>155</v>
      </c>
      <c r="AN21" s="5">
        <v>157.19999999999999</v>
      </c>
      <c r="AO21" s="5">
        <v>156.69999999999999</v>
      </c>
      <c r="AP21" s="5">
        <v>157</v>
      </c>
      <c r="AQ21" s="5">
        <v>155</v>
      </c>
      <c r="AR21" s="5">
        <v>155</v>
      </c>
      <c r="AS21" s="5">
        <v>155</v>
      </c>
      <c r="AT21" s="5">
        <v>155</v>
      </c>
      <c r="AU21" s="5">
        <v>155</v>
      </c>
      <c r="AV21" s="5">
        <v>155</v>
      </c>
      <c r="AW21" s="5">
        <v>155</v>
      </c>
      <c r="AX21" s="5">
        <v>155</v>
      </c>
      <c r="AY21" s="5">
        <v>155</v>
      </c>
      <c r="AZ21" s="5">
        <v>153.80000000000001</v>
      </c>
      <c r="BA21" s="5">
        <v>158.30000000000001</v>
      </c>
      <c r="BB21" s="5">
        <v>158.4</v>
      </c>
      <c r="BC21" s="5">
        <v>159.5</v>
      </c>
      <c r="BD21" s="5">
        <v>153.9</v>
      </c>
      <c r="BE21" s="5">
        <v>153.80000000000001</v>
      </c>
      <c r="BF21" s="5">
        <v>157.69999999999999</v>
      </c>
      <c r="BG21" s="5">
        <v>160.4</v>
      </c>
      <c r="BH21" s="5">
        <v>166.1</v>
      </c>
      <c r="BI21" s="5">
        <v>165.5</v>
      </c>
      <c r="BJ21" s="5">
        <v>165.1</v>
      </c>
      <c r="BK21" s="5">
        <v>163</v>
      </c>
      <c r="BL21" s="5">
        <v>162.19999999999999</v>
      </c>
      <c r="BM21" s="5">
        <v>160</v>
      </c>
      <c r="BN21" s="5">
        <v>157.5</v>
      </c>
      <c r="BO21" s="5">
        <v>157.9</v>
      </c>
      <c r="BP21" s="5">
        <v>157.30000000000001</v>
      </c>
      <c r="BQ21" s="5">
        <v>157.80000000000001</v>
      </c>
      <c r="BR21" s="5">
        <v>156.1</v>
      </c>
      <c r="BS21" s="5">
        <v>151.30000000000001</v>
      </c>
      <c r="BT21" s="5">
        <v>144.9</v>
      </c>
      <c r="BU21" s="5">
        <v>141.19999999999999</v>
      </c>
      <c r="BV21" s="5">
        <v>137</v>
      </c>
      <c r="BW21" s="5">
        <v>134.1</v>
      </c>
      <c r="BX21" s="5">
        <v>132.6</v>
      </c>
      <c r="BY21" s="5">
        <v>132.5</v>
      </c>
      <c r="BZ21" s="5">
        <v>132.19999999999999</v>
      </c>
      <c r="CA21" s="5">
        <v>132.30000000000001</v>
      </c>
      <c r="CB21" s="5">
        <v>133.19999999999999</v>
      </c>
      <c r="CC21" s="5">
        <v>132.80000000000001</v>
      </c>
      <c r="CD21" s="5">
        <v>132.19999999999999</v>
      </c>
      <c r="CE21" s="5">
        <v>133</v>
      </c>
      <c r="CF21" s="5">
        <v>134.80000000000001</v>
      </c>
      <c r="CG21" s="5">
        <v>133.6</v>
      </c>
      <c r="CH21" s="5">
        <v>133</v>
      </c>
      <c r="CI21" s="5">
        <v>131.19999999999999</v>
      </c>
      <c r="CJ21" s="5">
        <v>131.9</v>
      </c>
      <c r="CK21" s="5">
        <v>132.19999999999999</v>
      </c>
      <c r="CL21" s="5">
        <v>133</v>
      </c>
      <c r="CM21" s="5">
        <v>132.9</v>
      </c>
      <c r="CN21" s="5">
        <v>134.30000000000001</v>
      </c>
      <c r="CO21" s="5">
        <v>135.9</v>
      </c>
      <c r="CP21" s="5">
        <v>137.69999999999999</v>
      </c>
      <c r="CQ21" s="5">
        <v>142.5</v>
      </c>
      <c r="CR21" s="5">
        <v>141.30000000000001</v>
      </c>
      <c r="CS21" s="5">
        <v>141.80000000000001</v>
      </c>
      <c r="CT21" s="5">
        <v>142.69999999999999</v>
      </c>
      <c r="CU21" s="5">
        <v>142.19999999999999</v>
      </c>
      <c r="CV21" s="5">
        <v>142.19999999999999</v>
      </c>
      <c r="CW21" s="5">
        <v>142.9</v>
      </c>
      <c r="CX21" s="5">
        <v>145.5</v>
      </c>
      <c r="CY21" s="5">
        <v>145.9</v>
      </c>
      <c r="CZ21" s="5">
        <v>145.5</v>
      </c>
      <c r="DA21" s="5">
        <v>147.80000000000001</v>
      </c>
      <c r="DB21" s="5">
        <v>153.4</v>
      </c>
      <c r="DC21" s="5">
        <v>155.6</v>
      </c>
      <c r="DD21" s="5">
        <v>167.4</v>
      </c>
      <c r="DE21" s="5">
        <v>179.5</v>
      </c>
      <c r="DF21" s="5">
        <v>183.7</v>
      </c>
      <c r="DG21" s="5">
        <v>197.2</v>
      </c>
      <c r="DH21" s="5">
        <v>199.8</v>
      </c>
      <c r="DI21" s="5">
        <v>200</v>
      </c>
      <c r="DJ21" s="5">
        <v>201.9</v>
      </c>
      <c r="DK21" s="5">
        <v>206.1</v>
      </c>
      <c r="DL21" s="5">
        <v>217.4</v>
      </c>
      <c r="DM21" s="5">
        <v>220.3</v>
      </c>
      <c r="DN21" s="5">
        <v>224</v>
      </c>
      <c r="DO21" s="5">
        <v>227.2</v>
      </c>
      <c r="DP21" s="5">
        <v>250.3</v>
      </c>
      <c r="DQ21" s="5">
        <v>248.7</v>
      </c>
      <c r="DR21" s="5">
        <v>244.9</v>
      </c>
      <c r="DS21" s="5">
        <v>246.7</v>
      </c>
      <c r="DT21" s="5">
        <v>246.3</v>
      </c>
    </row>
    <row r="22" spans="1:124">
      <c r="A22" s="3" t="s">
        <v>57</v>
      </c>
      <c r="B22" s="3" t="s">
        <v>58</v>
      </c>
      <c r="C22" s="4">
        <v>3.4750800000000002</v>
      </c>
      <c r="D22" s="5">
        <v>114.8</v>
      </c>
      <c r="E22" s="5">
        <v>113.7</v>
      </c>
      <c r="F22" s="5">
        <v>120.5</v>
      </c>
      <c r="G22" s="5">
        <v>123.8</v>
      </c>
      <c r="H22" s="5">
        <v>117.2</v>
      </c>
      <c r="I22" s="5">
        <v>112.7</v>
      </c>
      <c r="J22" s="5">
        <v>112.7</v>
      </c>
      <c r="K22" s="5">
        <v>116.5</v>
      </c>
      <c r="L22" s="5">
        <v>109.8</v>
      </c>
      <c r="M22" s="5">
        <v>113.6</v>
      </c>
      <c r="N22" s="5">
        <v>111.8</v>
      </c>
      <c r="O22" s="5">
        <v>111.7</v>
      </c>
      <c r="P22" s="5">
        <v>115.6</v>
      </c>
      <c r="Q22" s="5">
        <v>125.2</v>
      </c>
      <c r="R22" s="5">
        <v>137.5</v>
      </c>
      <c r="S22" s="5">
        <v>143.5</v>
      </c>
      <c r="T22" s="5">
        <v>160.6</v>
      </c>
      <c r="U22" s="5">
        <v>161.6</v>
      </c>
      <c r="V22" s="5">
        <v>175.6</v>
      </c>
      <c r="W22" s="5">
        <v>173.4</v>
      </c>
      <c r="X22" s="5">
        <v>136.6</v>
      </c>
      <c r="Y22" s="5">
        <v>118.7</v>
      </c>
      <c r="Z22" s="5">
        <v>116.1</v>
      </c>
      <c r="AA22" s="5">
        <v>120.5</v>
      </c>
      <c r="AB22" s="5">
        <v>124.6</v>
      </c>
      <c r="AC22" s="5">
        <v>129.6</v>
      </c>
      <c r="AD22" s="5">
        <v>140.69999999999999</v>
      </c>
      <c r="AE22" s="5">
        <v>167.8</v>
      </c>
      <c r="AF22" s="5">
        <v>175.1</v>
      </c>
      <c r="AG22" s="5">
        <v>165.5</v>
      </c>
      <c r="AH22" s="5">
        <v>158.6</v>
      </c>
      <c r="AI22" s="5">
        <v>155.4</v>
      </c>
      <c r="AJ22" s="5">
        <v>143.6</v>
      </c>
      <c r="AK22" s="5">
        <v>136.5</v>
      </c>
      <c r="AL22" s="5">
        <v>130.69999999999999</v>
      </c>
      <c r="AM22" s="5">
        <v>130.1</v>
      </c>
      <c r="AN22" s="5">
        <v>131.9</v>
      </c>
      <c r="AO22" s="5">
        <v>132</v>
      </c>
      <c r="AP22" s="5">
        <v>138.80000000000001</v>
      </c>
      <c r="AQ22" s="5">
        <v>139.69999999999999</v>
      </c>
      <c r="AR22" s="5">
        <v>149.4</v>
      </c>
      <c r="AS22" s="5">
        <v>149.30000000000001</v>
      </c>
      <c r="AT22" s="5">
        <v>152.1</v>
      </c>
      <c r="AU22" s="5">
        <v>152.80000000000001</v>
      </c>
      <c r="AV22" s="5">
        <v>142.69999999999999</v>
      </c>
      <c r="AW22" s="5">
        <v>134</v>
      </c>
      <c r="AX22" s="5">
        <v>123.5</v>
      </c>
      <c r="AY22" s="5">
        <v>124.7</v>
      </c>
      <c r="AZ22" s="5">
        <v>136.6</v>
      </c>
      <c r="BA22" s="5">
        <v>144.6</v>
      </c>
      <c r="BB22" s="5">
        <v>157</v>
      </c>
      <c r="BC22" s="5">
        <v>155.4</v>
      </c>
      <c r="BD22" s="5">
        <v>149.80000000000001</v>
      </c>
      <c r="BE22" s="5">
        <v>148.69999999999999</v>
      </c>
      <c r="BF22" s="5">
        <v>145.5</v>
      </c>
      <c r="BG22" s="5">
        <v>139.9</v>
      </c>
      <c r="BH22" s="5">
        <v>120.5</v>
      </c>
      <c r="BI22" s="5">
        <v>117.5</v>
      </c>
      <c r="BJ22" s="5">
        <v>120.6</v>
      </c>
      <c r="BK22" s="5">
        <v>128</v>
      </c>
      <c r="BL22" s="5">
        <v>130.80000000000001</v>
      </c>
      <c r="BM22" s="5">
        <v>129.1</v>
      </c>
      <c r="BN22" s="5">
        <v>137.30000000000001</v>
      </c>
      <c r="BO22" s="5">
        <v>176.8</v>
      </c>
      <c r="BP22" s="5">
        <v>191.4</v>
      </c>
      <c r="BQ22" s="5">
        <v>162.80000000000001</v>
      </c>
      <c r="BR22" s="5">
        <v>177.1</v>
      </c>
      <c r="BS22" s="5">
        <v>190.2</v>
      </c>
      <c r="BT22" s="5">
        <v>162.1</v>
      </c>
      <c r="BU22" s="5">
        <v>146.80000000000001</v>
      </c>
      <c r="BV22" s="5">
        <v>134.1</v>
      </c>
      <c r="BW22" s="5">
        <v>132.30000000000001</v>
      </c>
      <c r="BX22" s="5">
        <v>142.9</v>
      </c>
      <c r="BY22" s="5">
        <v>141.1</v>
      </c>
      <c r="BZ22" s="5">
        <v>145.9</v>
      </c>
      <c r="CA22" s="5">
        <v>156.1</v>
      </c>
      <c r="CB22" s="5">
        <v>155.80000000000001</v>
      </c>
      <c r="CC22" s="5">
        <v>154</v>
      </c>
      <c r="CD22" s="5">
        <v>157.80000000000001</v>
      </c>
      <c r="CE22" s="5">
        <v>155.6</v>
      </c>
      <c r="CF22" s="5">
        <v>140.4</v>
      </c>
      <c r="CG22" s="5">
        <v>140.5</v>
      </c>
      <c r="CH22" s="5">
        <v>136.1</v>
      </c>
      <c r="CI22" s="5">
        <v>141.80000000000001</v>
      </c>
      <c r="CJ22" s="5">
        <v>158.5</v>
      </c>
      <c r="CK22" s="5">
        <v>163.69999999999999</v>
      </c>
      <c r="CL22" s="5">
        <v>166.8</v>
      </c>
      <c r="CM22" s="5">
        <v>175.5</v>
      </c>
      <c r="CN22" s="5">
        <v>180.1</v>
      </c>
      <c r="CO22" s="5">
        <v>175.2</v>
      </c>
      <c r="CP22" s="5">
        <v>194.2</v>
      </c>
      <c r="CQ22" s="5">
        <v>199.5</v>
      </c>
      <c r="CR22" s="5">
        <v>195.6</v>
      </c>
      <c r="CS22" s="5">
        <v>180.9</v>
      </c>
      <c r="CT22" s="5">
        <v>157.19999999999999</v>
      </c>
      <c r="CU22" s="5">
        <v>148.69999999999999</v>
      </c>
      <c r="CV22" s="5">
        <v>161.4</v>
      </c>
      <c r="CW22" s="5">
        <v>152.80000000000001</v>
      </c>
      <c r="CX22" s="5">
        <v>159.30000000000001</v>
      </c>
      <c r="CY22" s="5">
        <v>181.8</v>
      </c>
      <c r="CZ22" s="5">
        <v>187.6</v>
      </c>
      <c r="DA22" s="5">
        <v>211.1</v>
      </c>
      <c r="DB22" s="5">
        <v>223.9</v>
      </c>
      <c r="DC22" s="5">
        <v>218.8</v>
      </c>
      <c r="DD22" s="5">
        <v>180.7</v>
      </c>
      <c r="DE22" s="5">
        <v>158.30000000000001</v>
      </c>
      <c r="DF22" s="5">
        <v>160.5</v>
      </c>
      <c r="DG22" s="5">
        <v>154.6</v>
      </c>
      <c r="DH22" s="5">
        <v>170.1</v>
      </c>
      <c r="DI22" s="5">
        <v>159.4</v>
      </c>
      <c r="DJ22" s="5">
        <v>163.5</v>
      </c>
      <c r="DK22" s="5">
        <v>170.1</v>
      </c>
      <c r="DL22" s="5">
        <v>171.5</v>
      </c>
      <c r="DM22" s="5">
        <v>174</v>
      </c>
      <c r="DN22" s="5">
        <v>208.2</v>
      </c>
      <c r="DO22" s="5">
        <v>234.4</v>
      </c>
      <c r="DP22" s="5">
        <v>226.9</v>
      </c>
      <c r="DQ22" s="5">
        <v>201.8</v>
      </c>
      <c r="DR22" s="5">
        <v>192.1</v>
      </c>
      <c r="DS22" s="5">
        <v>178.5</v>
      </c>
      <c r="DT22" s="5">
        <v>198.8</v>
      </c>
    </row>
    <row r="23" spans="1:124">
      <c r="A23" s="3" t="s">
        <v>59</v>
      </c>
      <c r="B23" s="3" t="s">
        <v>60</v>
      </c>
      <c r="C23" s="4">
        <v>1.8744799999999999</v>
      </c>
      <c r="D23" s="5">
        <v>125.6</v>
      </c>
      <c r="E23" s="5">
        <v>123.2</v>
      </c>
      <c r="F23" s="5">
        <v>137</v>
      </c>
      <c r="G23" s="5">
        <v>141.4</v>
      </c>
      <c r="H23" s="5">
        <v>128.9</v>
      </c>
      <c r="I23" s="5">
        <v>120</v>
      </c>
      <c r="J23" s="5">
        <v>119.4</v>
      </c>
      <c r="K23" s="5">
        <v>124.8</v>
      </c>
      <c r="L23" s="5">
        <v>114.3</v>
      </c>
      <c r="M23" s="5">
        <v>117.5</v>
      </c>
      <c r="N23" s="5">
        <v>115.2</v>
      </c>
      <c r="O23" s="5">
        <v>114.5</v>
      </c>
      <c r="P23" s="5">
        <v>123.3</v>
      </c>
      <c r="Q23" s="5">
        <v>140.80000000000001</v>
      </c>
      <c r="R23" s="5">
        <v>164.2</v>
      </c>
      <c r="S23" s="5">
        <v>177</v>
      </c>
      <c r="T23" s="5">
        <v>206.2</v>
      </c>
      <c r="U23" s="5">
        <v>197.8</v>
      </c>
      <c r="V23" s="5">
        <v>222.4</v>
      </c>
      <c r="W23" s="5">
        <v>220.9</v>
      </c>
      <c r="X23" s="5">
        <v>156.4</v>
      </c>
      <c r="Y23" s="5">
        <v>121.8</v>
      </c>
      <c r="Z23" s="5">
        <v>114.6</v>
      </c>
      <c r="AA23" s="5">
        <v>117.2</v>
      </c>
      <c r="AB23" s="5">
        <v>124</v>
      </c>
      <c r="AC23" s="5">
        <v>132.1</v>
      </c>
      <c r="AD23" s="5">
        <v>152.5</v>
      </c>
      <c r="AE23" s="5">
        <v>199.6</v>
      </c>
      <c r="AF23" s="5">
        <v>211.5</v>
      </c>
      <c r="AG23" s="5">
        <v>187.9</v>
      </c>
      <c r="AH23" s="5">
        <v>175.3</v>
      </c>
      <c r="AI23" s="5">
        <v>175.7</v>
      </c>
      <c r="AJ23" s="5">
        <v>157.5</v>
      </c>
      <c r="AK23" s="5">
        <v>142</v>
      </c>
      <c r="AL23" s="5">
        <v>128.5</v>
      </c>
      <c r="AM23" s="5">
        <v>125.9</v>
      </c>
      <c r="AN23" s="5">
        <v>129.19999999999999</v>
      </c>
      <c r="AO23" s="5">
        <v>132.80000000000001</v>
      </c>
      <c r="AP23" s="5">
        <v>145</v>
      </c>
      <c r="AQ23" s="5">
        <v>146.9</v>
      </c>
      <c r="AR23" s="5">
        <v>163.9</v>
      </c>
      <c r="AS23" s="5">
        <v>160.6</v>
      </c>
      <c r="AT23" s="5">
        <v>166.4</v>
      </c>
      <c r="AU23" s="5">
        <v>173.3</v>
      </c>
      <c r="AV23" s="5">
        <v>155.5</v>
      </c>
      <c r="AW23" s="5">
        <v>138.80000000000001</v>
      </c>
      <c r="AX23" s="5">
        <v>117.5</v>
      </c>
      <c r="AY23" s="5">
        <v>119</v>
      </c>
      <c r="AZ23" s="5">
        <v>134.80000000000001</v>
      </c>
      <c r="BA23" s="5">
        <v>151.30000000000001</v>
      </c>
      <c r="BB23" s="5">
        <v>172</v>
      </c>
      <c r="BC23" s="5">
        <v>165.4</v>
      </c>
      <c r="BD23" s="5">
        <v>151.19999999999999</v>
      </c>
      <c r="BE23" s="5">
        <v>144.69999999999999</v>
      </c>
      <c r="BF23" s="5">
        <v>146.69999999999999</v>
      </c>
      <c r="BG23" s="5">
        <v>143.30000000000001</v>
      </c>
      <c r="BH23" s="5">
        <v>113.7</v>
      </c>
      <c r="BI23" s="5">
        <v>106.2</v>
      </c>
      <c r="BJ23" s="5">
        <v>108.1</v>
      </c>
      <c r="BK23" s="5">
        <v>118.4</v>
      </c>
      <c r="BL23" s="5">
        <v>124</v>
      </c>
      <c r="BM23" s="5">
        <v>123.5</v>
      </c>
      <c r="BN23" s="5">
        <v>135.5</v>
      </c>
      <c r="BO23" s="5">
        <v>201.8</v>
      </c>
      <c r="BP23" s="5">
        <v>219</v>
      </c>
      <c r="BQ23" s="5">
        <v>167</v>
      </c>
      <c r="BR23" s="5">
        <v>200.5</v>
      </c>
      <c r="BS23" s="5">
        <v>229.1</v>
      </c>
      <c r="BT23" s="5">
        <v>177.8</v>
      </c>
      <c r="BU23" s="5">
        <v>149.5</v>
      </c>
      <c r="BV23" s="5">
        <v>124.6</v>
      </c>
      <c r="BW23" s="5">
        <v>115.2</v>
      </c>
      <c r="BX23" s="5">
        <v>123.5</v>
      </c>
      <c r="BY23" s="5">
        <v>127.9</v>
      </c>
      <c r="BZ23" s="5">
        <v>147</v>
      </c>
      <c r="CA23" s="5">
        <v>174.4</v>
      </c>
      <c r="CB23" s="5">
        <v>175.2</v>
      </c>
      <c r="CC23" s="5">
        <v>160.1</v>
      </c>
      <c r="CD23" s="5">
        <v>163.69999999999999</v>
      </c>
      <c r="CE23" s="5">
        <v>167.9</v>
      </c>
      <c r="CF23" s="5">
        <v>143.5</v>
      </c>
      <c r="CG23" s="5">
        <v>143.4</v>
      </c>
      <c r="CH23" s="5">
        <v>132.80000000000001</v>
      </c>
      <c r="CI23" s="5">
        <v>142.9</v>
      </c>
      <c r="CJ23" s="5">
        <v>162.19999999999999</v>
      </c>
      <c r="CK23" s="5">
        <v>174.7</v>
      </c>
      <c r="CL23" s="5">
        <v>183.5</v>
      </c>
      <c r="CM23" s="5">
        <v>192.7</v>
      </c>
      <c r="CN23" s="5">
        <v>197.8</v>
      </c>
      <c r="CO23" s="5">
        <v>191</v>
      </c>
      <c r="CP23" s="5">
        <v>227.5</v>
      </c>
      <c r="CQ23" s="5">
        <v>244.3</v>
      </c>
      <c r="CR23" s="5">
        <v>243.2</v>
      </c>
      <c r="CS23" s="5">
        <v>216.1</v>
      </c>
      <c r="CT23" s="5">
        <v>172.6</v>
      </c>
      <c r="CU23" s="5">
        <v>158.1</v>
      </c>
      <c r="CV23" s="5">
        <v>167.3</v>
      </c>
      <c r="CW23" s="5">
        <v>153.30000000000001</v>
      </c>
      <c r="CX23" s="5">
        <v>166.6</v>
      </c>
      <c r="CY23" s="5">
        <v>208.5</v>
      </c>
      <c r="CZ23" s="5">
        <v>212.1</v>
      </c>
      <c r="DA23" s="5">
        <v>263.8</v>
      </c>
      <c r="DB23" s="5">
        <v>288.3</v>
      </c>
      <c r="DC23" s="5">
        <v>281.60000000000002</v>
      </c>
      <c r="DD23" s="5">
        <v>213.9</v>
      </c>
      <c r="DE23" s="5">
        <v>170.6</v>
      </c>
      <c r="DF23" s="5">
        <v>167.5</v>
      </c>
      <c r="DG23" s="5">
        <v>149.9</v>
      </c>
      <c r="DH23" s="5">
        <v>152.30000000000001</v>
      </c>
      <c r="DI23" s="5">
        <v>142.30000000000001</v>
      </c>
      <c r="DJ23" s="5">
        <v>165.3</v>
      </c>
      <c r="DK23" s="5">
        <v>191.2</v>
      </c>
      <c r="DL23" s="5">
        <v>185.3</v>
      </c>
      <c r="DM23" s="5">
        <v>178.5</v>
      </c>
      <c r="DN23" s="5">
        <v>238</v>
      </c>
      <c r="DO23" s="5">
        <v>291.3</v>
      </c>
      <c r="DP23" s="5">
        <v>281.2</v>
      </c>
      <c r="DQ23" s="5">
        <v>236</v>
      </c>
      <c r="DR23" s="5">
        <v>212.7</v>
      </c>
      <c r="DS23" s="5">
        <v>179.7</v>
      </c>
      <c r="DT23" s="5">
        <v>187.7</v>
      </c>
    </row>
    <row r="24" spans="1:124">
      <c r="A24" s="3" t="s">
        <v>61</v>
      </c>
      <c r="B24" s="3" t="s">
        <v>62</v>
      </c>
      <c r="C24" s="4">
        <v>0.27737000000000001</v>
      </c>
      <c r="D24" s="5">
        <v>142.4</v>
      </c>
      <c r="E24" s="5">
        <v>155.9</v>
      </c>
      <c r="F24" s="5">
        <v>186.5</v>
      </c>
      <c r="G24" s="5">
        <v>194.6</v>
      </c>
      <c r="H24" s="5">
        <v>198</v>
      </c>
      <c r="I24" s="5">
        <v>189.4</v>
      </c>
      <c r="J24" s="5">
        <v>172.9</v>
      </c>
      <c r="K24" s="5">
        <v>171.1</v>
      </c>
      <c r="L24" s="5">
        <v>147.9</v>
      </c>
      <c r="M24" s="5">
        <v>142.30000000000001</v>
      </c>
      <c r="N24" s="5">
        <v>129.80000000000001</v>
      </c>
      <c r="O24" s="5">
        <v>124.1</v>
      </c>
      <c r="P24" s="5">
        <v>148.9</v>
      </c>
      <c r="Q24" s="5">
        <v>168.5</v>
      </c>
      <c r="R24" s="5">
        <v>176.9</v>
      </c>
      <c r="S24" s="5">
        <v>181.1</v>
      </c>
      <c r="T24" s="5">
        <v>170.8</v>
      </c>
      <c r="U24" s="5">
        <v>162.4</v>
      </c>
      <c r="V24" s="5">
        <v>187.9</v>
      </c>
      <c r="W24" s="5">
        <v>249.9</v>
      </c>
      <c r="X24" s="5">
        <v>213.8</v>
      </c>
      <c r="Y24" s="5">
        <v>155.6</v>
      </c>
      <c r="Z24" s="5">
        <v>144.30000000000001</v>
      </c>
      <c r="AA24" s="5">
        <v>158.30000000000001</v>
      </c>
      <c r="AB24" s="5">
        <v>188.9</v>
      </c>
      <c r="AC24" s="5">
        <v>224</v>
      </c>
      <c r="AD24" s="5">
        <v>248.5</v>
      </c>
      <c r="AE24" s="5">
        <v>265.89999999999998</v>
      </c>
      <c r="AF24" s="5">
        <v>289.89999999999998</v>
      </c>
      <c r="AG24" s="5">
        <v>310.7</v>
      </c>
      <c r="AH24" s="5">
        <v>315.39999999999998</v>
      </c>
      <c r="AI24" s="5">
        <v>320.2</v>
      </c>
      <c r="AJ24" s="5">
        <v>201.1</v>
      </c>
      <c r="AK24" s="5">
        <v>137.5</v>
      </c>
      <c r="AL24" s="5">
        <v>116.2</v>
      </c>
      <c r="AM24" s="5">
        <v>109.2</v>
      </c>
      <c r="AN24" s="5">
        <v>100.5</v>
      </c>
      <c r="AO24" s="5">
        <v>105.5</v>
      </c>
      <c r="AP24" s="5">
        <v>118.4</v>
      </c>
      <c r="AQ24" s="5">
        <v>130.6</v>
      </c>
      <c r="AR24" s="5">
        <v>132</v>
      </c>
      <c r="AS24" s="5">
        <v>131.19999999999999</v>
      </c>
      <c r="AT24" s="5">
        <v>138.19999999999999</v>
      </c>
      <c r="AU24" s="5">
        <v>152.19999999999999</v>
      </c>
      <c r="AV24" s="5">
        <v>137.19999999999999</v>
      </c>
      <c r="AW24" s="5">
        <v>123</v>
      </c>
      <c r="AX24" s="5">
        <v>127.6</v>
      </c>
      <c r="AY24" s="5">
        <v>133.19999999999999</v>
      </c>
      <c r="AZ24" s="5">
        <v>167.7</v>
      </c>
      <c r="BA24" s="5">
        <v>194.1</v>
      </c>
      <c r="BB24" s="5">
        <v>214.3</v>
      </c>
      <c r="BC24" s="5">
        <v>230.4</v>
      </c>
      <c r="BD24" s="5">
        <v>235.5</v>
      </c>
      <c r="BE24" s="5">
        <v>229.8</v>
      </c>
      <c r="BF24" s="5">
        <v>214.7</v>
      </c>
      <c r="BG24" s="5">
        <v>201.8</v>
      </c>
      <c r="BH24" s="5">
        <v>128.5</v>
      </c>
      <c r="BI24" s="5">
        <v>102.5</v>
      </c>
      <c r="BJ24" s="5">
        <v>96.8</v>
      </c>
      <c r="BK24" s="5">
        <v>91.1</v>
      </c>
      <c r="BL24" s="5">
        <v>99.5</v>
      </c>
      <c r="BM24" s="5">
        <v>109</v>
      </c>
      <c r="BN24" s="5">
        <v>112.5</v>
      </c>
      <c r="BO24" s="5">
        <v>132.6</v>
      </c>
      <c r="BP24" s="5">
        <v>132</v>
      </c>
      <c r="BQ24" s="5">
        <v>122.3</v>
      </c>
      <c r="BR24" s="5">
        <v>119.6</v>
      </c>
      <c r="BS24" s="5">
        <v>119.6</v>
      </c>
      <c r="BT24" s="5">
        <v>117.7</v>
      </c>
      <c r="BU24" s="5">
        <v>111.4</v>
      </c>
      <c r="BV24" s="5">
        <v>108.1</v>
      </c>
      <c r="BW24" s="5">
        <v>130.5</v>
      </c>
      <c r="BX24" s="5">
        <v>170.8</v>
      </c>
      <c r="BY24" s="5">
        <v>205.5</v>
      </c>
      <c r="BZ24" s="5">
        <v>224.6</v>
      </c>
      <c r="CA24" s="5">
        <v>232.3</v>
      </c>
      <c r="CB24" s="5">
        <v>226</v>
      </c>
      <c r="CC24" s="5">
        <v>220</v>
      </c>
      <c r="CD24" s="5">
        <v>232.6</v>
      </c>
      <c r="CE24" s="5">
        <v>225.5</v>
      </c>
      <c r="CF24" s="5">
        <v>167</v>
      </c>
      <c r="CG24" s="5">
        <v>141.4</v>
      </c>
      <c r="CH24" s="5">
        <v>131.4</v>
      </c>
      <c r="CI24" s="5">
        <v>133.80000000000001</v>
      </c>
      <c r="CJ24" s="5">
        <v>143.1</v>
      </c>
      <c r="CK24" s="5">
        <v>157.9</v>
      </c>
      <c r="CL24" s="5">
        <v>170.1</v>
      </c>
      <c r="CM24" s="5">
        <v>176.2</v>
      </c>
      <c r="CN24" s="5">
        <v>175.7</v>
      </c>
      <c r="CO24" s="5">
        <v>170.4</v>
      </c>
      <c r="CP24" s="5">
        <v>187</v>
      </c>
      <c r="CQ24" s="5">
        <v>206.3</v>
      </c>
      <c r="CR24" s="5">
        <v>250.6</v>
      </c>
      <c r="CS24" s="5">
        <v>262.3</v>
      </c>
      <c r="CT24" s="5">
        <v>211.2</v>
      </c>
      <c r="CU24" s="5">
        <v>215.9</v>
      </c>
      <c r="CV24" s="5">
        <v>231.9</v>
      </c>
      <c r="CW24" s="5">
        <v>240.9</v>
      </c>
      <c r="CX24" s="5">
        <v>265.7</v>
      </c>
      <c r="CY24" s="5">
        <v>297.89999999999998</v>
      </c>
      <c r="CZ24" s="5">
        <v>322.3</v>
      </c>
      <c r="DA24" s="5">
        <v>372.6</v>
      </c>
      <c r="DB24" s="5">
        <v>410</v>
      </c>
      <c r="DC24" s="5">
        <v>491.1</v>
      </c>
      <c r="DD24" s="5">
        <v>364.4</v>
      </c>
      <c r="DE24" s="5">
        <v>200.7</v>
      </c>
      <c r="DF24" s="5">
        <v>147.5</v>
      </c>
      <c r="DG24" s="5">
        <v>143.80000000000001</v>
      </c>
      <c r="DH24" s="5">
        <v>162.30000000000001</v>
      </c>
      <c r="DI24" s="5">
        <v>178</v>
      </c>
      <c r="DJ24" s="5">
        <v>183.1</v>
      </c>
      <c r="DK24" s="5">
        <v>188.6</v>
      </c>
      <c r="DL24" s="5">
        <v>201.8</v>
      </c>
      <c r="DM24" s="5">
        <v>190.2</v>
      </c>
      <c r="DN24" s="5">
        <v>204.6</v>
      </c>
      <c r="DO24" s="5">
        <v>254.5</v>
      </c>
      <c r="DP24" s="5">
        <v>209.6</v>
      </c>
      <c r="DQ24" s="5">
        <v>171.7</v>
      </c>
      <c r="DR24" s="5">
        <v>170.6</v>
      </c>
      <c r="DS24" s="5">
        <v>179.2</v>
      </c>
      <c r="DT24" s="5">
        <v>194.5</v>
      </c>
    </row>
    <row r="25" spans="1:124">
      <c r="A25" s="3" t="s">
        <v>63</v>
      </c>
      <c r="B25" s="3" t="s">
        <v>64</v>
      </c>
      <c r="C25" s="4">
        <v>2.051E-2</v>
      </c>
      <c r="D25" s="5">
        <v>106.9</v>
      </c>
      <c r="E25" s="5">
        <v>107.8</v>
      </c>
      <c r="F25" s="5">
        <v>103.8</v>
      </c>
      <c r="G25" s="5">
        <v>107.9</v>
      </c>
      <c r="H25" s="5">
        <v>107</v>
      </c>
      <c r="I25" s="5">
        <v>111.9</v>
      </c>
      <c r="J25" s="5">
        <v>113.6</v>
      </c>
      <c r="K25" s="5">
        <v>116.7</v>
      </c>
      <c r="L25" s="5">
        <v>93.7</v>
      </c>
      <c r="M25" s="5">
        <v>78.099999999999994</v>
      </c>
      <c r="N25" s="5">
        <v>77.7</v>
      </c>
      <c r="O25" s="5">
        <v>77.599999999999994</v>
      </c>
      <c r="P25" s="5">
        <v>77.5</v>
      </c>
      <c r="Q25" s="5">
        <v>77.2</v>
      </c>
      <c r="R25" s="5">
        <v>77.2</v>
      </c>
      <c r="S25" s="5">
        <v>77.2</v>
      </c>
      <c r="T25" s="5">
        <v>83</v>
      </c>
      <c r="U25" s="5">
        <v>112.1</v>
      </c>
      <c r="V25" s="5">
        <v>144</v>
      </c>
      <c r="W25" s="5">
        <v>190.6</v>
      </c>
      <c r="X25" s="5">
        <v>120.9</v>
      </c>
      <c r="Y25" s="5">
        <v>99.9</v>
      </c>
      <c r="Z25" s="5">
        <v>99.9</v>
      </c>
      <c r="AA25" s="5">
        <v>96.7</v>
      </c>
      <c r="AB25" s="5">
        <v>93.3</v>
      </c>
      <c r="AC25" s="5">
        <v>89.1</v>
      </c>
      <c r="AD25" s="5">
        <v>103.4</v>
      </c>
      <c r="AE25" s="5">
        <v>171.3</v>
      </c>
      <c r="AF25" s="5">
        <v>174.3</v>
      </c>
      <c r="AG25" s="5">
        <v>157.69999999999999</v>
      </c>
      <c r="AH25" s="5">
        <v>156.6</v>
      </c>
      <c r="AI25" s="5">
        <v>131.80000000000001</v>
      </c>
      <c r="AJ25" s="5">
        <v>122.9</v>
      </c>
      <c r="AK25" s="5">
        <v>71.599999999999994</v>
      </c>
      <c r="AL25" s="5">
        <v>71</v>
      </c>
      <c r="AM25" s="5">
        <v>71</v>
      </c>
      <c r="AN25" s="5">
        <v>71</v>
      </c>
      <c r="AO25" s="5">
        <v>71</v>
      </c>
      <c r="AP25" s="5">
        <v>71</v>
      </c>
      <c r="AQ25" s="5">
        <v>71</v>
      </c>
      <c r="AR25" s="5">
        <v>71</v>
      </c>
      <c r="AS25" s="5">
        <v>71</v>
      </c>
      <c r="AT25" s="5">
        <v>71</v>
      </c>
      <c r="AU25" s="5">
        <v>71</v>
      </c>
      <c r="AV25" s="5">
        <v>71</v>
      </c>
      <c r="AW25" s="5">
        <v>71</v>
      </c>
      <c r="AX25" s="5">
        <v>71</v>
      </c>
      <c r="AY25" s="5">
        <v>71</v>
      </c>
      <c r="AZ25" s="5">
        <v>71</v>
      </c>
      <c r="BA25" s="5">
        <v>71</v>
      </c>
      <c r="BB25" s="5">
        <v>71</v>
      </c>
      <c r="BC25" s="5">
        <v>71</v>
      </c>
      <c r="BD25" s="5">
        <v>71</v>
      </c>
      <c r="BE25" s="5">
        <v>71</v>
      </c>
      <c r="BF25" s="5">
        <v>71</v>
      </c>
      <c r="BG25" s="5">
        <v>71</v>
      </c>
      <c r="BH25" s="5">
        <v>71</v>
      </c>
      <c r="BI25" s="5">
        <v>71</v>
      </c>
      <c r="BJ25" s="5">
        <v>71</v>
      </c>
      <c r="BK25" s="5">
        <v>71</v>
      </c>
      <c r="BL25" s="5">
        <v>71</v>
      </c>
      <c r="BM25" s="5">
        <v>71</v>
      </c>
      <c r="BN25" s="5">
        <v>71</v>
      </c>
      <c r="BO25" s="5">
        <v>71</v>
      </c>
      <c r="BP25" s="5">
        <v>71</v>
      </c>
      <c r="BQ25" s="5">
        <v>71</v>
      </c>
      <c r="BR25" s="5">
        <v>71</v>
      </c>
      <c r="BS25" s="5">
        <v>71</v>
      </c>
      <c r="BT25" s="5">
        <v>71</v>
      </c>
      <c r="BU25" s="5">
        <v>71</v>
      </c>
      <c r="BV25" s="5">
        <v>71</v>
      </c>
      <c r="BW25" s="5">
        <v>71</v>
      </c>
      <c r="BX25" s="5">
        <v>71</v>
      </c>
      <c r="BY25" s="5">
        <v>71</v>
      </c>
      <c r="BZ25" s="5">
        <v>71</v>
      </c>
      <c r="CA25" s="5">
        <v>71</v>
      </c>
      <c r="CB25" s="5">
        <v>71</v>
      </c>
      <c r="CC25" s="5">
        <v>71</v>
      </c>
      <c r="CD25" s="5">
        <v>71</v>
      </c>
      <c r="CE25" s="5">
        <v>71</v>
      </c>
      <c r="CF25" s="5">
        <v>71</v>
      </c>
      <c r="CG25" s="5">
        <v>61.4</v>
      </c>
      <c r="CH25" s="5">
        <v>64.2</v>
      </c>
      <c r="CI25" s="5">
        <v>69.8</v>
      </c>
      <c r="CJ25" s="5">
        <v>68.099999999999994</v>
      </c>
      <c r="CK25" s="5">
        <v>68.099999999999994</v>
      </c>
      <c r="CL25" s="5">
        <v>68.099999999999994</v>
      </c>
      <c r="CM25" s="5">
        <v>68.099999999999994</v>
      </c>
      <c r="CN25" s="5">
        <v>68.099999999999994</v>
      </c>
      <c r="CO25" s="5">
        <v>68.099999999999994</v>
      </c>
      <c r="CP25" s="5">
        <v>68.099999999999994</v>
      </c>
      <c r="CQ25" s="5">
        <v>74.7</v>
      </c>
      <c r="CR25" s="5">
        <v>65.7</v>
      </c>
      <c r="CS25" s="5">
        <v>70.8</v>
      </c>
      <c r="CT25" s="5">
        <v>69.099999999999994</v>
      </c>
      <c r="CU25" s="5">
        <v>66.099999999999994</v>
      </c>
      <c r="CV25" s="5">
        <v>68.099999999999994</v>
      </c>
      <c r="CW25" s="5">
        <v>68.099999999999994</v>
      </c>
      <c r="CX25" s="5">
        <v>68.099999999999994</v>
      </c>
      <c r="CY25" s="5">
        <v>68.099999999999994</v>
      </c>
      <c r="CZ25" s="5">
        <v>68.099999999999994</v>
      </c>
      <c r="DA25" s="5">
        <v>68.099999999999994</v>
      </c>
      <c r="DB25" s="5">
        <v>68.099999999999994</v>
      </c>
      <c r="DC25" s="5">
        <v>73.900000000000006</v>
      </c>
      <c r="DD25" s="5">
        <v>80.3</v>
      </c>
      <c r="DE25" s="5">
        <v>67.099999999999994</v>
      </c>
      <c r="DF25" s="5">
        <v>69.7</v>
      </c>
      <c r="DG25" s="5">
        <v>71.3</v>
      </c>
      <c r="DH25" s="5">
        <v>77.900000000000006</v>
      </c>
      <c r="DI25" s="5">
        <v>77.900000000000006</v>
      </c>
      <c r="DJ25" s="5">
        <v>76.5</v>
      </c>
      <c r="DK25" s="5">
        <v>77.900000000000006</v>
      </c>
      <c r="DL25" s="5">
        <v>77.900000000000006</v>
      </c>
      <c r="DM25" s="5">
        <v>77.900000000000006</v>
      </c>
      <c r="DN25" s="5">
        <v>77.900000000000006</v>
      </c>
      <c r="DO25" s="5">
        <v>83.8</v>
      </c>
      <c r="DP25" s="5">
        <v>98</v>
      </c>
      <c r="DQ25" s="5">
        <v>86.1</v>
      </c>
      <c r="DR25" s="5">
        <v>83.5</v>
      </c>
      <c r="DS25" s="5">
        <v>96</v>
      </c>
      <c r="DT25" s="5">
        <v>106.2</v>
      </c>
    </row>
    <row r="26" spans="1:124">
      <c r="A26" s="3" t="s">
        <v>65</v>
      </c>
      <c r="B26" s="3" t="s">
        <v>66</v>
      </c>
      <c r="C26" s="4">
        <v>0.16445000000000001</v>
      </c>
      <c r="D26" s="5">
        <v>72.8</v>
      </c>
      <c r="E26" s="5">
        <v>72</v>
      </c>
      <c r="F26" s="5">
        <v>80.099999999999994</v>
      </c>
      <c r="G26" s="5">
        <v>94.1</v>
      </c>
      <c r="H26" s="5">
        <v>105.6</v>
      </c>
      <c r="I26" s="5">
        <v>104.5</v>
      </c>
      <c r="J26" s="5">
        <v>111.8</v>
      </c>
      <c r="K26" s="5">
        <v>145.19999999999999</v>
      </c>
      <c r="L26" s="5">
        <v>161.6</v>
      </c>
      <c r="M26" s="5">
        <v>190</v>
      </c>
      <c r="N26" s="5">
        <v>216.2</v>
      </c>
      <c r="O26" s="5">
        <v>159.1</v>
      </c>
      <c r="P26" s="5">
        <v>145.19999999999999</v>
      </c>
      <c r="Q26" s="5">
        <v>141.69999999999999</v>
      </c>
      <c r="R26" s="5">
        <v>190.8</v>
      </c>
      <c r="S26" s="5">
        <v>279</v>
      </c>
      <c r="T26" s="5">
        <v>441.3</v>
      </c>
      <c r="U26" s="5">
        <v>491</v>
      </c>
      <c r="V26" s="5">
        <v>530.9</v>
      </c>
      <c r="W26" s="5">
        <v>392.7</v>
      </c>
      <c r="X26" s="5">
        <v>210.1</v>
      </c>
      <c r="Y26" s="5">
        <v>163.30000000000001</v>
      </c>
      <c r="Z26" s="5">
        <v>133.1</v>
      </c>
      <c r="AA26" s="5">
        <v>126.8</v>
      </c>
      <c r="AB26" s="5">
        <v>130.69999999999999</v>
      </c>
      <c r="AC26" s="5">
        <v>139.5</v>
      </c>
      <c r="AD26" s="5">
        <v>185</v>
      </c>
      <c r="AE26" s="5">
        <v>243.4</v>
      </c>
      <c r="AF26" s="5">
        <v>232</v>
      </c>
      <c r="AG26" s="5">
        <v>206.1</v>
      </c>
      <c r="AH26" s="5">
        <v>201.8</v>
      </c>
      <c r="AI26" s="5">
        <v>204.4</v>
      </c>
      <c r="AJ26" s="5">
        <v>208.7</v>
      </c>
      <c r="AK26" s="5">
        <v>193.5</v>
      </c>
      <c r="AL26" s="5">
        <v>198</v>
      </c>
      <c r="AM26" s="5">
        <v>185</v>
      </c>
      <c r="AN26" s="5">
        <v>171.8</v>
      </c>
      <c r="AO26" s="5">
        <v>179.9</v>
      </c>
      <c r="AP26" s="5">
        <v>204.2</v>
      </c>
      <c r="AQ26" s="5">
        <v>275.5</v>
      </c>
      <c r="AR26" s="5">
        <v>440.2</v>
      </c>
      <c r="AS26" s="5">
        <v>460.3</v>
      </c>
      <c r="AT26" s="5">
        <v>369.4</v>
      </c>
      <c r="AU26" s="5">
        <v>269.89999999999998</v>
      </c>
      <c r="AV26" s="5">
        <v>209.5</v>
      </c>
      <c r="AW26" s="5">
        <v>184.3</v>
      </c>
      <c r="AX26" s="5">
        <v>144.9</v>
      </c>
      <c r="AY26" s="5">
        <v>133.19999999999999</v>
      </c>
      <c r="AZ26" s="5">
        <v>123.5</v>
      </c>
      <c r="BA26" s="5">
        <v>117.4</v>
      </c>
      <c r="BB26" s="5">
        <v>123.5</v>
      </c>
      <c r="BC26" s="5">
        <v>129.5</v>
      </c>
      <c r="BD26" s="5">
        <v>117</v>
      </c>
      <c r="BE26" s="5">
        <v>107.8</v>
      </c>
      <c r="BF26" s="5">
        <v>104.3</v>
      </c>
      <c r="BG26" s="5">
        <v>120.6</v>
      </c>
      <c r="BH26" s="5">
        <v>122.2</v>
      </c>
      <c r="BI26" s="5">
        <v>117.8</v>
      </c>
      <c r="BJ26" s="5">
        <v>114.5</v>
      </c>
      <c r="BK26" s="5">
        <v>110.6</v>
      </c>
      <c r="BL26" s="5">
        <v>107.9</v>
      </c>
      <c r="BM26" s="5">
        <v>102.3</v>
      </c>
      <c r="BN26" s="5">
        <v>111.8</v>
      </c>
      <c r="BO26" s="5">
        <v>117.2</v>
      </c>
      <c r="BP26" s="5">
        <v>220.5</v>
      </c>
      <c r="BQ26" s="5">
        <v>193.8</v>
      </c>
      <c r="BR26" s="5">
        <v>237.6</v>
      </c>
      <c r="BS26" s="5">
        <v>335.5</v>
      </c>
      <c r="BT26" s="5">
        <v>363</v>
      </c>
      <c r="BU26" s="5">
        <v>346.2</v>
      </c>
      <c r="BV26" s="5">
        <v>250.7</v>
      </c>
      <c r="BW26" s="5">
        <v>157.30000000000001</v>
      </c>
      <c r="BX26" s="5">
        <v>122.6</v>
      </c>
      <c r="BY26" s="5">
        <v>115.8</v>
      </c>
      <c r="BZ26" s="5">
        <v>135.30000000000001</v>
      </c>
      <c r="CA26" s="5">
        <v>169</v>
      </c>
      <c r="CB26" s="5">
        <v>163.30000000000001</v>
      </c>
      <c r="CC26" s="5">
        <v>147.80000000000001</v>
      </c>
      <c r="CD26" s="5">
        <v>162.30000000000001</v>
      </c>
      <c r="CE26" s="5">
        <v>175.8</v>
      </c>
      <c r="CF26" s="5">
        <v>131.30000000000001</v>
      </c>
      <c r="CG26" s="5">
        <v>119.1</v>
      </c>
      <c r="CH26" s="5">
        <v>105.3</v>
      </c>
      <c r="CI26" s="5">
        <v>108</v>
      </c>
      <c r="CJ26" s="5">
        <v>118.6</v>
      </c>
      <c r="CK26" s="5">
        <v>134.19999999999999</v>
      </c>
      <c r="CL26" s="5">
        <v>157.80000000000001</v>
      </c>
      <c r="CM26" s="5">
        <v>181.9</v>
      </c>
      <c r="CN26" s="5">
        <v>217.2</v>
      </c>
      <c r="CO26" s="5">
        <v>328.7</v>
      </c>
      <c r="CP26" s="5">
        <v>356.8</v>
      </c>
      <c r="CQ26" s="5">
        <v>478.7</v>
      </c>
      <c r="CR26" s="5">
        <v>729.8</v>
      </c>
      <c r="CS26" s="5">
        <v>468.5</v>
      </c>
      <c r="CT26" s="5">
        <v>276.2</v>
      </c>
      <c r="CU26" s="5">
        <v>229.3</v>
      </c>
      <c r="CV26" s="5">
        <v>204.4</v>
      </c>
      <c r="CW26" s="5">
        <v>142</v>
      </c>
      <c r="CX26" s="5">
        <v>133.69999999999999</v>
      </c>
      <c r="CY26" s="5">
        <v>135.4</v>
      </c>
      <c r="CZ26" s="5">
        <v>142.4</v>
      </c>
      <c r="DA26" s="5">
        <v>224.7</v>
      </c>
      <c r="DB26" s="5">
        <v>387.1</v>
      </c>
      <c r="DC26" s="5">
        <v>442.3</v>
      </c>
      <c r="DD26" s="5">
        <v>330.7</v>
      </c>
      <c r="DE26" s="5">
        <v>316</v>
      </c>
      <c r="DF26" s="5">
        <v>362.6</v>
      </c>
      <c r="DG26" s="5">
        <v>241.1</v>
      </c>
      <c r="DH26" s="5">
        <v>164.1</v>
      </c>
      <c r="DI26" s="5">
        <v>175</v>
      </c>
      <c r="DJ26" s="5">
        <v>219.7</v>
      </c>
      <c r="DK26" s="5">
        <v>232.9</v>
      </c>
      <c r="DL26" s="5">
        <v>231.8</v>
      </c>
      <c r="DM26" s="5">
        <v>220.4</v>
      </c>
      <c r="DN26" s="5">
        <v>293.10000000000002</v>
      </c>
      <c r="DO26" s="5">
        <v>290.2</v>
      </c>
      <c r="DP26" s="5">
        <v>267.60000000000002</v>
      </c>
      <c r="DQ26" s="5">
        <v>265.5</v>
      </c>
      <c r="DR26" s="5">
        <v>266.8</v>
      </c>
      <c r="DS26" s="5">
        <v>218.6</v>
      </c>
      <c r="DT26" s="5">
        <v>157.5</v>
      </c>
    </row>
    <row r="27" spans="1:124">
      <c r="A27" s="3" t="s">
        <v>67</v>
      </c>
      <c r="B27" s="3" t="s">
        <v>68</v>
      </c>
      <c r="C27" s="4">
        <v>7.213E-2</v>
      </c>
      <c r="D27" s="5">
        <v>87.5</v>
      </c>
      <c r="E27" s="5">
        <v>89.2</v>
      </c>
      <c r="F27" s="5">
        <v>87</v>
      </c>
      <c r="G27" s="5">
        <v>83.6</v>
      </c>
      <c r="H27" s="5">
        <v>80.3</v>
      </c>
      <c r="I27" s="5">
        <v>93.7</v>
      </c>
      <c r="J27" s="5">
        <v>101.9</v>
      </c>
      <c r="K27" s="5">
        <v>94.7</v>
      </c>
      <c r="L27" s="5">
        <v>101.9</v>
      </c>
      <c r="M27" s="5">
        <v>116.8</v>
      </c>
      <c r="N27" s="5">
        <v>143.69999999999999</v>
      </c>
      <c r="O27" s="5">
        <v>157.1</v>
      </c>
      <c r="P27" s="5">
        <v>162.6</v>
      </c>
      <c r="Q27" s="5">
        <v>155.1</v>
      </c>
      <c r="R27" s="5">
        <v>146.6</v>
      </c>
      <c r="S27" s="5">
        <v>150.30000000000001</v>
      </c>
      <c r="T27" s="5">
        <v>175.9</v>
      </c>
      <c r="U27" s="5">
        <v>188.6</v>
      </c>
      <c r="V27" s="5">
        <v>198.2</v>
      </c>
      <c r="W27" s="5">
        <v>196.2</v>
      </c>
      <c r="X27" s="5">
        <v>209.9</v>
      </c>
      <c r="Y27" s="5">
        <v>216</v>
      </c>
      <c r="Z27" s="5">
        <v>220.4</v>
      </c>
      <c r="AA27" s="5">
        <v>199.1</v>
      </c>
      <c r="AB27" s="5">
        <v>191.6</v>
      </c>
      <c r="AC27" s="5">
        <v>171.3</v>
      </c>
      <c r="AD27" s="5">
        <v>151.4</v>
      </c>
      <c r="AE27" s="5">
        <v>140.1</v>
      </c>
      <c r="AF27" s="5">
        <v>134.30000000000001</v>
      </c>
      <c r="AG27" s="5">
        <v>129.9</v>
      </c>
      <c r="AH27" s="5">
        <v>129.4</v>
      </c>
      <c r="AI27" s="5">
        <v>126.5</v>
      </c>
      <c r="AJ27" s="5">
        <v>123.4</v>
      </c>
      <c r="AK27" s="5">
        <v>111.3</v>
      </c>
      <c r="AL27" s="5">
        <v>107.6</v>
      </c>
      <c r="AM27" s="5">
        <v>114.6</v>
      </c>
      <c r="AN27" s="5">
        <v>115.2</v>
      </c>
      <c r="AO27" s="5">
        <v>114</v>
      </c>
      <c r="AP27" s="5">
        <v>112.1</v>
      </c>
      <c r="AQ27" s="5">
        <v>108.5</v>
      </c>
      <c r="AR27" s="5">
        <v>104.8</v>
      </c>
      <c r="AS27" s="5">
        <v>109.2</v>
      </c>
      <c r="AT27" s="5">
        <v>110.7</v>
      </c>
      <c r="AU27" s="5">
        <v>107.5</v>
      </c>
      <c r="AV27" s="5">
        <v>106.6</v>
      </c>
      <c r="AW27" s="5">
        <v>103.2</v>
      </c>
      <c r="AX27" s="5">
        <v>107.1</v>
      </c>
      <c r="AY27" s="5">
        <v>110.4</v>
      </c>
      <c r="AZ27" s="5">
        <v>124.1</v>
      </c>
      <c r="BA27" s="5">
        <v>130.19999999999999</v>
      </c>
      <c r="BB27" s="5">
        <v>132.19999999999999</v>
      </c>
      <c r="BC27" s="5">
        <v>140.9</v>
      </c>
      <c r="BD27" s="5">
        <v>171.7</v>
      </c>
      <c r="BE27" s="5">
        <v>181.6</v>
      </c>
      <c r="BF27" s="5">
        <v>186.8</v>
      </c>
      <c r="BG27" s="5">
        <v>194.6</v>
      </c>
      <c r="BH27" s="5">
        <v>199</v>
      </c>
      <c r="BI27" s="5">
        <v>196.7</v>
      </c>
      <c r="BJ27" s="5">
        <v>197.5</v>
      </c>
      <c r="BK27" s="5">
        <v>207.8</v>
      </c>
      <c r="BL27" s="5">
        <v>205.1</v>
      </c>
      <c r="BM27" s="5">
        <v>206.7</v>
      </c>
      <c r="BN27" s="5">
        <v>197.4</v>
      </c>
      <c r="BO27" s="5">
        <v>199.4</v>
      </c>
      <c r="BP27" s="5">
        <v>194.7</v>
      </c>
      <c r="BQ27" s="5">
        <v>185.9</v>
      </c>
      <c r="BR27" s="5">
        <v>177.6</v>
      </c>
      <c r="BS27" s="5">
        <v>163.4</v>
      </c>
      <c r="BT27" s="5">
        <v>156.1</v>
      </c>
      <c r="BU27" s="5">
        <v>147.1</v>
      </c>
      <c r="BV27" s="5">
        <v>141.5</v>
      </c>
      <c r="BW27" s="5">
        <v>148.80000000000001</v>
      </c>
      <c r="BX27" s="5">
        <v>151.5</v>
      </c>
      <c r="BY27" s="5">
        <v>135.80000000000001</v>
      </c>
      <c r="BZ27" s="5">
        <v>124.8</v>
      </c>
      <c r="CA27" s="5">
        <v>123.4</v>
      </c>
      <c r="CB27" s="5">
        <v>123.2</v>
      </c>
      <c r="CC27" s="5">
        <v>131.5</v>
      </c>
      <c r="CD27" s="5">
        <v>133.5</v>
      </c>
      <c r="CE27" s="5">
        <v>132.4</v>
      </c>
      <c r="CF27" s="5">
        <v>137.9</v>
      </c>
      <c r="CG27" s="5">
        <v>144.30000000000001</v>
      </c>
      <c r="CH27" s="5">
        <v>140.19999999999999</v>
      </c>
      <c r="CI27" s="5">
        <v>145.6</v>
      </c>
      <c r="CJ27" s="5">
        <v>152.4</v>
      </c>
      <c r="CK27" s="5">
        <v>155.5</v>
      </c>
      <c r="CL27" s="5">
        <v>156.5</v>
      </c>
      <c r="CM27" s="5">
        <v>155.19999999999999</v>
      </c>
      <c r="CN27" s="5">
        <v>155.69999999999999</v>
      </c>
      <c r="CO27" s="5">
        <v>156.5</v>
      </c>
      <c r="CP27" s="5">
        <v>153</v>
      </c>
      <c r="CQ27" s="5">
        <v>166.5</v>
      </c>
      <c r="CR27" s="5">
        <v>175.4</v>
      </c>
      <c r="CS27" s="5">
        <v>181.2</v>
      </c>
      <c r="CT27" s="5">
        <v>186.1</v>
      </c>
      <c r="CU27" s="5">
        <v>188.6</v>
      </c>
      <c r="CV27" s="5">
        <v>198.9</v>
      </c>
      <c r="CW27" s="5">
        <v>188.6</v>
      </c>
      <c r="CX27" s="5">
        <v>179.4</v>
      </c>
      <c r="CY27" s="5">
        <v>166.1</v>
      </c>
      <c r="CZ27" s="5">
        <v>162.80000000000001</v>
      </c>
      <c r="DA27" s="5">
        <v>163</v>
      </c>
      <c r="DB27" s="5">
        <v>163.30000000000001</v>
      </c>
      <c r="DC27" s="5">
        <v>156.19999999999999</v>
      </c>
      <c r="DD27" s="5">
        <v>150</v>
      </c>
      <c r="DE27" s="5">
        <v>152.80000000000001</v>
      </c>
      <c r="DF27" s="5">
        <v>154.30000000000001</v>
      </c>
      <c r="DG27" s="5">
        <v>151.4</v>
      </c>
      <c r="DH27" s="5">
        <v>154.4</v>
      </c>
      <c r="DI27" s="5">
        <v>154.30000000000001</v>
      </c>
      <c r="DJ27" s="5">
        <v>149.9</v>
      </c>
      <c r="DK27" s="5">
        <v>149.30000000000001</v>
      </c>
      <c r="DL27" s="5">
        <v>146.80000000000001</v>
      </c>
      <c r="DM27" s="5">
        <v>143.5</v>
      </c>
      <c r="DN27" s="5">
        <v>142.5</v>
      </c>
      <c r="DO27" s="5">
        <v>151.9</v>
      </c>
      <c r="DP27" s="5">
        <v>168.9</v>
      </c>
      <c r="DQ27" s="5">
        <v>180.7</v>
      </c>
      <c r="DR27" s="5">
        <v>181.1</v>
      </c>
      <c r="DS27" s="5">
        <v>196.3</v>
      </c>
      <c r="DT27" s="5">
        <v>211.1</v>
      </c>
    </row>
    <row r="28" spans="1:124">
      <c r="A28" s="3" t="s">
        <v>69</v>
      </c>
      <c r="B28" s="3" t="s">
        <v>70</v>
      </c>
      <c r="C28" s="4">
        <v>2.1239999999999998E-2</v>
      </c>
      <c r="D28" s="5">
        <v>74.2</v>
      </c>
      <c r="E28" s="5">
        <v>75.400000000000006</v>
      </c>
      <c r="F28" s="5">
        <v>97.4</v>
      </c>
      <c r="G28" s="5">
        <v>102.7</v>
      </c>
      <c r="H28" s="5">
        <v>107.8</v>
      </c>
      <c r="I28" s="5">
        <v>117.3</v>
      </c>
      <c r="J28" s="5">
        <v>123.6</v>
      </c>
      <c r="K28" s="5">
        <v>128.6</v>
      </c>
      <c r="L28" s="5">
        <v>134.9</v>
      </c>
      <c r="M28" s="5">
        <v>149.80000000000001</v>
      </c>
      <c r="N28" s="5">
        <v>155</v>
      </c>
      <c r="O28" s="5">
        <v>189.5</v>
      </c>
      <c r="P28" s="5">
        <v>237.4</v>
      </c>
      <c r="Q28" s="5">
        <v>296.10000000000002</v>
      </c>
      <c r="R28" s="5">
        <v>340.6</v>
      </c>
      <c r="S28" s="5">
        <v>368.5</v>
      </c>
      <c r="T28" s="5">
        <v>326.7</v>
      </c>
      <c r="U28" s="5">
        <v>258.39999999999998</v>
      </c>
      <c r="V28" s="5">
        <v>238</v>
      </c>
      <c r="W28" s="5">
        <v>220.3</v>
      </c>
      <c r="X28" s="5">
        <v>235.6</v>
      </c>
      <c r="Y28" s="5">
        <v>265.5</v>
      </c>
      <c r="Z28" s="5">
        <v>275.60000000000002</v>
      </c>
      <c r="AA28" s="5">
        <v>299.89999999999998</v>
      </c>
      <c r="AB28" s="5">
        <v>351.5</v>
      </c>
      <c r="AC28" s="5">
        <v>362.5</v>
      </c>
      <c r="AD28" s="5">
        <v>353.4</v>
      </c>
      <c r="AE28" s="5">
        <v>360.3</v>
      </c>
      <c r="AF28" s="5">
        <v>313.5</v>
      </c>
      <c r="AG28" s="5">
        <v>240.4</v>
      </c>
      <c r="AH28" s="5">
        <v>224.4</v>
      </c>
      <c r="AI28" s="5">
        <v>190.7</v>
      </c>
      <c r="AJ28" s="5">
        <v>182.6</v>
      </c>
      <c r="AK28" s="5">
        <v>199</v>
      </c>
      <c r="AL28" s="5">
        <v>213</v>
      </c>
      <c r="AM28" s="5">
        <v>203.4</v>
      </c>
      <c r="AN28" s="5">
        <v>202.8</v>
      </c>
      <c r="AO28" s="5">
        <v>220.4</v>
      </c>
      <c r="AP28" s="5">
        <v>271.2</v>
      </c>
      <c r="AQ28" s="5">
        <v>245.2</v>
      </c>
      <c r="AR28" s="5">
        <v>195</v>
      </c>
      <c r="AS28" s="5">
        <v>187.6</v>
      </c>
      <c r="AT28" s="5">
        <v>176</v>
      </c>
      <c r="AU28" s="5">
        <v>151.30000000000001</v>
      </c>
      <c r="AV28" s="5">
        <v>148.30000000000001</v>
      </c>
      <c r="AW28" s="5">
        <v>147.69999999999999</v>
      </c>
      <c r="AX28" s="5">
        <v>137</v>
      </c>
      <c r="AY28" s="5">
        <v>134.6</v>
      </c>
      <c r="AZ28" s="5">
        <v>130.1</v>
      </c>
      <c r="BA28" s="5">
        <v>152.1</v>
      </c>
      <c r="BB28" s="5">
        <v>160.69999999999999</v>
      </c>
      <c r="BC28" s="5">
        <v>152.5</v>
      </c>
      <c r="BD28" s="5">
        <v>169.6</v>
      </c>
      <c r="BE28" s="5">
        <v>170.1</v>
      </c>
      <c r="BF28" s="5">
        <v>161.9</v>
      </c>
      <c r="BG28" s="5">
        <v>139</v>
      </c>
      <c r="BH28" s="5">
        <v>129.30000000000001</v>
      </c>
      <c r="BI28" s="5">
        <v>119.6</v>
      </c>
      <c r="BJ28" s="5">
        <v>108</v>
      </c>
      <c r="BK28" s="5">
        <v>110</v>
      </c>
      <c r="BL28" s="5">
        <v>113.1</v>
      </c>
      <c r="BM28" s="5">
        <v>115.9</v>
      </c>
      <c r="BN28" s="5">
        <v>126.7</v>
      </c>
      <c r="BO28" s="5">
        <v>138.9</v>
      </c>
      <c r="BP28" s="5">
        <v>151.69999999999999</v>
      </c>
      <c r="BQ28" s="5">
        <v>158.19999999999999</v>
      </c>
      <c r="BR28" s="5">
        <v>149.4</v>
      </c>
      <c r="BS28" s="5">
        <v>129.1</v>
      </c>
      <c r="BT28" s="5">
        <v>123.5</v>
      </c>
      <c r="BU28" s="5">
        <v>121.1</v>
      </c>
      <c r="BV28" s="5">
        <v>120.5</v>
      </c>
      <c r="BW28" s="5">
        <v>124.2</v>
      </c>
      <c r="BX28" s="5">
        <v>135.6</v>
      </c>
      <c r="BY28" s="5">
        <v>193.2</v>
      </c>
      <c r="BZ28" s="5">
        <v>193.8</v>
      </c>
      <c r="CA28" s="5">
        <v>200.9</v>
      </c>
      <c r="CB28" s="5">
        <v>217.1</v>
      </c>
      <c r="CC28" s="5">
        <v>213.4</v>
      </c>
      <c r="CD28" s="5">
        <v>235</v>
      </c>
      <c r="CE28" s="5">
        <v>228.6</v>
      </c>
      <c r="CF28" s="5">
        <v>218.3</v>
      </c>
      <c r="CG28" s="5">
        <v>237.6</v>
      </c>
      <c r="CH28" s="5">
        <v>252.5</v>
      </c>
      <c r="CI28" s="5">
        <v>264.39999999999998</v>
      </c>
      <c r="CJ28" s="5">
        <v>285.5</v>
      </c>
      <c r="CK28" s="5">
        <v>299</v>
      </c>
      <c r="CL28" s="5">
        <v>336.1</v>
      </c>
      <c r="CM28" s="5">
        <v>414.5</v>
      </c>
      <c r="CN28" s="5">
        <v>440.6</v>
      </c>
      <c r="CO28" s="5">
        <v>378.7</v>
      </c>
      <c r="CP28" s="5">
        <v>346.6</v>
      </c>
      <c r="CQ28" s="5">
        <v>307.7</v>
      </c>
      <c r="CR28" s="5">
        <v>248.2</v>
      </c>
      <c r="CS28" s="5">
        <v>238.5</v>
      </c>
      <c r="CT28" s="5">
        <v>218.8</v>
      </c>
      <c r="CU28" s="5">
        <v>213.1</v>
      </c>
      <c r="CV28" s="5">
        <v>231.3</v>
      </c>
      <c r="CW28" s="5">
        <v>232.8</v>
      </c>
      <c r="CX28" s="5">
        <v>252.1</v>
      </c>
      <c r="CY28" s="5">
        <v>256.10000000000002</v>
      </c>
      <c r="CZ28" s="5">
        <v>258.8</v>
      </c>
      <c r="DA28" s="5">
        <v>225.5</v>
      </c>
      <c r="DB28" s="5">
        <v>201.8</v>
      </c>
      <c r="DC28" s="5">
        <v>156.5</v>
      </c>
      <c r="DD28" s="5">
        <v>130.9</v>
      </c>
      <c r="DE28" s="5">
        <v>127.8</v>
      </c>
      <c r="DF28" s="5">
        <v>109.1</v>
      </c>
      <c r="DG28" s="5">
        <v>113.4</v>
      </c>
      <c r="DH28" s="5">
        <v>119.6</v>
      </c>
      <c r="DI28" s="5">
        <v>125.4</v>
      </c>
      <c r="DJ28" s="5">
        <v>148.69999999999999</v>
      </c>
      <c r="DK28" s="5">
        <v>168</v>
      </c>
      <c r="DL28" s="5">
        <v>153.5</v>
      </c>
      <c r="DM28" s="5">
        <v>156</v>
      </c>
      <c r="DN28" s="5">
        <v>158.5</v>
      </c>
      <c r="DO28" s="5">
        <v>155.19999999999999</v>
      </c>
      <c r="DP28" s="5">
        <v>129.80000000000001</v>
      </c>
      <c r="DQ28" s="5">
        <v>110.6</v>
      </c>
      <c r="DR28" s="5">
        <v>107.6</v>
      </c>
      <c r="DS28" s="5">
        <v>129.6</v>
      </c>
      <c r="DT28" s="5">
        <v>132.69999999999999</v>
      </c>
    </row>
    <row r="29" spans="1:124">
      <c r="A29" s="3" t="s">
        <v>71</v>
      </c>
      <c r="B29" s="3" t="s">
        <v>72</v>
      </c>
      <c r="C29" s="4">
        <v>0.13653999999999999</v>
      </c>
      <c r="D29" s="5">
        <v>112.2</v>
      </c>
      <c r="E29" s="5">
        <v>0</v>
      </c>
      <c r="F29" s="5">
        <v>0</v>
      </c>
      <c r="G29" s="5">
        <v>0</v>
      </c>
      <c r="H29" s="5">
        <v>0</v>
      </c>
      <c r="I29" s="5">
        <v>0</v>
      </c>
      <c r="J29" s="5">
        <v>0</v>
      </c>
      <c r="K29" s="5">
        <v>185.2</v>
      </c>
      <c r="L29" s="5">
        <v>122.5</v>
      </c>
      <c r="M29" s="5">
        <v>113.1</v>
      </c>
      <c r="N29" s="5">
        <v>101.1</v>
      </c>
      <c r="O29" s="5">
        <v>103.3</v>
      </c>
      <c r="P29" s="5">
        <v>116.7</v>
      </c>
      <c r="Q29" s="5">
        <v>0</v>
      </c>
      <c r="R29" s="5">
        <v>0</v>
      </c>
      <c r="S29" s="5">
        <v>0</v>
      </c>
      <c r="T29" s="5">
        <v>0</v>
      </c>
      <c r="U29" s="5">
        <v>0</v>
      </c>
      <c r="V29" s="5">
        <v>0</v>
      </c>
      <c r="W29" s="5">
        <v>236.2</v>
      </c>
      <c r="X29" s="5">
        <v>169.5</v>
      </c>
      <c r="Y29" s="5">
        <v>109.2</v>
      </c>
      <c r="Z29" s="5">
        <v>102.7</v>
      </c>
      <c r="AA29" s="5">
        <v>128.9</v>
      </c>
      <c r="AB29" s="5">
        <v>140.30000000000001</v>
      </c>
      <c r="AC29" s="5">
        <v>0</v>
      </c>
      <c r="AD29" s="5">
        <v>0</v>
      </c>
      <c r="AE29" s="5">
        <v>0</v>
      </c>
      <c r="AF29" s="5">
        <v>0</v>
      </c>
      <c r="AG29" s="5">
        <v>0</v>
      </c>
      <c r="AH29" s="5">
        <v>0</v>
      </c>
      <c r="AI29" s="5">
        <v>212.8</v>
      </c>
      <c r="AJ29" s="5">
        <v>162.1</v>
      </c>
      <c r="AK29" s="5">
        <v>171.7</v>
      </c>
      <c r="AL29" s="5">
        <v>158.9</v>
      </c>
      <c r="AM29" s="5">
        <v>174.2</v>
      </c>
      <c r="AN29" s="5">
        <v>186.7</v>
      </c>
      <c r="AO29" s="5">
        <v>0</v>
      </c>
      <c r="AP29" s="5">
        <v>0</v>
      </c>
      <c r="AQ29" s="5">
        <v>0</v>
      </c>
      <c r="AR29" s="5">
        <v>0</v>
      </c>
      <c r="AS29" s="5">
        <v>0</v>
      </c>
      <c r="AT29" s="5">
        <v>0</v>
      </c>
      <c r="AU29" s="5">
        <v>242</v>
      </c>
      <c r="AV29" s="5">
        <v>174.1</v>
      </c>
      <c r="AW29" s="5">
        <v>148.19999999999999</v>
      </c>
      <c r="AX29" s="5">
        <v>125.3</v>
      </c>
      <c r="AY29" s="5">
        <v>142.69999999999999</v>
      </c>
      <c r="AZ29" s="5">
        <v>189.8</v>
      </c>
      <c r="BA29" s="5">
        <v>0</v>
      </c>
      <c r="BB29" s="5">
        <v>0</v>
      </c>
      <c r="BC29" s="5">
        <v>0</v>
      </c>
      <c r="BD29" s="5">
        <v>0</v>
      </c>
      <c r="BE29" s="5">
        <v>0</v>
      </c>
      <c r="BF29" s="5">
        <v>0</v>
      </c>
      <c r="BG29" s="5">
        <v>263.5</v>
      </c>
      <c r="BH29" s="5">
        <v>147.6</v>
      </c>
      <c r="BI29" s="5">
        <v>102.8</v>
      </c>
      <c r="BJ29" s="5">
        <v>101.1</v>
      </c>
      <c r="BK29" s="5">
        <v>121.2</v>
      </c>
      <c r="BL29" s="5">
        <v>161.9</v>
      </c>
      <c r="BM29" s="5">
        <v>0</v>
      </c>
      <c r="BN29" s="5">
        <v>0</v>
      </c>
      <c r="BO29" s="5">
        <v>0</v>
      </c>
      <c r="BP29" s="5">
        <v>0</v>
      </c>
      <c r="BQ29" s="5">
        <v>0</v>
      </c>
      <c r="BR29" s="5">
        <v>0</v>
      </c>
      <c r="BS29" s="5">
        <v>191.1</v>
      </c>
      <c r="BT29" s="5">
        <v>137.19999999999999</v>
      </c>
      <c r="BU29" s="5">
        <v>119.5</v>
      </c>
      <c r="BV29" s="5">
        <v>100.9</v>
      </c>
      <c r="BW29" s="5">
        <v>99.3</v>
      </c>
      <c r="BX29" s="5">
        <v>156.1</v>
      </c>
      <c r="BY29" s="5">
        <v>0</v>
      </c>
      <c r="BZ29" s="5">
        <v>0</v>
      </c>
      <c r="CA29" s="5">
        <v>0</v>
      </c>
      <c r="CB29" s="5">
        <v>0</v>
      </c>
      <c r="CC29" s="5">
        <v>0</v>
      </c>
      <c r="CD29" s="5">
        <v>0</v>
      </c>
      <c r="CE29" s="5">
        <v>327.8</v>
      </c>
      <c r="CF29" s="5">
        <v>220.9</v>
      </c>
      <c r="CG29" s="5">
        <v>135</v>
      </c>
      <c r="CH29" s="5">
        <v>107.5</v>
      </c>
      <c r="CI29" s="5">
        <v>126.3</v>
      </c>
      <c r="CJ29" s="5">
        <v>193.9</v>
      </c>
      <c r="CK29" s="5">
        <v>0</v>
      </c>
      <c r="CL29" s="5">
        <v>0</v>
      </c>
      <c r="CM29" s="5">
        <v>0</v>
      </c>
      <c r="CN29" s="5">
        <v>0</v>
      </c>
      <c r="CO29" s="5">
        <v>0</v>
      </c>
      <c r="CP29" s="5">
        <v>0</v>
      </c>
      <c r="CQ29" s="5">
        <v>309.2</v>
      </c>
      <c r="CR29" s="5">
        <v>154.4</v>
      </c>
      <c r="CS29" s="5">
        <v>151.30000000000001</v>
      </c>
      <c r="CT29" s="5">
        <v>147.30000000000001</v>
      </c>
      <c r="CU29" s="5">
        <v>129.4</v>
      </c>
      <c r="CV29" s="5">
        <v>156.4</v>
      </c>
      <c r="CW29" s="5">
        <v>0</v>
      </c>
      <c r="CX29" s="5">
        <v>0</v>
      </c>
      <c r="CY29" s="5">
        <v>0</v>
      </c>
      <c r="CZ29" s="5">
        <v>0</v>
      </c>
      <c r="DA29" s="5">
        <v>0</v>
      </c>
      <c r="DB29" s="5">
        <v>0</v>
      </c>
      <c r="DC29" s="5">
        <v>253.1</v>
      </c>
      <c r="DD29" s="5">
        <v>164</v>
      </c>
      <c r="DE29" s="5">
        <v>106.5</v>
      </c>
      <c r="DF29" s="5">
        <v>115.4</v>
      </c>
      <c r="DG29" s="5">
        <v>151.30000000000001</v>
      </c>
      <c r="DH29" s="5">
        <v>251.9</v>
      </c>
      <c r="DI29" s="5">
        <v>0</v>
      </c>
      <c r="DJ29" s="5">
        <v>0</v>
      </c>
      <c r="DK29" s="5">
        <v>0</v>
      </c>
      <c r="DL29" s="5">
        <v>0</v>
      </c>
      <c r="DM29" s="5">
        <v>0</v>
      </c>
      <c r="DN29" s="5">
        <v>0</v>
      </c>
      <c r="DO29" s="5">
        <v>335.4</v>
      </c>
      <c r="DP29" s="5">
        <v>192.9</v>
      </c>
      <c r="DQ29" s="5">
        <v>152</v>
      </c>
      <c r="DR29" s="5">
        <v>158.69999999999999</v>
      </c>
      <c r="DS29" s="5">
        <v>159.6</v>
      </c>
      <c r="DT29" s="5">
        <v>238.4</v>
      </c>
    </row>
    <row r="30" spans="1:124">
      <c r="A30" s="3" t="s">
        <v>73</v>
      </c>
      <c r="B30" s="3" t="s">
        <v>74</v>
      </c>
      <c r="C30" s="4">
        <v>0.28445999999999999</v>
      </c>
      <c r="D30" s="5">
        <v>129.30000000000001</v>
      </c>
      <c r="E30" s="5">
        <v>138.30000000000001</v>
      </c>
      <c r="F30" s="5">
        <v>144.80000000000001</v>
      </c>
      <c r="G30" s="5">
        <v>182.3</v>
      </c>
      <c r="H30" s="5">
        <v>147.19999999999999</v>
      </c>
      <c r="I30" s="5">
        <v>107</v>
      </c>
      <c r="J30" s="5">
        <v>105.5</v>
      </c>
      <c r="K30" s="5">
        <v>111.4</v>
      </c>
      <c r="L30" s="5">
        <v>86.6</v>
      </c>
      <c r="M30" s="5">
        <v>88.3</v>
      </c>
      <c r="N30" s="5">
        <v>73.7</v>
      </c>
      <c r="O30" s="5">
        <v>84.1</v>
      </c>
      <c r="P30" s="5">
        <v>106.9</v>
      </c>
      <c r="Q30" s="5">
        <v>162.9</v>
      </c>
      <c r="R30" s="5">
        <v>186.1</v>
      </c>
      <c r="S30" s="5">
        <v>158.30000000000001</v>
      </c>
      <c r="T30" s="5">
        <v>184.8</v>
      </c>
      <c r="U30" s="5">
        <v>206.4</v>
      </c>
      <c r="V30" s="5">
        <v>269.5</v>
      </c>
      <c r="W30" s="5">
        <v>258.8</v>
      </c>
      <c r="X30" s="5">
        <v>151</v>
      </c>
      <c r="Y30" s="5">
        <v>79.5</v>
      </c>
      <c r="Z30" s="5">
        <v>79.599999999999994</v>
      </c>
      <c r="AA30" s="5">
        <v>82.1</v>
      </c>
      <c r="AB30" s="5">
        <v>102.4</v>
      </c>
      <c r="AC30" s="5">
        <v>101.1</v>
      </c>
      <c r="AD30" s="5">
        <v>108.3</v>
      </c>
      <c r="AE30" s="5">
        <v>248.3</v>
      </c>
      <c r="AF30" s="5">
        <v>325.10000000000002</v>
      </c>
      <c r="AG30" s="5">
        <v>213.9</v>
      </c>
      <c r="AH30" s="5">
        <v>168.4</v>
      </c>
      <c r="AI30" s="5">
        <v>139.1</v>
      </c>
      <c r="AJ30" s="5">
        <v>147.19999999999999</v>
      </c>
      <c r="AK30" s="5">
        <v>131.30000000000001</v>
      </c>
      <c r="AL30" s="5">
        <v>119.2</v>
      </c>
      <c r="AM30" s="5">
        <v>122.7</v>
      </c>
      <c r="AN30" s="5">
        <v>166.7</v>
      </c>
      <c r="AO30" s="5">
        <v>168.7</v>
      </c>
      <c r="AP30" s="5">
        <v>196</v>
      </c>
      <c r="AQ30" s="5">
        <v>164.1</v>
      </c>
      <c r="AR30" s="5">
        <v>149.30000000000001</v>
      </c>
      <c r="AS30" s="5">
        <v>164.4</v>
      </c>
      <c r="AT30" s="5">
        <v>220.9</v>
      </c>
      <c r="AU30" s="5">
        <v>293.89999999999998</v>
      </c>
      <c r="AV30" s="5">
        <v>211.3</v>
      </c>
      <c r="AW30" s="5">
        <v>144.80000000000001</v>
      </c>
      <c r="AX30" s="5">
        <v>103.6</v>
      </c>
      <c r="AY30" s="5">
        <v>99.4</v>
      </c>
      <c r="AZ30" s="5">
        <v>142.69999999999999</v>
      </c>
      <c r="BA30" s="5">
        <v>179</v>
      </c>
      <c r="BB30" s="5">
        <v>209.4</v>
      </c>
      <c r="BC30" s="5">
        <v>147.5</v>
      </c>
      <c r="BD30" s="5">
        <v>114.9</v>
      </c>
      <c r="BE30" s="5">
        <v>116.6</v>
      </c>
      <c r="BF30" s="5">
        <v>132.30000000000001</v>
      </c>
      <c r="BG30" s="5">
        <v>114.4</v>
      </c>
      <c r="BH30" s="5">
        <v>95.3</v>
      </c>
      <c r="BI30" s="5">
        <v>91.4</v>
      </c>
      <c r="BJ30" s="5">
        <v>110.1</v>
      </c>
      <c r="BK30" s="5">
        <v>126.1</v>
      </c>
      <c r="BL30" s="5">
        <v>118.8</v>
      </c>
      <c r="BM30" s="5">
        <v>98.6</v>
      </c>
      <c r="BN30" s="5">
        <v>147.80000000000001</v>
      </c>
      <c r="BO30" s="5">
        <v>456.6</v>
      </c>
      <c r="BP30" s="5">
        <v>413.3</v>
      </c>
      <c r="BQ30" s="5">
        <v>219.3</v>
      </c>
      <c r="BR30" s="5">
        <v>260.3</v>
      </c>
      <c r="BS30" s="5">
        <v>422.6</v>
      </c>
      <c r="BT30" s="5">
        <v>224.5</v>
      </c>
      <c r="BU30" s="5">
        <v>119.7</v>
      </c>
      <c r="BV30" s="5">
        <v>95.5</v>
      </c>
      <c r="BW30" s="5">
        <v>92.7</v>
      </c>
      <c r="BX30" s="5">
        <v>111.2</v>
      </c>
      <c r="BY30" s="5">
        <v>104.6</v>
      </c>
      <c r="BZ30" s="5">
        <v>147.19999999999999</v>
      </c>
      <c r="CA30" s="5">
        <v>232.3</v>
      </c>
      <c r="CB30" s="5">
        <v>190.4</v>
      </c>
      <c r="CC30" s="5">
        <v>140.19999999999999</v>
      </c>
      <c r="CD30" s="5">
        <v>141</v>
      </c>
      <c r="CE30" s="5">
        <v>144.1</v>
      </c>
      <c r="CF30" s="5">
        <v>139.69999999999999</v>
      </c>
      <c r="CG30" s="5">
        <v>167.5</v>
      </c>
      <c r="CH30" s="5">
        <v>133.4</v>
      </c>
      <c r="CI30" s="5">
        <v>161.80000000000001</v>
      </c>
      <c r="CJ30" s="5">
        <v>208.8</v>
      </c>
      <c r="CK30" s="5">
        <v>287.2</v>
      </c>
      <c r="CL30" s="5">
        <v>318.89999999999998</v>
      </c>
      <c r="CM30" s="5">
        <v>326.3</v>
      </c>
      <c r="CN30" s="5">
        <v>299.3</v>
      </c>
      <c r="CO30" s="5">
        <v>217.8</v>
      </c>
      <c r="CP30" s="5">
        <v>341.9</v>
      </c>
      <c r="CQ30" s="5">
        <v>302.7</v>
      </c>
      <c r="CR30" s="5">
        <v>191.5</v>
      </c>
      <c r="CS30" s="5">
        <v>200</v>
      </c>
      <c r="CT30" s="5">
        <v>158.4</v>
      </c>
      <c r="CU30" s="5">
        <v>135.69999999999999</v>
      </c>
      <c r="CV30" s="5">
        <v>146.69999999999999</v>
      </c>
      <c r="CW30" s="5">
        <v>125.8</v>
      </c>
      <c r="CX30" s="5">
        <v>173.5</v>
      </c>
      <c r="CY30" s="5">
        <v>388.4</v>
      </c>
      <c r="CZ30" s="5">
        <v>345.3</v>
      </c>
      <c r="DA30" s="5">
        <v>434</v>
      </c>
      <c r="DB30" s="5">
        <v>389.9</v>
      </c>
      <c r="DC30" s="5">
        <v>339.6</v>
      </c>
      <c r="DD30" s="5">
        <v>268.5</v>
      </c>
      <c r="DE30" s="5">
        <v>175.7</v>
      </c>
      <c r="DF30" s="5">
        <v>163.4</v>
      </c>
      <c r="DG30" s="5">
        <v>142.1</v>
      </c>
      <c r="DH30" s="5">
        <v>147.19999999999999</v>
      </c>
      <c r="DI30" s="5">
        <v>132.19999999999999</v>
      </c>
      <c r="DJ30" s="5">
        <v>145.19999999999999</v>
      </c>
      <c r="DK30" s="5">
        <v>228.5</v>
      </c>
      <c r="DL30" s="5">
        <v>235.7</v>
      </c>
      <c r="DM30" s="5">
        <v>214.3</v>
      </c>
      <c r="DN30" s="5">
        <v>415.3</v>
      </c>
      <c r="DO30" s="5">
        <v>560.9</v>
      </c>
      <c r="DP30" s="5">
        <v>520.1</v>
      </c>
      <c r="DQ30" s="5">
        <v>272.8</v>
      </c>
      <c r="DR30" s="5">
        <v>194.1</v>
      </c>
      <c r="DS30" s="5">
        <v>162.1</v>
      </c>
      <c r="DT30" s="5">
        <v>204</v>
      </c>
    </row>
    <row r="31" spans="1:124">
      <c r="A31" s="3" t="s">
        <v>75</v>
      </c>
      <c r="B31" s="3" t="s">
        <v>76</v>
      </c>
      <c r="C31" s="4">
        <v>0.16697000000000001</v>
      </c>
      <c r="D31" s="5">
        <v>119.1</v>
      </c>
      <c r="E31" s="5">
        <v>0</v>
      </c>
      <c r="F31" s="5">
        <v>0</v>
      </c>
      <c r="G31" s="5">
        <v>0</v>
      </c>
      <c r="H31" s="5">
        <v>0</v>
      </c>
      <c r="I31" s="5">
        <v>134.6</v>
      </c>
      <c r="J31" s="5">
        <v>129.4</v>
      </c>
      <c r="K31" s="5">
        <v>101.7</v>
      </c>
      <c r="L31" s="5">
        <v>92.6</v>
      </c>
      <c r="M31" s="5">
        <v>103.1</v>
      </c>
      <c r="N31" s="5">
        <v>99.6</v>
      </c>
      <c r="O31" s="5">
        <v>103.6</v>
      </c>
      <c r="P31" s="5">
        <v>109</v>
      </c>
      <c r="Q31" s="5">
        <v>0</v>
      </c>
      <c r="R31" s="5">
        <v>0</v>
      </c>
      <c r="S31" s="5">
        <v>0</v>
      </c>
      <c r="T31" s="5">
        <v>0</v>
      </c>
      <c r="U31" s="5">
        <v>146.4</v>
      </c>
      <c r="V31" s="5">
        <v>162.9</v>
      </c>
      <c r="W31" s="5">
        <v>178.3</v>
      </c>
      <c r="X31" s="5">
        <v>119</v>
      </c>
      <c r="Y31" s="5">
        <v>99.6</v>
      </c>
      <c r="Z31" s="5">
        <v>91.7</v>
      </c>
      <c r="AA31" s="5">
        <v>97.9</v>
      </c>
      <c r="AB31" s="5">
        <v>105.8</v>
      </c>
      <c r="AC31" s="5">
        <v>0</v>
      </c>
      <c r="AD31" s="5">
        <v>0</v>
      </c>
      <c r="AE31" s="5">
        <v>0</v>
      </c>
      <c r="AF31" s="5">
        <v>0</v>
      </c>
      <c r="AG31" s="5">
        <v>162</v>
      </c>
      <c r="AH31" s="5">
        <v>148.30000000000001</v>
      </c>
      <c r="AI31" s="5">
        <v>129.69999999999999</v>
      </c>
      <c r="AJ31" s="5">
        <v>119.7</v>
      </c>
      <c r="AK31" s="5">
        <v>110.7</v>
      </c>
      <c r="AL31" s="5">
        <v>102</v>
      </c>
      <c r="AM31" s="5">
        <v>102.7</v>
      </c>
      <c r="AN31" s="5">
        <v>101.6</v>
      </c>
      <c r="AO31" s="5">
        <v>0</v>
      </c>
      <c r="AP31" s="5">
        <v>0</v>
      </c>
      <c r="AQ31" s="5">
        <v>0</v>
      </c>
      <c r="AR31" s="5">
        <v>0</v>
      </c>
      <c r="AS31" s="5">
        <v>123.6</v>
      </c>
      <c r="AT31" s="5">
        <v>121</v>
      </c>
      <c r="AU31" s="5">
        <v>122</v>
      </c>
      <c r="AV31" s="5">
        <v>126.1</v>
      </c>
      <c r="AW31" s="5">
        <v>111.9</v>
      </c>
      <c r="AX31" s="5">
        <v>93.5</v>
      </c>
      <c r="AY31" s="5">
        <v>87.5</v>
      </c>
      <c r="AZ31" s="5">
        <v>90.4</v>
      </c>
      <c r="BA31" s="5">
        <v>0</v>
      </c>
      <c r="BB31" s="5">
        <v>0</v>
      </c>
      <c r="BC31" s="5">
        <v>0</v>
      </c>
      <c r="BD31" s="5">
        <v>0</v>
      </c>
      <c r="BE31" s="5">
        <v>154.1</v>
      </c>
      <c r="BF31" s="5">
        <v>171.3</v>
      </c>
      <c r="BG31" s="5">
        <v>145.4</v>
      </c>
      <c r="BH31" s="5">
        <v>110.4</v>
      </c>
      <c r="BI31" s="5">
        <v>88</v>
      </c>
      <c r="BJ31" s="5">
        <v>80.8</v>
      </c>
      <c r="BK31" s="5">
        <v>104.8</v>
      </c>
      <c r="BL31" s="5">
        <v>115.2</v>
      </c>
      <c r="BM31" s="5">
        <v>0</v>
      </c>
      <c r="BN31" s="5">
        <v>0</v>
      </c>
      <c r="BO31" s="5">
        <v>0</v>
      </c>
      <c r="BP31" s="5">
        <v>0</v>
      </c>
      <c r="BQ31" s="5">
        <v>118.8</v>
      </c>
      <c r="BR31" s="5">
        <v>142.19999999999999</v>
      </c>
      <c r="BS31" s="5">
        <v>141.5</v>
      </c>
      <c r="BT31" s="5">
        <v>106.2</v>
      </c>
      <c r="BU31" s="5">
        <v>92</v>
      </c>
      <c r="BV31" s="5">
        <v>76.599999999999994</v>
      </c>
      <c r="BW31" s="5">
        <v>68.5</v>
      </c>
      <c r="BX31" s="5">
        <v>80.8</v>
      </c>
      <c r="BY31" s="5">
        <v>0</v>
      </c>
      <c r="BZ31" s="5">
        <v>0</v>
      </c>
      <c r="CA31" s="5">
        <v>0</v>
      </c>
      <c r="CB31" s="5">
        <v>0</v>
      </c>
      <c r="CC31" s="5">
        <v>174.9</v>
      </c>
      <c r="CD31" s="5">
        <v>178.5</v>
      </c>
      <c r="CE31" s="5">
        <v>161</v>
      </c>
      <c r="CF31" s="5">
        <v>132.30000000000001</v>
      </c>
      <c r="CG31" s="5">
        <v>130.5</v>
      </c>
      <c r="CH31" s="5">
        <v>114</v>
      </c>
      <c r="CI31" s="5">
        <v>149.19999999999999</v>
      </c>
      <c r="CJ31" s="5">
        <v>178.9</v>
      </c>
      <c r="CK31" s="5">
        <v>0</v>
      </c>
      <c r="CL31" s="5">
        <v>0</v>
      </c>
      <c r="CM31" s="5">
        <v>0</v>
      </c>
      <c r="CN31" s="5">
        <v>0</v>
      </c>
      <c r="CO31" s="5">
        <v>191.1</v>
      </c>
      <c r="CP31" s="5">
        <v>227.7</v>
      </c>
      <c r="CQ31" s="5">
        <v>246.1</v>
      </c>
      <c r="CR31" s="5">
        <v>196.6</v>
      </c>
      <c r="CS31" s="5">
        <v>198.3</v>
      </c>
      <c r="CT31" s="5">
        <v>154.69999999999999</v>
      </c>
      <c r="CU31" s="5">
        <v>142.9</v>
      </c>
      <c r="CV31" s="5">
        <v>160.69999999999999</v>
      </c>
      <c r="CW31" s="5">
        <v>0</v>
      </c>
      <c r="CX31" s="5">
        <v>0</v>
      </c>
      <c r="CY31" s="5">
        <v>0</v>
      </c>
      <c r="CZ31" s="5">
        <v>0</v>
      </c>
      <c r="DA31" s="5">
        <v>226.4</v>
      </c>
      <c r="DB31" s="5">
        <v>239.6</v>
      </c>
      <c r="DC31" s="5">
        <v>215.1</v>
      </c>
      <c r="DD31" s="5">
        <v>162.19999999999999</v>
      </c>
      <c r="DE31" s="5">
        <v>141.1</v>
      </c>
      <c r="DF31" s="5">
        <v>137.30000000000001</v>
      </c>
      <c r="DG31" s="5">
        <v>139.1</v>
      </c>
      <c r="DH31" s="5">
        <v>159.69999999999999</v>
      </c>
      <c r="DI31" s="5">
        <v>0</v>
      </c>
      <c r="DJ31" s="5">
        <v>0</v>
      </c>
      <c r="DK31" s="5">
        <v>0</v>
      </c>
      <c r="DL31" s="5">
        <v>0</v>
      </c>
      <c r="DM31" s="5">
        <v>231.2</v>
      </c>
      <c r="DN31" s="5">
        <v>250.1</v>
      </c>
      <c r="DO31" s="5">
        <v>293.10000000000002</v>
      </c>
      <c r="DP31" s="5">
        <v>282</v>
      </c>
      <c r="DQ31" s="5">
        <v>245.7</v>
      </c>
      <c r="DR31" s="5">
        <v>208.7</v>
      </c>
      <c r="DS31" s="5">
        <v>184.5</v>
      </c>
      <c r="DT31" s="5">
        <v>209.2</v>
      </c>
    </row>
    <row r="32" spans="1:124">
      <c r="A32" s="3" t="s">
        <v>77</v>
      </c>
      <c r="B32" s="3" t="s">
        <v>78</v>
      </c>
      <c r="C32" s="4">
        <v>0.24124999999999999</v>
      </c>
      <c r="D32" s="5">
        <v>122.4</v>
      </c>
      <c r="E32" s="5">
        <v>108.3</v>
      </c>
      <c r="F32" s="5">
        <v>132.19999999999999</v>
      </c>
      <c r="G32" s="5">
        <v>112.4</v>
      </c>
      <c r="H32" s="5">
        <v>109.9</v>
      </c>
      <c r="I32" s="5">
        <v>110.4</v>
      </c>
      <c r="J32" s="5">
        <v>107.2</v>
      </c>
      <c r="K32" s="5">
        <v>103.2</v>
      </c>
      <c r="L32" s="5">
        <v>98.2</v>
      </c>
      <c r="M32" s="5">
        <v>103.2</v>
      </c>
      <c r="N32" s="5">
        <v>102.8</v>
      </c>
      <c r="O32" s="5">
        <v>112.4</v>
      </c>
      <c r="P32" s="5">
        <v>115.3</v>
      </c>
      <c r="Q32" s="5">
        <v>141.4</v>
      </c>
      <c r="R32" s="5">
        <v>170.7</v>
      </c>
      <c r="S32" s="5">
        <v>182.1</v>
      </c>
      <c r="T32" s="5">
        <v>198.4</v>
      </c>
      <c r="U32" s="5">
        <v>145.19999999999999</v>
      </c>
      <c r="V32" s="5">
        <v>179.6</v>
      </c>
      <c r="W32" s="5">
        <v>145.19999999999999</v>
      </c>
      <c r="X32" s="5">
        <v>88.6</v>
      </c>
      <c r="Y32" s="5">
        <v>80.599999999999994</v>
      </c>
      <c r="Z32" s="5">
        <v>79</v>
      </c>
      <c r="AA32" s="5">
        <v>88.6</v>
      </c>
      <c r="AB32" s="5">
        <v>86.3</v>
      </c>
      <c r="AC32" s="5">
        <v>99.2</v>
      </c>
      <c r="AD32" s="5">
        <v>120.6</v>
      </c>
      <c r="AE32" s="5">
        <v>154.1</v>
      </c>
      <c r="AF32" s="5">
        <v>137.80000000000001</v>
      </c>
      <c r="AG32" s="5">
        <v>140.9</v>
      </c>
      <c r="AH32" s="5">
        <v>119.4</v>
      </c>
      <c r="AI32" s="5">
        <v>135.30000000000001</v>
      </c>
      <c r="AJ32" s="5">
        <v>132.30000000000001</v>
      </c>
      <c r="AK32" s="5">
        <v>122.9</v>
      </c>
      <c r="AL32" s="5">
        <v>109.7</v>
      </c>
      <c r="AM32" s="5">
        <v>109.9</v>
      </c>
      <c r="AN32" s="5">
        <v>105.8</v>
      </c>
      <c r="AO32" s="5">
        <v>124.4</v>
      </c>
      <c r="AP32" s="5">
        <v>127.1</v>
      </c>
      <c r="AQ32" s="5">
        <v>107.4</v>
      </c>
      <c r="AR32" s="5">
        <v>122</v>
      </c>
      <c r="AS32" s="5">
        <v>101.6</v>
      </c>
      <c r="AT32" s="5">
        <v>125.4</v>
      </c>
      <c r="AU32" s="5">
        <v>110.8</v>
      </c>
      <c r="AV32" s="5">
        <v>157.9</v>
      </c>
      <c r="AW32" s="5">
        <v>157</v>
      </c>
      <c r="AX32" s="5">
        <v>106.5</v>
      </c>
      <c r="AY32" s="5">
        <v>130.19999999999999</v>
      </c>
      <c r="AZ32" s="5">
        <v>128.80000000000001</v>
      </c>
      <c r="BA32" s="5">
        <v>133.80000000000001</v>
      </c>
      <c r="BB32" s="5">
        <v>158</v>
      </c>
      <c r="BC32" s="5">
        <v>164.7</v>
      </c>
      <c r="BD32" s="5">
        <v>162.9</v>
      </c>
      <c r="BE32" s="5">
        <v>138.6</v>
      </c>
      <c r="BF32" s="5">
        <v>130</v>
      </c>
      <c r="BG32" s="5">
        <v>96.1</v>
      </c>
      <c r="BH32" s="5">
        <v>78.599999999999994</v>
      </c>
      <c r="BI32" s="5">
        <v>94.4</v>
      </c>
      <c r="BJ32" s="5">
        <v>99.6</v>
      </c>
      <c r="BK32" s="5">
        <v>124</v>
      </c>
      <c r="BL32" s="5">
        <v>130.6</v>
      </c>
      <c r="BM32" s="5">
        <v>137.19999999999999</v>
      </c>
      <c r="BN32" s="5">
        <v>153.1</v>
      </c>
      <c r="BO32" s="5">
        <v>199.5</v>
      </c>
      <c r="BP32" s="5">
        <v>259.5</v>
      </c>
      <c r="BQ32" s="5">
        <v>198.5</v>
      </c>
      <c r="BR32" s="5">
        <v>227.3</v>
      </c>
      <c r="BS32" s="5">
        <v>216.3</v>
      </c>
      <c r="BT32" s="5">
        <v>156.30000000000001</v>
      </c>
      <c r="BU32" s="5">
        <v>170.9</v>
      </c>
      <c r="BV32" s="5">
        <v>143.30000000000001</v>
      </c>
      <c r="BW32" s="5">
        <v>137.9</v>
      </c>
      <c r="BX32" s="5">
        <v>135.6</v>
      </c>
      <c r="BY32" s="5">
        <v>133.5</v>
      </c>
      <c r="BZ32" s="5">
        <v>157.9</v>
      </c>
      <c r="CA32" s="5">
        <v>160.30000000000001</v>
      </c>
      <c r="CB32" s="5">
        <v>205.6</v>
      </c>
      <c r="CC32" s="5">
        <v>185.2</v>
      </c>
      <c r="CD32" s="5">
        <v>175.8</v>
      </c>
      <c r="CE32" s="5">
        <v>139.4</v>
      </c>
      <c r="CF32" s="5">
        <v>138.4</v>
      </c>
      <c r="CG32" s="5">
        <v>164.5</v>
      </c>
      <c r="CH32" s="5">
        <v>162.6</v>
      </c>
      <c r="CI32" s="5">
        <v>161.4</v>
      </c>
      <c r="CJ32" s="5">
        <v>172.5</v>
      </c>
      <c r="CK32" s="5">
        <v>166.4</v>
      </c>
      <c r="CL32" s="5">
        <v>164.5</v>
      </c>
      <c r="CM32" s="5">
        <v>160.5</v>
      </c>
      <c r="CN32" s="5">
        <v>194.3</v>
      </c>
      <c r="CO32" s="5">
        <v>203.5</v>
      </c>
      <c r="CP32" s="5">
        <v>227.2</v>
      </c>
      <c r="CQ32" s="5">
        <v>190</v>
      </c>
      <c r="CR32" s="5">
        <v>190</v>
      </c>
      <c r="CS32" s="5">
        <v>167.7</v>
      </c>
      <c r="CT32" s="5">
        <v>158.80000000000001</v>
      </c>
      <c r="CU32" s="5">
        <v>154.4</v>
      </c>
      <c r="CV32" s="5">
        <v>171.1</v>
      </c>
      <c r="CW32" s="5">
        <v>162.6</v>
      </c>
      <c r="CX32" s="5">
        <v>159.69999999999999</v>
      </c>
      <c r="CY32" s="5">
        <v>151.1</v>
      </c>
      <c r="CZ32" s="5">
        <v>169.4</v>
      </c>
      <c r="DA32" s="5">
        <v>230.6</v>
      </c>
      <c r="DB32" s="5">
        <v>211.1</v>
      </c>
      <c r="DC32" s="5">
        <v>203</v>
      </c>
      <c r="DD32" s="5">
        <v>155.6</v>
      </c>
      <c r="DE32" s="5">
        <v>155.69999999999999</v>
      </c>
      <c r="DF32" s="5">
        <v>156</v>
      </c>
      <c r="DG32" s="5">
        <v>143.19999999999999</v>
      </c>
      <c r="DH32" s="5">
        <v>147.19999999999999</v>
      </c>
      <c r="DI32" s="5">
        <v>139.80000000000001</v>
      </c>
      <c r="DJ32" s="5">
        <v>200.3</v>
      </c>
      <c r="DK32" s="5">
        <v>229.6</v>
      </c>
      <c r="DL32" s="5">
        <v>200</v>
      </c>
      <c r="DM32" s="5">
        <v>173.9</v>
      </c>
      <c r="DN32" s="5">
        <v>228.8</v>
      </c>
      <c r="DO32" s="5">
        <v>243.6</v>
      </c>
      <c r="DP32" s="5">
        <v>257.60000000000002</v>
      </c>
      <c r="DQ32" s="5">
        <v>283.8</v>
      </c>
      <c r="DR32" s="5">
        <v>275.3</v>
      </c>
      <c r="DS32" s="5">
        <v>198.7</v>
      </c>
      <c r="DT32" s="5">
        <v>194.6</v>
      </c>
    </row>
    <row r="33" spans="1:124">
      <c r="A33" s="3" t="s">
        <v>79</v>
      </c>
      <c r="B33" s="3" t="s">
        <v>80</v>
      </c>
      <c r="C33" s="4">
        <v>0.14591999999999999</v>
      </c>
      <c r="D33" s="5">
        <v>152.19999999999999</v>
      </c>
      <c r="E33" s="5">
        <v>92.6</v>
      </c>
      <c r="F33" s="5">
        <v>90.3</v>
      </c>
      <c r="G33" s="5">
        <v>87</v>
      </c>
      <c r="H33" s="5">
        <v>78</v>
      </c>
      <c r="I33" s="5">
        <v>75.099999999999994</v>
      </c>
      <c r="J33" s="5">
        <v>89.3</v>
      </c>
      <c r="K33" s="5">
        <v>94.2</v>
      </c>
      <c r="L33" s="5">
        <v>112.4</v>
      </c>
      <c r="M33" s="5">
        <v>112.7</v>
      </c>
      <c r="N33" s="5">
        <v>117.1</v>
      </c>
      <c r="O33" s="5">
        <v>115.8</v>
      </c>
      <c r="P33" s="5">
        <v>99.6</v>
      </c>
      <c r="Q33" s="5">
        <v>61.5</v>
      </c>
      <c r="R33" s="5">
        <v>69.8</v>
      </c>
      <c r="S33" s="5">
        <v>86.5</v>
      </c>
      <c r="T33" s="5">
        <v>89.7</v>
      </c>
      <c r="U33" s="5">
        <v>91.6</v>
      </c>
      <c r="V33" s="5">
        <v>109.6</v>
      </c>
      <c r="W33" s="5">
        <v>142.80000000000001</v>
      </c>
      <c r="X33" s="5">
        <v>144.80000000000001</v>
      </c>
      <c r="Y33" s="5">
        <v>142.4</v>
      </c>
      <c r="Z33" s="5">
        <v>143.6</v>
      </c>
      <c r="AA33" s="5">
        <v>134.5</v>
      </c>
      <c r="AB33" s="5">
        <v>94</v>
      </c>
      <c r="AC33" s="5">
        <v>61.3</v>
      </c>
      <c r="AD33" s="5">
        <v>61.5</v>
      </c>
      <c r="AE33" s="5">
        <v>89.9</v>
      </c>
      <c r="AF33" s="5">
        <v>84</v>
      </c>
      <c r="AG33" s="5">
        <v>85.8</v>
      </c>
      <c r="AH33" s="5">
        <v>83.4</v>
      </c>
      <c r="AI33" s="5">
        <v>106.5</v>
      </c>
      <c r="AJ33" s="5">
        <v>125.4</v>
      </c>
      <c r="AK33" s="5">
        <v>137.80000000000001</v>
      </c>
      <c r="AL33" s="5">
        <v>109.2</v>
      </c>
      <c r="AM33" s="5">
        <v>110.2</v>
      </c>
      <c r="AN33" s="5">
        <v>99.8</v>
      </c>
      <c r="AO33" s="5">
        <v>74.400000000000006</v>
      </c>
      <c r="AP33" s="5">
        <v>80.400000000000006</v>
      </c>
      <c r="AQ33" s="5">
        <v>77.099999999999994</v>
      </c>
      <c r="AR33" s="5">
        <v>65.099999999999994</v>
      </c>
      <c r="AS33" s="5">
        <v>65.400000000000006</v>
      </c>
      <c r="AT33" s="5">
        <v>83.8</v>
      </c>
      <c r="AU33" s="5">
        <v>94.7</v>
      </c>
      <c r="AV33" s="5">
        <v>117.4</v>
      </c>
      <c r="AW33" s="5">
        <v>125.3</v>
      </c>
      <c r="AX33" s="5">
        <v>117</v>
      </c>
      <c r="AY33" s="5">
        <v>95.6</v>
      </c>
      <c r="AZ33" s="5">
        <v>84.8</v>
      </c>
      <c r="BA33" s="5">
        <v>79.7</v>
      </c>
      <c r="BB33" s="5">
        <v>73</v>
      </c>
      <c r="BC33" s="5">
        <v>79.2</v>
      </c>
      <c r="BD33" s="5">
        <v>82</v>
      </c>
      <c r="BE33" s="5">
        <v>80.8</v>
      </c>
      <c r="BF33" s="5">
        <v>86.5</v>
      </c>
      <c r="BG33" s="5">
        <v>74</v>
      </c>
      <c r="BH33" s="5">
        <v>89.9</v>
      </c>
      <c r="BI33" s="5">
        <v>112.8</v>
      </c>
      <c r="BJ33" s="5">
        <v>122.1</v>
      </c>
      <c r="BK33" s="5">
        <v>115.3</v>
      </c>
      <c r="BL33" s="5">
        <v>99</v>
      </c>
      <c r="BM33" s="5">
        <v>97.3</v>
      </c>
      <c r="BN33" s="5">
        <v>87.4</v>
      </c>
      <c r="BO33" s="5">
        <v>104.9</v>
      </c>
      <c r="BP33" s="5">
        <v>129</v>
      </c>
      <c r="BQ33" s="5">
        <v>98.5</v>
      </c>
      <c r="BR33" s="5">
        <v>132.9</v>
      </c>
      <c r="BS33" s="5">
        <v>149.19999999999999</v>
      </c>
      <c r="BT33" s="5">
        <v>158.1</v>
      </c>
      <c r="BU33" s="5">
        <v>160.19999999999999</v>
      </c>
      <c r="BV33" s="5">
        <v>151.30000000000001</v>
      </c>
      <c r="BW33" s="5">
        <v>154.4</v>
      </c>
      <c r="BX33" s="5">
        <v>114.8</v>
      </c>
      <c r="BY33" s="5">
        <v>80.2</v>
      </c>
      <c r="BZ33" s="5">
        <v>83.3</v>
      </c>
      <c r="CA33" s="5">
        <v>114.7</v>
      </c>
      <c r="CB33" s="5">
        <v>128.69999999999999</v>
      </c>
      <c r="CC33" s="5">
        <v>110.3</v>
      </c>
      <c r="CD33" s="5">
        <v>117.1</v>
      </c>
      <c r="CE33" s="5">
        <v>108.3</v>
      </c>
      <c r="CF33" s="5">
        <v>135.6</v>
      </c>
      <c r="CG33" s="5">
        <v>166.2</v>
      </c>
      <c r="CH33" s="5">
        <v>173.3</v>
      </c>
      <c r="CI33" s="5">
        <v>168.5</v>
      </c>
      <c r="CJ33" s="5">
        <v>142.4</v>
      </c>
      <c r="CK33" s="5">
        <v>119.6</v>
      </c>
      <c r="CL33" s="5">
        <v>87</v>
      </c>
      <c r="CM33" s="5">
        <v>91.8</v>
      </c>
      <c r="CN33" s="5">
        <v>87.6</v>
      </c>
      <c r="CO33" s="5">
        <v>80.3</v>
      </c>
      <c r="CP33" s="5">
        <v>110.2</v>
      </c>
      <c r="CQ33" s="5">
        <v>156.69999999999999</v>
      </c>
      <c r="CR33" s="5">
        <v>196.2</v>
      </c>
      <c r="CS33" s="5">
        <v>191.9</v>
      </c>
      <c r="CT33" s="5">
        <v>191.1</v>
      </c>
      <c r="CU33" s="5">
        <v>173</v>
      </c>
      <c r="CV33" s="5">
        <v>156</v>
      </c>
      <c r="CW33" s="5">
        <v>97.5</v>
      </c>
      <c r="CX33" s="5">
        <v>87.6</v>
      </c>
      <c r="CY33" s="5">
        <v>82.6</v>
      </c>
      <c r="CZ33" s="5">
        <v>93.7</v>
      </c>
      <c r="DA33" s="5">
        <v>131.6</v>
      </c>
      <c r="DB33" s="5">
        <v>161</v>
      </c>
      <c r="DC33" s="5">
        <v>131.4</v>
      </c>
      <c r="DD33" s="5">
        <v>152.19999999999999</v>
      </c>
      <c r="DE33" s="5">
        <v>194.1</v>
      </c>
      <c r="DF33" s="5">
        <v>225.9</v>
      </c>
      <c r="DG33" s="5">
        <v>190.4</v>
      </c>
      <c r="DH33" s="5">
        <v>149.69999999999999</v>
      </c>
      <c r="DI33" s="5">
        <v>120.5</v>
      </c>
      <c r="DJ33" s="5">
        <v>129.4</v>
      </c>
      <c r="DK33" s="5">
        <v>153</v>
      </c>
      <c r="DL33" s="5">
        <v>113</v>
      </c>
      <c r="DM33" s="5">
        <v>97.8</v>
      </c>
      <c r="DN33" s="5">
        <v>129.19999999999999</v>
      </c>
      <c r="DO33" s="5">
        <v>195.6</v>
      </c>
      <c r="DP33" s="5">
        <v>274.39999999999998</v>
      </c>
      <c r="DQ33" s="5">
        <v>279.8</v>
      </c>
      <c r="DR33" s="5">
        <v>273.7</v>
      </c>
      <c r="DS33" s="5">
        <v>212.9</v>
      </c>
      <c r="DT33" s="5">
        <v>179.6</v>
      </c>
    </row>
    <row r="34" spans="1:124">
      <c r="A34" s="3" t="s">
        <v>81</v>
      </c>
      <c r="B34" s="3" t="s">
        <v>82</v>
      </c>
      <c r="C34" s="4">
        <v>0.12250999999999999</v>
      </c>
      <c r="D34" s="5">
        <v>182</v>
      </c>
      <c r="E34" s="5">
        <v>202.4</v>
      </c>
      <c r="F34" s="5">
        <v>216.4</v>
      </c>
      <c r="G34" s="5">
        <v>189.6</v>
      </c>
      <c r="H34" s="5">
        <v>122.4</v>
      </c>
      <c r="I34" s="5">
        <v>111.8</v>
      </c>
      <c r="J34" s="5">
        <v>114.4</v>
      </c>
      <c r="K34" s="5">
        <v>110.5</v>
      </c>
      <c r="L34" s="5">
        <v>97.1</v>
      </c>
      <c r="M34" s="5">
        <v>87.4</v>
      </c>
      <c r="N34" s="5">
        <v>84.1</v>
      </c>
      <c r="O34" s="5">
        <v>79.400000000000006</v>
      </c>
      <c r="P34" s="5">
        <v>86.3</v>
      </c>
      <c r="Q34" s="5">
        <v>106.9</v>
      </c>
      <c r="R34" s="5">
        <v>170.8</v>
      </c>
      <c r="S34" s="5">
        <v>240.9</v>
      </c>
      <c r="T34" s="5">
        <v>275</v>
      </c>
      <c r="U34" s="5">
        <v>252.8</v>
      </c>
      <c r="V34" s="5">
        <v>201.9</v>
      </c>
      <c r="W34" s="5">
        <v>277.5</v>
      </c>
      <c r="X34" s="5">
        <v>151.80000000000001</v>
      </c>
      <c r="Y34" s="5">
        <v>105.9</v>
      </c>
      <c r="Z34" s="5">
        <v>86.8</v>
      </c>
      <c r="AA34" s="5">
        <v>79</v>
      </c>
      <c r="AB34" s="5">
        <v>83</v>
      </c>
      <c r="AC34" s="5">
        <v>104.9</v>
      </c>
      <c r="AD34" s="5">
        <v>155.69999999999999</v>
      </c>
      <c r="AE34" s="5">
        <v>212.1</v>
      </c>
      <c r="AF34" s="5">
        <v>196.1</v>
      </c>
      <c r="AG34" s="5">
        <v>182</v>
      </c>
      <c r="AH34" s="5">
        <v>173.8</v>
      </c>
      <c r="AI34" s="5">
        <v>157.4</v>
      </c>
      <c r="AJ34" s="5">
        <v>171.3</v>
      </c>
      <c r="AK34" s="5">
        <v>174.3</v>
      </c>
      <c r="AL34" s="5">
        <v>151.5</v>
      </c>
      <c r="AM34" s="5">
        <v>126.5</v>
      </c>
      <c r="AN34" s="5">
        <v>130.80000000000001</v>
      </c>
      <c r="AO34" s="5">
        <v>132.6</v>
      </c>
      <c r="AP34" s="5">
        <v>163.4</v>
      </c>
      <c r="AQ34" s="5">
        <v>170.4</v>
      </c>
      <c r="AR34" s="5">
        <v>194.9</v>
      </c>
      <c r="AS34" s="5">
        <v>182.1</v>
      </c>
      <c r="AT34" s="5">
        <v>174.3</v>
      </c>
      <c r="AU34" s="5">
        <v>149.1</v>
      </c>
      <c r="AV34" s="5">
        <v>134.6</v>
      </c>
      <c r="AW34" s="5">
        <v>142.6</v>
      </c>
      <c r="AX34" s="5">
        <v>114.3</v>
      </c>
      <c r="AY34" s="5">
        <v>115.2</v>
      </c>
      <c r="AZ34" s="5">
        <v>113.6</v>
      </c>
      <c r="BA34" s="5">
        <v>162.19999999999999</v>
      </c>
      <c r="BB34" s="5">
        <v>230.3</v>
      </c>
      <c r="BC34" s="5">
        <v>284.2</v>
      </c>
      <c r="BD34" s="5">
        <v>200.2</v>
      </c>
      <c r="BE34" s="5">
        <v>159.19999999999999</v>
      </c>
      <c r="BF34" s="5">
        <v>152.5</v>
      </c>
      <c r="BG34" s="5">
        <v>145.9</v>
      </c>
      <c r="BH34" s="5">
        <v>98.7</v>
      </c>
      <c r="BI34" s="5">
        <v>83.5</v>
      </c>
      <c r="BJ34" s="5">
        <v>78.2</v>
      </c>
      <c r="BK34" s="5">
        <v>90</v>
      </c>
      <c r="BL34" s="5">
        <v>117.4</v>
      </c>
      <c r="BM34" s="5">
        <v>153.9</v>
      </c>
      <c r="BN34" s="5">
        <v>156</v>
      </c>
      <c r="BO34" s="5">
        <v>142.5</v>
      </c>
      <c r="BP34" s="5">
        <v>191.2</v>
      </c>
      <c r="BQ34" s="5">
        <v>259.10000000000002</v>
      </c>
      <c r="BR34" s="5">
        <v>436</v>
      </c>
      <c r="BS34" s="5">
        <v>397.1</v>
      </c>
      <c r="BT34" s="5">
        <v>273.60000000000002</v>
      </c>
      <c r="BU34" s="5">
        <v>157.6</v>
      </c>
      <c r="BV34" s="5">
        <v>112.8</v>
      </c>
      <c r="BW34" s="5">
        <v>83.5</v>
      </c>
      <c r="BX34" s="5">
        <v>91.1</v>
      </c>
      <c r="BY34" s="5">
        <v>109.2</v>
      </c>
      <c r="BZ34" s="5">
        <v>118.5</v>
      </c>
      <c r="CA34" s="5">
        <v>162.9</v>
      </c>
      <c r="CB34" s="5">
        <v>195.9</v>
      </c>
      <c r="CC34" s="5">
        <v>184.1</v>
      </c>
      <c r="CD34" s="5">
        <v>174.5</v>
      </c>
      <c r="CE34" s="5">
        <v>142.80000000000001</v>
      </c>
      <c r="CF34" s="5">
        <v>104.1</v>
      </c>
      <c r="CG34" s="5">
        <v>108.6</v>
      </c>
      <c r="CH34" s="5">
        <v>116</v>
      </c>
      <c r="CI34" s="5">
        <v>119.1</v>
      </c>
      <c r="CJ34" s="5">
        <v>150.19999999999999</v>
      </c>
      <c r="CK34" s="5">
        <v>157.9</v>
      </c>
      <c r="CL34" s="5">
        <v>157.5</v>
      </c>
      <c r="CM34" s="5">
        <v>190.9</v>
      </c>
      <c r="CN34" s="5">
        <v>213.1</v>
      </c>
      <c r="CO34" s="5">
        <v>182.1</v>
      </c>
      <c r="CP34" s="5">
        <v>192.2</v>
      </c>
      <c r="CQ34" s="5">
        <v>216.1</v>
      </c>
      <c r="CR34" s="5">
        <v>193.6</v>
      </c>
      <c r="CS34" s="5">
        <v>155.1</v>
      </c>
      <c r="CT34" s="5">
        <v>101.5</v>
      </c>
      <c r="CU34" s="5">
        <v>79.599999999999994</v>
      </c>
      <c r="CV34" s="5">
        <v>89.5</v>
      </c>
      <c r="CW34" s="5">
        <v>92.3</v>
      </c>
      <c r="CX34" s="5">
        <v>115.7</v>
      </c>
      <c r="CY34" s="5">
        <v>126.9</v>
      </c>
      <c r="CZ34" s="5">
        <v>141.30000000000001</v>
      </c>
      <c r="DA34" s="5">
        <v>186.8</v>
      </c>
      <c r="DB34" s="5">
        <v>307.60000000000002</v>
      </c>
      <c r="DC34" s="5">
        <v>252.3</v>
      </c>
      <c r="DD34" s="5">
        <v>124</v>
      </c>
      <c r="DE34" s="5">
        <v>92.4</v>
      </c>
      <c r="DF34" s="5">
        <v>72.099999999999994</v>
      </c>
      <c r="DG34" s="5">
        <v>68.3</v>
      </c>
      <c r="DH34" s="5">
        <v>68.2</v>
      </c>
      <c r="DI34" s="5">
        <v>92</v>
      </c>
      <c r="DJ34" s="5">
        <v>104.9</v>
      </c>
      <c r="DK34" s="5">
        <v>136.6</v>
      </c>
      <c r="DL34" s="5">
        <v>145.9</v>
      </c>
      <c r="DM34" s="5">
        <v>146.4</v>
      </c>
      <c r="DN34" s="5">
        <v>163.19999999999999</v>
      </c>
      <c r="DO34" s="5">
        <v>201.2</v>
      </c>
      <c r="DP34" s="5">
        <v>262.3</v>
      </c>
      <c r="DQ34" s="5">
        <v>269</v>
      </c>
      <c r="DR34" s="5">
        <v>215.9</v>
      </c>
      <c r="DS34" s="5">
        <v>136.19999999999999</v>
      </c>
      <c r="DT34" s="5">
        <v>128.4</v>
      </c>
    </row>
    <row r="35" spans="1:124">
      <c r="A35" s="3" t="s">
        <v>83</v>
      </c>
      <c r="B35" s="3" t="s">
        <v>84</v>
      </c>
      <c r="C35" s="4">
        <v>1.874E-2</v>
      </c>
      <c r="D35" s="5">
        <v>133</v>
      </c>
      <c r="E35" s="5">
        <v>132.80000000000001</v>
      </c>
      <c r="F35" s="5">
        <v>156.4</v>
      </c>
      <c r="G35" s="5">
        <v>182</v>
      </c>
      <c r="H35" s="5">
        <v>155.69999999999999</v>
      </c>
      <c r="I35" s="5">
        <v>140.5</v>
      </c>
      <c r="J35" s="5">
        <v>166.2</v>
      </c>
      <c r="K35" s="5">
        <v>150.1</v>
      </c>
      <c r="L35" s="5">
        <v>104.3</v>
      </c>
      <c r="M35" s="5">
        <v>102.7</v>
      </c>
      <c r="N35" s="5">
        <v>78.599999999999994</v>
      </c>
      <c r="O35" s="5">
        <v>75.3</v>
      </c>
      <c r="P35" s="5">
        <v>108</v>
      </c>
      <c r="Q35" s="5">
        <v>131.6</v>
      </c>
      <c r="R35" s="5">
        <v>122.9</v>
      </c>
      <c r="S35" s="5">
        <v>130.80000000000001</v>
      </c>
      <c r="T35" s="5">
        <v>137.4</v>
      </c>
      <c r="U35" s="5">
        <v>138.30000000000001</v>
      </c>
      <c r="V35" s="5">
        <v>160.5</v>
      </c>
      <c r="W35" s="5">
        <v>222</v>
      </c>
      <c r="X35" s="5">
        <v>98.5</v>
      </c>
      <c r="Y35" s="5">
        <v>73.5</v>
      </c>
      <c r="Z35" s="5">
        <v>81.900000000000006</v>
      </c>
      <c r="AA35" s="5">
        <v>92</v>
      </c>
      <c r="AB35" s="5">
        <v>109.1</v>
      </c>
      <c r="AC35" s="5">
        <v>116.2</v>
      </c>
      <c r="AD35" s="5">
        <v>149.5</v>
      </c>
      <c r="AE35" s="5">
        <v>179.5</v>
      </c>
      <c r="AF35" s="5">
        <v>157.6</v>
      </c>
      <c r="AG35" s="5">
        <v>230</v>
      </c>
      <c r="AH35" s="5">
        <v>221.7</v>
      </c>
      <c r="AI35" s="5">
        <v>209.1</v>
      </c>
      <c r="AJ35" s="5">
        <v>140.80000000000001</v>
      </c>
      <c r="AK35" s="5">
        <v>140.4</v>
      </c>
      <c r="AL35" s="5">
        <v>94.9</v>
      </c>
      <c r="AM35" s="5">
        <v>121.3</v>
      </c>
      <c r="AN35" s="5">
        <v>110.8</v>
      </c>
      <c r="AO35" s="5">
        <v>133.9</v>
      </c>
      <c r="AP35" s="5">
        <v>135.6</v>
      </c>
      <c r="AQ35" s="5">
        <v>174.7</v>
      </c>
      <c r="AR35" s="5">
        <v>174.7</v>
      </c>
      <c r="AS35" s="5">
        <v>174.7</v>
      </c>
      <c r="AT35" s="5">
        <v>174.7</v>
      </c>
      <c r="AU35" s="5">
        <v>174.7</v>
      </c>
      <c r="AV35" s="5">
        <v>174.7</v>
      </c>
      <c r="AW35" s="5">
        <v>174.7</v>
      </c>
      <c r="AX35" s="5">
        <v>174.7</v>
      </c>
      <c r="AY35" s="5">
        <v>174.7</v>
      </c>
      <c r="AZ35" s="5">
        <v>136.80000000000001</v>
      </c>
      <c r="BA35" s="5">
        <v>133.80000000000001</v>
      </c>
      <c r="BB35" s="5">
        <v>158.80000000000001</v>
      </c>
      <c r="BC35" s="5">
        <v>179.6</v>
      </c>
      <c r="BD35" s="5">
        <v>164.4</v>
      </c>
      <c r="BE35" s="5">
        <v>163.5</v>
      </c>
      <c r="BF35" s="5">
        <v>162.80000000000001</v>
      </c>
      <c r="BG35" s="5">
        <v>145.9</v>
      </c>
      <c r="BH35" s="5">
        <v>115.1</v>
      </c>
      <c r="BI35" s="5">
        <v>101.7</v>
      </c>
      <c r="BJ35" s="5">
        <v>85.6</v>
      </c>
      <c r="BK35" s="5">
        <v>98.5</v>
      </c>
      <c r="BL35" s="5">
        <v>115.3</v>
      </c>
      <c r="BM35" s="5">
        <v>138.5</v>
      </c>
      <c r="BN35" s="5">
        <v>146.5</v>
      </c>
      <c r="BO35" s="5">
        <v>135.80000000000001</v>
      </c>
      <c r="BP35" s="5">
        <v>132.30000000000001</v>
      </c>
      <c r="BQ35" s="5">
        <v>133.19999999999999</v>
      </c>
      <c r="BR35" s="5">
        <v>149.1</v>
      </c>
      <c r="BS35" s="5">
        <v>189.5</v>
      </c>
      <c r="BT35" s="5">
        <v>156.9</v>
      </c>
      <c r="BU35" s="5">
        <v>136.80000000000001</v>
      </c>
      <c r="BV35" s="5">
        <v>112.9</v>
      </c>
      <c r="BW35" s="5">
        <v>102.8</v>
      </c>
      <c r="BX35" s="5">
        <v>99.1</v>
      </c>
      <c r="BY35" s="5">
        <v>99.3</v>
      </c>
      <c r="BZ35" s="5">
        <v>101.8</v>
      </c>
      <c r="CA35" s="5">
        <v>121.2</v>
      </c>
      <c r="CB35" s="5">
        <v>125.5</v>
      </c>
      <c r="CC35" s="5">
        <v>113.6</v>
      </c>
      <c r="CD35" s="5">
        <v>137.69999999999999</v>
      </c>
      <c r="CE35" s="5">
        <v>135.5</v>
      </c>
      <c r="CF35" s="5">
        <v>112.3</v>
      </c>
      <c r="CG35" s="5">
        <v>96</v>
      </c>
      <c r="CH35" s="5">
        <v>89.5</v>
      </c>
      <c r="CI35" s="5">
        <v>94.7</v>
      </c>
      <c r="CJ35" s="5">
        <v>110.9</v>
      </c>
      <c r="CK35" s="5">
        <v>123</v>
      </c>
      <c r="CL35" s="5">
        <v>131.1</v>
      </c>
      <c r="CM35" s="5">
        <v>154.5</v>
      </c>
      <c r="CN35" s="5">
        <v>168.4</v>
      </c>
      <c r="CO35" s="5">
        <v>176.3</v>
      </c>
      <c r="CP35" s="5">
        <v>214.3</v>
      </c>
      <c r="CQ35" s="5">
        <v>248.9</v>
      </c>
      <c r="CR35" s="5">
        <v>202.3</v>
      </c>
      <c r="CS35" s="5">
        <v>177.8</v>
      </c>
      <c r="CT35" s="5">
        <v>141.5</v>
      </c>
      <c r="CU35" s="5">
        <v>140</v>
      </c>
      <c r="CV35" s="5">
        <v>138.9</v>
      </c>
      <c r="CW35" s="5">
        <v>139.30000000000001</v>
      </c>
      <c r="CX35" s="5">
        <v>139.80000000000001</v>
      </c>
      <c r="CY35" s="5">
        <v>138.80000000000001</v>
      </c>
      <c r="CZ35" s="5">
        <v>141</v>
      </c>
      <c r="DA35" s="5">
        <v>167.3</v>
      </c>
      <c r="DB35" s="5">
        <v>193.4</v>
      </c>
      <c r="DC35" s="5">
        <v>226</v>
      </c>
      <c r="DD35" s="5">
        <v>164.4</v>
      </c>
      <c r="DE35" s="5">
        <v>121</v>
      </c>
      <c r="DF35" s="5">
        <v>108</v>
      </c>
      <c r="DG35" s="5">
        <v>113</v>
      </c>
      <c r="DH35" s="5">
        <v>124</v>
      </c>
      <c r="DI35" s="5">
        <v>119.1</v>
      </c>
      <c r="DJ35" s="5">
        <v>144.5</v>
      </c>
      <c r="DK35" s="5">
        <v>164.7</v>
      </c>
      <c r="DL35" s="5">
        <v>176.9</v>
      </c>
      <c r="DM35" s="5">
        <v>183.6</v>
      </c>
      <c r="DN35" s="5">
        <v>176.6</v>
      </c>
      <c r="DO35" s="5">
        <v>209.1</v>
      </c>
      <c r="DP35" s="5">
        <v>198.7</v>
      </c>
      <c r="DQ35" s="5">
        <v>186.1</v>
      </c>
      <c r="DR35" s="5">
        <v>170.3</v>
      </c>
      <c r="DS35" s="5">
        <v>155.19999999999999</v>
      </c>
      <c r="DT35" s="5">
        <v>180.3</v>
      </c>
    </row>
    <row r="36" spans="1:124">
      <c r="A36" s="3" t="s">
        <v>85</v>
      </c>
      <c r="B36" s="3" t="s">
        <v>86</v>
      </c>
      <c r="C36" s="4">
        <v>3.9419999999999997E-2</v>
      </c>
      <c r="D36" s="5">
        <v>107.7</v>
      </c>
      <c r="E36" s="5">
        <v>103.7</v>
      </c>
      <c r="F36" s="5">
        <v>118.7</v>
      </c>
      <c r="G36" s="5">
        <v>163.6</v>
      </c>
      <c r="H36" s="5">
        <v>145.19999999999999</v>
      </c>
      <c r="I36" s="5">
        <v>151.6</v>
      </c>
      <c r="J36" s="5">
        <v>142.4</v>
      </c>
      <c r="K36" s="5">
        <v>99.9</v>
      </c>
      <c r="L36" s="5">
        <v>75.599999999999994</v>
      </c>
      <c r="M36" s="5">
        <v>89.4</v>
      </c>
      <c r="N36" s="5">
        <v>88.2</v>
      </c>
      <c r="O36" s="5">
        <v>93.2</v>
      </c>
      <c r="P36" s="5">
        <v>103.3</v>
      </c>
      <c r="Q36" s="5">
        <v>101.6</v>
      </c>
      <c r="R36" s="5">
        <v>132.30000000000001</v>
      </c>
      <c r="S36" s="5">
        <v>165</v>
      </c>
      <c r="T36" s="5">
        <v>259.8</v>
      </c>
      <c r="U36" s="5">
        <v>229.1</v>
      </c>
      <c r="V36" s="5">
        <v>204.4</v>
      </c>
      <c r="W36" s="5">
        <v>118.9</v>
      </c>
      <c r="X36" s="5">
        <v>101</v>
      </c>
      <c r="Y36" s="5">
        <v>81.8</v>
      </c>
      <c r="Z36" s="5">
        <v>95.5</v>
      </c>
      <c r="AA36" s="5">
        <v>78.599999999999994</v>
      </c>
      <c r="AB36" s="5">
        <v>91.9</v>
      </c>
      <c r="AC36" s="5">
        <v>94.6</v>
      </c>
      <c r="AD36" s="5">
        <v>111.2</v>
      </c>
      <c r="AE36" s="5">
        <v>128.6</v>
      </c>
      <c r="AF36" s="5">
        <v>179.2</v>
      </c>
      <c r="AG36" s="5">
        <v>188.1</v>
      </c>
      <c r="AH36" s="5">
        <v>156.19999999999999</v>
      </c>
      <c r="AI36" s="5">
        <v>111.7</v>
      </c>
      <c r="AJ36" s="5">
        <v>97.5</v>
      </c>
      <c r="AK36" s="5">
        <v>80.3</v>
      </c>
      <c r="AL36" s="5">
        <v>67.599999999999994</v>
      </c>
      <c r="AM36" s="5">
        <v>105.1</v>
      </c>
      <c r="AN36" s="5">
        <v>98.5</v>
      </c>
      <c r="AO36" s="5">
        <v>86.7</v>
      </c>
      <c r="AP36" s="5">
        <v>84.1</v>
      </c>
      <c r="AQ36" s="5">
        <v>121.9</v>
      </c>
      <c r="AR36" s="5">
        <v>121.9</v>
      </c>
      <c r="AS36" s="5">
        <v>121.9</v>
      </c>
      <c r="AT36" s="5">
        <v>121.9</v>
      </c>
      <c r="AU36" s="5">
        <v>121.9</v>
      </c>
      <c r="AV36" s="5">
        <v>121.9</v>
      </c>
      <c r="AW36" s="5">
        <v>121.9</v>
      </c>
      <c r="AX36" s="5">
        <v>121.9</v>
      </c>
      <c r="AY36" s="5">
        <v>121.9</v>
      </c>
      <c r="AZ36" s="5">
        <v>131.5</v>
      </c>
      <c r="BA36" s="5">
        <v>126.7</v>
      </c>
      <c r="BB36" s="5">
        <v>139.5</v>
      </c>
      <c r="BC36" s="5">
        <v>152.6</v>
      </c>
      <c r="BD36" s="5">
        <v>158.80000000000001</v>
      </c>
      <c r="BE36" s="5">
        <v>153.69999999999999</v>
      </c>
      <c r="BF36" s="5">
        <v>160.19999999999999</v>
      </c>
      <c r="BG36" s="5">
        <v>145.19999999999999</v>
      </c>
      <c r="BH36" s="5">
        <v>104</v>
      </c>
      <c r="BI36" s="5">
        <v>102.9</v>
      </c>
      <c r="BJ36" s="5">
        <v>100.7</v>
      </c>
      <c r="BK36" s="5">
        <v>109</v>
      </c>
      <c r="BL36" s="5">
        <v>121.3</v>
      </c>
      <c r="BM36" s="5">
        <v>119.5</v>
      </c>
      <c r="BN36" s="5">
        <v>116.5</v>
      </c>
      <c r="BO36" s="5">
        <v>121.3</v>
      </c>
      <c r="BP36" s="5">
        <v>133.80000000000001</v>
      </c>
      <c r="BQ36" s="5">
        <v>124.1</v>
      </c>
      <c r="BR36" s="5">
        <v>123.9</v>
      </c>
      <c r="BS36" s="5">
        <v>110.1</v>
      </c>
      <c r="BT36" s="5">
        <v>105.9</v>
      </c>
      <c r="BU36" s="5">
        <v>105.6</v>
      </c>
      <c r="BV36" s="5">
        <v>103.4</v>
      </c>
      <c r="BW36" s="5">
        <v>102.4</v>
      </c>
      <c r="BX36" s="5">
        <v>100.7</v>
      </c>
      <c r="BY36" s="5">
        <v>98.5</v>
      </c>
      <c r="BZ36" s="5">
        <v>96.6</v>
      </c>
      <c r="CA36" s="5">
        <v>105.5</v>
      </c>
      <c r="CB36" s="5">
        <v>107.7</v>
      </c>
      <c r="CC36" s="5">
        <v>124</v>
      </c>
      <c r="CD36" s="5">
        <v>112.4</v>
      </c>
      <c r="CE36" s="5">
        <v>94.8</v>
      </c>
      <c r="CF36" s="5">
        <v>92.7</v>
      </c>
      <c r="CG36" s="5">
        <v>92</v>
      </c>
      <c r="CH36" s="5">
        <v>97.6</v>
      </c>
      <c r="CI36" s="5">
        <v>121.6</v>
      </c>
      <c r="CJ36" s="5">
        <v>135.5</v>
      </c>
      <c r="CK36" s="5">
        <v>154.69999999999999</v>
      </c>
      <c r="CL36" s="5">
        <v>166.7</v>
      </c>
      <c r="CM36" s="5">
        <v>164.3</v>
      </c>
      <c r="CN36" s="5">
        <v>151.80000000000001</v>
      </c>
      <c r="CO36" s="5">
        <v>158.30000000000001</v>
      </c>
      <c r="CP36" s="5">
        <v>157.1</v>
      </c>
      <c r="CQ36" s="5">
        <v>124.8</v>
      </c>
      <c r="CR36" s="5">
        <v>109.9</v>
      </c>
      <c r="CS36" s="5">
        <v>96.4</v>
      </c>
      <c r="CT36" s="5">
        <v>104.3</v>
      </c>
      <c r="CU36" s="5">
        <v>114.1</v>
      </c>
      <c r="CV36" s="5">
        <v>121.2</v>
      </c>
      <c r="CW36" s="5">
        <v>135.6</v>
      </c>
      <c r="CX36" s="5">
        <v>152.80000000000001</v>
      </c>
      <c r="CY36" s="5">
        <v>169.3</v>
      </c>
      <c r="CZ36" s="5">
        <v>188.2</v>
      </c>
      <c r="DA36" s="5">
        <v>231.5</v>
      </c>
      <c r="DB36" s="5">
        <v>213.5</v>
      </c>
      <c r="DC36" s="5">
        <v>122.9</v>
      </c>
      <c r="DD36" s="5">
        <v>87.9</v>
      </c>
      <c r="DE36" s="5">
        <v>78.7</v>
      </c>
      <c r="DF36" s="5">
        <v>90.8</v>
      </c>
      <c r="DG36" s="5">
        <v>102.2</v>
      </c>
      <c r="DH36" s="5">
        <v>117.1</v>
      </c>
      <c r="DI36" s="5">
        <v>135</v>
      </c>
      <c r="DJ36" s="5">
        <v>146.80000000000001</v>
      </c>
      <c r="DK36" s="5">
        <v>173.1</v>
      </c>
      <c r="DL36" s="5">
        <v>175.7</v>
      </c>
      <c r="DM36" s="5">
        <v>173.6</v>
      </c>
      <c r="DN36" s="5">
        <v>214.4</v>
      </c>
      <c r="DO36" s="5">
        <v>220.9</v>
      </c>
      <c r="DP36" s="5">
        <v>195.6</v>
      </c>
      <c r="DQ36" s="5">
        <v>166.1</v>
      </c>
      <c r="DR36" s="5">
        <v>179.3</v>
      </c>
      <c r="DS36" s="5">
        <v>180.3</v>
      </c>
      <c r="DT36" s="5">
        <v>208.1</v>
      </c>
    </row>
    <row r="37" spans="1:124">
      <c r="A37" s="3" t="s">
        <v>87</v>
      </c>
      <c r="B37" s="3" t="s">
        <v>88</v>
      </c>
      <c r="C37" s="4">
        <v>9.0600000000000003E-3</v>
      </c>
      <c r="D37" s="5">
        <v>134.69999999999999</v>
      </c>
      <c r="E37" s="5">
        <v>74.7</v>
      </c>
      <c r="F37" s="5">
        <v>95.9</v>
      </c>
      <c r="G37" s="5">
        <v>105.8</v>
      </c>
      <c r="H37" s="5">
        <v>104.5</v>
      </c>
      <c r="I37" s="5">
        <v>87.5</v>
      </c>
      <c r="J37" s="5">
        <v>85.9</v>
      </c>
      <c r="K37" s="5">
        <v>102</v>
      </c>
      <c r="L37" s="5">
        <v>123.8</v>
      </c>
      <c r="M37" s="5">
        <v>116.6</v>
      </c>
      <c r="N37" s="5">
        <v>119.6</v>
      </c>
      <c r="O37" s="5">
        <v>149.5</v>
      </c>
      <c r="P37" s="5">
        <v>132.5</v>
      </c>
      <c r="Q37" s="5">
        <v>114.8</v>
      </c>
      <c r="R37" s="5">
        <v>97.7</v>
      </c>
      <c r="S37" s="5">
        <v>115.5</v>
      </c>
      <c r="T37" s="5">
        <v>110.2</v>
      </c>
      <c r="U37" s="5">
        <v>113</v>
      </c>
      <c r="V37" s="5">
        <v>107.2</v>
      </c>
      <c r="W37" s="5">
        <v>117.7</v>
      </c>
      <c r="X37" s="5">
        <v>136.4</v>
      </c>
      <c r="Y37" s="5">
        <v>156.9</v>
      </c>
      <c r="Z37" s="5">
        <v>136.5</v>
      </c>
      <c r="AA37" s="5">
        <v>137.6</v>
      </c>
      <c r="AB37" s="5">
        <v>121.8</v>
      </c>
      <c r="AC37" s="5">
        <v>89.7</v>
      </c>
      <c r="AD37" s="5">
        <v>119</v>
      </c>
      <c r="AE37" s="5">
        <v>97.1</v>
      </c>
      <c r="AF37" s="5">
        <v>86.2</v>
      </c>
      <c r="AG37" s="5">
        <v>86.6</v>
      </c>
      <c r="AH37" s="5">
        <v>102.7</v>
      </c>
      <c r="AI37" s="5">
        <v>106.4</v>
      </c>
      <c r="AJ37" s="5">
        <v>112</v>
      </c>
      <c r="AK37" s="5">
        <v>156.5</v>
      </c>
      <c r="AL37" s="5">
        <v>164.3</v>
      </c>
      <c r="AM37" s="5">
        <v>120.7</v>
      </c>
      <c r="AN37" s="5">
        <v>109</v>
      </c>
      <c r="AO37" s="5">
        <v>112.6</v>
      </c>
      <c r="AP37" s="5">
        <v>121.2</v>
      </c>
      <c r="AQ37" s="5">
        <v>120.7</v>
      </c>
      <c r="AR37" s="5">
        <v>120.7</v>
      </c>
      <c r="AS37" s="5">
        <v>120.7</v>
      </c>
      <c r="AT37" s="5">
        <v>120.7</v>
      </c>
      <c r="AU37" s="5">
        <v>120.7</v>
      </c>
      <c r="AV37" s="5">
        <v>120.7</v>
      </c>
      <c r="AW37" s="5">
        <v>120.7</v>
      </c>
      <c r="AX37" s="5">
        <v>120.7</v>
      </c>
      <c r="AY37" s="5">
        <v>120.7</v>
      </c>
      <c r="AZ37" s="5">
        <v>154.80000000000001</v>
      </c>
      <c r="BA37" s="5">
        <v>144.5</v>
      </c>
      <c r="BB37" s="5">
        <v>159.5</v>
      </c>
      <c r="BC37" s="5">
        <v>116.9</v>
      </c>
      <c r="BD37" s="5">
        <v>104.4</v>
      </c>
      <c r="BE37" s="5">
        <v>106.6</v>
      </c>
      <c r="BF37" s="5">
        <v>114.5</v>
      </c>
      <c r="BG37" s="5">
        <v>142.4</v>
      </c>
      <c r="BH37" s="5">
        <v>148.6</v>
      </c>
      <c r="BI37" s="5">
        <v>129.5</v>
      </c>
      <c r="BJ37" s="5">
        <v>127.3</v>
      </c>
      <c r="BK37" s="5">
        <v>134.69999999999999</v>
      </c>
      <c r="BL37" s="5">
        <v>134.4</v>
      </c>
      <c r="BM37" s="5">
        <v>115.9</v>
      </c>
      <c r="BN37" s="5">
        <v>126.8</v>
      </c>
      <c r="BO37" s="5">
        <v>186.3</v>
      </c>
      <c r="BP37" s="5">
        <v>146.4</v>
      </c>
      <c r="BQ37" s="5">
        <v>124.9</v>
      </c>
      <c r="BR37" s="5">
        <v>123.1</v>
      </c>
      <c r="BS37" s="5">
        <v>136.1</v>
      </c>
      <c r="BT37" s="5">
        <v>121.8</v>
      </c>
      <c r="BU37" s="5">
        <v>123.6</v>
      </c>
      <c r="BV37" s="5">
        <v>131.30000000000001</v>
      </c>
      <c r="BW37" s="5">
        <v>115.3</v>
      </c>
      <c r="BX37" s="5">
        <v>117.9</v>
      </c>
      <c r="BY37" s="5">
        <v>121.4</v>
      </c>
      <c r="BZ37" s="5">
        <v>133.30000000000001</v>
      </c>
      <c r="CA37" s="5">
        <v>155.19999999999999</v>
      </c>
      <c r="CB37" s="5">
        <v>156.19999999999999</v>
      </c>
      <c r="CC37" s="5">
        <v>146.19999999999999</v>
      </c>
      <c r="CD37" s="5">
        <v>142.4</v>
      </c>
      <c r="CE37" s="5">
        <v>143</v>
      </c>
      <c r="CF37" s="5">
        <v>146.4</v>
      </c>
      <c r="CG37" s="5">
        <v>164.4</v>
      </c>
      <c r="CH37" s="5">
        <v>180</v>
      </c>
      <c r="CI37" s="5">
        <v>170.9</v>
      </c>
      <c r="CJ37" s="5">
        <v>143.6</v>
      </c>
      <c r="CK37" s="5">
        <v>136.6</v>
      </c>
      <c r="CL37" s="5">
        <v>151.69999999999999</v>
      </c>
      <c r="CM37" s="5">
        <v>185.4</v>
      </c>
      <c r="CN37" s="5">
        <v>202.6</v>
      </c>
      <c r="CO37" s="5">
        <v>193.7</v>
      </c>
      <c r="CP37" s="5">
        <v>184.1</v>
      </c>
      <c r="CQ37" s="5">
        <v>182.5</v>
      </c>
      <c r="CR37" s="5">
        <v>181</v>
      </c>
      <c r="CS37" s="5">
        <v>189.3</v>
      </c>
      <c r="CT37" s="5">
        <v>145.30000000000001</v>
      </c>
      <c r="CU37" s="5">
        <v>134.6</v>
      </c>
      <c r="CV37" s="5">
        <v>146.1</v>
      </c>
      <c r="CW37" s="5">
        <v>157</v>
      </c>
      <c r="CX37" s="5">
        <v>171.1</v>
      </c>
      <c r="CY37" s="5">
        <v>169.1</v>
      </c>
      <c r="CZ37" s="5">
        <v>152.69999999999999</v>
      </c>
      <c r="DA37" s="5">
        <v>193.2</v>
      </c>
      <c r="DB37" s="5">
        <v>193</v>
      </c>
      <c r="DC37" s="5">
        <v>145.1</v>
      </c>
      <c r="DD37" s="5">
        <v>127.5</v>
      </c>
      <c r="DE37" s="5">
        <v>159</v>
      </c>
      <c r="DF37" s="5">
        <v>170.2</v>
      </c>
      <c r="DG37" s="5">
        <v>180.6</v>
      </c>
      <c r="DH37" s="5">
        <v>169</v>
      </c>
      <c r="DI37" s="5">
        <v>151.1</v>
      </c>
      <c r="DJ37" s="5">
        <v>165.1</v>
      </c>
      <c r="DK37" s="5">
        <v>167.1</v>
      </c>
      <c r="DL37" s="5">
        <v>130.9</v>
      </c>
      <c r="DM37" s="5">
        <v>131.80000000000001</v>
      </c>
      <c r="DN37" s="5">
        <v>163.6</v>
      </c>
      <c r="DO37" s="5">
        <v>205.5</v>
      </c>
      <c r="DP37" s="5">
        <v>218.3</v>
      </c>
      <c r="DQ37" s="5">
        <v>181.1</v>
      </c>
      <c r="DR37" s="5">
        <v>179.8</v>
      </c>
      <c r="DS37" s="5">
        <v>154.6</v>
      </c>
      <c r="DT37" s="5">
        <v>163.5</v>
      </c>
    </row>
    <row r="38" spans="1:124">
      <c r="A38" s="3" t="s">
        <v>89</v>
      </c>
      <c r="B38" s="3" t="s">
        <v>90</v>
      </c>
      <c r="C38" s="4">
        <v>2.0999999999999999E-3</v>
      </c>
      <c r="D38" s="5">
        <v>146.5</v>
      </c>
      <c r="E38" s="5">
        <v>83.3</v>
      </c>
      <c r="F38" s="5">
        <v>80.2</v>
      </c>
      <c r="G38" s="5">
        <v>71.3</v>
      </c>
      <c r="H38" s="5">
        <v>54.1</v>
      </c>
      <c r="I38" s="5">
        <v>69</v>
      </c>
      <c r="J38" s="5">
        <v>75.5</v>
      </c>
      <c r="K38" s="5">
        <v>81.2</v>
      </c>
      <c r="L38" s="5">
        <v>113.1</v>
      </c>
      <c r="M38" s="5">
        <v>191.3</v>
      </c>
      <c r="N38" s="5">
        <v>221.9</v>
      </c>
      <c r="O38" s="5">
        <v>205.7</v>
      </c>
      <c r="P38" s="5">
        <v>117.5</v>
      </c>
      <c r="Q38" s="5">
        <v>85.4</v>
      </c>
      <c r="R38" s="5">
        <v>98.8</v>
      </c>
      <c r="S38" s="5">
        <v>86.4</v>
      </c>
      <c r="T38" s="5">
        <v>139.1</v>
      </c>
      <c r="U38" s="5">
        <v>134.5</v>
      </c>
      <c r="V38" s="5">
        <v>179.8</v>
      </c>
      <c r="W38" s="5">
        <v>169.8</v>
      </c>
      <c r="X38" s="5">
        <v>185.8</v>
      </c>
      <c r="Y38" s="5">
        <v>248.1</v>
      </c>
      <c r="Z38" s="5">
        <v>153.9</v>
      </c>
      <c r="AA38" s="5">
        <v>120.1</v>
      </c>
      <c r="AB38" s="5">
        <v>106.2</v>
      </c>
      <c r="AC38" s="5">
        <v>87.1</v>
      </c>
      <c r="AD38" s="5">
        <v>118</v>
      </c>
      <c r="AE38" s="5">
        <v>111</v>
      </c>
      <c r="AF38" s="5">
        <v>112.9</v>
      </c>
      <c r="AG38" s="5">
        <v>105.1</v>
      </c>
      <c r="AH38" s="5">
        <v>116.6</v>
      </c>
      <c r="AI38" s="5">
        <v>128.9</v>
      </c>
      <c r="AJ38" s="5">
        <v>163.69999999999999</v>
      </c>
      <c r="AK38" s="5">
        <v>262.89999999999998</v>
      </c>
      <c r="AL38" s="5">
        <v>109.4</v>
      </c>
      <c r="AM38" s="5">
        <v>107.3</v>
      </c>
      <c r="AN38" s="5">
        <v>101.2</v>
      </c>
      <c r="AO38" s="5">
        <v>92.5</v>
      </c>
      <c r="AP38" s="5">
        <v>89.8</v>
      </c>
      <c r="AQ38" s="5">
        <v>114.7</v>
      </c>
      <c r="AR38" s="5">
        <v>114.7</v>
      </c>
      <c r="AS38" s="5">
        <v>114.7</v>
      </c>
      <c r="AT38" s="5">
        <v>114.7</v>
      </c>
      <c r="AU38" s="5">
        <v>114.7</v>
      </c>
      <c r="AV38" s="5">
        <v>114.7</v>
      </c>
      <c r="AW38" s="5">
        <v>114.7</v>
      </c>
      <c r="AX38" s="5">
        <v>114.7</v>
      </c>
      <c r="AY38" s="5">
        <v>114.7</v>
      </c>
      <c r="AZ38" s="5">
        <v>135</v>
      </c>
      <c r="BA38" s="5">
        <v>111.6</v>
      </c>
      <c r="BB38" s="5">
        <v>113.7</v>
      </c>
      <c r="BC38" s="5">
        <v>82.8</v>
      </c>
      <c r="BD38" s="5">
        <v>76.599999999999994</v>
      </c>
      <c r="BE38" s="5">
        <v>70.400000000000006</v>
      </c>
      <c r="BF38" s="5">
        <v>95.9</v>
      </c>
      <c r="BG38" s="5">
        <v>108.8</v>
      </c>
      <c r="BH38" s="5">
        <v>123.6</v>
      </c>
      <c r="BI38" s="5">
        <v>147.1</v>
      </c>
      <c r="BJ38" s="5">
        <v>172</v>
      </c>
      <c r="BK38" s="5">
        <v>168.2</v>
      </c>
      <c r="BL38" s="5">
        <v>156.80000000000001</v>
      </c>
      <c r="BM38" s="5">
        <v>106.4</v>
      </c>
      <c r="BN38" s="5">
        <v>87.4</v>
      </c>
      <c r="BO38" s="5">
        <v>65.3</v>
      </c>
      <c r="BP38" s="5">
        <v>81.900000000000006</v>
      </c>
      <c r="BQ38" s="5">
        <v>81.400000000000006</v>
      </c>
      <c r="BR38" s="5">
        <v>86.1</v>
      </c>
      <c r="BS38" s="5">
        <v>105.9</v>
      </c>
      <c r="BT38" s="5">
        <v>99</v>
      </c>
      <c r="BU38" s="5">
        <v>115.7</v>
      </c>
      <c r="BV38" s="5">
        <v>143.6</v>
      </c>
      <c r="BW38" s="5">
        <v>156.30000000000001</v>
      </c>
      <c r="BX38" s="5">
        <v>115.8</v>
      </c>
      <c r="BY38" s="5">
        <v>87.7</v>
      </c>
      <c r="BZ38" s="5">
        <v>86.5</v>
      </c>
      <c r="CA38" s="5">
        <v>74.7</v>
      </c>
      <c r="CB38" s="5">
        <v>108.8</v>
      </c>
      <c r="CC38" s="5">
        <v>95.7</v>
      </c>
      <c r="CD38" s="5">
        <v>93.6</v>
      </c>
      <c r="CE38" s="5">
        <v>99.4</v>
      </c>
      <c r="CF38" s="5">
        <v>113.6</v>
      </c>
      <c r="CG38" s="5">
        <v>126.4</v>
      </c>
      <c r="CH38" s="5">
        <v>150</v>
      </c>
      <c r="CI38" s="5">
        <v>212.3</v>
      </c>
      <c r="CJ38" s="5">
        <v>174</v>
      </c>
      <c r="CK38" s="5">
        <v>147.1</v>
      </c>
      <c r="CL38" s="5">
        <v>99.8</v>
      </c>
      <c r="CM38" s="5">
        <v>82.5</v>
      </c>
      <c r="CN38" s="5">
        <v>99.4</v>
      </c>
      <c r="CO38" s="5">
        <v>112.3</v>
      </c>
      <c r="CP38" s="5">
        <v>136</v>
      </c>
      <c r="CQ38" s="5">
        <v>136.1</v>
      </c>
      <c r="CR38" s="5">
        <v>126.9</v>
      </c>
      <c r="CS38" s="5">
        <v>157.9</v>
      </c>
      <c r="CT38" s="5">
        <v>226.5</v>
      </c>
      <c r="CU38" s="5">
        <v>195.2</v>
      </c>
      <c r="CV38" s="5">
        <v>181.9</v>
      </c>
      <c r="CW38" s="5">
        <v>92.4</v>
      </c>
      <c r="CX38" s="5">
        <v>78.8</v>
      </c>
      <c r="CY38" s="5">
        <v>68.2</v>
      </c>
      <c r="CZ38" s="5">
        <v>85.2</v>
      </c>
      <c r="DA38" s="5">
        <v>170.2</v>
      </c>
      <c r="DB38" s="5">
        <v>145.30000000000001</v>
      </c>
      <c r="DC38" s="5">
        <v>143.69999999999999</v>
      </c>
      <c r="DD38" s="5">
        <v>114.6</v>
      </c>
      <c r="DE38" s="5">
        <v>188</v>
      </c>
      <c r="DF38" s="5">
        <v>245</v>
      </c>
      <c r="DG38" s="5">
        <v>228.6</v>
      </c>
      <c r="DH38" s="5">
        <v>168.6</v>
      </c>
      <c r="DI38" s="5">
        <v>128.19999999999999</v>
      </c>
      <c r="DJ38" s="5">
        <v>112.2</v>
      </c>
      <c r="DK38" s="5">
        <v>83.3</v>
      </c>
      <c r="DL38" s="5">
        <v>75.099999999999994</v>
      </c>
      <c r="DM38" s="5">
        <v>95.2</v>
      </c>
      <c r="DN38" s="5">
        <v>153.9</v>
      </c>
      <c r="DO38" s="5">
        <v>171.2</v>
      </c>
      <c r="DP38" s="5">
        <v>156.4</v>
      </c>
      <c r="DQ38" s="5">
        <v>253.8</v>
      </c>
      <c r="DR38" s="5">
        <v>323.39999999999998</v>
      </c>
      <c r="DS38" s="5">
        <v>291.3</v>
      </c>
      <c r="DT38" s="5">
        <v>203.6</v>
      </c>
    </row>
    <row r="39" spans="1:124">
      <c r="A39" s="3" t="s">
        <v>91</v>
      </c>
      <c r="B39" s="3" t="s">
        <v>92</v>
      </c>
      <c r="C39" s="4">
        <v>2.2610000000000002E-2</v>
      </c>
      <c r="D39" s="5">
        <v>137.19999999999999</v>
      </c>
      <c r="E39" s="5">
        <v>99</v>
      </c>
      <c r="F39" s="5">
        <v>126.1</v>
      </c>
      <c r="G39" s="5">
        <v>98.1</v>
      </c>
      <c r="H39" s="5">
        <v>77.3</v>
      </c>
      <c r="I39" s="5">
        <v>90.5</v>
      </c>
      <c r="J39" s="5">
        <v>99.8</v>
      </c>
      <c r="K39" s="5">
        <v>106.9</v>
      </c>
      <c r="L39" s="5">
        <v>120</v>
      </c>
      <c r="M39" s="5">
        <v>157.5</v>
      </c>
      <c r="N39" s="5">
        <v>166.5</v>
      </c>
      <c r="O39" s="5">
        <v>174.9</v>
      </c>
      <c r="P39" s="5">
        <v>131.5</v>
      </c>
      <c r="Q39" s="5">
        <v>104.8</v>
      </c>
      <c r="R39" s="5">
        <v>126.2</v>
      </c>
      <c r="S39" s="5">
        <v>124.1</v>
      </c>
      <c r="T39" s="5">
        <v>129.9</v>
      </c>
      <c r="U39" s="5">
        <v>118.9</v>
      </c>
      <c r="V39" s="5">
        <v>148.4</v>
      </c>
      <c r="W39" s="5">
        <v>189.6</v>
      </c>
      <c r="X39" s="5">
        <v>187.9</v>
      </c>
      <c r="Y39" s="5">
        <v>181.4</v>
      </c>
      <c r="Z39" s="5">
        <v>191.8</v>
      </c>
      <c r="AA39" s="5">
        <v>174.4</v>
      </c>
      <c r="AB39" s="5">
        <v>140.9</v>
      </c>
      <c r="AC39" s="5">
        <v>105.7</v>
      </c>
      <c r="AD39" s="5">
        <v>130.80000000000001</v>
      </c>
      <c r="AE39" s="5">
        <v>128.6</v>
      </c>
      <c r="AF39" s="5">
        <v>142.80000000000001</v>
      </c>
      <c r="AG39" s="5">
        <v>143.6</v>
      </c>
      <c r="AH39" s="5">
        <v>130.9</v>
      </c>
      <c r="AI39" s="5">
        <v>164.7</v>
      </c>
      <c r="AJ39" s="5">
        <v>188.6</v>
      </c>
      <c r="AK39" s="5">
        <v>218.6</v>
      </c>
      <c r="AL39" s="5">
        <v>224.9</v>
      </c>
      <c r="AM39" s="5">
        <v>193.9</v>
      </c>
      <c r="AN39" s="5">
        <v>151</v>
      </c>
      <c r="AO39" s="5">
        <v>132.4</v>
      </c>
      <c r="AP39" s="5">
        <v>133.6</v>
      </c>
      <c r="AQ39" s="5">
        <v>136.4</v>
      </c>
      <c r="AR39" s="5">
        <v>136.4</v>
      </c>
      <c r="AS39" s="5">
        <v>136.4</v>
      </c>
      <c r="AT39" s="5">
        <v>136.4</v>
      </c>
      <c r="AU39" s="5">
        <v>136.4</v>
      </c>
      <c r="AV39" s="5">
        <v>136.4</v>
      </c>
      <c r="AW39" s="5">
        <v>136.4</v>
      </c>
      <c r="AX39" s="5">
        <v>136.4</v>
      </c>
      <c r="AY39" s="5">
        <v>136.4</v>
      </c>
      <c r="AZ39" s="5">
        <v>198.3</v>
      </c>
      <c r="BA39" s="5">
        <v>155.6</v>
      </c>
      <c r="BB39" s="5">
        <v>159.6</v>
      </c>
      <c r="BC39" s="5">
        <v>193.1</v>
      </c>
      <c r="BD39" s="5">
        <v>184.8</v>
      </c>
      <c r="BE39" s="5">
        <v>178.6</v>
      </c>
      <c r="BF39" s="5">
        <v>166.7</v>
      </c>
      <c r="BG39" s="5">
        <v>157.9</v>
      </c>
      <c r="BH39" s="5">
        <v>166</v>
      </c>
      <c r="BI39" s="5">
        <v>205.9</v>
      </c>
      <c r="BJ39" s="5">
        <v>216.1</v>
      </c>
      <c r="BK39" s="5">
        <v>214.1</v>
      </c>
      <c r="BL39" s="5">
        <v>211.7</v>
      </c>
      <c r="BM39" s="5">
        <v>207.4</v>
      </c>
      <c r="BN39" s="5">
        <v>218.7</v>
      </c>
      <c r="BO39" s="5">
        <v>116.4</v>
      </c>
      <c r="BP39" s="5">
        <v>113.1</v>
      </c>
      <c r="BQ39" s="5">
        <v>103.2</v>
      </c>
      <c r="BR39" s="5">
        <v>97.8</v>
      </c>
      <c r="BS39" s="5">
        <v>103.1</v>
      </c>
      <c r="BT39" s="5">
        <v>108.6</v>
      </c>
      <c r="BU39" s="5">
        <v>116.4</v>
      </c>
      <c r="BV39" s="5">
        <v>111.5</v>
      </c>
      <c r="BW39" s="5">
        <v>112.7</v>
      </c>
      <c r="BX39" s="5">
        <v>107.2</v>
      </c>
      <c r="BY39" s="5">
        <v>101.4</v>
      </c>
      <c r="BZ39" s="5">
        <v>103.2</v>
      </c>
      <c r="CA39" s="5">
        <v>107.5</v>
      </c>
      <c r="CB39" s="5">
        <v>110.2</v>
      </c>
      <c r="CC39" s="5">
        <v>105.1</v>
      </c>
      <c r="CD39" s="5">
        <v>93.8</v>
      </c>
      <c r="CE39" s="5">
        <v>114.5</v>
      </c>
      <c r="CF39" s="5">
        <v>122.3</v>
      </c>
      <c r="CG39" s="5">
        <v>147</v>
      </c>
      <c r="CH39" s="5">
        <v>175.3</v>
      </c>
      <c r="CI39" s="5">
        <v>175.7</v>
      </c>
      <c r="CJ39" s="5">
        <v>171.7</v>
      </c>
      <c r="CK39" s="5">
        <v>153.1</v>
      </c>
      <c r="CL39" s="5">
        <v>145.5</v>
      </c>
      <c r="CM39" s="5">
        <v>141.1</v>
      </c>
      <c r="CN39" s="5">
        <v>132.9</v>
      </c>
      <c r="CO39" s="5">
        <v>127.9</v>
      </c>
      <c r="CP39" s="5">
        <v>129.9</v>
      </c>
      <c r="CQ39" s="5">
        <v>152.19999999999999</v>
      </c>
      <c r="CR39" s="5">
        <v>154.1</v>
      </c>
      <c r="CS39" s="5">
        <v>155.30000000000001</v>
      </c>
      <c r="CT39" s="5">
        <v>162</v>
      </c>
      <c r="CU39" s="5">
        <v>133.69999999999999</v>
      </c>
      <c r="CV39" s="5">
        <v>127.6</v>
      </c>
      <c r="CW39" s="5">
        <v>112.2</v>
      </c>
      <c r="CX39" s="5">
        <v>113.7</v>
      </c>
      <c r="CY39" s="5">
        <v>114</v>
      </c>
      <c r="CZ39" s="5">
        <v>112.5</v>
      </c>
      <c r="DA39" s="5">
        <v>135.5</v>
      </c>
      <c r="DB39" s="5">
        <v>140.6</v>
      </c>
      <c r="DC39" s="5">
        <v>128.69999999999999</v>
      </c>
      <c r="DD39" s="5">
        <v>119.1</v>
      </c>
      <c r="DE39" s="5">
        <v>130.19999999999999</v>
      </c>
      <c r="DF39" s="5">
        <v>135.69999999999999</v>
      </c>
      <c r="DG39" s="5">
        <v>134.80000000000001</v>
      </c>
      <c r="DH39" s="5">
        <v>121</v>
      </c>
      <c r="DI39" s="5">
        <v>113</v>
      </c>
      <c r="DJ39" s="5">
        <v>124.7</v>
      </c>
      <c r="DK39" s="5">
        <v>137.80000000000001</v>
      </c>
      <c r="DL39" s="5">
        <v>118.6</v>
      </c>
      <c r="DM39" s="5">
        <v>134.5</v>
      </c>
      <c r="DN39" s="5">
        <v>148.5</v>
      </c>
      <c r="DO39" s="5">
        <v>209.4</v>
      </c>
      <c r="DP39" s="5">
        <v>247.9</v>
      </c>
      <c r="DQ39" s="5">
        <v>289.89999999999998</v>
      </c>
      <c r="DR39" s="5">
        <v>279.2</v>
      </c>
      <c r="DS39" s="5">
        <v>231.3</v>
      </c>
      <c r="DT39" s="5">
        <v>212.2</v>
      </c>
    </row>
    <row r="40" spans="1:124">
      <c r="A40" s="3" t="s">
        <v>93</v>
      </c>
      <c r="B40" s="3" t="s">
        <v>94</v>
      </c>
      <c r="C40" s="4">
        <v>2.3230000000000001E-2</v>
      </c>
      <c r="D40" s="5">
        <v>137.80000000000001</v>
      </c>
      <c r="E40" s="5">
        <v>74.400000000000006</v>
      </c>
      <c r="F40" s="5">
        <v>87.4</v>
      </c>
      <c r="G40" s="5">
        <v>107.3</v>
      </c>
      <c r="H40" s="5">
        <v>102.8</v>
      </c>
      <c r="I40" s="5">
        <v>96.5</v>
      </c>
      <c r="J40" s="5">
        <v>106.3</v>
      </c>
      <c r="K40" s="5">
        <v>101.2</v>
      </c>
      <c r="L40" s="5">
        <v>115.3</v>
      </c>
      <c r="M40" s="5">
        <v>133.80000000000001</v>
      </c>
      <c r="N40" s="5">
        <v>139.69999999999999</v>
      </c>
      <c r="O40" s="5">
        <v>166.3</v>
      </c>
      <c r="P40" s="5">
        <v>154.69999999999999</v>
      </c>
      <c r="Q40" s="5">
        <v>122.9</v>
      </c>
      <c r="R40" s="5">
        <v>161.80000000000001</v>
      </c>
      <c r="S40" s="5">
        <v>193.3</v>
      </c>
      <c r="T40" s="5">
        <v>267.10000000000002</v>
      </c>
      <c r="U40" s="5">
        <v>195.9</v>
      </c>
      <c r="V40" s="5">
        <v>258.89999999999998</v>
      </c>
      <c r="W40" s="5">
        <v>147.19999999999999</v>
      </c>
      <c r="X40" s="5">
        <v>111.5</v>
      </c>
      <c r="Y40" s="5">
        <v>95.6</v>
      </c>
      <c r="Z40" s="5">
        <v>117</v>
      </c>
      <c r="AA40" s="5">
        <v>112.3</v>
      </c>
      <c r="AB40" s="5">
        <v>115.8</v>
      </c>
      <c r="AC40" s="5">
        <v>96.9</v>
      </c>
      <c r="AD40" s="5">
        <v>155.69999999999999</v>
      </c>
      <c r="AE40" s="5">
        <v>207.9</v>
      </c>
      <c r="AF40" s="5">
        <v>232</v>
      </c>
      <c r="AG40" s="5">
        <v>214.7</v>
      </c>
      <c r="AH40" s="5">
        <v>120.6</v>
      </c>
      <c r="AI40" s="5">
        <v>149.80000000000001</v>
      </c>
      <c r="AJ40" s="5">
        <v>205</v>
      </c>
      <c r="AK40" s="5">
        <v>145</v>
      </c>
      <c r="AL40" s="5">
        <v>156.5</v>
      </c>
      <c r="AM40" s="5">
        <v>138.9</v>
      </c>
      <c r="AN40" s="5">
        <v>105.6</v>
      </c>
      <c r="AO40" s="5">
        <v>97.5</v>
      </c>
      <c r="AP40" s="5">
        <v>131.5</v>
      </c>
      <c r="AQ40" s="5">
        <v>147.4</v>
      </c>
      <c r="AR40" s="5">
        <v>147.4</v>
      </c>
      <c r="AS40" s="5">
        <v>147.4</v>
      </c>
      <c r="AT40" s="5">
        <v>147.4</v>
      </c>
      <c r="AU40" s="5">
        <v>147.4</v>
      </c>
      <c r="AV40" s="5">
        <v>147.4</v>
      </c>
      <c r="AW40" s="5">
        <v>147.4</v>
      </c>
      <c r="AX40" s="5">
        <v>147.4</v>
      </c>
      <c r="AY40" s="5">
        <v>147.4</v>
      </c>
      <c r="AZ40" s="5">
        <v>154.1</v>
      </c>
      <c r="BA40" s="5">
        <v>161.4</v>
      </c>
      <c r="BB40" s="5">
        <v>200.7</v>
      </c>
      <c r="BC40" s="5">
        <v>185.2</v>
      </c>
      <c r="BD40" s="5">
        <v>110.7</v>
      </c>
      <c r="BE40" s="5">
        <v>100.8</v>
      </c>
      <c r="BF40" s="5">
        <v>104.3</v>
      </c>
      <c r="BG40" s="5">
        <v>108.6</v>
      </c>
      <c r="BH40" s="5">
        <v>105.8</v>
      </c>
      <c r="BI40" s="5">
        <v>99.9</v>
      </c>
      <c r="BJ40" s="5">
        <v>103.1</v>
      </c>
      <c r="BK40" s="5">
        <v>115.8</v>
      </c>
      <c r="BL40" s="5">
        <v>115.3</v>
      </c>
      <c r="BM40" s="5">
        <v>105.1</v>
      </c>
      <c r="BN40" s="5">
        <v>106.4</v>
      </c>
      <c r="BO40" s="5">
        <v>131.9</v>
      </c>
      <c r="BP40" s="5">
        <v>140.1</v>
      </c>
      <c r="BQ40" s="5">
        <v>138.9</v>
      </c>
      <c r="BR40" s="5">
        <v>144.69999999999999</v>
      </c>
      <c r="BS40" s="5">
        <v>141.4</v>
      </c>
      <c r="BT40" s="5">
        <v>138.19999999999999</v>
      </c>
      <c r="BU40" s="5">
        <v>137.9</v>
      </c>
      <c r="BV40" s="5">
        <v>132</v>
      </c>
      <c r="BW40" s="5">
        <v>125.7</v>
      </c>
      <c r="BX40" s="5">
        <v>121</v>
      </c>
      <c r="BY40" s="5">
        <v>105.3</v>
      </c>
      <c r="BZ40" s="5">
        <v>137.6</v>
      </c>
      <c r="CA40" s="5">
        <v>159.1</v>
      </c>
      <c r="CB40" s="5">
        <v>155</v>
      </c>
      <c r="CC40" s="5">
        <v>137.5</v>
      </c>
      <c r="CD40" s="5">
        <v>124</v>
      </c>
      <c r="CE40" s="5">
        <v>118.4</v>
      </c>
      <c r="CF40" s="5">
        <v>117.7</v>
      </c>
      <c r="CG40" s="5">
        <v>119</v>
      </c>
      <c r="CH40" s="5">
        <v>133.9</v>
      </c>
      <c r="CI40" s="5">
        <v>167.5</v>
      </c>
      <c r="CJ40" s="5">
        <v>151.19999999999999</v>
      </c>
      <c r="CK40" s="5">
        <v>131.9</v>
      </c>
      <c r="CL40" s="5">
        <v>127.2</v>
      </c>
      <c r="CM40" s="5">
        <v>136.5</v>
      </c>
      <c r="CN40" s="5">
        <v>161.4</v>
      </c>
      <c r="CO40" s="5">
        <v>168.8</v>
      </c>
      <c r="CP40" s="5">
        <v>190.7</v>
      </c>
      <c r="CQ40" s="5">
        <v>192.4</v>
      </c>
      <c r="CR40" s="5">
        <v>164.1</v>
      </c>
      <c r="CS40" s="5">
        <v>142.19999999999999</v>
      </c>
      <c r="CT40" s="5">
        <v>128.19999999999999</v>
      </c>
      <c r="CU40" s="5">
        <v>130.19999999999999</v>
      </c>
      <c r="CV40" s="5">
        <v>138.1</v>
      </c>
      <c r="CW40" s="5">
        <v>138.5</v>
      </c>
      <c r="CX40" s="5">
        <v>142.80000000000001</v>
      </c>
      <c r="CY40" s="5">
        <v>134.5</v>
      </c>
      <c r="CZ40" s="5">
        <v>135.80000000000001</v>
      </c>
      <c r="DA40" s="5">
        <v>189.8</v>
      </c>
      <c r="DB40" s="5">
        <v>201.6</v>
      </c>
      <c r="DC40" s="5">
        <v>160</v>
      </c>
      <c r="DD40" s="5">
        <v>131.19999999999999</v>
      </c>
      <c r="DE40" s="5">
        <v>132</v>
      </c>
      <c r="DF40" s="5">
        <v>128.80000000000001</v>
      </c>
      <c r="DG40" s="5">
        <v>134.80000000000001</v>
      </c>
      <c r="DH40" s="5">
        <v>119.4</v>
      </c>
      <c r="DI40" s="5">
        <v>125.3</v>
      </c>
      <c r="DJ40" s="5">
        <v>151.5</v>
      </c>
      <c r="DK40" s="5">
        <v>162.5</v>
      </c>
      <c r="DL40" s="5">
        <v>141.9</v>
      </c>
      <c r="DM40" s="5">
        <v>137.80000000000001</v>
      </c>
      <c r="DN40" s="5">
        <v>180.2</v>
      </c>
      <c r="DO40" s="5">
        <v>204.5</v>
      </c>
      <c r="DP40" s="5">
        <v>212.9</v>
      </c>
      <c r="DQ40" s="5">
        <v>207.3</v>
      </c>
      <c r="DR40" s="5">
        <v>177.4</v>
      </c>
      <c r="DS40" s="5">
        <v>156.30000000000001</v>
      </c>
      <c r="DT40" s="5">
        <v>139.1</v>
      </c>
    </row>
    <row r="41" spans="1:124">
      <c r="A41" s="3" t="s">
        <v>95</v>
      </c>
      <c r="B41" s="3" t="s">
        <v>96</v>
      </c>
      <c r="C41" s="4">
        <v>8.3089999999999997E-2</v>
      </c>
      <c r="D41" s="5">
        <v>140.4</v>
      </c>
      <c r="E41" s="5">
        <v>137.4</v>
      </c>
      <c r="F41" s="5">
        <v>138.30000000000001</v>
      </c>
      <c r="G41" s="5">
        <v>111.2</v>
      </c>
      <c r="H41" s="5">
        <v>113.3</v>
      </c>
      <c r="I41" s="5">
        <v>90.3</v>
      </c>
      <c r="J41" s="5">
        <v>96.5</v>
      </c>
      <c r="K41" s="5">
        <v>113.1</v>
      </c>
      <c r="L41" s="5">
        <v>113.6</v>
      </c>
      <c r="M41" s="5">
        <v>106.4</v>
      </c>
      <c r="N41" s="5">
        <v>108.9</v>
      </c>
      <c r="O41" s="5">
        <v>136.9</v>
      </c>
      <c r="P41" s="5">
        <v>172</v>
      </c>
      <c r="Q41" s="5">
        <v>179.2</v>
      </c>
      <c r="R41" s="5">
        <v>181.8</v>
      </c>
      <c r="S41" s="5">
        <v>119.1</v>
      </c>
      <c r="T41" s="5">
        <v>112.3</v>
      </c>
      <c r="U41" s="5">
        <v>131.9</v>
      </c>
      <c r="V41" s="5">
        <v>125.1</v>
      </c>
      <c r="W41" s="5">
        <v>99.5</v>
      </c>
      <c r="X41" s="5">
        <v>117</v>
      </c>
      <c r="Y41" s="5">
        <v>109.2</v>
      </c>
      <c r="Z41" s="5">
        <v>103.8</v>
      </c>
      <c r="AA41" s="5">
        <v>109.5</v>
      </c>
      <c r="AB41" s="5">
        <v>116.7</v>
      </c>
      <c r="AC41" s="5">
        <v>148.80000000000001</v>
      </c>
      <c r="AD41" s="5">
        <v>153.1</v>
      </c>
      <c r="AE41" s="5">
        <v>135.30000000000001</v>
      </c>
      <c r="AF41" s="5">
        <v>110.5</v>
      </c>
      <c r="AG41" s="5">
        <v>90.3</v>
      </c>
      <c r="AH41" s="5">
        <v>127.5</v>
      </c>
      <c r="AI41" s="5">
        <v>129</v>
      </c>
      <c r="AJ41" s="5">
        <v>127.9</v>
      </c>
      <c r="AK41" s="5">
        <v>99.5</v>
      </c>
      <c r="AL41" s="5">
        <v>112.4</v>
      </c>
      <c r="AM41" s="5">
        <v>107.6</v>
      </c>
      <c r="AN41" s="5">
        <v>124.2</v>
      </c>
      <c r="AO41" s="5">
        <v>176.5</v>
      </c>
      <c r="AP41" s="5">
        <v>137.30000000000001</v>
      </c>
      <c r="AQ41" s="5">
        <v>134.80000000000001</v>
      </c>
      <c r="AR41" s="5">
        <v>134.80000000000001</v>
      </c>
      <c r="AS41" s="5">
        <v>134.80000000000001</v>
      </c>
      <c r="AT41" s="5">
        <v>134.80000000000001</v>
      </c>
      <c r="AU41" s="5">
        <v>134.80000000000001</v>
      </c>
      <c r="AV41" s="5">
        <v>134.80000000000001</v>
      </c>
      <c r="AW41" s="5">
        <v>134.80000000000001</v>
      </c>
      <c r="AX41" s="5">
        <v>134.80000000000001</v>
      </c>
      <c r="AY41" s="5">
        <v>134.80000000000001</v>
      </c>
      <c r="AZ41" s="5">
        <v>170.3</v>
      </c>
      <c r="BA41" s="5">
        <v>203.5</v>
      </c>
      <c r="BB41" s="5">
        <v>210.2</v>
      </c>
      <c r="BC41" s="5">
        <v>110.7</v>
      </c>
      <c r="BD41" s="5">
        <v>88.9</v>
      </c>
      <c r="BE41" s="5">
        <v>110.9</v>
      </c>
      <c r="BF41" s="5">
        <v>142</v>
      </c>
      <c r="BG41" s="5">
        <v>125.3</v>
      </c>
      <c r="BH41" s="5">
        <v>125.3</v>
      </c>
      <c r="BI41" s="5">
        <v>116.9</v>
      </c>
      <c r="BJ41" s="5">
        <v>140.1</v>
      </c>
      <c r="BK41" s="5">
        <v>175.4</v>
      </c>
      <c r="BL41" s="5">
        <v>180.2</v>
      </c>
      <c r="BM41" s="5">
        <v>187.3</v>
      </c>
      <c r="BN41" s="5">
        <v>182.6</v>
      </c>
      <c r="BO41" s="5">
        <v>154.69999999999999</v>
      </c>
      <c r="BP41" s="5">
        <v>136.69999999999999</v>
      </c>
      <c r="BQ41" s="5">
        <v>143.5</v>
      </c>
      <c r="BR41" s="5">
        <v>161.5</v>
      </c>
      <c r="BS41" s="5">
        <v>148.6</v>
      </c>
      <c r="BT41" s="5">
        <v>110.6</v>
      </c>
      <c r="BU41" s="5">
        <v>92.6</v>
      </c>
      <c r="BV41" s="5">
        <v>71.599999999999994</v>
      </c>
      <c r="BW41" s="5">
        <v>75.400000000000006</v>
      </c>
      <c r="BX41" s="5">
        <v>83</v>
      </c>
      <c r="BY41" s="5">
        <v>99.3</v>
      </c>
      <c r="BZ41" s="5">
        <v>114.2</v>
      </c>
      <c r="CA41" s="5">
        <v>99</v>
      </c>
      <c r="CB41" s="5">
        <v>84.5</v>
      </c>
      <c r="CC41" s="5">
        <v>100.9</v>
      </c>
      <c r="CD41" s="5">
        <v>119.9</v>
      </c>
      <c r="CE41" s="5">
        <v>125.7</v>
      </c>
      <c r="CF41" s="5">
        <v>116.3</v>
      </c>
      <c r="CG41" s="5">
        <v>113.1</v>
      </c>
      <c r="CH41" s="5">
        <v>105.3</v>
      </c>
      <c r="CI41" s="5">
        <v>122</v>
      </c>
      <c r="CJ41" s="5">
        <v>134.1</v>
      </c>
      <c r="CK41" s="5">
        <v>142.80000000000001</v>
      </c>
      <c r="CL41" s="5">
        <v>157.4</v>
      </c>
      <c r="CM41" s="5">
        <v>150.4</v>
      </c>
      <c r="CN41" s="5">
        <v>143.1</v>
      </c>
      <c r="CO41" s="5">
        <v>134</v>
      </c>
      <c r="CP41" s="5">
        <v>142.1</v>
      </c>
      <c r="CQ41" s="5">
        <v>134.9</v>
      </c>
      <c r="CR41" s="5">
        <v>136.1</v>
      </c>
      <c r="CS41" s="5">
        <v>145.19999999999999</v>
      </c>
      <c r="CT41" s="5">
        <v>117.8</v>
      </c>
      <c r="CU41" s="5">
        <v>108.4</v>
      </c>
      <c r="CV41" s="5">
        <v>146.5</v>
      </c>
      <c r="CW41" s="5">
        <v>149.30000000000001</v>
      </c>
      <c r="CX41" s="5">
        <v>143.9</v>
      </c>
      <c r="CY41" s="5">
        <v>108.4</v>
      </c>
      <c r="CZ41" s="5">
        <v>124.3</v>
      </c>
      <c r="DA41" s="5">
        <v>173.1</v>
      </c>
      <c r="DB41" s="5">
        <v>196</v>
      </c>
      <c r="DC41" s="5">
        <v>166.5</v>
      </c>
      <c r="DD41" s="5">
        <v>134.4</v>
      </c>
      <c r="DE41" s="5">
        <v>137.69999999999999</v>
      </c>
      <c r="DF41" s="5">
        <v>165.8</v>
      </c>
      <c r="DG41" s="5">
        <v>147.19999999999999</v>
      </c>
      <c r="DH41" s="5">
        <v>152.1</v>
      </c>
      <c r="DI41" s="5">
        <v>152.30000000000001</v>
      </c>
      <c r="DJ41" s="5">
        <v>181.2</v>
      </c>
      <c r="DK41" s="5">
        <v>141.1</v>
      </c>
      <c r="DL41" s="5">
        <v>129.9</v>
      </c>
      <c r="DM41" s="5">
        <v>130.19999999999999</v>
      </c>
      <c r="DN41" s="5">
        <v>158.69999999999999</v>
      </c>
      <c r="DO41" s="5">
        <v>172.5</v>
      </c>
      <c r="DP41" s="5">
        <v>200.5</v>
      </c>
      <c r="DQ41" s="5">
        <v>181.3</v>
      </c>
      <c r="DR41" s="5">
        <v>148.6</v>
      </c>
      <c r="DS41" s="5">
        <v>133.4</v>
      </c>
      <c r="DT41" s="5">
        <v>152.9</v>
      </c>
    </row>
    <row r="42" spans="1:124">
      <c r="A42" s="3" t="s">
        <v>97</v>
      </c>
      <c r="B42" s="3" t="s">
        <v>98</v>
      </c>
      <c r="C42" s="4">
        <v>4.6499999999999996E-3</v>
      </c>
      <c r="D42" s="5">
        <v>133.6</v>
      </c>
      <c r="E42" s="5">
        <v>107.6</v>
      </c>
      <c r="F42" s="5">
        <v>103.3</v>
      </c>
      <c r="G42" s="5">
        <v>144.69999999999999</v>
      </c>
      <c r="H42" s="5">
        <v>128.5</v>
      </c>
      <c r="I42" s="5">
        <v>118.8</v>
      </c>
      <c r="J42" s="5">
        <v>103.2</v>
      </c>
      <c r="K42" s="5">
        <v>94.6</v>
      </c>
      <c r="L42" s="5">
        <v>111</v>
      </c>
      <c r="M42" s="5">
        <v>133.5</v>
      </c>
      <c r="N42" s="5">
        <v>142.69999999999999</v>
      </c>
      <c r="O42" s="5">
        <v>164.2</v>
      </c>
      <c r="P42" s="5">
        <v>146.19999999999999</v>
      </c>
      <c r="Q42" s="5">
        <v>113.4</v>
      </c>
      <c r="R42" s="5">
        <v>118.9</v>
      </c>
      <c r="S42" s="5">
        <v>152.30000000000001</v>
      </c>
      <c r="T42" s="5">
        <v>166.5</v>
      </c>
      <c r="U42" s="5">
        <v>180.7</v>
      </c>
      <c r="V42" s="5">
        <v>224.3</v>
      </c>
      <c r="W42" s="5">
        <v>211.3</v>
      </c>
      <c r="X42" s="5">
        <v>136.69999999999999</v>
      </c>
      <c r="Y42" s="5">
        <v>169.8</v>
      </c>
      <c r="Z42" s="5">
        <v>143.5</v>
      </c>
      <c r="AA42" s="5">
        <v>145.1</v>
      </c>
      <c r="AB42" s="5">
        <v>119.6</v>
      </c>
      <c r="AC42" s="5">
        <v>88.3</v>
      </c>
      <c r="AD42" s="5">
        <v>116.3</v>
      </c>
      <c r="AE42" s="5">
        <v>142.5</v>
      </c>
      <c r="AF42" s="5">
        <v>148.1</v>
      </c>
      <c r="AG42" s="5">
        <v>173.8</v>
      </c>
      <c r="AH42" s="5">
        <v>159.9</v>
      </c>
      <c r="AI42" s="5">
        <v>182</v>
      </c>
      <c r="AJ42" s="5">
        <v>145</v>
      </c>
      <c r="AK42" s="5">
        <v>167.9</v>
      </c>
      <c r="AL42" s="5">
        <v>162.6</v>
      </c>
      <c r="AM42" s="5">
        <v>187.9</v>
      </c>
      <c r="AN42" s="5">
        <v>135.9</v>
      </c>
      <c r="AO42" s="5">
        <v>115.3</v>
      </c>
      <c r="AP42" s="5">
        <v>104.2</v>
      </c>
      <c r="AQ42" s="5">
        <v>118.5</v>
      </c>
      <c r="AR42" s="5">
        <v>118.5</v>
      </c>
      <c r="AS42" s="5">
        <v>118.5</v>
      </c>
      <c r="AT42" s="5">
        <v>118.5</v>
      </c>
      <c r="AU42" s="5">
        <v>118.5</v>
      </c>
      <c r="AV42" s="5">
        <v>118.5</v>
      </c>
      <c r="AW42" s="5">
        <v>118.5</v>
      </c>
      <c r="AX42" s="5">
        <v>118.5</v>
      </c>
      <c r="AY42" s="5">
        <v>118.5</v>
      </c>
      <c r="AZ42" s="5">
        <v>153.30000000000001</v>
      </c>
      <c r="BA42" s="5">
        <v>134.19999999999999</v>
      </c>
      <c r="BB42" s="5">
        <v>130.80000000000001</v>
      </c>
      <c r="BC42" s="5">
        <v>165.5</v>
      </c>
      <c r="BD42" s="5">
        <v>161.1</v>
      </c>
      <c r="BE42" s="5">
        <v>150.9</v>
      </c>
      <c r="BF42" s="5">
        <v>126.2</v>
      </c>
      <c r="BG42" s="5">
        <v>133</v>
      </c>
      <c r="BH42" s="5">
        <v>128</v>
      </c>
      <c r="BI42" s="5">
        <v>126.9</v>
      </c>
      <c r="BJ42" s="5">
        <v>132.4</v>
      </c>
      <c r="BK42" s="5">
        <v>141.1</v>
      </c>
      <c r="BL42" s="5">
        <v>143.1</v>
      </c>
      <c r="BM42" s="5">
        <v>131.9</v>
      </c>
      <c r="BN42" s="5">
        <v>122.1</v>
      </c>
      <c r="BO42" s="5">
        <v>140.69999999999999</v>
      </c>
      <c r="BP42" s="5">
        <v>155</v>
      </c>
      <c r="BQ42" s="5">
        <v>143.80000000000001</v>
      </c>
      <c r="BR42" s="5">
        <v>137.1</v>
      </c>
      <c r="BS42" s="5">
        <v>145.4</v>
      </c>
      <c r="BT42" s="5">
        <v>148.80000000000001</v>
      </c>
      <c r="BU42" s="5">
        <v>154.5</v>
      </c>
      <c r="BV42" s="5">
        <v>144.6</v>
      </c>
      <c r="BW42" s="5">
        <v>134.4</v>
      </c>
      <c r="BX42" s="5">
        <v>112.9</v>
      </c>
      <c r="BY42" s="5">
        <v>119.4</v>
      </c>
      <c r="BZ42" s="5">
        <v>116.7</v>
      </c>
      <c r="CA42" s="5">
        <v>122.7</v>
      </c>
      <c r="CB42" s="5">
        <v>144.80000000000001</v>
      </c>
      <c r="CC42" s="5">
        <v>121</v>
      </c>
      <c r="CD42" s="5">
        <v>122.6</v>
      </c>
      <c r="CE42" s="5">
        <v>126.8</v>
      </c>
      <c r="CF42" s="5">
        <v>125.8</v>
      </c>
      <c r="CG42" s="5">
        <v>123.9</v>
      </c>
      <c r="CH42" s="5">
        <v>127.3</v>
      </c>
      <c r="CI42" s="5">
        <v>151.69999999999999</v>
      </c>
      <c r="CJ42" s="5">
        <v>165</v>
      </c>
      <c r="CK42" s="5">
        <v>174.3</v>
      </c>
      <c r="CL42" s="5">
        <v>156.1</v>
      </c>
      <c r="CM42" s="5">
        <v>151.80000000000001</v>
      </c>
      <c r="CN42" s="5">
        <v>134.30000000000001</v>
      </c>
      <c r="CO42" s="5">
        <v>139.5</v>
      </c>
      <c r="CP42" s="5">
        <v>154.1</v>
      </c>
      <c r="CQ42" s="5">
        <v>165.3</v>
      </c>
      <c r="CR42" s="5">
        <v>196.1</v>
      </c>
      <c r="CS42" s="5">
        <v>190.5</v>
      </c>
      <c r="CT42" s="5">
        <v>176.1</v>
      </c>
      <c r="CU42" s="5">
        <v>167</v>
      </c>
      <c r="CV42" s="5">
        <v>172.3</v>
      </c>
      <c r="CW42" s="5">
        <v>150.4</v>
      </c>
      <c r="CX42" s="5">
        <v>157.6</v>
      </c>
      <c r="CY42" s="5">
        <v>166.5</v>
      </c>
      <c r="CZ42" s="5">
        <v>170.4</v>
      </c>
      <c r="DA42" s="5">
        <v>175.9</v>
      </c>
      <c r="DB42" s="5">
        <v>190.2</v>
      </c>
      <c r="DC42" s="5">
        <v>169.8</v>
      </c>
      <c r="DD42" s="5">
        <v>177.1</v>
      </c>
      <c r="DE42" s="5">
        <v>153.6</v>
      </c>
      <c r="DF42" s="5">
        <v>163</v>
      </c>
      <c r="DG42" s="5">
        <v>158.30000000000001</v>
      </c>
      <c r="DH42" s="5">
        <v>151.19999999999999</v>
      </c>
      <c r="DI42" s="5">
        <v>145.69999999999999</v>
      </c>
      <c r="DJ42" s="5">
        <v>147.9</v>
      </c>
      <c r="DK42" s="5">
        <v>177.7</v>
      </c>
      <c r="DL42" s="5">
        <v>167</v>
      </c>
      <c r="DM42" s="5">
        <v>131.4</v>
      </c>
      <c r="DN42" s="5">
        <v>129.80000000000001</v>
      </c>
      <c r="DO42" s="5">
        <v>144.19999999999999</v>
      </c>
      <c r="DP42" s="5">
        <v>160.1</v>
      </c>
      <c r="DQ42" s="5">
        <v>189.9</v>
      </c>
      <c r="DR42" s="5">
        <v>204.7</v>
      </c>
      <c r="DS42" s="5">
        <v>190.2</v>
      </c>
      <c r="DT42" s="5">
        <v>158.80000000000001</v>
      </c>
    </row>
    <row r="43" spans="1:124">
      <c r="A43" s="3" t="s">
        <v>99</v>
      </c>
      <c r="B43" s="3" t="s">
        <v>100</v>
      </c>
      <c r="C43" s="4">
        <v>1.823E-2</v>
      </c>
      <c r="D43" s="5">
        <v>59</v>
      </c>
      <c r="E43" s="5">
        <v>59.5</v>
      </c>
      <c r="F43" s="5">
        <v>90.9</v>
      </c>
      <c r="G43" s="5">
        <v>94.1</v>
      </c>
      <c r="H43" s="5">
        <v>74.3</v>
      </c>
      <c r="I43" s="5">
        <v>64.8</v>
      </c>
      <c r="J43" s="5">
        <v>81.900000000000006</v>
      </c>
      <c r="K43" s="5">
        <v>114</v>
      </c>
      <c r="L43" s="5">
        <v>227.1</v>
      </c>
      <c r="M43" s="5">
        <v>189.2</v>
      </c>
      <c r="N43" s="5">
        <v>122.5</v>
      </c>
      <c r="O43" s="5">
        <v>69.3</v>
      </c>
      <c r="P43" s="5">
        <v>61.5</v>
      </c>
      <c r="Q43" s="5">
        <v>69.5</v>
      </c>
      <c r="R43" s="5">
        <v>112</v>
      </c>
      <c r="S43" s="5">
        <v>134.30000000000001</v>
      </c>
      <c r="T43" s="5">
        <v>115.8</v>
      </c>
      <c r="U43" s="5">
        <v>115.3</v>
      </c>
      <c r="V43" s="5">
        <v>203</v>
      </c>
      <c r="W43" s="5">
        <v>256.89999999999998</v>
      </c>
      <c r="X43" s="5">
        <v>276.10000000000002</v>
      </c>
      <c r="Y43" s="5">
        <v>273.39999999999998</v>
      </c>
      <c r="Z43" s="5">
        <v>178.7</v>
      </c>
      <c r="AA43" s="5">
        <v>88.3</v>
      </c>
      <c r="AB43" s="5">
        <v>89.7</v>
      </c>
      <c r="AC43" s="5">
        <v>94.4</v>
      </c>
      <c r="AD43" s="5">
        <v>182.4</v>
      </c>
      <c r="AE43" s="5">
        <v>133</v>
      </c>
      <c r="AF43" s="5">
        <v>122.8</v>
      </c>
      <c r="AG43" s="5">
        <v>147.69999999999999</v>
      </c>
      <c r="AH43" s="5">
        <v>172.9</v>
      </c>
      <c r="AI43" s="5">
        <v>276</v>
      </c>
      <c r="AJ43" s="5">
        <v>352.5</v>
      </c>
      <c r="AK43" s="5">
        <v>379.2</v>
      </c>
      <c r="AL43" s="5">
        <v>204.1</v>
      </c>
      <c r="AM43" s="5">
        <v>121.5</v>
      </c>
      <c r="AN43" s="5">
        <v>113.3</v>
      </c>
      <c r="AO43" s="5">
        <v>151.80000000000001</v>
      </c>
      <c r="AP43" s="5">
        <v>158.19999999999999</v>
      </c>
      <c r="AQ43" s="5">
        <v>129.69999999999999</v>
      </c>
      <c r="AR43" s="5">
        <v>129.69999999999999</v>
      </c>
      <c r="AS43" s="5">
        <v>129.69999999999999</v>
      </c>
      <c r="AT43" s="5">
        <v>129.69999999999999</v>
      </c>
      <c r="AU43" s="5">
        <v>129.69999999999999</v>
      </c>
      <c r="AV43" s="5">
        <v>129.69999999999999</v>
      </c>
      <c r="AW43" s="5">
        <v>129.69999999999999</v>
      </c>
      <c r="AX43" s="5">
        <v>129.69999999999999</v>
      </c>
      <c r="AY43" s="5">
        <v>129.69999999999999</v>
      </c>
      <c r="AZ43" s="5">
        <v>76.5</v>
      </c>
      <c r="BA43" s="5">
        <v>102.8</v>
      </c>
      <c r="BB43" s="5">
        <v>163</v>
      </c>
      <c r="BC43" s="5">
        <v>139.69999999999999</v>
      </c>
      <c r="BD43" s="5">
        <v>91</v>
      </c>
      <c r="BE43" s="5">
        <v>91.9</v>
      </c>
      <c r="BF43" s="5">
        <v>103</v>
      </c>
      <c r="BG43" s="5">
        <v>138.6</v>
      </c>
      <c r="BH43" s="5">
        <v>214</v>
      </c>
      <c r="BI43" s="5">
        <v>229.6</v>
      </c>
      <c r="BJ43" s="5">
        <v>131.19999999999999</v>
      </c>
      <c r="BK43" s="5">
        <v>89</v>
      </c>
      <c r="BL43" s="5">
        <v>76.2</v>
      </c>
      <c r="BM43" s="5">
        <v>112.8</v>
      </c>
      <c r="BN43" s="5">
        <v>125.8</v>
      </c>
      <c r="BO43" s="5">
        <v>162.9</v>
      </c>
      <c r="BP43" s="5">
        <v>160.6</v>
      </c>
      <c r="BQ43" s="5">
        <v>176.8</v>
      </c>
      <c r="BR43" s="5">
        <v>256.2</v>
      </c>
      <c r="BS43" s="5">
        <v>254.2</v>
      </c>
      <c r="BT43" s="5">
        <v>380.2</v>
      </c>
      <c r="BU43" s="5">
        <v>315.7</v>
      </c>
      <c r="BV43" s="5">
        <v>218.5</v>
      </c>
      <c r="BW43" s="5">
        <v>112.5</v>
      </c>
      <c r="BX43" s="5">
        <v>97.1</v>
      </c>
      <c r="BY43" s="5">
        <v>103</v>
      </c>
      <c r="BZ43" s="5">
        <v>134</v>
      </c>
      <c r="CA43" s="5">
        <v>148.6</v>
      </c>
      <c r="CB43" s="5">
        <v>117.1</v>
      </c>
      <c r="CC43" s="5">
        <v>112.7</v>
      </c>
      <c r="CD43" s="5">
        <v>128.69999999999999</v>
      </c>
      <c r="CE43" s="5">
        <v>199.1</v>
      </c>
      <c r="CF43" s="5">
        <v>219.3</v>
      </c>
      <c r="CG43" s="5">
        <v>269.8</v>
      </c>
      <c r="CH43" s="5">
        <v>227.5</v>
      </c>
      <c r="CI43" s="5">
        <v>106.3</v>
      </c>
      <c r="CJ43" s="5">
        <v>79.5</v>
      </c>
      <c r="CK43" s="5">
        <v>95.9</v>
      </c>
      <c r="CL43" s="5">
        <v>120.4</v>
      </c>
      <c r="CM43" s="5">
        <v>192.5</v>
      </c>
      <c r="CN43" s="5">
        <v>161.80000000000001</v>
      </c>
      <c r="CO43" s="5">
        <v>156.80000000000001</v>
      </c>
      <c r="CP43" s="5">
        <v>178.7</v>
      </c>
      <c r="CQ43" s="5">
        <v>321.39999999999998</v>
      </c>
      <c r="CR43" s="5">
        <v>601.4</v>
      </c>
      <c r="CS43" s="5">
        <v>472</v>
      </c>
      <c r="CT43" s="5">
        <v>248.9</v>
      </c>
      <c r="CU43" s="5">
        <v>127.3</v>
      </c>
      <c r="CV43" s="5">
        <v>105.3</v>
      </c>
      <c r="CW43" s="5">
        <v>98.7</v>
      </c>
      <c r="CX43" s="5">
        <v>138.80000000000001</v>
      </c>
      <c r="CY43" s="5">
        <v>157.1</v>
      </c>
      <c r="CZ43" s="5">
        <v>173.6</v>
      </c>
      <c r="DA43" s="5">
        <v>228.7</v>
      </c>
      <c r="DB43" s="5">
        <v>228.2</v>
      </c>
      <c r="DC43" s="5">
        <v>255.7</v>
      </c>
      <c r="DD43" s="5">
        <v>208.2</v>
      </c>
      <c r="DE43" s="5">
        <v>345.8</v>
      </c>
      <c r="DF43" s="5">
        <v>307.7</v>
      </c>
      <c r="DG43" s="5">
        <v>232.5</v>
      </c>
      <c r="DH43" s="5">
        <v>102.6</v>
      </c>
      <c r="DI43" s="5">
        <v>103.2</v>
      </c>
      <c r="DJ43" s="5">
        <v>194</v>
      </c>
      <c r="DK43" s="5">
        <v>181.9</v>
      </c>
      <c r="DL43" s="5">
        <v>147.19999999999999</v>
      </c>
      <c r="DM43" s="5">
        <v>161.5</v>
      </c>
      <c r="DN43" s="5">
        <v>251.6</v>
      </c>
      <c r="DO43" s="5">
        <v>335.6</v>
      </c>
      <c r="DP43" s="5">
        <v>581.4</v>
      </c>
      <c r="DQ43" s="5">
        <v>698.3</v>
      </c>
      <c r="DR43" s="5">
        <v>525.5</v>
      </c>
      <c r="DS43" s="5">
        <v>275.8</v>
      </c>
      <c r="DT43" s="5">
        <v>129.9</v>
      </c>
    </row>
    <row r="44" spans="1:124">
      <c r="A44" s="3" t="s">
        <v>101</v>
      </c>
      <c r="B44" s="3" t="s">
        <v>102</v>
      </c>
      <c r="C44" s="4">
        <v>1.6006</v>
      </c>
      <c r="D44" s="5">
        <v>102.2</v>
      </c>
      <c r="E44" s="5">
        <v>102.6</v>
      </c>
      <c r="F44" s="5">
        <v>101.2</v>
      </c>
      <c r="G44" s="5">
        <v>103.2</v>
      </c>
      <c r="H44" s="5">
        <v>103.5</v>
      </c>
      <c r="I44" s="5">
        <v>104.1</v>
      </c>
      <c r="J44" s="5">
        <v>104.9</v>
      </c>
      <c r="K44" s="5">
        <v>106.7</v>
      </c>
      <c r="L44" s="5">
        <v>104.5</v>
      </c>
      <c r="M44" s="5">
        <v>109</v>
      </c>
      <c r="N44" s="5">
        <v>107.9</v>
      </c>
      <c r="O44" s="5">
        <v>108.4</v>
      </c>
      <c r="P44" s="5">
        <v>106.6</v>
      </c>
      <c r="Q44" s="5">
        <v>106.9</v>
      </c>
      <c r="R44" s="5">
        <v>106.2</v>
      </c>
      <c r="S44" s="5">
        <v>104.4</v>
      </c>
      <c r="T44" s="5">
        <v>107.2</v>
      </c>
      <c r="U44" s="5">
        <v>119.3</v>
      </c>
      <c r="V44" s="5">
        <v>120.7</v>
      </c>
      <c r="W44" s="5">
        <v>117.9</v>
      </c>
      <c r="X44" s="5">
        <v>113.4</v>
      </c>
      <c r="Y44" s="5">
        <v>115</v>
      </c>
      <c r="Z44" s="5">
        <v>117.9</v>
      </c>
      <c r="AA44" s="5">
        <v>124.5</v>
      </c>
      <c r="AB44" s="5">
        <v>125.3</v>
      </c>
      <c r="AC44" s="5">
        <v>126.6</v>
      </c>
      <c r="AD44" s="5">
        <v>126.9</v>
      </c>
      <c r="AE44" s="5">
        <v>130.5</v>
      </c>
      <c r="AF44" s="5">
        <v>132.4</v>
      </c>
      <c r="AG44" s="5">
        <v>139.30000000000001</v>
      </c>
      <c r="AH44" s="5">
        <v>139</v>
      </c>
      <c r="AI44" s="5">
        <v>131.6</v>
      </c>
      <c r="AJ44" s="5">
        <v>127.3</v>
      </c>
      <c r="AK44" s="5">
        <v>130</v>
      </c>
      <c r="AL44" s="5">
        <v>133.4</v>
      </c>
      <c r="AM44" s="5">
        <v>135.1</v>
      </c>
      <c r="AN44" s="5">
        <v>135.1</v>
      </c>
      <c r="AO44" s="5">
        <v>131.1</v>
      </c>
      <c r="AP44" s="5">
        <v>131.6</v>
      </c>
      <c r="AQ44" s="5">
        <v>131.30000000000001</v>
      </c>
      <c r="AR44" s="5">
        <v>132.4</v>
      </c>
      <c r="AS44" s="5">
        <v>136</v>
      </c>
      <c r="AT44" s="5">
        <v>135.4</v>
      </c>
      <c r="AU44" s="5">
        <v>128.80000000000001</v>
      </c>
      <c r="AV44" s="5">
        <v>127.6</v>
      </c>
      <c r="AW44" s="5">
        <v>128.30000000000001</v>
      </c>
      <c r="AX44" s="5">
        <v>130.6</v>
      </c>
      <c r="AY44" s="5">
        <v>131.4</v>
      </c>
      <c r="AZ44" s="5">
        <v>138.69999999999999</v>
      </c>
      <c r="BA44" s="5">
        <v>136.69999999999999</v>
      </c>
      <c r="BB44" s="5">
        <v>139.5</v>
      </c>
      <c r="BC44" s="5">
        <v>143.69999999999999</v>
      </c>
      <c r="BD44" s="5">
        <v>148.19999999999999</v>
      </c>
      <c r="BE44" s="5">
        <v>153.4</v>
      </c>
      <c r="BF44" s="5">
        <v>144.1</v>
      </c>
      <c r="BG44" s="5">
        <v>135.9</v>
      </c>
      <c r="BH44" s="5">
        <v>128.4</v>
      </c>
      <c r="BI44" s="5">
        <v>130.69999999999999</v>
      </c>
      <c r="BJ44" s="5">
        <v>135.30000000000001</v>
      </c>
      <c r="BK44" s="5">
        <v>139.30000000000001</v>
      </c>
      <c r="BL44" s="5">
        <v>138.69999999999999</v>
      </c>
      <c r="BM44" s="5">
        <v>135.69999999999999</v>
      </c>
      <c r="BN44" s="5">
        <v>139.5</v>
      </c>
      <c r="BO44" s="5">
        <v>147.6</v>
      </c>
      <c r="BP44" s="5">
        <v>159.1</v>
      </c>
      <c r="BQ44" s="5">
        <v>157.9</v>
      </c>
      <c r="BR44" s="5">
        <v>149.80000000000001</v>
      </c>
      <c r="BS44" s="5">
        <v>144.69999999999999</v>
      </c>
      <c r="BT44" s="5">
        <v>143.80000000000001</v>
      </c>
      <c r="BU44" s="5">
        <v>143.6</v>
      </c>
      <c r="BV44" s="5">
        <v>145.30000000000001</v>
      </c>
      <c r="BW44" s="5">
        <v>152.19999999999999</v>
      </c>
      <c r="BX44" s="5">
        <v>165.6</v>
      </c>
      <c r="BY44" s="5">
        <v>156.6</v>
      </c>
      <c r="BZ44" s="5">
        <v>144.69999999999999</v>
      </c>
      <c r="CA44" s="5">
        <v>134.6</v>
      </c>
      <c r="CB44" s="5">
        <v>133</v>
      </c>
      <c r="CC44" s="5">
        <v>146.9</v>
      </c>
      <c r="CD44" s="5">
        <v>151</v>
      </c>
      <c r="CE44" s="5">
        <v>141.1</v>
      </c>
      <c r="CF44" s="5">
        <v>136.80000000000001</v>
      </c>
      <c r="CG44" s="5">
        <v>137.1</v>
      </c>
      <c r="CH44" s="5">
        <v>140</v>
      </c>
      <c r="CI44" s="5">
        <v>140.5</v>
      </c>
      <c r="CJ44" s="5">
        <v>154.19999999999999</v>
      </c>
      <c r="CK44" s="5">
        <v>150.9</v>
      </c>
      <c r="CL44" s="5">
        <v>147.4</v>
      </c>
      <c r="CM44" s="5">
        <v>155.30000000000001</v>
      </c>
      <c r="CN44" s="5">
        <v>159.30000000000001</v>
      </c>
      <c r="CO44" s="5">
        <v>156.69999999999999</v>
      </c>
      <c r="CP44" s="5">
        <v>155.1</v>
      </c>
      <c r="CQ44" s="5">
        <v>147.19999999999999</v>
      </c>
      <c r="CR44" s="5">
        <v>139.9</v>
      </c>
      <c r="CS44" s="5">
        <v>139.69999999999999</v>
      </c>
      <c r="CT44" s="5">
        <v>139.30000000000001</v>
      </c>
      <c r="CU44" s="5">
        <v>137.80000000000001</v>
      </c>
      <c r="CV44" s="5">
        <v>154.6</v>
      </c>
      <c r="CW44" s="5">
        <v>152.19999999999999</v>
      </c>
      <c r="CX44" s="5">
        <v>150.80000000000001</v>
      </c>
      <c r="CY44" s="5">
        <v>150.6</v>
      </c>
      <c r="CZ44" s="5">
        <v>158.9</v>
      </c>
      <c r="DA44" s="5">
        <v>149.5</v>
      </c>
      <c r="DB44" s="5">
        <v>148.5</v>
      </c>
      <c r="DC44" s="5">
        <v>145.19999999999999</v>
      </c>
      <c r="DD44" s="5">
        <v>141.80000000000001</v>
      </c>
      <c r="DE44" s="5">
        <v>144</v>
      </c>
      <c r="DF44" s="5">
        <v>152.4</v>
      </c>
      <c r="DG44" s="5">
        <v>160.1</v>
      </c>
      <c r="DH44" s="5">
        <v>191</v>
      </c>
      <c r="DI44" s="5">
        <v>179.3</v>
      </c>
      <c r="DJ44" s="5">
        <v>161.30000000000001</v>
      </c>
      <c r="DK44" s="5">
        <v>145.4</v>
      </c>
      <c r="DL44" s="5">
        <v>155.30000000000001</v>
      </c>
      <c r="DM44" s="5">
        <v>168.6</v>
      </c>
      <c r="DN44" s="5">
        <v>173.3</v>
      </c>
      <c r="DO44" s="5">
        <v>167.7</v>
      </c>
      <c r="DP44" s="5">
        <v>163.30000000000001</v>
      </c>
      <c r="DQ44" s="5">
        <v>161.80000000000001</v>
      </c>
      <c r="DR44" s="5">
        <v>168</v>
      </c>
      <c r="DS44" s="5">
        <v>177.1</v>
      </c>
      <c r="DT44" s="5">
        <v>211.8</v>
      </c>
    </row>
    <row r="45" spans="1:124">
      <c r="A45" s="3" t="s">
        <v>103</v>
      </c>
      <c r="B45" s="3" t="s">
        <v>104</v>
      </c>
      <c r="C45" s="4">
        <v>0.32937</v>
      </c>
      <c r="D45" s="5">
        <v>101.2</v>
      </c>
      <c r="E45" s="5">
        <v>109.5</v>
      </c>
      <c r="F45" s="5">
        <v>109.1</v>
      </c>
      <c r="G45" s="5">
        <v>113.3</v>
      </c>
      <c r="H45" s="5">
        <v>117.5</v>
      </c>
      <c r="I45" s="5">
        <v>108.8</v>
      </c>
      <c r="J45" s="5">
        <v>111.3</v>
      </c>
      <c r="K45" s="5">
        <v>121.6</v>
      </c>
      <c r="L45" s="5">
        <v>115.8</v>
      </c>
      <c r="M45" s="5">
        <v>116.5</v>
      </c>
      <c r="N45" s="5">
        <v>115.4</v>
      </c>
      <c r="O45" s="5">
        <v>118</v>
      </c>
      <c r="P45" s="5">
        <v>122.5</v>
      </c>
      <c r="Q45" s="5">
        <v>123.1</v>
      </c>
      <c r="R45" s="5">
        <v>124.8</v>
      </c>
      <c r="S45" s="5">
        <v>127.6</v>
      </c>
      <c r="T45" s="5">
        <v>133.1</v>
      </c>
      <c r="U45" s="5">
        <v>136.4</v>
      </c>
      <c r="V45" s="5">
        <v>139.19999999999999</v>
      </c>
      <c r="W45" s="5">
        <v>140.5</v>
      </c>
      <c r="X45" s="5">
        <v>134.69999999999999</v>
      </c>
      <c r="Y45" s="5">
        <v>136.1</v>
      </c>
      <c r="Z45" s="5">
        <v>136.1</v>
      </c>
      <c r="AA45" s="5">
        <v>136.30000000000001</v>
      </c>
      <c r="AB45" s="5">
        <v>141.1</v>
      </c>
      <c r="AC45" s="5">
        <v>144</v>
      </c>
      <c r="AD45" s="5">
        <v>148.30000000000001</v>
      </c>
      <c r="AE45" s="5">
        <v>152.19999999999999</v>
      </c>
      <c r="AF45" s="5">
        <v>154.19999999999999</v>
      </c>
      <c r="AG45" s="5">
        <v>151.69999999999999</v>
      </c>
      <c r="AH45" s="5">
        <v>147.1</v>
      </c>
      <c r="AI45" s="5">
        <v>146.1</v>
      </c>
      <c r="AJ45" s="5">
        <v>140.69999999999999</v>
      </c>
      <c r="AK45" s="5">
        <v>140.5</v>
      </c>
      <c r="AL45" s="5">
        <v>145.19999999999999</v>
      </c>
      <c r="AM45" s="5">
        <v>142.9</v>
      </c>
      <c r="AN45" s="5">
        <v>137.6</v>
      </c>
      <c r="AO45" s="5">
        <v>136.1</v>
      </c>
      <c r="AP45" s="5">
        <v>145.6</v>
      </c>
      <c r="AQ45" s="5">
        <v>144.1</v>
      </c>
      <c r="AR45" s="5">
        <v>143.30000000000001</v>
      </c>
      <c r="AS45" s="5">
        <v>141.1</v>
      </c>
      <c r="AT45" s="5">
        <v>139.4</v>
      </c>
      <c r="AU45" s="5">
        <v>136.19999999999999</v>
      </c>
      <c r="AV45" s="5">
        <v>130.6</v>
      </c>
      <c r="AW45" s="5">
        <v>128.9</v>
      </c>
      <c r="AX45" s="5">
        <v>133.1</v>
      </c>
      <c r="AY45" s="5">
        <v>129.30000000000001</v>
      </c>
      <c r="AZ45" s="5">
        <v>136</v>
      </c>
      <c r="BA45" s="5">
        <v>140.6</v>
      </c>
      <c r="BB45" s="5">
        <v>154.19999999999999</v>
      </c>
      <c r="BC45" s="5">
        <v>153.1</v>
      </c>
      <c r="BD45" s="5">
        <v>162.80000000000001</v>
      </c>
      <c r="BE45" s="5">
        <v>156.19999999999999</v>
      </c>
      <c r="BF45" s="5">
        <v>147</v>
      </c>
      <c r="BG45" s="5">
        <v>142</v>
      </c>
      <c r="BH45" s="5">
        <v>127.8</v>
      </c>
      <c r="BI45" s="5">
        <v>134.30000000000001</v>
      </c>
      <c r="BJ45" s="5">
        <v>140.19999999999999</v>
      </c>
      <c r="BK45" s="5">
        <v>145</v>
      </c>
      <c r="BL45" s="5">
        <v>155.1</v>
      </c>
      <c r="BM45" s="5">
        <v>159.9</v>
      </c>
      <c r="BN45" s="5">
        <v>167.2</v>
      </c>
      <c r="BO45" s="5">
        <v>168.4</v>
      </c>
      <c r="BP45" s="5">
        <v>177.7</v>
      </c>
      <c r="BQ45" s="5">
        <v>164.6</v>
      </c>
      <c r="BR45" s="5">
        <v>152.4</v>
      </c>
      <c r="BS45" s="5">
        <v>152.6</v>
      </c>
      <c r="BT45" s="5">
        <v>148.69999999999999</v>
      </c>
      <c r="BU45" s="5">
        <v>149.1</v>
      </c>
      <c r="BV45" s="5">
        <v>150.6</v>
      </c>
      <c r="BW45" s="5">
        <v>152.80000000000001</v>
      </c>
      <c r="BX45" s="5">
        <v>155.80000000000001</v>
      </c>
      <c r="BY45" s="5">
        <v>147.6</v>
      </c>
      <c r="BZ45" s="5">
        <v>148.5</v>
      </c>
      <c r="CA45" s="5">
        <v>143.5</v>
      </c>
      <c r="CB45" s="5">
        <v>140.1</v>
      </c>
      <c r="CC45" s="5">
        <v>139.4</v>
      </c>
      <c r="CD45" s="5">
        <v>141.69999999999999</v>
      </c>
      <c r="CE45" s="5">
        <v>140</v>
      </c>
      <c r="CF45" s="5">
        <v>132.80000000000001</v>
      </c>
      <c r="CG45" s="5">
        <v>133.1</v>
      </c>
      <c r="CH45" s="5">
        <v>134.4</v>
      </c>
      <c r="CI45" s="5">
        <v>130.6</v>
      </c>
      <c r="CJ45" s="5">
        <v>132.19999999999999</v>
      </c>
      <c r="CK45" s="5">
        <v>133.80000000000001</v>
      </c>
      <c r="CL45" s="5">
        <v>137.80000000000001</v>
      </c>
      <c r="CM45" s="5">
        <v>143.30000000000001</v>
      </c>
      <c r="CN45" s="5">
        <v>141.19999999999999</v>
      </c>
      <c r="CO45" s="5">
        <v>138.1</v>
      </c>
      <c r="CP45" s="5">
        <v>137.30000000000001</v>
      </c>
      <c r="CQ45" s="5">
        <v>126.4</v>
      </c>
      <c r="CR45" s="5">
        <v>123.6</v>
      </c>
      <c r="CS45" s="5">
        <v>127.2</v>
      </c>
      <c r="CT45" s="5">
        <v>131.9</v>
      </c>
      <c r="CU45" s="5">
        <v>132.69999999999999</v>
      </c>
      <c r="CV45" s="5">
        <v>128</v>
      </c>
      <c r="CW45" s="5">
        <v>130.19999999999999</v>
      </c>
      <c r="CX45" s="5">
        <v>132.5</v>
      </c>
      <c r="CY45" s="5">
        <v>134.1</v>
      </c>
      <c r="CZ45" s="5">
        <v>140.19999999999999</v>
      </c>
      <c r="DA45" s="5">
        <v>136.69999999999999</v>
      </c>
      <c r="DB45" s="5">
        <v>130.9</v>
      </c>
      <c r="DC45" s="5">
        <v>129.9</v>
      </c>
      <c r="DD45" s="5">
        <v>123.1</v>
      </c>
      <c r="DE45" s="5">
        <v>124.9</v>
      </c>
      <c r="DF45" s="5">
        <v>122.4</v>
      </c>
      <c r="DG45" s="5">
        <v>125.6</v>
      </c>
      <c r="DH45" s="5">
        <v>129.19999999999999</v>
      </c>
      <c r="DI45" s="5">
        <v>133.4</v>
      </c>
      <c r="DJ45" s="5">
        <v>136</v>
      </c>
      <c r="DK45" s="5">
        <v>135.1</v>
      </c>
      <c r="DL45" s="5">
        <v>138.9</v>
      </c>
      <c r="DM45" s="5">
        <v>167.3</v>
      </c>
      <c r="DN45" s="5">
        <v>163.9</v>
      </c>
      <c r="DO45" s="5">
        <v>152.5</v>
      </c>
      <c r="DP45" s="5">
        <v>146.19999999999999</v>
      </c>
      <c r="DQ45" s="5">
        <v>144.19999999999999</v>
      </c>
      <c r="DR45" s="5">
        <v>150.19999999999999</v>
      </c>
      <c r="DS45" s="5">
        <v>159.30000000000001</v>
      </c>
      <c r="DT45" s="5">
        <v>166</v>
      </c>
    </row>
    <row r="46" spans="1:124">
      <c r="A46" s="3" t="s">
        <v>105</v>
      </c>
      <c r="B46" s="3" t="s">
        <v>106</v>
      </c>
      <c r="C46" s="4">
        <v>0.46209</v>
      </c>
      <c r="D46" s="5">
        <v>101.3</v>
      </c>
      <c r="E46" s="5">
        <v>95.6</v>
      </c>
      <c r="F46" s="5">
        <v>91.7</v>
      </c>
      <c r="G46" s="5">
        <v>94.2</v>
      </c>
      <c r="H46" s="5">
        <v>97.3</v>
      </c>
      <c r="I46" s="5">
        <v>0</v>
      </c>
      <c r="J46" s="5">
        <v>0</v>
      </c>
      <c r="K46" s="5">
        <v>0</v>
      </c>
      <c r="L46" s="5">
        <v>0</v>
      </c>
      <c r="M46" s="5">
        <v>0</v>
      </c>
      <c r="N46" s="5">
        <v>0</v>
      </c>
      <c r="O46" s="5">
        <v>0</v>
      </c>
      <c r="P46" s="5">
        <v>95.7</v>
      </c>
      <c r="Q46" s="5">
        <v>87.6</v>
      </c>
      <c r="R46" s="5">
        <v>82.2</v>
      </c>
      <c r="S46" s="5">
        <v>81.099999999999994</v>
      </c>
      <c r="T46" s="5">
        <v>87.4</v>
      </c>
      <c r="U46" s="5">
        <v>0</v>
      </c>
      <c r="V46" s="5">
        <v>0</v>
      </c>
      <c r="W46" s="5">
        <v>0</v>
      </c>
      <c r="X46" s="5">
        <v>0</v>
      </c>
      <c r="Y46" s="5">
        <v>0</v>
      </c>
      <c r="Z46" s="5">
        <v>0</v>
      </c>
      <c r="AA46" s="5">
        <v>0</v>
      </c>
      <c r="AB46" s="5">
        <v>105.3</v>
      </c>
      <c r="AC46" s="5">
        <v>103.4</v>
      </c>
      <c r="AD46" s="5">
        <v>102.5</v>
      </c>
      <c r="AE46" s="5">
        <v>108.2</v>
      </c>
      <c r="AF46" s="5">
        <v>117.3</v>
      </c>
      <c r="AG46" s="5">
        <v>0</v>
      </c>
      <c r="AH46" s="5">
        <v>0</v>
      </c>
      <c r="AI46" s="5">
        <v>0</v>
      </c>
      <c r="AJ46" s="5">
        <v>0</v>
      </c>
      <c r="AK46" s="5">
        <v>0</v>
      </c>
      <c r="AL46" s="5">
        <v>0</v>
      </c>
      <c r="AM46" s="5">
        <v>0</v>
      </c>
      <c r="AN46" s="5">
        <v>136.1</v>
      </c>
      <c r="AO46" s="5">
        <v>120.6</v>
      </c>
      <c r="AP46" s="5">
        <v>113.6</v>
      </c>
      <c r="AQ46" s="5">
        <v>114.7</v>
      </c>
      <c r="AR46" s="5">
        <v>121.2</v>
      </c>
      <c r="AS46" s="5">
        <v>0</v>
      </c>
      <c r="AT46" s="5">
        <v>0</v>
      </c>
      <c r="AU46" s="5">
        <v>0</v>
      </c>
      <c r="AV46" s="5">
        <v>0</v>
      </c>
      <c r="AW46" s="5">
        <v>0</v>
      </c>
      <c r="AX46" s="5">
        <v>0</v>
      </c>
      <c r="AY46" s="5">
        <v>0</v>
      </c>
      <c r="AZ46" s="5">
        <v>142.30000000000001</v>
      </c>
      <c r="BA46" s="5">
        <v>127.5</v>
      </c>
      <c r="BB46" s="5">
        <v>120.5</v>
      </c>
      <c r="BC46" s="5">
        <v>131.4</v>
      </c>
      <c r="BD46" s="5">
        <v>138.80000000000001</v>
      </c>
      <c r="BE46" s="5">
        <v>0</v>
      </c>
      <c r="BF46" s="5">
        <v>0</v>
      </c>
      <c r="BG46" s="5">
        <v>0</v>
      </c>
      <c r="BH46" s="5">
        <v>0</v>
      </c>
      <c r="BI46" s="5">
        <v>0</v>
      </c>
      <c r="BJ46" s="5">
        <v>0</v>
      </c>
      <c r="BK46" s="5">
        <v>0</v>
      </c>
      <c r="BL46" s="5">
        <v>131.1</v>
      </c>
      <c r="BM46" s="5">
        <v>107.1</v>
      </c>
      <c r="BN46" s="5">
        <v>111.7</v>
      </c>
      <c r="BO46" s="5">
        <v>129.30000000000001</v>
      </c>
      <c r="BP46" s="5">
        <v>154.30000000000001</v>
      </c>
      <c r="BQ46" s="5">
        <v>0</v>
      </c>
      <c r="BR46" s="5">
        <v>0</v>
      </c>
      <c r="BS46" s="5">
        <v>0</v>
      </c>
      <c r="BT46" s="5">
        <v>0</v>
      </c>
      <c r="BU46" s="5">
        <v>0</v>
      </c>
      <c r="BV46" s="5">
        <v>0</v>
      </c>
      <c r="BW46" s="5">
        <v>0</v>
      </c>
      <c r="BX46" s="5">
        <v>181.4</v>
      </c>
      <c r="BY46" s="5">
        <v>147.1</v>
      </c>
      <c r="BZ46" s="5">
        <v>113.3</v>
      </c>
      <c r="CA46" s="5">
        <v>100.8</v>
      </c>
      <c r="CB46" s="5">
        <v>108.2</v>
      </c>
      <c r="CC46" s="5">
        <v>0</v>
      </c>
      <c r="CD46" s="5">
        <v>0</v>
      </c>
      <c r="CE46" s="5">
        <v>0</v>
      </c>
      <c r="CF46" s="5">
        <v>0</v>
      </c>
      <c r="CG46" s="5">
        <v>0</v>
      </c>
      <c r="CH46" s="5">
        <v>0</v>
      </c>
      <c r="CI46" s="5">
        <v>0</v>
      </c>
      <c r="CJ46" s="5">
        <v>179.5</v>
      </c>
      <c r="CK46" s="5">
        <v>155.9</v>
      </c>
      <c r="CL46" s="5">
        <v>138.19999999999999</v>
      </c>
      <c r="CM46" s="5">
        <v>142.80000000000001</v>
      </c>
      <c r="CN46" s="5">
        <v>160.6</v>
      </c>
      <c r="CO46" s="5">
        <v>0</v>
      </c>
      <c r="CP46" s="5">
        <v>0</v>
      </c>
      <c r="CQ46" s="5">
        <v>0</v>
      </c>
      <c r="CR46" s="5">
        <v>0</v>
      </c>
      <c r="CS46" s="5">
        <v>0</v>
      </c>
      <c r="CT46" s="5">
        <v>0</v>
      </c>
      <c r="CU46" s="5">
        <v>0</v>
      </c>
      <c r="CV46" s="5">
        <v>196.4</v>
      </c>
      <c r="CW46" s="5">
        <v>185.8</v>
      </c>
      <c r="CX46" s="5">
        <v>177</v>
      </c>
      <c r="CY46" s="5">
        <v>163.1</v>
      </c>
      <c r="CZ46" s="5">
        <v>181.8</v>
      </c>
      <c r="DA46" s="5">
        <v>0</v>
      </c>
      <c r="DB46" s="5">
        <v>0</v>
      </c>
      <c r="DC46" s="5">
        <v>0</v>
      </c>
      <c r="DD46" s="5">
        <v>0</v>
      </c>
      <c r="DE46" s="5">
        <v>0</v>
      </c>
      <c r="DF46" s="5">
        <v>0</v>
      </c>
      <c r="DG46" s="5">
        <v>0</v>
      </c>
      <c r="DH46" s="5">
        <v>227.8</v>
      </c>
      <c r="DI46" s="5">
        <v>175.7</v>
      </c>
      <c r="DJ46" s="5">
        <v>126.1</v>
      </c>
      <c r="DK46" s="5">
        <v>120.8</v>
      </c>
      <c r="DL46" s="5">
        <v>160.9</v>
      </c>
      <c r="DM46" s="5">
        <v>0</v>
      </c>
      <c r="DN46" s="5">
        <v>0</v>
      </c>
      <c r="DO46" s="5">
        <v>0</v>
      </c>
      <c r="DP46" s="5">
        <v>0</v>
      </c>
      <c r="DQ46" s="5">
        <v>0</v>
      </c>
      <c r="DR46" s="5">
        <v>0</v>
      </c>
      <c r="DS46" s="5">
        <v>0</v>
      </c>
      <c r="DT46" s="5">
        <v>245.1</v>
      </c>
    </row>
    <row r="47" spans="1:124">
      <c r="A47" s="3" t="s">
        <v>107</v>
      </c>
      <c r="B47" s="3" t="s">
        <v>108</v>
      </c>
      <c r="C47" s="4">
        <v>7.5050000000000006E-2</v>
      </c>
      <c r="D47" s="5">
        <v>107.1</v>
      </c>
      <c r="E47" s="5">
        <v>118.2</v>
      </c>
      <c r="F47" s="5">
        <v>118.1</v>
      </c>
      <c r="G47" s="5">
        <v>118.1</v>
      </c>
      <c r="H47" s="5">
        <v>105.5</v>
      </c>
      <c r="I47" s="5">
        <v>97.1</v>
      </c>
      <c r="J47" s="5">
        <v>97</v>
      </c>
      <c r="K47" s="5">
        <v>98.5</v>
      </c>
      <c r="L47" s="5">
        <v>95.8</v>
      </c>
      <c r="M47" s="5">
        <v>102</v>
      </c>
      <c r="N47" s="5">
        <v>108.8</v>
      </c>
      <c r="O47" s="5">
        <v>116.3</v>
      </c>
      <c r="P47" s="5">
        <v>121.8</v>
      </c>
      <c r="Q47" s="5">
        <v>127.5</v>
      </c>
      <c r="R47" s="5">
        <v>126.7</v>
      </c>
      <c r="S47" s="5">
        <v>115.2</v>
      </c>
      <c r="T47" s="5">
        <v>105</v>
      </c>
      <c r="U47" s="5">
        <v>95.4</v>
      </c>
      <c r="V47" s="5">
        <v>91.7</v>
      </c>
      <c r="W47" s="5">
        <v>85.2</v>
      </c>
      <c r="X47" s="5">
        <v>89.2</v>
      </c>
      <c r="Y47" s="5">
        <v>94.2</v>
      </c>
      <c r="Z47" s="5">
        <v>84.9</v>
      </c>
      <c r="AA47" s="5">
        <v>114.5</v>
      </c>
      <c r="AB47" s="5">
        <v>126.4</v>
      </c>
      <c r="AC47" s="5">
        <v>129.9</v>
      </c>
      <c r="AD47" s="5">
        <v>131.5</v>
      </c>
      <c r="AE47" s="5">
        <v>132.5</v>
      </c>
      <c r="AF47" s="5">
        <v>124.3</v>
      </c>
      <c r="AG47" s="5">
        <v>104.6</v>
      </c>
      <c r="AH47" s="5">
        <v>96.2</v>
      </c>
      <c r="AI47" s="5">
        <v>93.7</v>
      </c>
      <c r="AJ47" s="5">
        <v>91.7</v>
      </c>
      <c r="AK47" s="5">
        <v>92.2</v>
      </c>
      <c r="AL47" s="5">
        <v>95.9</v>
      </c>
      <c r="AM47" s="5">
        <v>100.5</v>
      </c>
      <c r="AN47" s="5">
        <v>107.9</v>
      </c>
      <c r="AO47" s="5">
        <v>118.4</v>
      </c>
      <c r="AP47" s="5">
        <v>123.2</v>
      </c>
      <c r="AQ47" s="5">
        <v>114.8</v>
      </c>
      <c r="AR47" s="5">
        <v>108.1</v>
      </c>
      <c r="AS47" s="5">
        <v>94.8</v>
      </c>
      <c r="AT47" s="5">
        <v>88.1</v>
      </c>
      <c r="AU47" s="5">
        <v>90.1</v>
      </c>
      <c r="AV47" s="5">
        <v>88.4</v>
      </c>
      <c r="AW47" s="5">
        <v>88.5</v>
      </c>
      <c r="AX47" s="5">
        <v>94.1</v>
      </c>
      <c r="AY47" s="5">
        <v>95.6</v>
      </c>
      <c r="AZ47" s="5">
        <v>109.4</v>
      </c>
      <c r="BA47" s="5">
        <v>115.5</v>
      </c>
      <c r="BB47" s="5">
        <v>101.8</v>
      </c>
      <c r="BC47" s="5">
        <v>108.4</v>
      </c>
      <c r="BD47" s="5">
        <v>94.1</v>
      </c>
      <c r="BE47" s="5">
        <v>109.5</v>
      </c>
      <c r="BF47" s="5">
        <v>99.4</v>
      </c>
      <c r="BG47" s="5">
        <v>96.6</v>
      </c>
      <c r="BH47" s="5">
        <v>103.1</v>
      </c>
      <c r="BI47" s="5">
        <v>115</v>
      </c>
      <c r="BJ47" s="5">
        <v>125.2</v>
      </c>
      <c r="BK47" s="5">
        <v>131.5</v>
      </c>
      <c r="BL47" s="5">
        <v>136.69999999999999</v>
      </c>
      <c r="BM47" s="5">
        <v>140.6</v>
      </c>
      <c r="BN47" s="5">
        <v>144</v>
      </c>
      <c r="BO47" s="5">
        <v>139.4</v>
      </c>
      <c r="BP47" s="5">
        <v>117.9</v>
      </c>
      <c r="BQ47" s="5">
        <v>107.1</v>
      </c>
      <c r="BR47" s="5">
        <v>97</v>
      </c>
      <c r="BS47" s="5">
        <v>92.9</v>
      </c>
      <c r="BT47" s="5">
        <v>90.8</v>
      </c>
      <c r="BU47" s="5">
        <v>95.1</v>
      </c>
      <c r="BV47" s="5">
        <v>100.2</v>
      </c>
      <c r="BW47" s="5">
        <v>109.9</v>
      </c>
      <c r="BX47" s="5">
        <v>116.6</v>
      </c>
      <c r="BY47" s="5">
        <v>129.30000000000001</v>
      </c>
      <c r="BZ47" s="5">
        <v>144.9</v>
      </c>
      <c r="CA47" s="5">
        <v>144.1</v>
      </c>
      <c r="CB47" s="5">
        <v>114.1</v>
      </c>
      <c r="CC47" s="5">
        <v>93.4</v>
      </c>
      <c r="CD47" s="5">
        <v>88.9</v>
      </c>
      <c r="CE47" s="5">
        <v>88.5</v>
      </c>
      <c r="CF47" s="5">
        <v>90.2</v>
      </c>
      <c r="CG47" s="5">
        <v>91.1</v>
      </c>
      <c r="CH47" s="5">
        <v>99.6</v>
      </c>
      <c r="CI47" s="5">
        <v>103.9</v>
      </c>
      <c r="CJ47" s="5">
        <v>112.2</v>
      </c>
      <c r="CK47" s="5">
        <v>116.2</v>
      </c>
      <c r="CL47" s="5">
        <v>124.7</v>
      </c>
      <c r="CM47" s="5">
        <v>131</v>
      </c>
      <c r="CN47" s="5">
        <v>117.5</v>
      </c>
      <c r="CO47" s="5">
        <v>92.9</v>
      </c>
      <c r="CP47" s="5">
        <v>90.3</v>
      </c>
      <c r="CQ47" s="5">
        <v>83.5</v>
      </c>
      <c r="CR47" s="5">
        <v>87</v>
      </c>
      <c r="CS47" s="5">
        <v>91.6</v>
      </c>
      <c r="CT47" s="5">
        <v>98.9</v>
      </c>
      <c r="CU47" s="5">
        <v>102.9</v>
      </c>
      <c r="CV47" s="5">
        <v>107.9</v>
      </c>
      <c r="CW47" s="5">
        <v>109.9</v>
      </c>
      <c r="CX47" s="5">
        <v>126.9</v>
      </c>
      <c r="CY47" s="5">
        <v>130.4</v>
      </c>
      <c r="CZ47" s="5">
        <v>127.3</v>
      </c>
      <c r="DA47" s="5">
        <v>108.1</v>
      </c>
      <c r="DB47" s="5">
        <v>95</v>
      </c>
      <c r="DC47" s="5">
        <v>94.7</v>
      </c>
      <c r="DD47" s="5">
        <v>103.1</v>
      </c>
      <c r="DE47" s="5">
        <v>110</v>
      </c>
      <c r="DF47" s="5">
        <v>121.8</v>
      </c>
      <c r="DG47" s="5">
        <v>131.19999999999999</v>
      </c>
      <c r="DH47" s="5">
        <v>149</v>
      </c>
      <c r="DI47" s="5">
        <v>167</v>
      </c>
      <c r="DJ47" s="5">
        <v>185.5</v>
      </c>
      <c r="DK47" s="5">
        <v>173.6</v>
      </c>
      <c r="DL47" s="5">
        <v>119.2</v>
      </c>
      <c r="DM47" s="5">
        <v>96.6</v>
      </c>
      <c r="DN47" s="5">
        <v>99.3</v>
      </c>
      <c r="DO47" s="5">
        <v>106.4</v>
      </c>
      <c r="DP47" s="5">
        <v>110.1</v>
      </c>
      <c r="DQ47" s="5">
        <v>115</v>
      </c>
      <c r="DR47" s="5">
        <v>118.1</v>
      </c>
      <c r="DS47" s="5">
        <v>125.1</v>
      </c>
      <c r="DT47" s="5">
        <v>140.69999999999999</v>
      </c>
    </row>
    <row r="48" spans="1:124">
      <c r="A48" s="3" t="s">
        <v>109</v>
      </c>
      <c r="B48" s="3" t="s">
        <v>110</v>
      </c>
      <c r="C48" s="4">
        <v>0.12653</v>
      </c>
      <c r="D48" s="5">
        <v>107.9</v>
      </c>
      <c r="E48" s="5">
        <v>109.9</v>
      </c>
      <c r="F48" s="5">
        <v>112.2</v>
      </c>
      <c r="G48" s="5">
        <v>0</v>
      </c>
      <c r="H48" s="5">
        <v>0</v>
      </c>
      <c r="I48" s="5">
        <v>0</v>
      </c>
      <c r="J48" s="5">
        <v>0</v>
      </c>
      <c r="K48" s="5">
        <v>113.3</v>
      </c>
      <c r="L48" s="5">
        <v>109.9</v>
      </c>
      <c r="M48" s="5">
        <v>109.7</v>
      </c>
      <c r="N48" s="5">
        <v>111</v>
      </c>
      <c r="O48" s="5">
        <v>110</v>
      </c>
      <c r="P48" s="5">
        <v>110.2</v>
      </c>
      <c r="Q48" s="5">
        <v>120.1</v>
      </c>
      <c r="R48" s="5">
        <v>120.4</v>
      </c>
      <c r="S48" s="5">
        <v>0</v>
      </c>
      <c r="T48" s="5">
        <v>0</v>
      </c>
      <c r="U48" s="5">
        <v>0</v>
      </c>
      <c r="V48" s="5">
        <v>0</v>
      </c>
      <c r="W48" s="5">
        <v>108</v>
      </c>
      <c r="X48" s="5">
        <v>99.3</v>
      </c>
      <c r="Y48" s="5">
        <v>95.2</v>
      </c>
      <c r="Z48" s="5">
        <v>100.1</v>
      </c>
      <c r="AA48" s="5">
        <v>109.2</v>
      </c>
      <c r="AB48" s="5">
        <v>114</v>
      </c>
      <c r="AC48" s="5">
        <v>119.9</v>
      </c>
      <c r="AD48" s="5">
        <v>121.2</v>
      </c>
      <c r="AE48" s="5">
        <v>0</v>
      </c>
      <c r="AF48" s="5">
        <v>0</v>
      </c>
      <c r="AG48" s="5">
        <v>0</v>
      </c>
      <c r="AH48" s="5">
        <v>0</v>
      </c>
      <c r="AI48" s="5">
        <v>106.8</v>
      </c>
      <c r="AJ48" s="5">
        <v>101.4</v>
      </c>
      <c r="AK48" s="5">
        <v>106.6</v>
      </c>
      <c r="AL48" s="5">
        <v>111.8</v>
      </c>
      <c r="AM48" s="5">
        <v>112.3</v>
      </c>
      <c r="AN48" s="5">
        <v>113.3</v>
      </c>
      <c r="AO48" s="5">
        <v>114.7</v>
      </c>
      <c r="AP48" s="5">
        <v>116.4</v>
      </c>
      <c r="AQ48" s="5">
        <v>0</v>
      </c>
      <c r="AR48" s="5">
        <v>0</v>
      </c>
      <c r="AS48" s="5">
        <v>0</v>
      </c>
      <c r="AT48" s="5">
        <v>0</v>
      </c>
      <c r="AU48" s="5">
        <v>94.2</v>
      </c>
      <c r="AV48" s="5">
        <v>97.4</v>
      </c>
      <c r="AW48" s="5">
        <v>105.4</v>
      </c>
      <c r="AX48" s="5">
        <v>105.6</v>
      </c>
      <c r="AY48" s="5">
        <v>108.1</v>
      </c>
      <c r="AZ48" s="5">
        <v>124.2</v>
      </c>
      <c r="BA48" s="5">
        <v>124.6</v>
      </c>
      <c r="BB48" s="5">
        <v>130.19999999999999</v>
      </c>
      <c r="BC48" s="5">
        <v>0</v>
      </c>
      <c r="BD48" s="5">
        <v>0</v>
      </c>
      <c r="BE48" s="5">
        <v>0</v>
      </c>
      <c r="BF48" s="5">
        <v>0</v>
      </c>
      <c r="BG48" s="5">
        <v>124.5</v>
      </c>
      <c r="BH48" s="5">
        <v>122.2</v>
      </c>
      <c r="BI48" s="5">
        <v>121.7</v>
      </c>
      <c r="BJ48" s="5">
        <v>122.2</v>
      </c>
      <c r="BK48" s="5">
        <v>122.6</v>
      </c>
      <c r="BL48" s="5">
        <v>122.9</v>
      </c>
      <c r="BM48" s="5">
        <v>126.5</v>
      </c>
      <c r="BN48" s="5">
        <v>132.5</v>
      </c>
      <c r="BO48" s="5">
        <v>0</v>
      </c>
      <c r="BP48" s="5">
        <v>0</v>
      </c>
      <c r="BQ48" s="5">
        <v>0</v>
      </c>
      <c r="BR48" s="5">
        <v>0</v>
      </c>
      <c r="BS48" s="5">
        <v>125.1</v>
      </c>
      <c r="BT48" s="5">
        <v>126</v>
      </c>
      <c r="BU48" s="5">
        <v>123.3</v>
      </c>
      <c r="BV48" s="5">
        <v>123.7</v>
      </c>
      <c r="BW48" s="5">
        <v>121.2</v>
      </c>
      <c r="BX48" s="5">
        <v>123.7</v>
      </c>
      <c r="BY48" s="5">
        <v>136.1</v>
      </c>
      <c r="BZ48" s="5">
        <v>145.1</v>
      </c>
      <c r="CA48" s="5">
        <v>0</v>
      </c>
      <c r="CB48" s="5">
        <v>0</v>
      </c>
      <c r="CC48" s="5">
        <v>0</v>
      </c>
      <c r="CD48" s="5">
        <v>0</v>
      </c>
      <c r="CE48" s="5">
        <v>108.4</v>
      </c>
      <c r="CF48" s="5">
        <v>93.9</v>
      </c>
      <c r="CG48" s="5">
        <v>94.7</v>
      </c>
      <c r="CH48" s="5">
        <v>99.2</v>
      </c>
      <c r="CI48" s="5">
        <v>101.3</v>
      </c>
      <c r="CJ48" s="5">
        <v>112.3</v>
      </c>
      <c r="CK48" s="5">
        <v>117.7</v>
      </c>
      <c r="CL48" s="5">
        <v>120.1</v>
      </c>
      <c r="CM48" s="5">
        <v>0</v>
      </c>
      <c r="CN48" s="5">
        <v>0</v>
      </c>
      <c r="CO48" s="5">
        <v>0</v>
      </c>
      <c r="CP48" s="5">
        <v>0</v>
      </c>
      <c r="CQ48" s="5">
        <v>120.2</v>
      </c>
      <c r="CR48" s="5">
        <v>111.4</v>
      </c>
      <c r="CS48" s="5">
        <v>111.6</v>
      </c>
      <c r="CT48" s="5">
        <v>99</v>
      </c>
      <c r="CU48" s="5">
        <v>96.7</v>
      </c>
      <c r="CV48" s="5">
        <v>104.7</v>
      </c>
      <c r="CW48" s="5">
        <v>115</v>
      </c>
      <c r="CX48" s="5">
        <v>121</v>
      </c>
      <c r="CY48" s="5">
        <v>0</v>
      </c>
      <c r="CZ48" s="5">
        <v>0</v>
      </c>
      <c r="DA48" s="5">
        <v>0</v>
      </c>
      <c r="DB48" s="5">
        <v>0</v>
      </c>
      <c r="DC48" s="5">
        <v>130.4</v>
      </c>
      <c r="DD48" s="5">
        <v>110.8</v>
      </c>
      <c r="DE48" s="5">
        <v>117.7</v>
      </c>
      <c r="DF48" s="5">
        <v>154.4</v>
      </c>
      <c r="DG48" s="5">
        <v>186.1</v>
      </c>
      <c r="DH48" s="5">
        <v>253.8</v>
      </c>
      <c r="DI48" s="5">
        <v>285.7</v>
      </c>
      <c r="DJ48" s="5">
        <v>284.89999999999998</v>
      </c>
      <c r="DK48" s="5">
        <v>0</v>
      </c>
      <c r="DL48" s="5">
        <v>0</v>
      </c>
      <c r="DM48" s="5">
        <v>0</v>
      </c>
      <c r="DN48" s="5">
        <v>0</v>
      </c>
      <c r="DO48" s="5">
        <v>168.2</v>
      </c>
      <c r="DP48" s="5">
        <v>177.7</v>
      </c>
      <c r="DQ48" s="5">
        <v>184.7</v>
      </c>
      <c r="DR48" s="5">
        <v>201.2</v>
      </c>
      <c r="DS48" s="5">
        <v>217.3</v>
      </c>
      <c r="DT48" s="5">
        <v>254</v>
      </c>
    </row>
    <row r="49" spans="1:124">
      <c r="A49" s="3" t="s">
        <v>111</v>
      </c>
      <c r="B49" s="3" t="s">
        <v>112</v>
      </c>
      <c r="C49" s="4">
        <v>6.583E-2</v>
      </c>
      <c r="D49" s="5">
        <v>90.3</v>
      </c>
      <c r="E49" s="5">
        <v>96.1</v>
      </c>
      <c r="F49" s="5">
        <v>96</v>
      </c>
      <c r="G49" s="5">
        <v>99.5</v>
      </c>
      <c r="H49" s="5">
        <v>103.5</v>
      </c>
      <c r="I49" s="5">
        <v>103.1</v>
      </c>
      <c r="J49" s="5">
        <v>101.5</v>
      </c>
      <c r="K49" s="5">
        <v>102.7</v>
      </c>
      <c r="L49" s="5">
        <v>101.2</v>
      </c>
      <c r="M49" s="5">
        <v>103</v>
      </c>
      <c r="N49" s="5">
        <v>104.6</v>
      </c>
      <c r="O49" s="5">
        <v>98.3</v>
      </c>
      <c r="P49" s="5">
        <v>95.8</v>
      </c>
      <c r="Q49" s="5">
        <v>96.7</v>
      </c>
      <c r="R49" s="5">
        <v>99.1</v>
      </c>
      <c r="S49" s="5">
        <v>101.9</v>
      </c>
      <c r="T49" s="5">
        <v>103.9</v>
      </c>
      <c r="U49" s="5">
        <v>106.6</v>
      </c>
      <c r="V49" s="5">
        <v>109.8</v>
      </c>
      <c r="W49" s="5">
        <v>113.5</v>
      </c>
      <c r="X49" s="5">
        <v>114.3</v>
      </c>
      <c r="Y49" s="5">
        <v>115.3</v>
      </c>
      <c r="Z49" s="5">
        <v>116.4</v>
      </c>
      <c r="AA49" s="5">
        <v>115.3</v>
      </c>
      <c r="AB49" s="5">
        <v>115.2</v>
      </c>
      <c r="AC49" s="5">
        <v>107.7</v>
      </c>
      <c r="AD49" s="5">
        <v>112.8</v>
      </c>
      <c r="AE49" s="5">
        <v>115.3</v>
      </c>
      <c r="AF49" s="5">
        <v>112.6</v>
      </c>
      <c r="AG49" s="5">
        <v>116.5</v>
      </c>
      <c r="AH49" s="5">
        <v>123.9</v>
      </c>
      <c r="AI49" s="5">
        <v>124.5</v>
      </c>
      <c r="AJ49" s="5">
        <v>122.8</v>
      </c>
      <c r="AK49" s="5">
        <v>127.8</v>
      </c>
      <c r="AL49" s="5">
        <v>131.4</v>
      </c>
      <c r="AM49" s="5">
        <v>128.5</v>
      </c>
      <c r="AN49" s="5">
        <v>126.3</v>
      </c>
      <c r="AO49" s="5">
        <v>131.69999999999999</v>
      </c>
      <c r="AP49" s="5">
        <v>132.4</v>
      </c>
      <c r="AQ49" s="5">
        <v>134.9</v>
      </c>
      <c r="AR49" s="5">
        <v>136</v>
      </c>
      <c r="AS49" s="5">
        <v>138.6</v>
      </c>
      <c r="AT49" s="5">
        <v>145.1</v>
      </c>
      <c r="AU49" s="5">
        <v>144.19999999999999</v>
      </c>
      <c r="AV49" s="5">
        <v>145.80000000000001</v>
      </c>
      <c r="AW49" s="5">
        <v>142.69999999999999</v>
      </c>
      <c r="AX49" s="5">
        <v>145.19999999999999</v>
      </c>
      <c r="AY49" s="5">
        <v>144.4</v>
      </c>
      <c r="AZ49" s="5">
        <v>145.4</v>
      </c>
      <c r="BA49" s="5">
        <v>148.5</v>
      </c>
      <c r="BB49" s="5">
        <v>150.80000000000001</v>
      </c>
      <c r="BC49" s="5">
        <v>150.5</v>
      </c>
      <c r="BD49" s="5">
        <v>154.1</v>
      </c>
      <c r="BE49" s="5">
        <v>164.8</v>
      </c>
      <c r="BF49" s="5">
        <v>166.6</v>
      </c>
      <c r="BG49" s="5">
        <v>165.6</v>
      </c>
      <c r="BH49" s="5">
        <v>169.5</v>
      </c>
      <c r="BI49" s="5">
        <v>171.7</v>
      </c>
      <c r="BJ49" s="5">
        <v>172.3</v>
      </c>
      <c r="BK49" s="5">
        <v>171.1</v>
      </c>
      <c r="BL49" s="5">
        <v>166.8</v>
      </c>
      <c r="BM49" s="5">
        <v>170.9</v>
      </c>
      <c r="BN49" s="5">
        <v>173.2</v>
      </c>
      <c r="BO49" s="5">
        <v>173.8</v>
      </c>
      <c r="BP49" s="5">
        <v>178.6</v>
      </c>
      <c r="BQ49" s="5">
        <v>179.9</v>
      </c>
      <c r="BR49" s="5">
        <v>181.3</v>
      </c>
      <c r="BS49" s="5">
        <v>177.6</v>
      </c>
      <c r="BT49" s="5">
        <v>181.6</v>
      </c>
      <c r="BU49" s="5">
        <v>183.5</v>
      </c>
      <c r="BV49" s="5">
        <v>182.6</v>
      </c>
      <c r="BW49" s="5">
        <v>181</v>
      </c>
      <c r="BX49" s="5">
        <v>177.3</v>
      </c>
      <c r="BY49" s="5">
        <v>173.7</v>
      </c>
      <c r="BZ49" s="5">
        <v>171.5</v>
      </c>
      <c r="CA49" s="5">
        <v>172.9</v>
      </c>
      <c r="CB49" s="5">
        <v>173.2</v>
      </c>
      <c r="CC49" s="5">
        <v>170.8</v>
      </c>
      <c r="CD49" s="5">
        <v>168.6</v>
      </c>
      <c r="CE49" s="5">
        <v>171.3</v>
      </c>
      <c r="CF49" s="5">
        <v>170.9</v>
      </c>
      <c r="CG49" s="5">
        <v>169.7</v>
      </c>
      <c r="CH49" s="5">
        <v>165.7</v>
      </c>
      <c r="CI49" s="5">
        <v>163.30000000000001</v>
      </c>
      <c r="CJ49" s="5">
        <v>159.19999999999999</v>
      </c>
      <c r="CK49" s="5">
        <v>156.9</v>
      </c>
      <c r="CL49" s="5">
        <v>158.80000000000001</v>
      </c>
      <c r="CM49" s="5">
        <v>157.1</v>
      </c>
      <c r="CN49" s="5">
        <v>155.19999999999999</v>
      </c>
      <c r="CO49" s="5">
        <v>158</v>
      </c>
      <c r="CP49" s="5">
        <v>160.30000000000001</v>
      </c>
      <c r="CQ49" s="5">
        <v>161.69999999999999</v>
      </c>
      <c r="CR49" s="5">
        <v>163.30000000000001</v>
      </c>
      <c r="CS49" s="5">
        <v>163.69999999999999</v>
      </c>
      <c r="CT49" s="5">
        <v>163.1</v>
      </c>
      <c r="CU49" s="5">
        <v>159.6</v>
      </c>
      <c r="CV49" s="5">
        <v>160.30000000000001</v>
      </c>
      <c r="CW49" s="5">
        <v>160.4</v>
      </c>
      <c r="CX49" s="5">
        <v>159.1</v>
      </c>
      <c r="CY49" s="5">
        <v>154.80000000000001</v>
      </c>
      <c r="CZ49" s="5">
        <v>156.80000000000001</v>
      </c>
      <c r="DA49" s="5">
        <v>156.69999999999999</v>
      </c>
      <c r="DB49" s="5">
        <v>158.5</v>
      </c>
      <c r="DC49" s="5">
        <v>161.69999999999999</v>
      </c>
      <c r="DD49" s="5">
        <v>158.80000000000001</v>
      </c>
      <c r="DE49" s="5">
        <v>164.7</v>
      </c>
      <c r="DF49" s="5">
        <v>161.80000000000001</v>
      </c>
      <c r="DG49" s="5">
        <v>162.1</v>
      </c>
      <c r="DH49" s="5">
        <v>158.30000000000001</v>
      </c>
      <c r="DI49" s="5">
        <v>154.4</v>
      </c>
      <c r="DJ49" s="5">
        <v>152.5</v>
      </c>
      <c r="DK49" s="5">
        <v>150.4</v>
      </c>
      <c r="DL49" s="5">
        <v>156.9</v>
      </c>
      <c r="DM49" s="5">
        <v>163</v>
      </c>
      <c r="DN49" s="5">
        <v>167.5</v>
      </c>
      <c r="DO49" s="5">
        <v>168.3</v>
      </c>
      <c r="DP49" s="5">
        <v>163</v>
      </c>
      <c r="DQ49" s="5">
        <v>162.30000000000001</v>
      </c>
      <c r="DR49" s="5">
        <v>160.30000000000001</v>
      </c>
      <c r="DS49" s="5">
        <v>160.80000000000001</v>
      </c>
      <c r="DT49" s="5">
        <v>161.6</v>
      </c>
    </row>
    <row r="50" spans="1:124">
      <c r="A50" s="3" t="s">
        <v>113</v>
      </c>
      <c r="B50" s="3" t="s">
        <v>114</v>
      </c>
      <c r="C50" s="4">
        <v>7.8729999999999994E-2</v>
      </c>
      <c r="D50" s="5">
        <v>95.2</v>
      </c>
      <c r="E50" s="5">
        <v>93.5</v>
      </c>
      <c r="F50" s="5">
        <v>94.4</v>
      </c>
      <c r="G50" s="5">
        <v>96.2</v>
      </c>
      <c r="H50" s="5">
        <v>95.8</v>
      </c>
      <c r="I50" s="5">
        <v>93.7</v>
      </c>
      <c r="J50" s="5">
        <v>94.8</v>
      </c>
      <c r="K50" s="5">
        <v>93.7</v>
      </c>
      <c r="L50" s="5">
        <v>98.2</v>
      </c>
      <c r="M50" s="5">
        <v>109.6</v>
      </c>
      <c r="N50" s="5">
        <v>110.9</v>
      </c>
      <c r="O50" s="5">
        <v>112.4</v>
      </c>
      <c r="P50" s="5">
        <v>106.4</v>
      </c>
      <c r="Q50" s="5">
        <v>109.6</v>
      </c>
      <c r="R50" s="5">
        <v>108.5</v>
      </c>
      <c r="S50" s="5">
        <v>107</v>
      </c>
      <c r="T50" s="5">
        <v>112.6</v>
      </c>
      <c r="U50" s="5">
        <v>112.8</v>
      </c>
      <c r="V50" s="5">
        <v>122.8</v>
      </c>
      <c r="W50" s="5">
        <v>128</v>
      </c>
      <c r="X50" s="5">
        <v>126</v>
      </c>
      <c r="Y50" s="5">
        <v>130.5</v>
      </c>
      <c r="Z50" s="5">
        <v>134.30000000000001</v>
      </c>
      <c r="AA50" s="5">
        <v>141.6</v>
      </c>
      <c r="AB50" s="5">
        <v>149.30000000000001</v>
      </c>
      <c r="AC50" s="5">
        <v>160.6</v>
      </c>
      <c r="AD50" s="5">
        <v>160.6</v>
      </c>
      <c r="AE50" s="5">
        <v>162.4</v>
      </c>
      <c r="AF50" s="5">
        <v>168.2</v>
      </c>
      <c r="AG50" s="5">
        <v>174.5</v>
      </c>
      <c r="AH50" s="5">
        <v>171.6</v>
      </c>
      <c r="AI50" s="5">
        <v>174.2</v>
      </c>
      <c r="AJ50" s="5">
        <v>170.1</v>
      </c>
      <c r="AK50" s="5">
        <v>175</v>
      </c>
      <c r="AL50" s="5">
        <v>177.7</v>
      </c>
      <c r="AM50" s="5">
        <v>183.2</v>
      </c>
      <c r="AN50" s="5">
        <v>189.9</v>
      </c>
      <c r="AO50" s="5">
        <v>186.8</v>
      </c>
      <c r="AP50" s="5">
        <v>187.7</v>
      </c>
      <c r="AQ50" s="5">
        <v>177</v>
      </c>
      <c r="AR50" s="5">
        <v>178.3</v>
      </c>
      <c r="AS50" s="5">
        <v>184</v>
      </c>
      <c r="AT50" s="5">
        <v>184.1</v>
      </c>
      <c r="AU50" s="5">
        <v>179.8</v>
      </c>
      <c r="AV50" s="5">
        <v>178.1</v>
      </c>
      <c r="AW50" s="5">
        <v>173.7</v>
      </c>
      <c r="AX50" s="5">
        <v>161.5</v>
      </c>
      <c r="AY50" s="5">
        <v>159.9</v>
      </c>
      <c r="AZ50" s="5">
        <v>157.80000000000001</v>
      </c>
      <c r="BA50" s="5">
        <v>155.6</v>
      </c>
      <c r="BB50" s="5">
        <v>149.9</v>
      </c>
      <c r="BC50" s="5">
        <v>138.69999999999999</v>
      </c>
      <c r="BD50" s="5">
        <v>141.6</v>
      </c>
      <c r="BE50" s="5">
        <v>139</v>
      </c>
      <c r="BF50" s="5">
        <v>142.9</v>
      </c>
      <c r="BG50" s="5">
        <v>141.19999999999999</v>
      </c>
      <c r="BH50" s="5">
        <v>143.4</v>
      </c>
      <c r="BI50" s="5">
        <v>151.69999999999999</v>
      </c>
      <c r="BJ50" s="5">
        <v>159.80000000000001</v>
      </c>
      <c r="BK50" s="5">
        <v>161.80000000000001</v>
      </c>
      <c r="BL50" s="5">
        <v>175.4</v>
      </c>
      <c r="BM50" s="5">
        <v>184.2</v>
      </c>
      <c r="BN50" s="5">
        <v>183.2</v>
      </c>
      <c r="BO50" s="5">
        <v>181.4</v>
      </c>
      <c r="BP50" s="5">
        <v>193.4</v>
      </c>
      <c r="BQ50" s="5">
        <v>207.1</v>
      </c>
      <c r="BR50" s="5">
        <v>206.1</v>
      </c>
      <c r="BS50" s="5">
        <v>208.6</v>
      </c>
      <c r="BT50" s="5">
        <v>222.4</v>
      </c>
      <c r="BU50" s="5">
        <v>230</v>
      </c>
      <c r="BV50" s="5">
        <v>229.9</v>
      </c>
      <c r="BW50" s="5">
        <v>222.6</v>
      </c>
      <c r="BX50" s="5">
        <v>224.2</v>
      </c>
      <c r="BY50" s="5">
        <v>233.3</v>
      </c>
      <c r="BZ50" s="5">
        <v>223.4</v>
      </c>
      <c r="CA50" s="5">
        <v>221.1</v>
      </c>
      <c r="CB50" s="5">
        <v>222.2</v>
      </c>
      <c r="CC50" s="5">
        <v>223.5</v>
      </c>
      <c r="CD50" s="5">
        <v>214.2</v>
      </c>
      <c r="CE50" s="5">
        <v>200.7</v>
      </c>
      <c r="CF50" s="5">
        <v>205.7</v>
      </c>
      <c r="CG50" s="5">
        <v>217.1</v>
      </c>
      <c r="CH50" s="5">
        <v>216.9</v>
      </c>
      <c r="CI50" s="5">
        <v>212.1</v>
      </c>
      <c r="CJ50" s="5">
        <v>205.1</v>
      </c>
      <c r="CK50" s="5">
        <v>206.7</v>
      </c>
      <c r="CL50" s="5">
        <v>205.8</v>
      </c>
      <c r="CM50" s="5">
        <v>206.5</v>
      </c>
      <c r="CN50" s="5">
        <v>206.7</v>
      </c>
      <c r="CO50" s="5">
        <v>207.8</v>
      </c>
      <c r="CP50" s="5">
        <v>204.4</v>
      </c>
      <c r="CQ50" s="5">
        <v>210.1</v>
      </c>
      <c r="CR50" s="5">
        <v>207.3</v>
      </c>
      <c r="CS50" s="5">
        <v>210.7</v>
      </c>
      <c r="CT50" s="5">
        <v>220.1</v>
      </c>
      <c r="CU50" s="5">
        <v>221.9</v>
      </c>
      <c r="CV50" s="5">
        <v>219.4</v>
      </c>
      <c r="CW50" s="5">
        <v>207.8</v>
      </c>
      <c r="CX50" s="5">
        <v>210.5</v>
      </c>
      <c r="CY50" s="5">
        <v>215.1</v>
      </c>
      <c r="CZ50" s="5">
        <v>207.9</v>
      </c>
      <c r="DA50" s="5">
        <v>213.8</v>
      </c>
      <c r="DB50" s="5">
        <v>231.3</v>
      </c>
      <c r="DC50" s="5">
        <v>232.2</v>
      </c>
      <c r="DD50" s="5">
        <v>240.6</v>
      </c>
      <c r="DE50" s="5">
        <v>240.4</v>
      </c>
      <c r="DF50" s="5">
        <v>237.3</v>
      </c>
      <c r="DG50" s="5">
        <v>237.5</v>
      </c>
      <c r="DH50" s="5">
        <v>245</v>
      </c>
      <c r="DI50" s="5">
        <v>257.10000000000002</v>
      </c>
      <c r="DJ50" s="5">
        <v>261.10000000000002</v>
      </c>
      <c r="DK50" s="5">
        <v>262.3</v>
      </c>
      <c r="DL50" s="5">
        <v>252.8</v>
      </c>
      <c r="DM50" s="5">
        <v>316.89999999999998</v>
      </c>
      <c r="DN50" s="5">
        <v>315.3</v>
      </c>
      <c r="DO50" s="5">
        <v>299.7</v>
      </c>
      <c r="DP50" s="5">
        <v>294.39999999999998</v>
      </c>
      <c r="DQ50" s="5">
        <v>290.7</v>
      </c>
      <c r="DR50" s="5">
        <v>286</v>
      </c>
      <c r="DS50" s="5">
        <v>283.89999999999998</v>
      </c>
      <c r="DT50" s="5">
        <v>301.5</v>
      </c>
    </row>
    <row r="51" spans="1:124">
      <c r="A51" s="3" t="s">
        <v>115</v>
      </c>
      <c r="B51" s="3" t="s">
        <v>116</v>
      </c>
      <c r="C51" s="4">
        <v>6.368E-2</v>
      </c>
      <c r="D51" s="5">
        <v>73.2</v>
      </c>
      <c r="E51" s="5">
        <v>60.2</v>
      </c>
      <c r="F51" s="5">
        <v>62.3</v>
      </c>
      <c r="G51" s="5">
        <v>70.5</v>
      </c>
      <c r="H51" s="5">
        <v>79.900000000000006</v>
      </c>
      <c r="I51" s="5">
        <v>68.7</v>
      </c>
      <c r="J51" s="5">
        <v>68.3</v>
      </c>
      <c r="K51" s="5">
        <v>67.5</v>
      </c>
      <c r="L51" s="5">
        <v>66.5</v>
      </c>
      <c r="M51" s="5">
        <v>65</v>
      </c>
      <c r="N51" s="5">
        <v>66</v>
      </c>
      <c r="O51" s="5">
        <v>66</v>
      </c>
      <c r="P51" s="5">
        <v>69.5</v>
      </c>
      <c r="Q51" s="5">
        <v>78.2</v>
      </c>
      <c r="R51" s="5">
        <v>77.400000000000006</v>
      </c>
      <c r="S51" s="5">
        <v>75.8</v>
      </c>
      <c r="T51" s="5">
        <v>78.3</v>
      </c>
      <c r="U51" s="5">
        <v>77.5</v>
      </c>
      <c r="V51" s="5">
        <v>76.5</v>
      </c>
      <c r="W51" s="5">
        <v>77.3</v>
      </c>
      <c r="X51" s="5">
        <v>73.900000000000006</v>
      </c>
      <c r="Y51" s="5">
        <v>68.3</v>
      </c>
      <c r="Z51" s="5">
        <v>68.2</v>
      </c>
      <c r="AA51" s="5">
        <v>74.5</v>
      </c>
      <c r="AB51" s="5">
        <v>69.2</v>
      </c>
      <c r="AC51" s="5">
        <v>68.900000000000006</v>
      </c>
      <c r="AD51" s="5">
        <v>64.5</v>
      </c>
      <c r="AE51" s="5">
        <v>79.400000000000006</v>
      </c>
      <c r="AF51" s="5">
        <v>71.099999999999994</v>
      </c>
      <c r="AG51" s="5">
        <v>70.099999999999994</v>
      </c>
      <c r="AH51" s="5">
        <v>69.599999999999994</v>
      </c>
      <c r="AI51" s="5">
        <v>67.7</v>
      </c>
      <c r="AJ51" s="5">
        <v>69.7</v>
      </c>
      <c r="AK51" s="5">
        <v>70.900000000000006</v>
      </c>
      <c r="AL51" s="5">
        <v>69.3</v>
      </c>
      <c r="AM51" s="5">
        <v>69.8</v>
      </c>
      <c r="AN51" s="5">
        <v>70.400000000000006</v>
      </c>
      <c r="AO51" s="5">
        <v>71</v>
      </c>
      <c r="AP51" s="5">
        <v>75.7</v>
      </c>
      <c r="AQ51" s="5">
        <v>76.099999999999994</v>
      </c>
      <c r="AR51" s="5">
        <v>75</v>
      </c>
      <c r="AS51" s="5">
        <v>68.099999999999994</v>
      </c>
      <c r="AT51" s="5">
        <v>68.8</v>
      </c>
      <c r="AU51" s="5">
        <v>65.3</v>
      </c>
      <c r="AV51" s="5">
        <v>68.5</v>
      </c>
      <c r="AW51" s="5">
        <v>66.900000000000006</v>
      </c>
      <c r="AX51" s="5">
        <v>70</v>
      </c>
      <c r="AY51" s="5">
        <v>70.599999999999994</v>
      </c>
      <c r="AZ51" s="5">
        <v>69.099999999999994</v>
      </c>
      <c r="BA51" s="5">
        <v>71.5</v>
      </c>
      <c r="BB51" s="5">
        <v>87.9</v>
      </c>
      <c r="BC51" s="5">
        <v>82.1</v>
      </c>
      <c r="BD51" s="5">
        <v>79</v>
      </c>
      <c r="BE51" s="5">
        <v>82.3</v>
      </c>
      <c r="BF51" s="5">
        <v>75.099999999999994</v>
      </c>
      <c r="BG51" s="5">
        <v>74.099999999999994</v>
      </c>
      <c r="BH51" s="5">
        <v>63.6</v>
      </c>
      <c r="BI51" s="5">
        <v>66.400000000000006</v>
      </c>
      <c r="BJ51" s="5">
        <v>66.7</v>
      </c>
      <c r="BK51" s="5">
        <v>62.1</v>
      </c>
      <c r="BL51" s="5">
        <v>56.7</v>
      </c>
      <c r="BM51" s="5">
        <v>56.8</v>
      </c>
      <c r="BN51" s="5">
        <v>64.099999999999994</v>
      </c>
      <c r="BO51" s="5">
        <v>64.099999999999994</v>
      </c>
      <c r="BP51" s="5">
        <v>77.400000000000006</v>
      </c>
      <c r="BQ51" s="5">
        <v>74.2</v>
      </c>
      <c r="BR51" s="5">
        <v>75.400000000000006</v>
      </c>
      <c r="BS51" s="5">
        <v>72.8</v>
      </c>
      <c r="BT51" s="5">
        <v>67.900000000000006</v>
      </c>
      <c r="BU51" s="5">
        <v>66.5</v>
      </c>
      <c r="BV51" s="5">
        <v>67.5</v>
      </c>
      <c r="BW51" s="5">
        <v>69.3</v>
      </c>
      <c r="BX51" s="5">
        <v>67.5</v>
      </c>
      <c r="BY51" s="5">
        <v>82</v>
      </c>
      <c r="BZ51" s="5">
        <v>95.1</v>
      </c>
      <c r="CA51" s="5">
        <v>70</v>
      </c>
      <c r="CB51" s="5">
        <v>70.7</v>
      </c>
      <c r="CC51" s="5">
        <v>73.7</v>
      </c>
      <c r="CD51" s="5">
        <v>83</v>
      </c>
      <c r="CE51" s="5">
        <v>75.900000000000006</v>
      </c>
      <c r="CF51" s="5">
        <v>66.8</v>
      </c>
      <c r="CG51" s="5">
        <v>65.099999999999994</v>
      </c>
      <c r="CH51" s="5">
        <v>67.2</v>
      </c>
      <c r="CI51" s="5">
        <v>68.3</v>
      </c>
      <c r="CJ51" s="5">
        <v>58.9</v>
      </c>
      <c r="CK51" s="5">
        <v>65.900000000000006</v>
      </c>
      <c r="CL51" s="5">
        <v>60.4</v>
      </c>
      <c r="CM51" s="5">
        <v>71</v>
      </c>
      <c r="CN51" s="5">
        <v>86</v>
      </c>
      <c r="CO51" s="5">
        <v>95.9</v>
      </c>
      <c r="CP51" s="5">
        <v>102.4</v>
      </c>
      <c r="CQ51" s="5">
        <v>97.4</v>
      </c>
      <c r="CR51" s="5">
        <v>91.4</v>
      </c>
      <c r="CS51" s="5">
        <v>91.8</v>
      </c>
      <c r="CT51" s="5">
        <v>92</v>
      </c>
      <c r="CU51" s="5">
        <v>82.6</v>
      </c>
      <c r="CV51" s="5">
        <v>79.8</v>
      </c>
      <c r="CW51" s="5">
        <v>67.599999999999994</v>
      </c>
      <c r="CX51" s="5">
        <v>61.7</v>
      </c>
      <c r="CY51" s="5">
        <v>62.4</v>
      </c>
      <c r="CZ51" s="5">
        <v>68.599999999999994</v>
      </c>
      <c r="DA51" s="5">
        <v>75.7</v>
      </c>
      <c r="DB51" s="5">
        <v>84.3</v>
      </c>
      <c r="DC51" s="5">
        <v>111.2</v>
      </c>
      <c r="DD51" s="5">
        <v>105.8</v>
      </c>
      <c r="DE51" s="5">
        <v>94.7</v>
      </c>
      <c r="DF51" s="5">
        <v>99.1</v>
      </c>
      <c r="DG51" s="5">
        <v>107.7</v>
      </c>
      <c r="DH51" s="5">
        <v>122.7</v>
      </c>
      <c r="DI51" s="5">
        <v>127</v>
      </c>
      <c r="DJ51" s="5">
        <v>119.8</v>
      </c>
      <c r="DK51" s="5">
        <v>128.6</v>
      </c>
      <c r="DL51" s="5">
        <v>123.1</v>
      </c>
      <c r="DM51" s="5">
        <v>124.7</v>
      </c>
      <c r="DN51" s="5">
        <v>133.30000000000001</v>
      </c>
      <c r="DO51" s="5">
        <v>132.80000000000001</v>
      </c>
      <c r="DP51" s="5">
        <v>116.7</v>
      </c>
      <c r="DQ51" s="5">
        <v>99.3</v>
      </c>
      <c r="DR51" s="5">
        <v>107.6</v>
      </c>
      <c r="DS51" s="5">
        <v>111.8</v>
      </c>
      <c r="DT51" s="5">
        <v>125.7</v>
      </c>
    </row>
    <row r="52" spans="1:124">
      <c r="A52" s="3" t="s">
        <v>117</v>
      </c>
      <c r="B52" s="3" t="s">
        <v>118</v>
      </c>
      <c r="C52" s="4">
        <v>4.9320000000000003E-2</v>
      </c>
      <c r="D52" s="5">
        <v>88.1</v>
      </c>
      <c r="E52" s="5">
        <v>0</v>
      </c>
      <c r="F52" s="5">
        <v>0</v>
      </c>
      <c r="G52" s="5">
        <v>0</v>
      </c>
      <c r="H52" s="5">
        <v>0</v>
      </c>
      <c r="I52" s="5">
        <v>0</v>
      </c>
      <c r="J52" s="5">
        <v>93.5</v>
      </c>
      <c r="K52" s="5">
        <v>101.3</v>
      </c>
      <c r="L52" s="5">
        <v>104.1</v>
      </c>
      <c r="M52" s="5">
        <v>102.4</v>
      </c>
      <c r="N52" s="5">
        <v>94.8</v>
      </c>
      <c r="O52" s="5">
        <v>92.2</v>
      </c>
      <c r="P52" s="5">
        <v>94.2</v>
      </c>
      <c r="Q52" s="5">
        <v>0</v>
      </c>
      <c r="R52" s="5">
        <v>0</v>
      </c>
      <c r="S52" s="5">
        <v>0</v>
      </c>
      <c r="T52" s="5">
        <v>0</v>
      </c>
      <c r="U52" s="5">
        <v>0</v>
      </c>
      <c r="V52" s="5">
        <v>105.4</v>
      </c>
      <c r="W52" s="5">
        <v>107.7</v>
      </c>
      <c r="X52" s="5">
        <v>109.1</v>
      </c>
      <c r="Y52" s="5">
        <v>103.9</v>
      </c>
      <c r="Z52" s="5">
        <v>99</v>
      </c>
      <c r="AA52" s="5">
        <v>98</v>
      </c>
      <c r="AB52" s="5">
        <v>101.6</v>
      </c>
      <c r="AC52" s="5">
        <v>0</v>
      </c>
      <c r="AD52" s="5">
        <v>0</v>
      </c>
      <c r="AE52" s="5">
        <v>0</v>
      </c>
      <c r="AF52" s="5">
        <v>0</v>
      </c>
      <c r="AG52" s="5">
        <v>0</v>
      </c>
      <c r="AH52" s="5">
        <v>118.2</v>
      </c>
      <c r="AI52" s="5">
        <v>123.8</v>
      </c>
      <c r="AJ52" s="5">
        <v>121.9</v>
      </c>
      <c r="AK52" s="5">
        <v>130.5</v>
      </c>
      <c r="AL52" s="5">
        <v>120.5</v>
      </c>
      <c r="AM52" s="5">
        <v>108.1</v>
      </c>
      <c r="AN52" s="5">
        <v>110</v>
      </c>
      <c r="AO52" s="5">
        <v>0</v>
      </c>
      <c r="AP52" s="5">
        <v>0</v>
      </c>
      <c r="AQ52" s="5">
        <v>0</v>
      </c>
      <c r="AR52" s="5">
        <v>0</v>
      </c>
      <c r="AS52" s="5">
        <v>0</v>
      </c>
      <c r="AT52" s="5">
        <v>135.5</v>
      </c>
      <c r="AU52" s="5">
        <v>128.6</v>
      </c>
      <c r="AV52" s="5">
        <v>125.1</v>
      </c>
      <c r="AW52" s="5">
        <v>116.4</v>
      </c>
      <c r="AX52" s="5">
        <v>128</v>
      </c>
      <c r="AY52" s="5">
        <v>119.4</v>
      </c>
      <c r="AZ52" s="5">
        <v>108.7</v>
      </c>
      <c r="BA52" s="5">
        <v>0</v>
      </c>
      <c r="BB52" s="5">
        <v>0</v>
      </c>
      <c r="BC52" s="5">
        <v>0</v>
      </c>
      <c r="BD52" s="5">
        <v>0</v>
      </c>
      <c r="BE52" s="5">
        <v>0</v>
      </c>
      <c r="BF52" s="5">
        <v>111.5</v>
      </c>
      <c r="BG52" s="5">
        <v>113.8</v>
      </c>
      <c r="BH52" s="5">
        <v>120</v>
      </c>
      <c r="BI52" s="5">
        <v>112.8</v>
      </c>
      <c r="BJ52" s="5">
        <v>115.4</v>
      </c>
      <c r="BK52" s="5">
        <v>105.2</v>
      </c>
      <c r="BL52" s="5">
        <v>102.1</v>
      </c>
      <c r="BM52" s="5">
        <v>0</v>
      </c>
      <c r="BN52" s="5">
        <v>0</v>
      </c>
      <c r="BO52" s="5">
        <v>0</v>
      </c>
      <c r="BP52" s="5">
        <v>0</v>
      </c>
      <c r="BQ52" s="5">
        <v>0</v>
      </c>
      <c r="BR52" s="5">
        <v>122</v>
      </c>
      <c r="BS52" s="5">
        <v>123.5</v>
      </c>
      <c r="BT52" s="5">
        <v>128.6</v>
      </c>
      <c r="BU52" s="5">
        <v>119.2</v>
      </c>
      <c r="BV52" s="5">
        <v>113.7</v>
      </c>
      <c r="BW52" s="5">
        <v>111.1</v>
      </c>
      <c r="BX52" s="5">
        <v>119.2</v>
      </c>
      <c r="BY52" s="5">
        <v>0</v>
      </c>
      <c r="BZ52" s="5">
        <v>0</v>
      </c>
      <c r="CA52" s="5">
        <v>0</v>
      </c>
      <c r="CB52" s="5">
        <v>0</v>
      </c>
      <c r="CC52" s="5">
        <v>0</v>
      </c>
      <c r="CD52" s="5">
        <v>119.6</v>
      </c>
      <c r="CE52" s="5">
        <v>118.5</v>
      </c>
      <c r="CF52" s="5">
        <v>121.6</v>
      </c>
      <c r="CG52" s="5">
        <v>118.8</v>
      </c>
      <c r="CH52" s="5">
        <v>111</v>
      </c>
      <c r="CI52" s="5">
        <v>109.6</v>
      </c>
      <c r="CJ52" s="5">
        <v>118.1</v>
      </c>
      <c r="CK52" s="5">
        <v>0</v>
      </c>
      <c r="CL52" s="5">
        <v>0</v>
      </c>
      <c r="CM52" s="5">
        <v>0</v>
      </c>
      <c r="CN52" s="5">
        <v>0</v>
      </c>
      <c r="CO52" s="5">
        <v>0</v>
      </c>
      <c r="CP52" s="5">
        <v>154.5</v>
      </c>
      <c r="CQ52" s="5">
        <v>176.9</v>
      </c>
      <c r="CR52" s="5">
        <v>139.5</v>
      </c>
      <c r="CS52" s="5">
        <v>138.5</v>
      </c>
      <c r="CT52" s="5">
        <v>143</v>
      </c>
      <c r="CU52" s="5">
        <v>139.19999999999999</v>
      </c>
      <c r="CV52" s="5">
        <v>132.19999999999999</v>
      </c>
      <c r="CW52" s="5">
        <v>0</v>
      </c>
      <c r="CX52" s="5">
        <v>0</v>
      </c>
      <c r="CY52" s="5">
        <v>0</v>
      </c>
      <c r="CZ52" s="5">
        <v>0</v>
      </c>
      <c r="DA52" s="5">
        <v>0</v>
      </c>
      <c r="DB52" s="5">
        <v>120.3</v>
      </c>
      <c r="DC52" s="5">
        <v>123</v>
      </c>
      <c r="DD52" s="5">
        <v>139.80000000000001</v>
      </c>
      <c r="DE52" s="5">
        <v>142.69999999999999</v>
      </c>
      <c r="DF52" s="5">
        <v>145.1</v>
      </c>
      <c r="DG52" s="5">
        <v>132.80000000000001</v>
      </c>
      <c r="DH52" s="5">
        <v>143.4</v>
      </c>
      <c r="DI52" s="5">
        <v>0</v>
      </c>
      <c r="DJ52" s="5">
        <v>0</v>
      </c>
      <c r="DK52" s="5">
        <v>0</v>
      </c>
      <c r="DL52" s="5">
        <v>0</v>
      </c>
      <c r="DM52" s="5">
        <v>0</v>
      </c>
      <c r="DN52" s="5">
        <v>169.7</v>
      </c>
      <c r="DO52" s="5">
        <v>199.3</v>
      </c>
      <c r="DP52" s="5">
        <v>161.6</v>
      </c>
      <c r="DQ52" s="5">
        <v>159.9</v>
      </c>
      <c r="DR52" s="5">
        <v>146.30000000000001</v>
      </c>
      <c r="DS52" s="5">
        <v>149</v>
      </c>
      <c r="DT52" s="5">
        <v>159.5</v>
      </c>
    </row>
    <row r="53" spans="1:124">
      <c r="A53" s="3" t="s">
        <v>119</v>
      </c>
      <c r="B53" s="3" t="s">
        <v>120</v>
      </c>
      <c r="C53" s="4">
        <v>3.0890000000000001E-2</v>
      </c>
      <c r="D53" s="5">
        <v>124.7</v>
      </c>
      <c r="E53" s="5">
        <v>116.5</v>
      </c>
      <c r="F53" s="5">
        <v>120.7</v>
      </c>
      <c r="G53" s="5">
        <v>134.30000000000001</v>
      </c>
      <c r="H53" s="5">
        <v>114.3</v>
      </c>
      <c r="I53" s="5">
        <v>123</v>
      </c>
      <c r="J53" s="5">
        <v>121.8</v>
      </c>
      <c r="K53" s="5">
        <v>102</v>
      </c>
      <c r="L53" s="5">
        <v>112.2</v>
      </c>
      <c r="M53" s="5">
        <v>116</v>
      </c>
      <c r="N53" s="5">
        <v>124.5</v>
      </c>
      <c r="O53" s="5">
        <v>130.19999999999999</v>
      </c>
      <c r="P53" s="5">
        <v>125.9</v>
      </c>
      <c r="Q53" s="5">
        <v>135.80000000000001</v>
      </c>
      <c r="R53" s="5">
        <v>138.9</v>
      </c>
      <c r="S53" s="5">
        <v>126.5</v>
      </c>
      <c r="T53" s="5">
        <v>149.30000000000001</v>
      </c>
      <c r="U53" s="5">
        <v>143.5</v>
      </c>
      <c r="V53" s="5">
        <v>137.6</v>
      </c>
      <c r="W53" s="5">
        <v>136.19999999999999</v>
      </c>
      <c r="X53" s="5">
        <v>111</v>
      </c>
      <c r="Y53" s="5">
        <v>117.4</v>
      </c>
      <c r="Z53" s="5">
        <v>130.6</v>
      </c>
      <c r="AA53" s="5">
        <v>126.7</v>
      </c>
      <c r="AB53" s="5">
        <v>134.69999999999999</v>
      </c>
      <c r="AC53" s="5">
        <v>125.2</v>
      </c>
      <c r="AD53" s="5">
        <v>142.80000000000001</v>
      </c>
      <c r="AE53" s="5">
        <v>149.80000000000001</v>
      </c>
      <c r="AF53" s="5">
        <v>137.9</v>
      </c>
      <c r="AG53" s="5">
        <v>127.1</v>
      </c>
      <c r="AH53" s="5">
        <v>123.8</v>
      </c>
      <c r="AI53" s="5">
        <v>111.4</v>
      </c>
      <c r="AJ53" s="5">
        <v>128.80000000000001</v>
      </c>
      <c r="AK53" s="5">
        <v>123.6</v>
      </c>
      <c r="AL53" s="5">
        <v>120</v>
      </c>
      <c r="AM53" s="5">
        <v>130.6</v>
      </c>
      <c r="AN53" s="5">
        <v>129.80000000000001</v>
      </c>
      <c r="AO53" s="5">
        <v>126.6</v>
      </c>
      <c r="AP53" s="5">
        <v>132</v>
      </c>
      <c r="AQ53" s="5">
        <v>131.69999999999999</v>
      </c>
      <c r="AR53" s="5">
        <v>138</v>
      </c>
      <c r="AS53" s="5">
        <v>132.1</v>
      </c>
      <c r="AT53" s="5">
        <v>125.4</v>
      </c>
      <c r="AU53" s="5">
        <v>118.1</v>
      </c>
      <c r="AV53" s="5">
        <v>112.2</v>
      </c>
      <c r="AW53" s="5">
        <v>118.7</v>
      </c>
      <c r="AX53" s="5">
        <v>136.1</v>
      </c>
      <c r="AY53" s="5">
        <v>140.5</v>
      </c>
      <c r="AZ53" s="5">
        <v>149.30000000000001</v>
      </c>
      <c r="BA53" s="5">
        <v>132.69999999999999</v>
      </c>
      <c r="BB53" s="5">
        <v>148.80000000000001</v>
      </c>
      <c r="BC53" s="5">
        <v>168.6</v>
      </c>
      <c r="BD53" s="5">
        <v>165.2</v>
      </c>
      <c r="BE53" s="5">
        <v>165</v>
      </c>
      <c r="BF53" s="5">
        <v>152.4</v>
      </c>
      <c r="BG53" s="5">
        <v>144.9</v>
      </c>
      <c r="BH53" s="5">
        <v>126.3</v>
      </c>
      <c r="BI53" s="5">
        <v>143</v>
      </c>
      <c r="BJ53" s="5">
        <v>144.9</v>
      </c>
      <c r="BK53" s="5">
        <v>137.80000000000001</v>
      </c>
      <c r="BL53" s="5">
        <v>146.80000000000001</v>
      </c>
      <c r="BM53" s="5">
        <v>149.6</v>
      </c>
      <c r="BN53" s="5">
        <v>150.4</v>
      </c>
      <c r="BO53" s="5">
        <v>156.4</v>
      </c>
      <c r="BP53" s="5">
        <v>147.69999999999999</v>
      </c>
      <c r="BQ53" s="5">
        <v>148.1</v>
      </c>
      <c r="BR53" s="5">
        <v>153.9</v>
      </c>
      <c r="BS53" s="5">
        <v>144.30000000000001</v>
      </c>
      <c r="BT53" s="5">
        <v>140</v>
      </c>
      <c r="BU53" s="5">
        <v>148.80000000000001</v>
      </c>
      <c r="BV53" s="5">
        <v>146.19999999999999</v>
      </c>
      <c r="BW53" s="5">
        <v>144.30000000000001</v>
      </c>
      <c r="BX53" s="5">
        <v>155</v>
      </c>
      <c r="BY53" s="5">
        <v>163.5</v>
      </c>
      <c r="BZ53" s="5">
        <v>150.1</v>
      </c>
      <c r="CA53" s="5">
        <v>162.4</v>
      </c>
      <c r="CB53" s="5">
        <v>155.1</v>
      </c>
      <c r="CC53" s="5">
        <v>158.80000000000001</v>
      </c>
      <c r="CD53" s="5">
        <v>181.3</v>
      </c>
      <c r="CE53" s="5">
        <v>160.5</v>
      </c>
      <c r="CF53" s="5">
        <v>144.30000000000001</v>
      </c>
      <c r="CG53" s="5">
        <v>124.5</v>
      </c>
      <c r="CH53" s="5">
        <v>125.7</v>
      </c>
      <c r="CI53" s="5">
        <v>150.9</v>
      </c>
      <c r="CJ53" s="5">
        <v>169.7</v>
      </c>
      <c r="CK53" s="5">
        <v>196.7</v>
      </c>
      <c r="CL53" s="5">
        <v>161.9</v>
      </c>
      <c r="CM53" s="5">
        <v>185.5</v>
      </c>
      <c r="CN53" s="5">
        <v>176.4</v>
      </c>
      <c r="CO53" s="5">
        <v>162.69999999999999</v>
      </c>
      <c r="CP53" s="5">
        <v>165.4</v>
      </c>
      <c r="CQ53" s="5">
        <v>151.80000000000001</v>
      </c>
      <c r="CR53" s="5">
        <v>175.4</v>
      </c>
      <c r="CS53" s="5">
        <v>173.9</v>
      </c>
      <c r="CT53" s="5">
        <v>171</v>
      </c>
      <c r="CU53" s="5">
        <v>161.4</v>
      </c>
      <c r="CV53" s="5">
        <v>137.80000000000001</v>
      </c>
      <c r="CW53" s="5">
        <v>129.1</v>
      </c>
      <c r="CX53" s="5">
        <v>128</v>
      </c>
      <c r="CY53" s="5">
        <v>126.8</v>
      </c>
      <c r="CZ53" s="5">
        <v>128.1</v>
      </c>
      <c r="DA53" s="5">
        <v>160.19999999999999</v>
      </c>
      <c r="DB53" s="5">
        <v>155</v>
      </c>
      <c r="DC53" s="5">
        <v>139.4</v>
      </c>
      <c r="DD53" s="5">
        <v>134.9</v>
      </c>
      <c r="DE53" s="5">
        <v>116.7</v>
      </c>
      <c r="DF53" s="5">
        <v>118</v>
      </c>
      <c r="DG53" s="5">
        <v>127.3</v>
      </c>
      <c r="DH53" s="5">
        <v>174.7</v>
      </c>
      <c r="DI53" s="5">
        <v>137.19999999999999</v>
      </c>
      <c r="DJ53" s="5">
        <v>121.5</v>
      </c>
      <c r="DK53" s="5">
        <v>138.80000000000001</v>
      </c>
      <c r="DL53" s="5">
        <v>160.4</v>
      </c>
      <c r="DM53" s="5">
        <v>166.2</v>
      </c>
      <c r="DN53" s="5">
        <v>158.9</v>
      </c>
      <c r="DO53" s="5">
        <v>138.9</v>
      </c>
      <c r="DP53" s="5">
        <v>152.69999999999999</v>
      </c>
      <c r="DQ53" s="5">
        <v>145.9</v>
      </c>
      <c r="DR53" s="5">
        <v>169.2</v>
      </c>
      <c r="DS53" s="5">
        <v>210.2</v>
      </c>
      <c r="DT53" s="5">
        <v>210.9</v>
      </c>
    </row>
    <row r="54" spans="1:124">
      <c r="A54" s="3" t="s">
        <v>121</v>
      </c>
      <c r="B54" s="3" t="s">
        <v>122</v>
      </c>
      <c r="C54" s="4">
        <v>4.5600000000000002E-2</v>
      </c>
      <c r="D54" s="5">
        <v>77.099999999999994</v>
      </c>
      <c r="E54" s="5">
        <v>77.099999999999994</v>
      </c>
      <c r="F54" s="5">
        <v>77.099999999999994</v>
      </c>
      <c r="G54" s="5">
        <v>77.099999999999994</v>
      </c>
      <c r="H54" s="5">
        <v>67.8</v>
      </c>
      <c r="I54" s="5">
        <v>58.9</v>
      </c>
      <c r="J54" s="5">
        <v>85.3</v>
      </c>
      <c r="K54" s="5">
        <v>82.4</v>
      </c>
      <c r="L54" s="5">
        <v>64.599999999999994</v>
      </c>
      <c r="M54" s="5">
        <v>62.9</v>
      </c>
      <c r="N54" s="5">
        <v>76</v>
      </c>
      <c r="O54" s="5">
        <v>82.1</v>
      </c>
      <c r="P54" s="5">
        <v>80.5</v>
      </c>
      <c r="Q54" s="5">
        <v>86.5</v>
      </c>
      <c r="R54" s="5">
        <v>108</v>
      </c>
      <c r="S54" s="5">
        <v>109.7</v>
      </c>
      <c r="T54" s="5">
        <v>104.9</v>
      </c>
      <c r="U54" s="5">
        <v>131.1</v>
      </c>
      <c r="V54" s="5">
        <v>137.4</v>
      </c>
      <c r="W54" s="5">
        <v>133.19999999999999</v>
      </c>
      <c r="X54" s="5">
        <v>111</v>
      </c>
      <c r="Y54" s="5">
        <v>109.9</v>
      </c>
      <c r="Z54" s="5">
        <v>108.6</v>
      </c>
      <c r="AA54" s="5">
        <v>146.30000000000001</v>
      </c>
      <c r="AB54" s="5">
        <v>208.1</v>
      </c>
      <c r="AC54" s="5">
        <v>229.1</v>
      </c>
      <c r="AD54" s="5">
        <v>229.1</v>
      </c>
      <c r="AE54" s="5">
        <v>229.1</v>
      </c>
      <c r="AF54" s="5">
        <v>217.5</v>
      </c>
      <c r="AG54" s="5">
        <v>197.4</v>
      </c>
      <c r="AH54" s="5">
        <v>214.7</v>
      </c>
      <c r="AI54" s="5">
        <v>222.5</v>
      </c>
      <c r="AJ54" s="5">
        <v>220.7</v>
      </c>
      <c r="AK54" s="5">
        <v>198.4</v>
      </c>
      <c r="AL54" s="5">
        <v>208.2</v>
      </c>
      <c r="AM54" s="5">
        <v>209.3</v>
      </c>
      <c r="AN54" s="5">
        <v>239.6</v>
      </c>
      <c r="AO54" s="5">
        <v>253.7</v>
      </c>
      <c r="AP54" s="5">
        <v>259.7</v>
      </c>
      <c r="AQ54" s="5">
        <v>259.7</v>
      </c>
      <c r="AR54" s="5">
        <v>267.7</v>
      </c>
      <c r="AS54" s="5">
        <v>249.7</v>
      </c>
      <c r="AT54" s="5">
        <v>225.5</v>
      </c>
      <c r="AU54" s="5">
        <v>217.2</v>
      </c>
      <c r="AV54" s="5">
        <v>263.3</v>
      </c>
      <c r="AW54" s="5">
        <v>279.39999999999998</v>
      </c>
      <c r="AX54" s="5">
        <v>265.3</v>
      </c>
      <c r="AY54" s="5">
        <v>285.10000000000002</v>
      </c>
      <c r="AZ54" s="5">
        <v>250.9</v>
      </c>
      <c r="BA54" s="5">
        <v>272.39999999999998</v>
      </c>
      <c r="BB54" s="5">
        <v>294.8</v>
      </c>
      <c r="BC54" s="5">
        <v>297</v>
      </c>
      <c r="BD54" s="5">
        <v>274.10000000000002</v>
      </c>
      <c r="BE54" s="5">
        <v>249.4</v>
      </c>
      <c r="BF54" s="5">
        <v>255.3</v>
      </c>
      <c r="BG54" s="5">
        <v>220.4</v>
      </c>
      <c r="BH54" s="5">
        <v>198.6</v>
      </c>
      <c r="BI54" s="5">
        <v>198.8</v>
      </c>
      <c r="BJ54" s="5">
        <v>233.6</v>
      </c>
      <c r="BK54" s="5">
        <v>230.8</v>
      </c>
      <c r="BL54" s="5">
        <v>196.8</v>
      </c>
      <c r="BM54" s="5">
        <v>229.4</v>
      </c>
      <c r="BN54" s="5">
        <v>231.4</v>
      </c>
      <c r="BO54" s="5">
        <v>240.2</v>
      </c>
      <c r="BP54" s="5">
        <v>237.8</v>
      </c>
      <c r="BQ54" s="5">
        <v>241.8</v>
      </c>
      <c r="BR54" s="5">
        <v>226.1</v>
      </c>
      <c r="BS54" s="5">
        <v>208.2</v>
      </c>
      <c r="BT54" s="5">
        <v>223.2</v>
      </c>
      <c r="BU54" s="5">
        <v>234.8</v>
      </c>
      <c r="BV54" s="5">
        <v>244.6</v>
      </c>
      <c r="BW54" s="5">
        <v>297</v>
      </c>
      <c r="BX54" s="5">
        <v>325.8</v>
      </c>
      <c r="BY54" s="5">
        <v>367.3</v>
      </c>
      <c r="BZ54" s="5">
        <v>362.7</v>
      </c>
      <c r="CA54" s="5">
        <v>303.8</v>
      </c>
      <c r="CB54" s="5">
        <v>254.5</v>
      </c>
      <c r="CC54" s="5">
        <v>255.2</v>
      </c>
      <c r="CD54" s="5">
        <v>265.7</v>
      </c>
      <c r="CE54" s="5">
        <v>256.8</v>
      </c>
      <c r="CF54" s="5">
        <v>290.8</v>
      </c>
      <c r="CG54" s="5">
        <v>324.89999999999998</v>
      </c>
      <c r="CH54" s="5">
        <v>366.5</v>
      </c>
      <c r="CI54" s="5">
        <v>360.9</v>
      </c>
      <c r="CJ54" s="5">
        <v>339.3</v>
      </c>
      <c r="CK54" s="5">
        <v>339.3</v>
      </c>
      <c r="CL54" s="5">
        <v>334.1</v>
      </c>
      <c r="CM54" s="5">
        <v>344.2</v>
      </c>
      <c r="CN54" s="5">
        <v>320.3</v>
      </c>
      <c r="CO54" s="5">
        <v>295.5</v>
      </c>
      <c r="CP54" s="5">
        <v>317.39999999999998</v>
      </c>
      <c r="CQ54" s="5">
        <v>368.5</v>
      </c>
      <c r="CR54" s="5">
        <v>343.5</v>
      </c>
      <c r="CS54" s="5">
        <v>316.39999999999998</v>
      </c>
      <c r="CT54" s="5">
        <v>296.2</v>
      </c>
      <c r="CU54" s="5">
        <v>253</v>
      </c>
      <c r="CV54" s="5">
        <v>262</v>
      </c>
      <c r="CW54" s="5">
        <v>254.3</v>
      </c>
      <c r="CX54" s="5">
        <v>250.9</v>
      </c>
      <c r="CY54" s="5">
        <v>290.89999999999998</v>
      </c>
      <c r="CZ54" s="5">
        <v>263.10000000000002</v>
      </c>
      <c r="DA54" s="5">
        <v>271.89999999999998</v>
      </c>
      <c r="DB54" s="5">
        <v>329.1</v>
      </c>
      <c r="DC54" s="5">
        <v>285.3</v>
      </c>
      <c r="DD54" s="5">
        <v>270.2</v>
      </c>
      <c r="DE54" s="5">
        <v>252.6</v>
      </c>
      <c r="DF54" s="5">
        <v>316.39999999999998</v>
      </c>
      <c r="DG54" s="5">
        <v>317.2</v>
      </c>
      <c r="DH54" s="5">
        <v>299.5</v>
      </c>
      <c r="DI54" s="5">
        <v>314.10000000000002</v>
      </c>
      <c r="DJ54" s="5">
        <v>315.10000000000002</v>
      </c>
      <c r="DK54" s="5">
        <v>291.10000000000002</v>
      </c>
      <c r="DL54" s="5">
        <v>206.3</v>
      </c>
      <c r="DM54" s="5">
        <v>194.8</v>
      </c>
      <c r="DN54" s="5">
        <v>278.2</v>
      </c>
      <c r="DO54" s="5">
        <v>280.89999999999998</v>
      </c>
      <c r="DP54" s="5">
        <v>301.7</v>
      </c>
      <c r="DQ54" s="5">
        <v>280.5</v>
      </c>
      <c r="DR54" s="5">
        <v>311.10000000000002</v>
      </c>
      <c r="DS54" s="5">
        <v>252.2</v>
      </c>
      <c r="DT54" s="5">
        <v>322.89999999999998</v>
      </c>
    </row>
    <row r="55" spans="1:124">
      <c r="A55" s="3" t="s">
        <v>123</v>
      </c>
      <c r="B55" s="3" t="s">
        <v>124</v>
      </c>
      <c r="C55" s="4">
        <v>2.955E-2</v>
      </c>
      <c r="D55" s="5">
        <v>0</v>
      </c>
      <c r="E55" s="5">
        <v>0</v>
      </c>
      <c r="F55" s="5">
        <v>125.7</v>
      </c>
      <c r="G55" s="5">
        <v>156.69999999999999</v>
      </c>
      <c r="H55" s="5">
        <v>0</v>
      </c>
      <c r="I55" s="5">
        <v>0</v>
      </c>
      <c r="J55" s="5">
        <v>0</v>
      </c>
      <c r="K55" s="5">
        <v>0</v>
      </c>
      <c r="L55" s="5">
        <v>0</v>
      </c>
      <c r="M55" s="5">
        <v>0</v>
      </c>
      <c r="N55" s="5">
        <v>0</v>
      </c>
      <c r="O55" s="5">
        <v>0</v>
      </c>
      <c r="P55" s="5">
        <v>0</v>
      </c>
      <c r="Q55" s="5">
        <v>0</v>
      </c>
      <c r="R55" s="5">
        <v>129.5</v>
      </c>
      <c r="S55" s="5">
        <v>147.5</v>
      </c>
      <c r="T55" s="5">
        <v>0</v>
      </c>
      <c r="U55" s="5">
        <v>0</v>
      </c>
      <c r="V55" s="5">
        <v>0</v>
      </c>
      <c r="W55" s="5">
        <v>0</v>
      </c>
      <c r="X55" s="5">
        <v>0</v>
      </c>
      <c r="Y55" s="5">
        <v>0</v>
      </c>
      <c r="Z55" s="5">
        <v>0</v>
      </c>
      <c r="AA55" s="5">
        <v>0</v>
      </c>
      <c r="AB55" s="5">
        <v>0</v>
      </c>
      <c r="AC55" s="5">
        <v>0</v>
      </c>
      <c r="AD55" s="5">
        <v>170</v>
      </c>
      <c r="AE55" s="5">
        <v>159.30000000000001</v>
      </c>
      <c r="AF55" s="5">
        <v>0</v>
      </c>
      <c r="AG55" s="5">
        <v>0</v>
      </c>
      <c r="AH55" s="5">
        <v>0</v>
      </c>
      <c r="AI55" s="5">
        <v>0</v>
      </c>
      <c r="AJ55" s="5">
        <v>0</v>
      </c>
      <c r="AK55" s="5">
        <v>0</v>
      </c>
      <c r="AL55" s="5">
        <v>0</v>
      </c>
      <c r="AM55" s="5">
        <v>0</v>
      </c>
      <c r="AN55" s="5">
        <v>0</v>
      </c>
      <c r="AO55" s="5">
        <v>0</v>
      </c>
      <c r="AP55" s="5">
        <v>161</v>
      </c>
      <c r="AQ55" s="5">
        <v>178.5</v>
      </c>
      <c r="AR55" s="5">
        <v>0</v>
      </c>
      <c r="AS55" s="5">
        <v>0</v>
      </c>
      <c r="AT55" s="5">
        <v>0</v>
      </c>
      <c r="AU55" s="5">
        <v>0</v>
      </c>
      <c r="AV55" s="5">
        <v>0</v>
      </c>
      <c r="AW55" s="5">
        <v>0</v>
      </c>
      <c r="AX55" s="5">
        <v>0</v>
      </c>
      <c r="AY55" s="5">
        <v>0</v>
      </c>
      <c r="AZ55" s="5">
        <v>0</v>
      </c>
      <c r="BA55" s="5">
        <v>0</v>
      </c>
      <c r="BB55" s="5">
        <v>181.1</v>
      </c>
      <c r="BC55" s="5">
        <v>191.2</v>
      </c>
      <c r="BD55" s="5">
        <v>0</v>
      </c>
      <c r="BE55" s="5">
        <v>0</v>
      </c>
      <c r="BF55" s="5">
        <v>0</v>
      </c>
      <c r="BG55" s="5">
        <v>0</v>
      </c>
      <c r="BH55" s="5">
        <v>0</v>
      </c>
      <c r="BI55" s="5">
        <v>0</v>
      </c>
      <c r="BJ55" s="5">
        <v>0</v>
      </c>
      <c r="BK55" s="5">
        <v>0</v>
      </c>
      <c r="BL55" s="5">
        <v>0</v>
      </c>
      <c r="BM55" s="5">
        <v>0</v>
      </c>
      <c r="BN55" s="5">
        <v>132.6</v>
      </c>
      <c r="BO55" s="5">
        <v>194.1</v>
      </c>
      <c r="BP55" s="5">
        <v>0</v>
      </c>
      <c r="BQ55" s="5">
        <v>0</v>
      </c>
      <c r="BR55" s="5">
        <v>0</v>
      </c>
      <c r="BS55" s="5">
        <v>0</v>
      </c>
      <c r="BT55" s="5">
        <v>0</v>
      </c>
      <c r="BU55" s="5">
        <v>0</v>
      </c>
      <c r="BV55" s="5">
        <v>0</v>
      </c>
      <c r="BW55" s="5">
        <v>0</v>
      </c>
      <c r="BX55" s="5">
        <v>0</v>
      </c>
      <c r="BY55" s="5">
        <v>0</v>
      </c>
      <c r="BZ55" s="5">
        <v>126.7</v>
      </c>
      <c r="CA55" s="5">
        <v>132.80000000000001</v>
      </c>
      <c r="CB55" s="5">
        <v>0</v>
      </c>
      <c r="CC55" s="5">
        <v>0</v>
      </c>
      <c r="CD55" s="5">
        <v>0</v>
      </c>
      <c r="CE55" s="5">
        <v>0</v>
      </c>
      <c r="CF55" s="5">
        <v>0</v>
      </c>
      <c r="CG55" s="5">
        <v>0</v>
      </c>
      <c r="CH55" s="5">
        <v>0</v>
      </c>
      <c r="CI55" s="5">
        <v>0</v>
      </c>
      <c r="CJ55" s="5">
        <v>0</v>
      </c>
      <c r="CK55" s="5">
        <v>0</v>
      </c>
      <c r="CL55" s="5">
        <v>135.9</v>
      </c>
      <c r="CM55" s="5">
        <v>127.5</v>
      </c>
      <c r="CN55" s="5">
        <v>0</v>
      </c>
      <c r="CO55" s="5">
        <v>0</v>
      </c>
      <c r="CP55" s="5">
        <v>0</v>
      </c>
      <c r="CQ55" s="5">
        <v>0</v>
      </c>
      <c r="CR55" s="5">
        <v>0</v>
      </c>
      <c r="CS55" s="5">
        <v>0</v>
      </c>
      <c r="CT55" s="5">
        <v>0</v>
      </c>
      <c r="CU55" s="5">
        <v>0</v>
      </c>
      <c r="CV55" s="5">
        <v>0</v>
      </c>
      <c r="CW55" s="5">
        <v>0</v>
      </c>
      <c r="CX55" s="5">
        <v>127.5</v>
      </c>
      <c r="CY55" s="5">
        <v>127.5</v>
      </c>
      <c r="CZ55" s="5">
        <v>0</v>
      </c>
      <c r="DA55" s="5">
        <v>0</v>
      </c>
      <c r="DB55" s="5">
        <v>0</v>
      </c>
      <c r="DC55" s="5">
        <v>0</v>
      </c>
      <c r="DD55" s="5">
        <v>0</v>
      </c>
      <c r="DE55" s="5">
        <v>0</v>
      </c>
      <c r="DF55" s="5">
        <v>0</v>
      </c>
      <c r="DG55" s="5">
        <v>0</v>
      </c>
      <c r="DH55" s="5">
        <v>0</v>
      </c>
      <c r="DI55" s="5">
        <v>0</v>
      </c>
      <c r="DJ55" s="5">
        <v>121.8</v>
      </c>
      <c r="DK55" s="5">
        <v>131.5</v>
      </c>
      <c r="DL55" s="5">
        <v>0</v>
      </c>
      <c r="DM55" s="5">
        <v>0</v>
      </c>
      <c r="DN55" s="5">
        <v>0</v>
      </c>
      <c r="DO55" s="5">
        <v>0</v>
      </c>
      <c r="DP55" s="5">
        <v>0</v>
      </c>
      <c r="DQ55" s="5">
        <v>0</v>
      </c>
      <c r="DR55" s="5">
        <v>0</v>
      </c>
      <c r="DS55" s="5">
        <v>0</v>
      </c>
      <c r="DT55" s="5">
        <v>0</v>
      </c>
    </row>
    <row r="56" spans="1:124">
      <c r="A56" s="3" t="s">
        <v>125</v>
      </c>
      <c r="B56" s="3" t="s">
        <v>126</v>
      </c>
      <c r="C56" s="4">
        <v>6.5750000000000003E-2</v>
      </c>
      <c r="D56" s="5">
        <v>160</v>
      </c>
      <c r="E56" s="5">
        <v>153.4</v>
      </c>
      <c r="F56" s="5">
        <v>133.5</v>
      </c>
      <c r="G56" s="5">
        <v>121.6</v>
      </c>
      <c r="H56" s="5">
        <v>125.8</v>
      </c>
      <c r="I56" s="5">
        <v>144.69999999999999</v>
      </c>
      <c r="J56" s="5">
        <v>127.1</v>
      </c>
      <c r="K56" s="5">
        <v>85.8</v>
      </c>
      <c r="L56" s="5">
        <v>82.3</v>
      </c>
      <c r="M56" s="5">
        <v>98.4</v>
      </c>
      <c r="N56" s="5">
        <v>100.2</v>
      </c>
      <c r="O56" s="5">
        <v>103.8</v>
      </c>
      <c r="P56" s="5">
        <v>124.7</v>
      </c>
      <c r="Q56" s="5">
        <v>130.5</v>
      </c>
      <c r="R56" s="5">
        <v>118.8</v>
      </c>
      <c r="S56" s="5">
        <v>100.6</v>
      </c>
      <c r="T56" s="5">
        <v>98</v>
      </c>
      <c r="U56" s="5">
        <v>117</v>
      </c>
      <c r="V56" s="5">
        <v>116.9</v>
      </c>
      <c r="W56" s="5">
        <v>92.3</v>
      </c>
      <c r="X56" s="5">
        <v>74.400000000000006</v>
      </c>
      <c r="Y56" s="5">
        <v>87.5</v>
      </c>
      <c r="Z56" s="5">
        <v>126.2</v>
      </c>
      <c r="AA56" s="5">
        <v>144.1</v>
      </c>
      <c r="AB56" s="5">
        <v>197.7</v>
      </c>
      <c r="AC56" s="5">
        <v>171.4</v>
      </c>
      <c r="AD56" s="5">
        <v>120.6</v>
      </c>
      <c r="AE56" s="5">
        <v>103.9</v>
      </c>
      <c r="AF56" s="5">
        <v>111.3</v>
      </c>
      <c r="AG56" s="5">
        <v>156.69999999999999</v>
      </c>
      <c r="AH56" s="5">
        <v>197.1</v>
      </c>
      <c r="AI56" s="5">
        <v>135</v>
      </c>
      <c r="AJ56" s="5">
        <v>105.1</v>
      </c>
      <c r="AK56" s="5">
        <v>117</v>
      </c>
      <c r="AL56" s="5">
        <v>129</v>
      </c>
      <c r="AM56" s="5">
        <v>147.30000000000001</v>
      </c>
      <c r="AN56" s="5">
        <v>155.4</v>
      </c>
      <c r="AO56" s="5">
        <v>143.9</v>
      </c>
      <c r="AP56" s="5">
        <v>127.2</v>
      </c>
      <c r="AQ56" s="5">
        <v>99</v>
      </c>
      <c r="AR56" s="5">
        <v>104.9</v>
      </c>
      <c r="AS56" s="5">
        <v>115.5</v>
      </c>
      <c r="AT56" s="5">
        <v>132</v>
      </c>
      <c r="AU56" s="5">
        <v>136.9</v>
      </c>
      <c r="AV56" s="5">
        <v>119.6</v>
      </c>
      <c r="AW56" s="5">
        <v>125.8</v>
      </c>
      <c r="AX56" s="5">
        <v>144.19999999999999</v>
      </c>
      <c r="AY56" s="5">
        <v>163.80000000000001</v>
      </c>
      <c r="AZ56" s="5">
        <v>176.4</v>
      </c>
      <c r="BA56" s="5">
        <v>183.2</v>
      </c>
      <c r="BB56" s="5">
        <v>144.69999999999999</v>
      </c>
      <c r="BC56" s="5">
        <v>142.5</v>
      </c>
      <c r="BD56" s="5">
        <v>155.5</v>
      </c>
      <c r="BE56" s="5">
        <v>180.8</v>
      </c>
      <c r="BF56" s="5">
        <v>138</v>
      </c>
      <c r="BG56" s="5">
        <v>92.8</v>
      </c>
      <c r="BH56" s="5">
        <v>73.3</v>
      </c>
      <c r="BI56" s="5">
        <v>63.5</v>
      </c>
      <c r="BJ56" s="5">
        <v>67.099999999999994</v>
      </c>
      <c r="BK56" s="5">
        <v>115.4</v>
      </c>
      <c r="BL56" s="5">
        <v>128</v>
      </c>
      <c r="BM56" s="5">
        <v>123.6</v>
      </c>
      <c r="BN56" s="5">
        <v>104</v>
      </c>
      <c r="BO56" s="5">
        <v>83</v>
      </c>
      <c r="BP56" s="5">
        <v>90.2</v>
      </c>
      <c r="BQ56" s="5">
        <v>113.7</v>
      </c>
      <c r="BR56" s="5">
        <v>113.2</v>
      </c>
      <c r="BS56" s="5">
        <v>87.2</v>
      </c>
      <c r="BT56" s="5">
        <v>76.099999999999994</v>
      </c>
      <c r="BU56" s="5">
        <v>77</v>
      </c>
      <c r="BV56" s="5">
        <v>83.4</v>
      </c>
      <c r="BW56" s="5">
        <v>149.30000000000001</v>
      </c>
      <c r="BX56" s="5">
        <v>217.3</v>
      </c>
      <c r="BY56" s="5">
        <v>158.80000000000001</v>
      </c>
      <c r="BZ56" s="5">
        <v>108.1</v>
      </c>
      <c r="CA56" s="5">
        <v>90.2</v>
      </c>
      <c r="CB56" s="5">
        <v>97.5</v>
      </c>
      <c r="CC56" s="5">
        <v>135.1</v>
      </c>
      <c r="CD56" s="5">
        <v>164.3</v>
      </c>
      <c r="CE56" s="5">
        <v>138.6</v>
      </c>
      <c r="CF56" s="5">
        <v>126.8</v>
      </c>
      <c r="CG56" s="5">
        <v>120.4</v>
      </c>
      <c r="CH56" s="5">
        <v>119.8</v>
      </c>
      <c r="CI56" s="5">
        <v>134.80000000000001</v>
      </c>
      <c r="CJ56" s="5">
        <v>164.5</v>
      </c>
      <c r="CK56" s="5">
        <v>174.9</v>
      </c>
      <c r="CL56" s="5">
        <v>184.8</v>
      </c>
      <c r="CM56" s="5">
        <v>180.6</v>
      </c>
      <c r="CN56" s="5">
        <v>172.8</v>
      </c>
      <c r="CO56" s="5">
        <v>206.7</v>
      </c>
      <c r="CP56" s="5">
        <v>173.9</v>
      </c>
      <c r="CQ56" s="5">
        <v>106.5</v>
      </c>
      <c r="CR56" s="5">
        <v>65.5</v>
      </c>
      <c r="CS56" s="5">
        <v>66.099999999999994</v>
      </c>
      <c r="CT56" s="5">
        <v>70.8</v>
      </c>
      <c r="CU56" s="5">
        <v>88.4</v>
      </c>
      <c r="CV56" s="5">
        <v>98.5</v>
      </c>
      <c r="CW56" s="5">
        <v>111.6</v>
      </c>
      <c r="CX56" s="5">
        <v>98.9</v>
      </c>
      <c r="CY56" s="5">
        <v>87.6</v>
      </c>
      <c r="CZ56" s="5">
        <v>83.3</v>
      </c>
      <c r="DA56" s="5">
        <v>102.1</v>
      </c>
      <c r="DB56" s="5">
        <v>89.9</v>
      </c>
      <c r="DC56" s="5">
        <v>80.2</v>
      </c>
      <c r="DD56" s="5">
        <v>79.2</v>
      </c>
      <c r="DE56" s="5">
        <v>104.8</v>
      </c>
      <c r="DF56" s="5">
        <v>126.5</v>
      </c>
      <c r="DG56" s="5">
        <v>174</v>
      </c>
      <c r="DH56" s="5">
        <v>222.8</v>
      </c>
      <c r="DI56" s="5">
        <v>178.8</v>
      </c>
      <c r="DJ56" s="5">
        <v>107.8</v>
      </c>
      <c r="DK56" s="5">
        <v>73.7</v>
      </c>
      <c r="DL56" s="5">
        <v>87.4</v>
      </c>
      <c r="DM56" s="5">
        <v>110.9</v>
      </c>
      <c r="DN56" s="5">
        <v>123.1</v>
      </c>
      <c r="DO56" s="5">
        <v>84.7</v>
      </c>
      <c r="DP56" s="5">
        <v>71.099999999999994</v>
      </c>
      <c r="DQ56" s="5">
        <v>71.900000000000006</v>
      </c>
      <c r="DR56" s="5">
        <v>84.3</v>
      </c>
      <c r="DS56" s="5">
        <v>163.1</v>
      </c>
      <c r="DT56" s="5">
        <v>270.39999999999998</v>
      </c>
    </row>
    <row r="57" spans="1:124">
      <c r="A57" s="3" t="s">
        <v>127</v>
      </c>
      <c r="B57" s="3" t="s">
        <v>128</v>
      </c>
      <c r="C57" s="4">
        <v>2.8139999999999998E-2</v>
      </c>
      <c r="D57" s="5">
        <v>105.9</v>
      </c>
      <c r="E57" s="5">
        <v>103.5</v>
      </c>
      <c r="F57" s="5">
        <v>104.8</v>
      </c>
      <c r="G57" s="5">
        <v>112.8</v>
      </c>
      <c r="H57" s="5">
        <v>114.5</v>
      </c>
      <c r="I57" s="5">
        <v>113.8</v>
      </c>
      <c r="J57" s="5">
        <v>114.9</v>
      </c>
      <c r="K57" s="5">
        <v>133.9</v>
      </c>
      <c r="L57" s="5">
        <v>133</v>
      </c>
      <c r="M57" s="5">
        <v>117</v>
      </c>
      <c r="N57" s="5">
        <v>113.2</v>
      </c>
      <c r="O57" s="5">
        <v>112.2</v>
      </c>
      <c r="P57" s="5">
        <v>118.4</v>
      </c>
      <c r="Q57" s="5">
        <v>92.5</v>
      </c>
      <c r="R57" s="5">
        <v>79.400000000000006</v>
      </c>
      <c r="S57" s="5">
        <v>100.3</v>
      </c>
      <c r="T57" s="5">
        <v>120.6</v>
      </c>
      <c r="U57" s="5">
        <v>114.8</v>
      </c>
      <c r="V57" s="5">
        <v>122.8</v>
      </c>
      <c r="W57" s="5">
        <v>128.19999999999999</v>
      </c>
      <c r="X57" s="5">
        <v>129.6</v>
      </c>
      <c r="Y57" s="5">
        <v>119.1</v>
      </c>
      <c r="Z57" s="5">
        <v>111.6</v>
      </c>
      <c r="AA57" s="5">
        <v>105.8</v>
      </c>
      <c r="AB57" s="5">
        <v>105</v>
      </c>
      <c r="AC57" s="5">
        <v>103.6</v>
      </c>
      <c r="AD57" s="5">
        <v>99.4</v>
      </c>
      <c r="AE57" s="5">
        <v>111.8</v>
      </c>
      <c r="AF57" s="5">
        <v>133.80000000000001</v>
      </c>
      <c r="AG57" s="5">
        <v>129.80000000000001</v>
      </c>
      <c r="AH57" s="5">
        <v>129.19999999999999</v>
      </c>
      <c r="AI57" s="5">
        <v>128</v>
      </c>
      <c r="AJ57" s="5">
        <v>122.6</v>
      </c>
      <c r="AK57" s="5">
        <v>97.6</v>
      </c>
      <c r="AL57" s="5">
        <v>102.1</v>
      </c>
      <c r="AM57" s="5">
        <v>116.8</v>
      </c>
      <c r="AN57" s="5">
        <v>103.8</v>
      </c>
      <c r="AO57" s="5">
        <v>91.8</v>
      </c>
      <c r="AP57" s="5">
        <v>93.7</v>
      </c>
      <c r="AQ57" s="5">
        <v>104.5</v>
      </c>
      <c r="AR57" s="5">
        <v>98.6</v>
      </c>
      <c r="AS57" s="5">
        <v>101.5</v>
      </c>
      <c r="AT57" s="5">
        <v>120.1</v>
      </c>
      <c r="AU57" s="5">
        <v>128</v>
      </c>
      <c r="AV57" s="5">
        <v>110.7</v>
      </c>
      <c r="AW57" s="5">
        <v>108.3</v>
      </c>
      <c r="AX57" s="5">
        <v>92.9</v>
      </c>
      <c r="AY57" s="5">
        <v>91.1</v>
      </c>
      <c r="AZ57" s="5">
        <v>96.4</v>
      </c>
      <c r="BA57" s="5">
        <v>92.5</v>
      </c>
      <c r="BB57" s="5">
        <v>96.6</v>
      </c>
      <c r="BC57" s="5">
        <v>100.7</v>
      </c>
      <c r="BD57" s="5">
        <v>113.1</v>
      </c>
      <c r="BE57" s="5">
        <v>130.5</v>
      </c>
      <c r="BF57" s="5">
        <v>138.6</v>
      </c>
      <c r="BG57" s="5">
        <v>138.19999999999999</v>
      </c>
      <c r="BH57" s="5">
        <v>101</v>
      </c>
      <c r="BI57" s="5">
        <v>94.3</v>
      </c>
      <c r="BJ57" s="5">
        <v>93.3</v>
      </c>
      <c r="BK57" s="5">
        <v>88.6</v>
      </c>
      <c r="BL57" s="5">
        <v>90.8</v>
      </c>
      <c r="BM57" s="5">
        <v>83.7</v>
      </c>
      <c r="BN57" s="5">
        <v>88.7</v>
      </c>
      <c r="BO57" s="5">
        <v>120.1</v>
      </c>
      <c r="BP57" s="5">
        <v>129.19999999999999</v>
      </c>
      <c r="BQ57" s="5">
        <v>128.30000000000001</v>
      </c>
      <c r="BR57" s="5">
        <v>134.6</v>
      </c>
      <c r="BS57" s="5">
        <v>144.1</v>
      </c>
      <c r="BT57" s="5">
        <v>126.1</v>
      </c>
      <c r="BU57" s="5">
        <v>120.1</v>
      </c>
      <c r="BV57" s="5">
        <v>113.1</v>
      </c>
      <c r="BW57" s="5">
        <v>111</v>
      </c>
      <c r="BX57" s="5">
        <v>109.7</v>
      </c>
      <c r="BY57" s="5">
        <v>129.5</v>
      </c>
      <c r="BZ57" s="5">
        <v>154.9</v>
      </c>
      <c r="CA57" s="5">
        <v>151.69999999999999</v>
      </c>
      <c r="CB57" s="5">
        <v>146</v>
      </c>
      <c r="CC57" s="5">
        <v>161.30000000000001</v>
      </c>
      <c r="CD57" s="5">
        <v>225.3</v>
      </c>
      <c r="CE57" s="5">
        <v>186</v>
      </c>
      <c r="CF57" s="5">
        <v>144.9</v>
      </c>
      <c r="CG57" s="5">
        <v>122.8</v>
      </c>
      <c r="CH57" s="5">
        <v>129.6</v>
      </c>
      <c r="CI57" s="5">
        <v>126.6</v>
      </c>
      <c r="CJ57" s="5">
        <v>125</v>
      </c>
      <c r="CK57" s="5">
        <v>132.1</v>
      </c>
      <c r="CL57" s="5">
        <v>150.6</v>
      </c>
      <c r="CM57" s="5">
        <v>180.1</v>
      </c>
      <c r="CN57" s="5">
        <v>178.6</v>
      </c>
      <c r="CO57" s="5">
        <v>171</v>
      </c>
      <c r="CP57" s="5">
        <v>187.5</v>
      </c>
      <c r="CQ57" s="5">
        <v>204</v>
      </c>
      <c r="CR57" s="5">
        <v>187</v>
      </c>
      <c r="CS57" s="5">
        <v>158.19999999999999</v>
      </c>
      <c r="CT57" s="5">
        <v>144.80000000000001</v>
      </c>
      <c r="CU57" s="5">
        <v>136.30000000000001</v>
      </c>
      <c r="CV57" s="5">
        <v>131.1</v>
      </c>
      <c r="CW57" s="5">
        <v>129.5</v>
      </c>
      <c r="CX57" s="5">
        <v>140.6</v>
      </c>
      <c r="CY57" s="5">
        <v>137.5</v>
      </c>
      <c r="CZ57" s="5">
        <v>145.69999999999999</v>
      </c>
      <c r="DA57" s="5">
        <v>151.19999999999999</v>
      </c>
      <c r="DB57" s="5">
        <v>155.19999999999999</v>
      </c>
      <c r="DC57" s="5">
        <v>155.5</v>
      </c>
      <c r="DD57" s="5">
        <v>159.9</v>
      </c>
      <c r="DE57" s="5">
        <v>160.5</v>
      </c>
      <c r="DF57" s="5">
        <v>155.5</v>
      </c>
      <c r="DG57" s="5">
        <v>149.6</v>
      </c>
      <c r="DH57" s="5">
        <v>149.19999999999999</v>
      </c>
      <c r="DI57" s="5">
        <v>145</v>
      </c>
      <c r="DJ57" s="5">
        <v>151.9</v>
      </c>
      <c r="DK57" s="5">
        <v>156.5</v>
      </c>
      <c r="DL57" s="5">
        <v>169.9</v>
      </c>
      <c r="DM57" s="5">
        <v>176.8</v>
      </c>
      <c r="DN57" s="5">
        <v>193.1</v>
      </c>
      <c r="DO57" s="5">
        <v>198.8</v>
      </c>
      <c r="DP57" s="5">
        <v>158</v>
      </c>
      <c r="DQ57" s="5">
        <v>167.1</v>
      </c>
      <c r="DR57" s="5">
        <v>157.5</v>
      </c>
      <c r="DS57" s="5">
        <v>150.69999999999999</v>
      </c>
      <c r="DT57" s="5">
        <v>166</v>
      </c>
    </row>
    <row r="58" spans="1:124">
      <c r="A58" s="3" t="s">
        <v>129</v>
      </c>
      <c r="B58" s="3" t="s">
        <v>130</v>
      </c>
      <c r="C58" s="4">
        <v>2.521E-2</v>
      </c>
      <c r="D58" s="5">
        <v>106.6</v>
      </c>
      <c r="E58" s="5">
        <v>116.9</v>
      </c>
      <c r="F58" s="5">
        <v>111.2</v>
      </c>
      <c r="G58" s="5">
        <v>109.8</v>
      </c>
      <c r="H58" s="5">
        <v>84.5</v>
      </c>
      <c r="I58" s="5">
        <v>92.1</v>
      </c>
      <c r="J58" s="5">
        <v>107.9</v>
      </c>
      <c r="K58" s="5">
        <v>107.2</v>
      </c>
      <c r="L58" s="5">
        <v>104.6</v>
      </c>
      <c r="M58" s="5">
        <v>93.7</v>
      </c>
      <c r="N58" s="5">
        <v>73.8</v>
      </c>
      <c r="O58" s="5">
        <v>95.6</v>
      </c>
      <c r="P58" s="5">
        <v>107.7</v>
      </c>
      <c r="Q58" s="5">
        <v>125.2</v>
      </c>
      <c r="R58" s="5">
        <v>135.6</v>
      </c>
      <c r="S58" s="5">
        <v>125.9</v>
      </c>
      <c r="T58" s="5">
        <v>102.6</v>
      </c>
      <c r="U58" s="5">
        <v>100.4</v>
      </c>
      <c r="V58" s="5">
        <v>110.1</v>
      </c>
      <c r="W58" s="5">
        <v>108.8</v>
      </c>
      <c r="X58" s="5">
        <v>103.8</v>
      </c>
      <c r="Y58" s="5">
        <v>93.4</v>
      </c>
      <c r="Z58" s="5">
        <v>84.8</v>
      </c>
      <c r="AA58" s="5">
        <v>94.2</v>
      </c>
      <c r="AB58" s="5">
        <v>112.2</v>
      </c>
      <c r="AC58" s="5">
        <v>129.1</v>
      </c>
      <c r="AD58" s="5">
        <v>142.5</v>
      </c>
      <c r="AE58" s="5">
        <v>134.80000000000001</v>
      </c>
      <c r="AF58" s="5">
        <v>115.2</v>
      </c>
      <c r="AG58" s="5">
        <v>109.9</v>
      </c>
      <c r="AH58" s="5">
        <v>115.2</v>
      </c>
      <c r="AI58" s="5">
        <v>99.3</v>
      </c>
      <c r="AJ58" s="5">
        <v>97.1</v>
      </c>
      <c r="AK58" s="5">
        <v>109.4</v>
      </c>
      <c r="AL58" s="5">
        <v>108.1</v>
      </c>
      <c r="AM58" s="5">
        <v>113.6</v>
      </c>
      <c r="AN58" s="5">
        <v>108</v>
      </c>
      <c r="AO58" s="5">
        <v>122.3</v>
      </c>
      <c r="AP58" s="5">
        <v>116.3</v>
      </c>
      <c r="AQ58" s="5">
        <v>112.2</v>
      </c>
      <c r="AR58" s="5">
        <v>112.2</v>
      </c>
      <c r="AS58" s="5">
        <v>112.2</v>
      </c>
      <c r="AT58" s="5">
        <v>112.2</v>
      </c>
      <c r="AU58" s="5">
        <v>112.2</v>
      </c>
      <c r="AV58" s="5">
        <v>112.2</v>
      </c>
      <c r="AW58" s="5">
        <v>112.2</v>
      </c>
      <c r="AX58" s="5">
        <v>112.2</v>
      </c>
      <c r="AY58" s="5">
        <v>112.2</v>
      </c>
      <c r="AZ58" s="5">
        <v>146.4</v>
      </c>
      <c r="BA58" s="5">
        <v>133</v>
      </c>
      <c r="BB58" s="5">
        <v>156.9</v>
      </c>
      <c r="BC58" s="5">
        <v>131.4</v>
      </c>
      <c r="BD58" s="5">
        <v>126.6</v>
      </c>
      <c r="BE58" s="5">
        <v>134.30000000000001</v>
      </c>
      <c r="BF58" s="5">
        <v>151.1</v>
      </c>
      <c r="BG58" s="5">
        <v>163.9</v>
      </c>
      <c r="BH58" s="5">
        <v>156.9</v>
      </c>
      <c r="BI58" s="5">
        <v>143.4</v>
      </c>
      <c r="BJ58" s="5">
        <v>134.30000000000001</v>
      </c>
      <c r="BK58" s="5">
        <v>133</v>
      </c>
      <c r="BL58" s="5">
        <v>125.3</v>
      </c>
      <c r="BM58" s="5">
        <v>119.9</v>
      </c>
      <c r="BN58" s="5">
        <v>116.9</v>
      </c>
      <c r="BO58" s="5">
        <v>115.2</v>
      </c>
      <c r="BP58" s="5">
        <v>110.5</v>
      </c>
      <c r="BQ58" s="5">
        <v>111.5</v>
      </c>
      <c r="BR58" s="5">
        <v>115.8</v>
      </c>
      <c r="BS58" s="5">
        <v>110.7</v>
      </c>
      <c r="BT58" s="5">
        <v>110.6</v>
      </c>
      <c r="BU58" s="5">
        <v>104</v>
      </c>
      <c r="BV58" s="5">
        <v>109.3</v>
      </c>
      <c r="BW58" s="5">
        <v>114.9</v>
      </c>
      <c r="BX58" s="5">
        <v>127.9</v>
      </c>
      <c r="BY58" s="5">
        <v>142.4</v>
      </c>
      <c r="BZ58" s="5">
        <v>154.9</v>
      </c>
      <c r="CA58" s="5">
        <v>142.6</v>
      </c>
      <c r="CB58" s="5">
        <v>121.9</v>
      </c>
      <c r="CC58" s="5">
        <v>109</v>
      </c>
      <c r="CD58" s="5">
        <v>109.2</v>
      </c>
      <c r="CE58" s="5">
        <v>113.3</v>
      </c>
      <c r="CF58" s="5">
        <v>118</v>
      </c>
      <c r="CG58" s="5">
        <v>117.3</v>
      </c>
      <c r="CH58" s="5">
        <v>119.9</v>
      </c>
      <c r="CI58" s="5">
        <v>125.9</v>
      </c>
      <c r="CJ58" s="5">
        <v>146.30000000000001</v>
      </c>
      <c r="CK58" s="5">
        <v>160.80000000000001</v>
      </c>
      <c r="CL58" s="5">
        <v>160.69999999999999</v>
      </c>
      <c r="CM58" s="5">
        <v>160.6</v>
      </c>
      <c r="CN58" s="5">
        <v>152.5</v>
      </c>
      <c r="CO58" s="5">
        <v>165.8</v>
      </c>
      <c r="CP58" s="5">
        <v>171.3</v>
      </c>
      <c r="CQ58" s="5">
        <v>191.4</v>
      </c>
      <c r="CR58" s="5">
        <v>179.8</v>
      </c>
      <c r="CS58" s="5">
        <v>159.80000000000001</v>
      </c>
      <c r="CT58" s="5">
        <v>134.80000000000001</v>
      </c>
      <c r="CU58" s="5">
        <v>127</v>
      </c>
      <c r="CV58" s="5">
        <v>128</v>
      </c>
      <c r="CW58" s="5">
        <v>125.8</v>
      </c>
      <c r="CX58" s="5">
        <v>134.4</v>
      </c>
      <c r="CY58" s="5">
        <v>135.6</v>
      </c>
      <c r="CZ58" s="5">
        <v>137.5</v>
      </c>
      <c r="DA58" s="5">
        <v>138.80000000000001</v>
      </c>
      <c r="DB58" s="5">
        <v>138.5</v>
      </c>
      <c r="DC58" s="5">
        <v>146.9</v>
      </c>
      <c r="DD58" s="5">
        <v>143.30000000000001</v>
      </c>
      <c r="DE58" s="5">
        <v>155.4</v>
      </c>
      <c r="DF58" s="5">
        <v>167.4</v>
      </c>
      <c r="DG58" s="5">
        <v>177.4</v>
      </c>
      <c r="DH58" s="5">
        <v>187.8</v>
      </c>
      <c r="DI58" s="5">
        <v>188.8</v>
      </c>
      <c r="DJ58" s="5">
        <v>205.5</v>
      </c>
      <c r="DK58" s="5">
        <v>171.1</v>
      </c>
      <c r="DL58" s="5">
        <v>156.9</v>
      </c>
      <c r="DM58" s="5">
        <v>145</v>
      </c>
      <c r="DN58" s="5">
        <v>150</v>
      </c>
      <c r="DO58" s="5">
        <v>147.6</v>
      </c>
      <c r="DP58" s="5">
        <v>149.4</v>
      </c>
      <c r="DQ58" s="5">
        <v>140.1</v>
      </c>
      <c r="DR58" s="5">
        <v>150.6</v>
      </c>
      <c r="DS58" s="5">
        <v>165.1</v>
      </c>
      <c r="DT58" s="5">
        <v>187.2</v>
      </c>
    </row>
    <row r="59" spans="1:124">
      <c r="A59" s="3" t="s">
        <v>131</v>
      </c>
      <c r="B59" s="3" t="s">
        <v>132</v>
      </c>
      <c r="C59" s="4">
        <v>2.1219999999999999E-2</v>
      </c>
      <c r="D59" s="5">
        <v>99</v>
      </c>
      <c r="E59" s="5">
        <v>92.6</v>
      </c>
      <c r="F59" s="5">
        <v>90.5</v>
      </c>
      <c r="G59" s="5">
        <v>97.4</v>
      </c>
      <c r="H59" s="5">
        <v>94.1</v>
      </c>
      <c r="I59" s="5">
        <v>92.9</v>
      </c>
      <c r="J59" s="5">
        <v>104.5</v>
      </c>
      <c r="K59" s="5">
        <v>106.8</v>
      </c>
      <c r="L59" s="5">
        <v>94.4</v>
      </c>
      <c r="M59" s="5">
        <v>96.7</v>
      </c>
      <c r="N59" s="5">
        <v>113.2</v>
      </c>
      <c r="O59" s="5">
        <v>104.9</v>
      </c>
      <c r="P59" s="5">
        <v>102.3</v>
      </c>
      <c r="Q59" s="5">
        <v>103.2</v>
      </c>
      <c r="R59" s="5">
        <v>100.1</v>
      </c>
      <c r="S59" s="5">
        <v>95.9</v>
      </c>
      <c r="T59" s="5">
        <v>86.5</v>
      </c>
      <c r="U59" s="5">
        <v>91.5</v>
      </c>
      <c r="V59" s="5">
        <v>106.4</v>
      </c>
      <c r="W59" s="5">
        <v>101.1</v>
      </c>
      <c r="X59" s="5">
        <v>102.2</v>
      </c>
      <c r="Y59" s="5">
        <v>110.6</v>
      </c>
      <c r="Z59" s="5">
        <v>120.5</v>
      </c>
      <c r="AA59" s="5">
        <v>114.4</v>
      </c>
      <c r="AB59" s="5">
        <v>102.7</v>
      </c>
      <c r="AC59" s="5">
        <v>98</v>
      </c>
      <c r="AD59" s="5">
        <v>94.3</v>
      </c>
      <c r="AE59" s="5">
        <v>93.3</v>
      </c>
      <c r="AF59" s="5">
        <v>80.8</v>
      </c>
      <c r="AG59" s="5">
        <v>76.099999999999994</v>
      </c>
      <c r="AH59" s="5">
        <v>92.7</v>
      </c>
      <c r="AI59" s="5">
        <v>97.6</v>
      </c>
      <c r="AJ59" s="5">
        <v>96.3</v>
      </c>
      <c r="AK59" s="5">
        <v>90.8</v>
      </c>
      <c r="AL59" s="5">
        <v>99</v>
      </c>
      <c r="AM59" s="5">
        <v>105.4</v>
      </c>
      <c r="AN59" s="5">
        <v>99.5</v>
      </c>
      <c r="AO59" s="5">
        <v>88.4</v>
      </c>
      <c r="AP59" s="5">
        <v>82.4</v>
      </c>
      <c r="AQ59" s="5">
        <v>73.7</v>
      </c>
      <c r="AR59" s="5">
        <v>73.7</v>
      </c>
      <c r="AS59" s="5">
        <v>74.5</v>
      </c>
      <c r="AT59" s="5">
        <v>73.7</v>
      </c>
      <c r="AU59" s="5">
        <v>70.2</v>
      </c>
      <c r="AV59" s="5">
        <v>72.099999999999994</v>
      </c>
      <c r="AW59" s="5">
        <v>76.400000000000006</v>
      </c>
      <c r="AX59" s="5">
        <v>72.099999999999994</v>
      </c>
      <c r="AY59" s="5">
        <v>72.099999999999994</v>
      </c>
      <c r="AZ59" s="5">
        <v>73.3</v>
      </c>
      <c r="BA59" s="5">
        <v>72.599999999999994</v>
      </c>
      <c r="BB59" s="5">
        <v>76.5</v>
      </c>
      <c r="BC59" s="5">
        <v>71.5</v>
      </c>
      <c r="BD59" s="5">
        <v>71.8</v>
      </c>
      <c r="BE59" s="5">
        <v>74</v>
      </c>
      <c r="BF59" s="5">
        <v>79.5</v>
      </c>
      <c r="BG59" s="5">
        <v>81.2</v>
      </c>
      <c r="BH59" s="5">
        <v>74.8</v>
      </c>
      <c r="BI59" s="5">
        <v>71.8</v>
      </c>
      <c r="BJ59" s="5">
        <v>80.400000000000006</v>
      </c>
      <c r="BK59" s="5">
        <v>82.7</v>
      </c>
      <c r="BL59" s="5">
        <v>73.8</v>
      </c>
      <c r="BM59" s="5">
        <v>67.3</v>
      </c>
      <c r="BN59" s="5">
        <v>63.9</v>
      </c>
      <c r="BO59" s="5">
        <v>65</v>
      </c>
      <c r="BP59" s="5">
        <v>68.7</v>
      </c>
      <c r="BQ59" s="5">
        <v>70.599999999999994</v>
      </c>
      <c r="BR59" s="5">
        <v>74.3</v>
      </c>
      <c r="BS59" s="5">
        <v>77.400000000000006</v>
      </c>
      <c r="BT59" s="5">
        <v>68.400000000000006</v>
      </c>
      <c r="BU59" s="5">
        <v>70.2</v>
      </c>
      <c r="BV59" s="5">
        <v>72.2</v>
      </c>
      <c r="BW59" s="5">
        <v>78.7</v>
      </c>
      <c r="BX59" s="5">
        <v>88.6</v>
      </c>
      <c r="BY59" s="5">
        <v>93.6</v>
      </c>
      <c r="BZ59" s="5">
        <v>82.9</v>
      </c>
      <c r="CA59" s="5">
        <v>68.900000000000006</v>
      </c>
      <c r="CB59" s="5">
        <v>62.2</v>
      </c>
      <c r="CC59" s="5">
        <v>65.3</v>
      </c>
      <c r="CD59" s="5">
        <v>72.5</v>
      </c>
      <c r="CE59" s="5">
        <v>76.2</v>
      </c>
      <c r="CF59" s="5">
        <v>65.7</v>
      </c>
      <c r="CG59" s="5">
        <v>64</v>
      </c>
      <c r="CH59" s="5">
        <v>64.8</v>
      </c>
      <c r="CI59" s="5">
        <v>63.8</v>
      </c>
      <c r="CJ59" s="5">
        <v>66.3</v>
      </c>
      <c r="CK59" s="5">
        <v>63.3</v>
      </c>
      <c r="CL59" s="5">
        <v>65</v>
      </c>
      <c r="CM59" s="5">
        <v>69</v>
      </c>
      <c r="CN59" s="5">
        <v>74.3</v>
      </c>
      <c r="CO59" s="5">
        <v>81.400000000000006</v>
      </c>
      <c r="CP59" s="5">
        <v>88.5</v>
      </c>
      <c r="CQ59" s="5">
        <v>85.1</v>
      </c>
      <c r="CR59" s="5">
        <v>74.599999999999994</v>
      </c>
      <c r="CS59" s="5">
        <v>67.099999999999994</v>
      </c>
      <c r="CT59" s="5">
        <v>66.900000000000006</v>
      </c>
      <c r="CU59" s="5">
        <v>73.900000000000006</v>
      </c>
      <c r="CV59" s="5">
        <v>67.599999999999994</v>
      </c>
      <c r="CW59" s="5">
        <v>69.400000000000006</v>
      </c>
      <c r="CX59" s="5">
        <v>80</v>
      </c>
      <c r="CY59" s="5">
        <v>78.7</v>
      </c>
      <c r="CZ59" s="5">
        <v>76</v>
      </c>
      <c r="DA59" s="5">
        <v>76.099999999999994</v>
      </c>
      <c r="DB59" s="5">
        <v>88</v>
      </c>
      <c r="DC59" s="5">
        <v>92.9</v>
      </c>
      <c r="DD59" s="5">
        <v>102.2</v>
      </c>
      <c r="DE59" s="5">
        <v>112</v>
      </c>
      <c r="DF59" s="5">
        <v>120.2</v>
      </c>
      <c r="DG59" s="5">
        <v>111.1</v>
      </c>
      <c r="DH59" s="5">
        <v>108.4</v>
      </c>
      <c r="DI59" s="5">
        <v>107.8</v>
      </c>
      <c r="DJ59" s="5">
        <v>101.9</v>
      </c>
      <c r="DK59" s="5">
        <v>87.2</v>
      </c>
      <c r="DL59" s="5">
        <v>87.2</v>
      </c>
      <c r="DM59" s="5">
        <v>94.1</v>
      </c>
      <c r="DN59" s="5">
        <v>100.5</v>
      </c>
      <c r="DO59" s="5">
        <v>116.1</v>
      </c>
      <c r="DP59" s="5">
        <v>107.4</v>
      </c>
      <c r="DQ59" s="5">
        <v>95.7</v>
      </c>
      <c r="DR59" s="5">
        <v>103</v>
      </c>
      <c r="DS59" s="5">
        <v>100.1</v>
      </c>
      <c r="DT59" s="5">
        <v>105.9</v>
      </c>
    </row>
    <row r="60" spans="1:124">
      <c r="A60" s="3" t="s">
        <v>133</v>
      </c>
      <c r="B60" s="3" t="s">
        <v>134</v>
      </c>
      <c r="C60" s="4">
        <v>1.8370000000000001E-2</v>
      </c>
      <c r="D60" s="5">
        <v>100</v>
      </c>
      <c r="E60" s="5">
        <v>108.6</v>
      </c>
      <c r="F60" s="5">
        <v>107.4</v>
      </c>
      <c r="G60" s="5">
        <v>107.1</v>
      </c>
      <c r="H60" s="5">
        <v>144.4</v>
      </c>
      <c r="I60" s="5">
        <v>142.5</v>
      </c>
      <c r="J60" s="5">
        <v>121.1</v>
      </c>
      <c r="K60" s="5">
        <v>99.4</v>
      </c>
      <c r="L60" s="5">
        <v>86.9</v>
      </c>
      <c r="M60" s="5">
        <v>99.8</v>
      </c>
      <c r="N60" s="5">
        <v>107.6</v>
      </c>
      <c r="O60" s="5">
        <v>110.1</v>
      </c>
      <c r="P60" s="5">
        <v>117.7</v>
      </c>
      <c r="Q60" s="5">
        <v>131.19999999999999</v>
      </c>
      <c r="R60" s="5">
        <v>151.80000000000001</v>
      </c>
      <c r="S60" s="5">
        <v>163.30000000000001</v>
      </c>
      <c r="T60" s="5">
        <v>174</v>
      </c>
      <c r="U60" s="5">
        <v>131.9</v>
      </c>
      <c r="V60" s="5">
        <v>101.9</v>
      </c>
      <c r="W60" s="5">
        <v>86.7</v>
      </c>
      <c r="X60" s="5">
        <v>87.5</v>
      </c>
      <c r="Y60" s="5">
        <v>92.5</v>
      </c>
      <c r="Z60" s="5">
        <v>102.7</v>
      </c>
      <c r="AA60" s="5">
        <v>123.1</v>
      </c>
      <c r="AB60" s="5">
        <v>141.1</v>
      </c>
      <c r="AC60" s="5">
        <v>158.4</v>
      </c>
      <c r="AD60" s="5">
        <v>198.9</v>
      </c>
      <c r="AE60" s="5">
        <v>219.4</v>
      </c>
      <c r="AF60" s="5">
        <v>214.1</v>
      </c>
      <c r="AG60" s="5">
        <v>181.8</v>
      </c>
      <c r="AH60" s="5">
        <v>113</v>
      </c>
      <c r="AI60" s="5">
        <v>95.8</v>
      </c>
      <c r="AJ60" s="5">
        <v>90.5</v>
      </c>
      <c r="AK60" s="5">
        <v>106.7</v>
      </c>
      <c r="AL60" s="5">
        <v>121.1</v>
      </c>
      <c r="AM60" s="5">
        <v>157.19999999999999</v>
      </c>
      <c r="AN60" s="5">
        <v>160.80000000000001</v>
      </c>
      <c r="AO60" s="5">
        <v>151.6</v>
      </c>
      <c r="AP60" s="5">
        <v>145.4</v>
      </c>
      <c r="AQ60" s="5">
        <v>162.19999999999999</v>
      </c>
      <c r="AR60" s="5">
        <v>153.1</v>
      </c>
      <c r="AS60" s="5">
        <v>144.5</v>
      </c>
      <c r="AT60" s="5">
        <v>133.30000000000001</v>
      </c>
      <c r="AU60" s="5">
        <v>125.3</v>
      </c>
      <c r="AV60" s="5">
        <v>125.3</v>
      </c>
      <c r="AW60" s="5">
        <v>121.6</v>
      </c>
      <c r="AX60" s="5">
        <v>131.4</v>
      </c>
      <c r="AY60" s="5">
        <v>131.4</v>
      </c>
      <c r="AZ60" s="5">
        <v>153.1</v>
      </c>
      <c r="BA60" s="5">
        <v>158.4</v>
      </c>
      <c r="BB60" s="5">
        <v>236.6</v>
      </c>
      <c r="BC60" s="5">
        <v>258.89999999999998</v>
      </c>
      <c r="BD60" s="5">
        <v>276.2</v>
      </c>
      <c r="BE60" s="5">
        <v>245.7</v>
      </c>
      <c r="BF60" s="5">
        <v>173.6</v>
      </c>
      <c r="BG60" s="5">
        <v>150.4</v>
      </c>
      <c r="BH60" s="5">
        <v>133.9</v>
      </c>
      <c r="BI60" s="5">
        <v>124.7</v>
      </c>
      <c r="BJ60" s="5">
        <v>123.7</v>
      </c>
      <c r="BK60" s="5">
        <v>136.9</v>
      </c>
      <c r="BL60" s="5">
        <v>142.30000000000001</v>
      </c>
      <c r="BM60" s="5">
        <v>189.3</v>
      </c>
      <c r="BN60" s="5">
        <v>250.4</v>
      </c>
      <c r="BO60" s="5">
        <v>295.89999999999998</v>
      </c>
      <c r="BP60" s="5">
        <v>345.2</v>
      </c>
      <c r="BQ60" s="5">
        <v>276.10000000000002</v>
      </c>
      <c r="BR60" s="5">
        <v>153.9</v>
      </c>
      <c r="BS60" s="5">
        <v>124.4</v>
      </c>
      <c r="BT60" s="5">
        <v>137.4</v>
      </c>
      <c r="BU60" s="5">
        <v>155.4</v>
      </c>
      <c r="BV60" s="5">
        <v>184.6</v>
      </c>
      <c r="BW60" s="5">
        <v>200.1</v>
      </c>
      <c r="BX60" s="5">
        <v>194.8</v>
      </c>
      <c r="BY60" s="5">
        <v>196</v>
      </c>
      <c r="BZ60" s="5">
        <v>185.2</v>
      </c>
      <c r="CA60" s="5">
        <v>145.69999999999999</v>
      </c>
      <c r="CB60" s="5">
        <v>170.1</v>
      </c>
      <c r="CC60" s="5">
        <v>175.3</v>
      </c>
      <c r="CD60" s="5">
        <v>169.3</v>
      </c>
      <c r="CE60" s="5">
        <v>151.30000000000001</v>
      </c>
      <c r="CF60" s="5">
        <v>140.4</v>
      </c>
      <c r="CG60" s="5">
        <v>132</v>
      </c>
      <c r="CH60" s="5">
        <v>150.5</v>
      </c>
      <c r="CI60" s="5">
        <v>167.4</v>
      </c>
      <c r="CJ60" s="5">
        <v>174.7</v>
      </c>
      <c r="CK60" s="5">
        <v>191.7</v>
      </c>
      <c r="CL60" s="5">
        <v>254.2</v>
      </c>
      <c r="CM60" s="5">
        <v>323.5</v>
      </c>
      <c r="CN60" s="5">
        <v>307.7</v>
      </c>
      <c r="CO60" s="5">
        <v>253.1</v>
      </c>
      <c r="CP60" s="5">
        <v>178.7</v>
      </c>
      <c r="CQ60" s="5">
        <v>155.6</v>
      </c>
      <c r="CR60" s="5">
        <v>147</v>
      </c>
      <c r="CS60" s="5">
        <v>155.9</v>
      </c>
      <c r="CT60" s="5">
        <v>177.2</v>
      </c>
      <c r="CU60" s="5">
        <v>191.9</v>
      </c>
      <c r="CV60" s="5">
        <v>192.7</v>
      </c>
      <c r="CW60" s="5">
        <v>177.7</v>
      </c>
      <c r="CX60" s="5">
        <v>187.3</v>
      </c>
      <c r="CY60" s="5">
        <v>202</v>
      </c>
      <c r="CZ60" s="5">
        <v>245.3</v>
      </c>
      <c r="DA60" s="5">
        <v>261.10000000000002</v>
      </c>
      <c r="DB60" s="5">
        <v>193.2</v>
      </c>
      <c r="DC60" s="5">
        <v>171.1</v>
      </c>
      <c r="DD60" s="5">
        <v>180</v>
      </c>
      <c r="DE60" s="5">
        <v>183.6</v>
      </c>
      <c r="DF60" s="5">
        <v>201.1</v>
      </c>
      <c r="DG60" s="5">
        <v>198.6</v>
      </c>
      <c r="DH60" s="5">
        <v>229.8</v>
      </c>
      <c r="DI60" s="5">
        <v>231.3</v>
      </c>
      <c r="DJ60" s="5">
        <v>215.1</v>
      </c>
      <c r="DK60" s="5">
        <v>199.8</v>
      </c>
      <c r="DL60" s="5">
        <v>210.8</v>
      </c>
      <c r="DM60" s="5">
        <v>215.1</v>
      </c>
      <c r="DN60" s="5">
        <v>190.8</v>
      </c>
      <c r="DO60" s="5">
        <v>166.4</v>
      </c>
      <c r="DP60" s="5">
        <v>169.1</v>
      </c>
      <c r="DQ60" s="5">
        <v>173.5</v>
      </c>
      <c r="DR60" s="5">
        <v>177.3</v>
      </c>
      <c r="DS60" s="5">
        <v>206.6</v>
      </c>
      <c r="DT60" s="5">
        <v>240.2</v>
      </c>
    </row>
    <row r="61" spans="1:124">
      <c r="A61" s="3" t="s">
        <v>135</v>
      </c>
      <c r="B61" s="3" t="s">
        <v>136</v>
      </c>
      <c r="C61" s="4">
        <v>2.4580000000000001E-2</v>
      </c>
      <c r="D61" s="5">
        <v>113.8</v>
      </c>
      <c r="E61" s="5">
        <v>104</v>
      </c>
      <c r="F61" s="5">
        <v>96.5</v>
      </c>
      <c r="G61" s="5">
        <v>102.3</v>
      </c>
      <c r="H61" s="5">
        <v>108.4</v>
      </c>
      <c r="I61" s="5">
        <v>139.69999999999999</v>
      </c>
      <c r="J61" s="5">
        <v>140.80000000000001</v>
      </c>
      <c r="K61" s="5">
        <v>141.5</v>
      </c>
      <c r="L61" s="5">
        <v>164.8</v>
      </c>
      <c r="M61" s="5">
        <v>269.7</v>
      </c>
      <c r="N61" s="5">
        <v>188.9</v>
      </c>
      <c r="O61" s="5">
        <v>130.80000000000001</v>
      </c>
      <c r="P61" s="5">
        <v>119.8</v>
      </c>
      <c r="Q61" s="5">
        <v>112.4</v>
      </c>
      <c r="R61" s="5">
        <v>107.8</v>
      </c>
      <c r="S61" s="5">
        <v>118.1</v>
      </c>
      <c r="T61" s="5">
        <v>114.5</v>
      </c>
      <c r="U61" s="5">
        <v>114.5</v>
      </c>
      <c r="V61" s="5">
        <v>114.5</v>
      </c>
      <c r="W61" s="5">
        <v>113.9</v>
      </c>
      <c r="X61" s="5">
        <v>128.4</v>
      </c>
      <c r="Y61" s="5">
        <v>140.4</v>
      </c>
      <c r="Z61" s="5">
        <v>153.4</v>
      </c>
      <c r="AA61" s="5">
        <v>147.1</v>
      </c>
      <c r="AB61" s="5">
        <v>128.30000000000001</v>
      </c>
      <c r="AC61" s="5">
        <v>103.6</v>
      </c>
      <c r="AD61" s="5">
        <v>102.1</v>
      </c>
      <c r="AE61" s="5">
        <v>106.5</v>
      </c>
      <c r="AF61" s="5">
        <v>118</v>
      </c>
      <c r="AG61" s="5">
        <v>118</v>
      </c>
      <c r="AH61" s="5">
        <v>118</v>
      </c>
      <c r="AI61" s="5">
        <v>131.1</v>
      </c>
      <c r="AJ61" s="5">
        <v>131.1</v>
      </c>
      <c r="AK61" s="5">
        <v>184</v>
      </c>
      <c r="AL61" s="5">
        <v>174.4</v>
      </c>
      <c r="AM61" s="5">
        <v>159.1</v>
      </c>
      <c r="AN61" s="5">
        <v>144.9</v>
      </c>
      <c r="AO61" s="5">
        <v>119.6</v>
      </c>
      <c r="AP61" s="5">
        <v>117.4</v>
      </c>
      <c r="AQ61" s="5">
        <v>107.8</v>
      </c>
      <c r="AR61" s="5">
        <v>107.8</v>
      </c>
      <c r="AS61" s="5">
        <v>107.8</v>
      </c>
      <c r="AT61" s="5">
        <v>107.8</v>
      </c>
      <c r="AU61" s="5">
        <v>107.8</v>
      </c>
      <c r="AV61" s="5">
        <v>107.8</v>
      </c>
      <c r="AW61" s="5">
        <v>107.8</v>
      </c>
      <c r="AX61" s="5">
        <v>107.8</v>
      </c>
      <c r="AY61" s="5">
        <v>107.8</v>
      </c>
      <c r="AZ61" s="5">
        <v>137.30000000000001</v>
      </c>
      <c r="BA61" s="5">
        <v>134.80000000000001</v>
      </c>
      <c r="BB61" s="5">
        <v>130.9</v>
      </c>
      <c r="BC61" s="5">
        <v>155.9</v>
      </c>
      <c r="BD61" s="5">
        <v>198.4</v>
      </c>
      <c r="BE61" s="5">
        <v>198.4</v>
      </c>
      <c r="BF61" s="5">
        <v>198.4</v>
      </c>
      <c r="BG61" s="5">
        <v>198.4</v>
      </c>
      <c r="BH61" s="5">
        <v>225.3</v>
      </c>
      <c r="BI61" s="5">
        <v>208.3</v>
      </c>
      <c r="BJ61" s="5">
        <v>193.8</v>
      </c>
      <c r="BK61" s="5">
        <v>198</v>
      </c>
      <c r="BL61" s="5">
        <v>185.2</v>
      </c>
      <c r="BM61" s="5">
        <v>179.6</v>
      </c>
      <c r="BN61" s="5">
        <v>174.1</v>
      </c>
      <c r="BO61" s="5">
        <v>185.5</v>
      </c>
      <c r="BP61" s="5">
        <v>194.4</v>
      </c>
      <c r="BQ61" s="5">
        <v>195.7</v>
      </c>
      <c r="BR61" s="5">
        <v>198.4</v>
      </c>
      <c r="BS61" s="5">
        <v>241.2</v>
      </c>
      <c r="BT61" s="5">
        <v>235.4</v>
      </c>
      <c r="BU61" s="5">
        <v>236.4</v>
      </c>
      <c r="BV61" s="5">
        <v>234.7</v>
      </c>
      <c r="BW61" s="5">
        <v>228.8</v>
      </c>
      <c r="BX61" s="5">
        <v>191.3</v>
      </c>
      <c r="BY61" s="5">
        <v>164.9</v>
      </c>
      <c r="BZ61" s="5">
        <v>116.6</v>
      </c>
      <c r="CA61" s="5">
        <v>99.2</v>
      </c>
      <c r="CB61" s="5">
        <v>102.3</v>
      </c>
      <c r="CC61" s="5">
        <v>109.8</v>
      </c>
      <c r="CD61" s="5">
        <v>118.9</v>
      </c>
      <c r="CE61" s="5">
        <v>129.5</v>
      </c>
      <c r="CF61" s="5">
        <v>140.5</v>
      </c>
      <c r="CG61" s="5">
        <v>136.9</v>
      </c>
      <c r="CH61" s="5">
        <v>124</v>
      </c>
      <c r="CI61" s="5">
        <v>121.7</v>
      </c>
      <c r="CJ61" s="5">
        <v>112.8</v>
      </c>
      <c r="CK61" s="5">
        <v>103.8</v>
      </c>
      <c r="CL61" s="5">
        <v>102.5</v>
      </c>
      <c r="CM61" s="5">
        <v>102.7</v>
      </c>
      <c r="CN61" s="5">
        <v>101.7</v>
      </c>
      <c r="CO61" s="5">
        <v>104.3</v>
      </c>
      <c r="CP61" s="5">
        <v>106.9</v>
      </c>
      <c r="CQ61" s="5">
        <v>110</v>
      </c>
      <c r="CR61" s="5">
        <v>121.3</v>
      </c>
      <c r="CS61" s="5">
        <v>139</v>
      </c>
      <c r="CT61" s="5">
        <v>117.6</v>
      </c>
      <c r="CU61" s="5">
        <v>131.6</v>
      </c>
      <c r="CV61" s="5">
        <v>135</v>
      </c>
      <c r="CW61" s="5">
        <v>124.2</v>
      </c>
      <c r="CX61" s="5">
        <v>131</v>
      </c>
      <c r="CY61" s="5">
        <v>145.9</v>
      </c>
      <c r="CZ61" s="5">
        <v>151.30000000000001</v>
      </c>
      <c r="DA61" s="5">
        <v>152.30000000000001</v>
      </c>
      <c r="DB61" s="5">
        <v>167.5</v>
      </c>
      <c r="DC61" s="5">
        <v>167.9</v>
      </c>
      <c r="DD61" s="5">
        <v>170.9</v>
      </c>
      <c r="DE61" s="5">
        <v>158.5</v>
      </c>
      <c r="DF61" s="5">
        <v>150.69999999999999</v>
      </c>
      <c r="DG61" s="5">
        <v>142.5</v>
      </c>
      <c r="DH61" s="5">
        <v>130</v>
      </c>
      <c r="DI61" s="5">
        <v>120.6</v>
      </c>
      <c r="DJ61" s="5">
        <v>113.6</v>
      </c>
      <c r="DK61" s="5">
        <v>105.6</v>
      </c>
      <c r="DL61" s="5">
        <v>109.6</v>
      </c>
      <c r="DM61" s="5">
        <v>112.2</v>
      </c>
      <c r="DN61" s="5">
        <v>121</v>
      </c>
      <c r="DO61" s="5">
        <v>137.80000000000001</v>
      </c>
      <c r="DP61" s="5">
        <v>136.6</v>
      </c>
      <c r="DQ61" s="5">
        <v>136.5</v>
      </c>
      <c r="DR61" s="5">
        <v>137.30000000000001</v>
      </c>
      <c r="DS61" s="5">
        <v>133</v>
      </c>
      <c r="DT61" s="5">
        <v>138.80000000000001</v>
      </c>
    </row>
    <row r="62" spans="1:124">
      <c r="A62" s="3" t="s">
        <v>137</v>
      </c>
      <c r="B62" s="3" t="s">
        <v>138</v>
      </c>
      <c r="C62" s="4">
        <v>1.001E-2</v>
      </c>
      <c r="D62" s="5">
        <v>115.6</v>
      </c>
      <c r="E62" s="5">
        <v>115.6</v>
      </c>
      <c r="F62" s="5">
        <v>99.7</v>
      </c>
      <c r="G62" s="5">
        <v>86</v>
      </c>
      <c r="H62" s="5">
        <v>63.9</v>
      </c>
      <c r="I62" s="5">
        <v>74.2</v>
      </c>
      <c r="J62" s="5">
        <v>84.5</v>
      </c>
      <c r="K62" s="5">
        <v>95.6</v>
      </c>
      <c r="L62" s="5">
        <v>90.2</v>
      </c>
      <c r="M62" s="5">
        <v>82.1</v>
      </c>
      <c r="N62" s="5">
        <v>85</v>
      </c>
      <c r="O62" s="5">
        <v>83.2</v>
      </c>
      <c r="P62" s="5">
        <v>72.900000000000006</v>
      </c>
      <c r="Q62" s="5">
        <v>72.900000000000006</v>
      </c>
      <c r="R62" s="5">
        <v>63.4</v>
      </c>
      <c r="S62" s="5">
        <v>50.6</v>
      </c>
      <c r="T62" s="5">
        <v>55.5</v>
      </c>
      <c r="U62" s="5">
        <v>58.5</v>
      </c>
      <c r="V62" s="5">
        <v>62.5</v>
      </c>
      <c r="W62" s="5">
        <v>64.2</v>
      </c>
      <c r="X62" s="5">
        <v>82.7</v>
      </c>
      <c r="Y62" s="5">
        <v>149.4</v>
      </c>
      <c r="Z62" s="5">
        <v>146.80000000000001</v>
      </c>
      <c r="AA62" s="5">
        <v>146.80000000000001</v>
      </c>
      <c r="AB62" s="5">
        <v>146.80000000000001</v>
      </c>
      <c r="AC62" s="5">
        <v>158.9</v>
      </c>
      <c r="AD62" s="5">
        <v>158.9</v>
      </c>
      <c r="AE62" s="5">
        <v>122.9</v>
      </c>
      <c r="AF62" s="5">
        <v>107.8</v>
      </c>
      <c r="AG62" s="5">
        <v>128.19999999999999</v>
      </c>
      <c r="AH62" s="5">
        <v>119.3</v>
      </c>
      <c r="AI62" s="5">
        <v>147.5</v>
      </c>
      <c r="AJ62" s="5">
        <v>146.19999999999999</v>
      </c>
      <c r="AK62" s="5">
        <v>154.1</v>
      </c>
      <c r="AL62" s="5">
        <v>154.1</v>
      </c>
      <c r="AM62" s="5">
        <v>158.5</v>
      </c>
      <c r="AN62" s="5">
        <v>129.30000000000001</v>
      </c>
      <c r="AO62" s="5">
        <v>129.30000000000001</v>
      </c>
      <c r="AP62" s="5">
        <v>129.30000000000001</v>
      </c>
      <c r="AQ62" s="5">
        <v>131.5</v>
      </c>
      <c r="AR62" s="5">
        <v>131.5</v>
      </c>
      <c r="AS62" s="5">
        <v>131.5</v>
      </c>
      <c r="AT62" s="5">
        <v>131.5</v>
      </c>
      <c r="AU62" s="5">
        <v>131.5</v>
      </c>
      <c r="AV62" s="5">
        <v>131.5</v>
      </c>
      <c r="AW62" s="5">
        <v>131.5</v>
      </c>
      <c r="AX62" s="5">
        <v>131.5</v>
      </c>
      <c r="AY62" s="5">
        <v>131.5</v>
      </c>
      <c r="AZ62" s="5">
        <v>131.5</v>
      </c>
      <c r="BA62" s="5">
        <v>131.5</v>
      </c>
      <c r="BB62" s="5">
        <v>179.3</v>
      </c>
      <c r="BC62" s="5">
        <v>153.19999999999999</v>
      </c>
      <c r="BD62" s="5">
        <v>150.9</v>
      </c>
      <c r="BE62" s="5">
        <v>159.4</v>
      </c>
      <c r="BF62" s="5">
        <v>162.9</v>
      </c>
      <c r="BG62" s="5">
        <v>181.8</v>
      </c>
      <c r="BH62" s="5">
        <v>170.1</v>
      </c>
      <c r="BI62" s="5">
        <v>153</v>
      </c>
      <c r="BJ62" s="5">
        <v>145</v>
      </c>
      <c r="BK62" s="5">
        <v>142.6</v>
      </c>
      <c r="BL62" s="5">
        <v>139.19999999999999</v>
      </c>
      <c r="BM62" s="5">
        <v>137.4</v>
      </c>
      <c r="BN62" s="5">
        <v>146.4</v>
      </c>
      <c r="BO62" s="5">
        <v>135.69999999999999</v>
      </c>
      <c r="BP62" s="5">
        <v>127.8</v>
      </c>
      <c r="BQ62" s="5">
        <v>124.2</v>
      </c>
      <c r="BR62" s="5">
        <v>126.9</v>
      </c>
      <c r="BS62" s="5">
        <v>133.5</v>
      </c>
      <c r="BT62" s="5">
        <v>140.6</v>
      </c>
      <c r="BU62" s="5">
        <v>128.30000000000001</v>
      </c>
      <c r="BV62" s="5">
        <v>128.30000000000001</v>
      </c>
      <c r="BW62" s="5">
        <v>134.69999999999999</v>
      </c>
      <c r="BX62" s="5">
        <v>138.69999999999999</v>
      </c>
      <c r="BY62" s="5">
        <v>146.1</v>
      </c>
      <c r="BZ62" s="5">
        <v>145.80000000000001</v>
      </c>
      <c r="CA62" s="5">
        <v>130.1</v>
      </c>
      <c r="CB62" s="5">
        <v>116</v>
      </c>
      <c r="CC62" s="5">
        <v>114</v>
      </c>
      <c r="CD62" s="5">
        <v>113.9</v>
      </c>
      <c r="CE62" s="5">
        <v>114.6</v>
      </c>
      <c r="CF62" s="5">
        <v>125.8</v>
      </c>
      <c r="CG62" s="5">
        <v>126.1</v>
      </c>
      <c r="CH62" s="5">
        <v>127.5</v>
      </c>
      <c r="CI62" s="5">
        <v>126.9</v>
      </c>
      <c r="CJ62" s="5">
        <v>137.19999999999999</v>
      </c>
      <c r="CK62" s="5">
        <v>144.1</v>
      </c>
      <c r="CL62" s="5">
        <v>164.5</v>
      </c>
      <c r="CM62" s="5">
        <v>159.5</v>
      </c>
      <c r="CN62" s="5">
        <v>123.7</v>
      </c>
      <c r="CO62" s="5">
        <v>125.3</v>
      </c>
      <c r="CP62" s="5">
        <v>133.6</v>
      </c>
      <c r="CQ62" s="5">
        <v>144.5</v>
      </c>
      <c r="CR62" s="5">
        <v>130.5</v>
      </c>
      <c r="CS62" s="5">
        <v>126.5</v>
      </c>
      <c r="CT62" s="5">
        <v>120.9</v>
      </c>
      <c r="CU62" s="5">
        <v>110</v>
      </c>
      <c r="CV62" s="5">
        <v>110</v>
      </c>
      <c r="CW62" s="5">
        <v>111.9</v>
      </c>
      <c r="CX62" s="5">
        <v>120</v>
      </c>
      <c r="CY62" s="5">
        <v>111.6</v>
      </c>
      <c r="CZ62" s="5">
        <v>106.7</v>
      </c>
      <c r="DA62" s="5">
        <v>116</v>
      </c>
      <c r="DB62" s="5">
        <v>126.8</v>
      </c>
      <c r="DC62" s="5">
        <v>133.30000000000001</v>
      </c>
      <c r="DD62" s="5">
        <v>133.5</v>
      </c>
      <c r="DE62" s="5">
        <v>133.5</v>
      </c>
      <c r="DF62" s="5">
        <v>133.5</v>
      </c>
      <c r="DG62" s="5">
        <v>133.5</v>
      </c>
      <c r="DH62" s="5">
        <v>133.5</v>
      </c>
      <c r="DI62" s="5">
        <v>133.5</v>
      </c>
      <c r="DJ62" s="5">
        <v>130.30000000000001</v>
      </c>
      <c r="DK62" s="5">
        <v>120</v>
      </c>
      <c r="DL62" s="5">
        <v>104.1</v>
      </c>
      <c r="DM62" s="5">
        <v>114</v>
      </c>
      <c r="DN62" s="5">
        <v>116.6</v>
      </c>
      <c r="DO62" s="5">
        <v>112</v>
      </c>
      <c r="DP62" s="5">
        <v>113</v>
      </c>
      <c r="DQ62" s="5">
        <v>113</v>
      </c>
      <c r="DR62" s="5">
        <v>113</v>
      </c>
      <c r="DS62" s="5">
        <v>113</v>
      </c>
      <c r="DT62" s="5">
        <v>113</v>
      </c>
    </row>
    <row r="63" spans="1:124">
      <c r="A63" s="3" t="s">
        <v>139</v>
      </c>
      <c r="B63" s="3" t="s">
        <v>140</v>
      </c>
      <c r="C63" s="4">
        <v>2.469E-2</v>
      </c>
      <c r="D63" s="5">
        <v>91.8</v>
      </c>
      <c r="E63" s="5">
        <v>94.3</v>
      </c>
      <c r="F63" s="5">
        <v>98.1</v>
      </c>
      <c r="G63" s="5">
        <v>99</v>
      </c>
      <c r="H63" s="5">
        <v>98.5</v>
      </c>
      <c r="I63" s="5">
        <v>102</v>
      </c>
      <c r="J63" s="5">
        <v>101.7</v>
      </c>
      <c r="K63" s="5">
        <v>104.1</v>
      </c>
      <c r="L63" s="5">
        <v>103.9</v>
      </c>
      <c r="M63" s="5">
        <v>112.2</v>
      </c>
      <c r="N63" s="5">
        <v>105.2</v>
      </c>
      <c r="O63" s="5">
        <v>104.1</v>
      </c>
      <c r="P63" s="5">
        <v>104.7</v>
      </c>
      <c r="Q63" s="5">
        <v>112.3</v>
      </c>
      <c r="R63" s="5">
        <v>110.5</v>
      </c>
      <c r="S63" s="5">
        <v>110.2</v>
      </c>
      <c r="T63" s="5">
        <v>112.6</v>
      </c>
      <c r="U63" s="5">
        <v>120.3</v>
      </c>
      <c r="V63" s="5">
        <v>124.5</v>
      </c>
      <c r="W63" s="5">
        <v>129</v>
      </c>
      <c r="X63" s="5">
        <v>131</v>
      </c>
      <c r="Y63" s="5">
        <v>125.6</v>
      </c>
      <c r="Z63" s="5">
        <v>126</v>
      </c>
      <c r="AA63" s="5">
        <v>127.8</v>
      </c>
      <c r="AB63" s="5">
        <v>127.8</v>
      </c>
      <c r="AC63" s="5">
        <v>126.8</v>
      </c>
      <c r="AD63" s="5">
        <v>132.19999999999999</v>
      </c>
      <c r="AE63" s="5">
        <v>134.69999999999999</v>
      </c>
      <c r="AF63" s="5">
        <v>135.80000000000001</v>
      </c>
      <c r="AG63" s="5">
        <v>136.9</v>
      </c>
      <c r="AH63" s="5">
        <v>141</v>
      </c>
      <c r="AI63" s="5">
        <v>141.4</v>
      </c>
      <c r="AJ63" s="5">
        <v>144.5</v>
      </c>
      <c r="AK63" s="5">
        <v>154</v>
      </c>
      <c r="AL63" s="5">
        <v>154</v>
      </c>
      <c r="AM63" s="5">
        <v>152.80000000000001</v>
      </c>
      <c r="AN63" s="5">
        <v>154.5</v>
      </c>
      <c r="AO63" s="5">
        <v>155</v>
      </c>
      <c r="AP63" s="5">
        <v>153.69999999999999</v>
      </c>
      <c r="AQ63" s="5">
        <v>158.80000000000001</v>
      </c>
      <c r="AR63" s="5">
        <v>158.80000000000001</v>
      </c>
      <c r="AS63" s="5">
        <v>158.80000000000001</v>
      </c>
      <c r="AT63" s="5">
        <v>158.80000000000001</v>
      </c>
      <c r="AU63" s="5">
        <v>158.80000000000001</v>
      </c>
      <c r="AV63" s="5">
        <v>158.80000000000001</v>
      </c>
      <c r="AW63" s="5">
        <v>158.80000000000001</v>
      </c>
      <c r="AX63" s="5">
        <v>158.80000000000001</v>
      </c>
      <c r="AY63" s="5">
        <v>158.80000000000001</v>
      </c>
      <c r="AZ63" s="5">
        <v>168.6</v>
      </c>
      <c r="BA63" s="5">
        <v>160.5</v>
      </c>
      <c r="BB63" s="5">
        <v>156.19999999999999</v>
      </c>
      <c r="BC63" s="5">
        <v>158.4</v>
      </c>
      <c r="BD63" s="5">
        <v>168.6</v>
      </c>
      <c r="BE63" s="5">
        <v>171.8</v>
      </c>
      <c r="BF63" s="5">
        <v>174.6</v>
      </c>
      <c r="BG63" s="5">
        <v>172.8</v>
      </c>
      <c r="BH63" s="5">
        <v>171.8</v>
      </c>
      <c r="BI63" s="5">
        <v>175.3</v>
      </c>
      <c r="BJ63" s="5">
        <v>178.1</v>
      </c>
      <c r="BK63" s="5">
        <v>178</v>
      </c>
      <c r="BL63" s="5">
        <v>177.8</v>
      </c>
      <c r="BM63" s="5">
        <v>171.6</v>
      </c>
      <c r="BN63" s="5">
        <v>172.1</v>
      </c>
      <c r="BO63" s="5">
        <v>166.5</v>
      </c>
      <c r="BP63" s="5">
        <v>169</v>
      </c>
      <c r="BQ63" s="5">
        <v>181</v>
      </c>
      <c r="BR63" s="5">
        <v>194.7</v>
      </c>
      <c r="BS63" s="5">
        <v>191.8</v>
      </c>
      <c r="BT63" s="5">
        <v>188.2</v>
      </c>
      <c r="BU63" s="5">
        <v>188.5</v>
      </c>
      <c r="BV63" s="5">
        <v>187.3</v>
      </c>
      <c r="BW63" s="5">
        <v>189.1</v>
      </c>
      <c r="BX63" s="5">
        <v>186.5</v>
      </c>
      <c r="BY63" s="5">
        <v>186.3</v>
      </c>
      <c r="BZ63" s="5">
        <v>184.5</v>
      </c>
      <c r="CA63" s="5">
        <v>189.9</v>
      </c>
      <c r="CB63" s="5">
        <v>187.1</v>
      </c>
      <c r="CC63" s="5">
        <v>185.2</v>
      </c>
      <c r="CD63" s="5">
        <v>190.8</v>
      </c>
      <c r="CE63" s="5">
        <v>194</v>
      </c>
      <c r="CF63" s="5">
        <v>199.3</v>
      </c>
      <c r="CG63" s="5">
        <v>197.6</v>
      </c>
      <c r="CH63" s="5">
        <v>192.5</v>
      </c>
      <c r="CI63" s="5">
        <v>191.6</v>
      </c>
      <c r="CJ63" s="5">
        <v>191.3</v>
      </c>
      <c r="CK63" s="5">
        <v>192.3</v>
      </c>
      <c r="CL63" s="5">
        <v>193.2</v>
      </c>
      <c r="CM63" s="5">
        <v>193.8</v>
      </c>
      <c r="CN63" s="5">
        <v>194.2</v>
      </c>
      <c r="CO63" s="5">
        <v>189.7</v>
      </c>
      <c r="CP63" s="5">
        <v>198.3</v>
      </c>
      <c r="CQ63" s="5">
        <v>197.6</v>
      </c>
      <c r="CR63" s="5">
        <v>201.3</v>
      </c>
      <c r="CS63" s="5">
        <v>201</v>
      </c>
      <c r="CT63" s="5">
        <v>200</v>
      </c>
      <c r="CU63" s="5">
        <v>194.2</v>
      </c>
      <c r="CV63" s="5">
        <v>192.4</v>
      </c>
      <c r="CW63" s="5">
        <v>194</v>
      </c>
      <c r="CX63" s="5">
        <v>194.8</v>
      </c>
      <c r="CY63" s="5">
        <v>193.5</v>
      </c>
      <c r="CZ63" s="5">
        <v>209.7</v>
      </c>
      <c r="DA63" s="5">
        <v>210.8</v>
      </c>
      <c r="DB63" s="5">
        <v>214.4</v>
      </c>
      <c r="DC63" s="5">
        <v>215.9</v>
      </c>
      <c r="DD63" s="5">
        <v>206.5</v>
      </c>
      <c r="DE63" s="5">
        <v>210.4</v>
      </c>
      <c r="DF63" s="5">
        <v>206.8</v>
      </c>
      <c r="DG63" s="5">
        <v>202.4</v>
      </c>
      <c r="DH63" s="5">
        <v>202.3</v>
      </c>
      <c r="DI63" s="5">
        <v>201.9</v>
      </c>
      <c r="DJ63" s="5">
        <v>198.6</v>
      </c>
      <c r="DK63" s="5">
        <v>203.5</v>
      </c>
      <c r="DL63" s="5">
        <v>224.8</v>
      </c>
      <c r="DM63" s="5">
        <v>234.6</v>
      </c>
      <c r="DN63" s="5">
        <v>232.7</v>
      </c>
      <c r="DO63" s="5">
        <v>234</v>
      </c>
      <c r="DP63" s="5">
        <v>234.5</v>
      </c>
      <c r="DQ63" s="5">
        <v>238.3</v>
      </c>
      <c r="DR63" s="5">
        <v>244.1</v>
      </c>
      <c r="DS63" s="5">
        <v>242.3</v>
      </c>
      <c r="DT63" s="5">
        <v>242.3</v>
      </c>
    </row>
    <row r="64" spans="1:124">
      <c r="A64" s="3" t="s">
        <v>141</v>
      </c>
      <c r="B64" s="3" t="s">
        <v>142</v>
      </c>
      <c r="C64" s="4">
        <v>2.5989999999999999E-2</v>
      </c>
      <c r="D64" s="5">
        <v>99.3</v>
      </c>
      <c r="E64" s="5">
        <v>99.8</v>
      </c>
      <c r="F64" s="5">
        <v>101.9</v>
      </c>
      <c r="G64" s="5">
        <v>102.6</v>
      </c>
      <c r="H64" s="5">
        <v>106.9</v>
      </c>
      <c r="I64" s="5">
        <v>103.3</v>
      </c>
      <c r="J64" s="5">
        <v>107.2</v>
      </c>
      <c r="K64" s="5">
        <v>114.5</v>
      </c>
      <c r="L64" s="5">
        <v>138.69999999999999</v>
      </c>
      <c r="M64" s="5">
        <v>140.9</v>
      </c>
      <c r="N64" s="5">
        <v>136.6</v>
      </c>
      <c r="O64" s="5">
        <v>140.4</v>
      </c>
      <c r="P64" s="5">
        <v>140.19999999999999</v>
      </c>
      <c r="Q64" s="5">
        <v>139.9</v>
      </c>
      <c r="R64" s="5">
        <v>136.6</v>
      </c>
      <c r="S64" s="5">
        <v>137</v>
      </c>
      <c r="T64" s="5">
        <v>142.4</v>
      </c>
      <c r="U64" s="5">
        <v>145.5</v>
      </c>
      <c r="V64" s="5">
        <v>145.19999999999999</v>
      </c>
      <c r="W64" s="5">
        <v>136.5</v>
      </c>
      <c r="X64" s="5">
        <v>149.9</v>
      </c>
      <c r="Y64" s="5">
        <v>155</v>
      </c>
      <c r="Z64" s="5">
        <v>154.6</v>
      </c>
      <c r="AA64" s="5">
        <v>155.80000000000001</v>
      </c>
      <c r="AB64" s="5">
        <v>156</v>
      </c>
      <c r="AC64" s="5">
        <v>172</v>
      </c>
      <c r="AD64" s="5">
        <v>155.9</v>
      </c>
      <c r="AE64" s="5">
        <v>155.9</v>
      </c>
      <c r="AF64" s="5">
        <v>157.4</v>
      </c>
      <c r="AG64" s="5">
        <v>156.5</v>
      </c>
      <c r="AH64" s="5">
        <v>162.5</v>
      </c>
      <c r="AI64" s="5">
        <v>167.8</v>
      </c>
      <c r="AJ64" s="5">
        <v>168.9</v>
      </c>
      <c r="AK64" s="5">
        <v>174.6</v>
      </c>
      <c r="AL64" s="5">
        <v>174.6</v>
      </c>
      <c r="AM64" s="5">
        <v>172.7</v>
      </c>
      <c r="AN64" s="5">
        <v>150</v>
      </c>
      <c r="AO64" s="5">
        <v>166.9</v>
      </c>
      <c r="AP64" s="5">
        <v>168</v>
      </c>
      <c r="AQ64" s="5">
        <v>171.1</v>
      </c>
      <c r="AR64" s="5">
        <v>171.1</v>
      </c>
      <c r="AS64" s="5">
        <v>171.1</v>
      </c>
      <c r="AT64" s="5">
        <v>171.1</v>
      </c>
      <c r="AU64" s="5">
        <v>171.1</v>
      </c>
      <c r="AV64" s="5">
        <v>171.1</v>
      </c>
      <c r="AW64" s="5">
        <v>171.1</v>
      </c>
      <c r="AX64" s="5">
        <v>171.1</v>
      </c>
      <c r="AY64" s="5">
        <v>171.1</v>
      </c>
      <c r="AZ64" s="5">
        <v>167.6</v>
      </c>
      <c r="BA64" s="5">
        <v>162.4</v>
      </c>
      <c r="BB64" s="5">
        <v>155.30000000000001</v>
      </c>
      <c r="BC64" s="5">
        <v>154.80000000000001</v>
      </c>
      <c r="BD64" s="5">
        <v>161.80000000000001</v>
      </c>
      <c r="BE64" s="5">
        <v>162.5</v>
      </c>
      <c r="BF64" s="5">
        <v>166.9</v>
      </c>
      <c r="BG64" s="5">
        <v>174.8</v>
      </c>
      <c r="BH64" s="5">
        <v>177.3</v>
      </c>
      <c r="BI64" s="5">
        <v>187.7</v>
      </c>
      <c r="BJ64" s="5">
        <v>191.5</v>
      </c>
      <c r="BK64" s="5">
        <v>192</v>
      </c>
      <c r="BL64" s="5">
        <v>190.1</v>
      </c>
      <c r="BM64" s="5">
        <v>185.4</v>
      </c>
      <c r="BN64" s="5">
        <v>185.3</v>
      </c>
      <c r="BO64" s="5">
        <v>178.6</v>
      </c>
      <c r="BP64" s="5">
        <v>180.2</v>
      </c>
      <c r="BQ64" s="5">
        <v>181.4</v>
      </c>
      <c r="BR64" s="5">
        <v>190.8</v>
      </c>
      <c r="BS64" s="5">
        <v>183.4</v>
      </c>
      <c r="BT64" s="5">
        <v>176.2</v>
      </c>
      <c r="BU64" s="5">
        <v>177.1</v>
      </c>
      <c r="BV64" s="5">
        <v>176.8</v>
      </c>
      <c r="BW64" s="5">
        <v>180.8</v>
      </c>
      <c r="BX64" s="5">
        <v>181.7</v>
      </c>
      <c r="BY64" s="5">
        <v>179.7</v>
      </c>
      <c r="BZ64" s="5">
        <v>177.6</v>
      </c>
      <c r="CA64" s="5">
        <v>181</v>
      </c>
      <c r="CB64" s="5">
        <v>184.2</v>
      </c>
      <c r="CC64" s="5">
        <v>188.1</v>
      </c>
      <c r="CD64" s="5">
        <v>186.1</v>
      </c>
      <c r="CE64" s="5">
        <v>187.9</v>
      </c>
      <c r="CF64" s="5">
        <v>187.8</v>
      </c>
      <c r="CG64" s="5">
        <v>185.1</v>
      </c>
      <c r="CH64" s="5">
        <v>184.9</v>
      </c>
      <c r="CI64" s="5">
        <v>186.3</v>
      </c>
      <c r="CJ64" s="5">
        <v>184</v>
      </c>
      <c r="CK64" s="5">
        <v>178.9</v>
      </c>
      <c r="CL64" s="5">
        <v>178.2</v>
      </c>
      <c r="CM64" s="5">
        <v>176.4</v>
      </c>
      <c r="CN64" s="5">
        <v>181.8</v>
      </c>
      <c r="CO64" s="5">
        <v>188.9</v>
      </c>
      <c r="CP64" s="5">
        <v>190.7</v>
      </c>
      <c r="CQ64" s="5">
        <v>201</v>
      </c>
      <c r="CR64" s="5">
        <v>206</v>
      </c>
      <c r="CS64" s="5">
        <v>207.1</v>
      </c>
      <c r="CT64" s="5">
        <v>208.5</v>
      </c>
      <c r="CU64" s="5">
        <v>207.9</v>
      </c>
      <c r="CV64" s="5">
        <v>208.3</v>
      </c>
      <c r="CW64" s="5">
        <v>211.7</v>
      </c>
      <c r="CX64" s="5">
        <v>201.2</v>
      </c>
      <c r="CY64" s="5">
        <v>204.9</v>
      </c>
      <c r="CZ64" s="5">
        <v>225.8</v>
      </c>
      <c r="DA64" s="5">
        <v>231.3</v>
      </c>
      <c r="DB64" s="5">
        <v>233.5</v>
      </c>
      <c r="DC64" s="5">
        <v>232.5</v>
      </c>
      <c r="DD64" s="5">
        <v>232.6</v>
      </c>
      <c r="DE64" s="5">
        <v>229.9</v>
      </c>
      <c r="DF64" s="5">
        <v>226</v>
      </c>
      <c r="DG64" s="5">
        <v>219</v>
      </c>
      <c r="DH64" s="5">
        <v>216.1</v>
      </c>
      <c r="DI64" s="5">
        <v>215.9</v>
      </c>
      <c r="DJ64" s="5">
        <v>218.1</v>
      </c>
      <c r="DK64" s="5">
        <v>218.1</v>
      </c>
      <c r="DL64" s="5">
        <v>219.6</v>
      </c>
      <c r="DM64" s="5">
        <v>223.4</v>
      </c>
      <c r="DN64" s="5">
        <v>220.4</v>
      </c>
      <c r="DO64" s="5">
        <v>221.5</v>
      </c>
      <c r="DP64" s="5">
        <v>225.3</v>
      </c>
      <c r="DQ64" s="5">
        <v>242.4</v>
      </c>
      <c r="DR64" s="5">
        <v>240</v>
      </c>
      <c r="DS64" s="5">
        <v>240.7</v>
      </c>
      <c r="DT64" s="5">
        <v>240.5</v>
      </c>
    </row>
    <row r="65" spans="1:124">
      <c r="A65" s="3" t="s">
        <v>143</v>
      </c>
      <c r="B65" s="3" t="s">
        <v>144</v>
      </c>
      <c r="C65" s="4">
        <v>4.4399899999999999</v>
      </c>
      <c r="D65" s="5">
        <v>105.1</v>
      </c>
      <c r="E65" s="5">
        <v>105.4</v>
      </c>
      <c r="F65" s="5">
        <v>106.2</v>
      </c>
      <c r="G65" s="5">
        <v>107.2</v>
      </c>
      <c r="H65" s="5">
        <v>106.7</v>
      </c>
      <c r="I65" s="5">
        <v>107.5</v>
      </c>
      <c r="J65" s="5">
        <v>108.3</v>
      </c>
      <c r="K65" s="5">
        <v>108.5</v>
      </c>
      <c r="L65" s="5">
        <v>108</v>
      </c>
      <c r="M65" s="5">
        <v>108.7</v>
      </c>
      <c r="N65" s="5">
        <v>109.8</v>
      </c>
      <c r="O65" s="5">
        <v>109.8</v>
      </c>
      <c r="P65" s="5">
        <v>110.3</v>
      </c>
      <c r="Q65" s="5">
        <v>111.8</v>
      </c>
      <c r="R65" s="5">
        <v>112.6</v>
      </c>
      <c r="S65" s="5">
        <v>113.5</v>
      </c>
      <c r="T65" s="5">
        <v>114.4</v>
      </c>
      <c r="U65" s="5">
        <v>115.4</v>
      </c>
      <c r="V65" s="5">
        <v>116.6</v>
      </c>
      <c r="W65" s="5">
        <v>117.4</v>
      </c>
      <c r="X65" s="5">
        <v>118.6</v>
      </c>
      <c r="Y65" s="5">
        <v>118.6</v>
      </c>
      <c r="Z65" s="5">
        <v>120.9</v>
      </c>
      <c r="AA65" s="5">
        <v>121.6</v>
      </c>
      <c r="AB65" s="5">
        <v>120.9</v>
      </c>
      <c r="AC65" s="5">
        <v>123.4</v>
      </c>
      <c r="AD65" s="5">
        <v>124.8</v>
      </c>
      <c r="AE65" s="5">
        <v>125.2</v>
      </c>
      <c r="AF65" s="5">
        <v>126.5</v>
      </c>
      <c r="AG65" s="5">
        <v>126.6</v>
      </c>
      <c r="AH65" s="5">
        <v>127</v>
      </c>
      <c r="AI65" s="5">
        <v>128.5</v>
      </c>
      <c r="AJ65" s="5">
        <v>129</v>
      </c>
      <c r="AK65" s="5">
        <v>129.19999999999999</v>
      </c>
      <c r="AL65" s="5">
        <v>129.1</v>
      </c>
      <c r="AM65" s="5">
        <v>129.19999999999999</v>
      </c>
      <c r="AN65" s="5">
        <v>129.69999999999999</v>
      </c>
      <c r="AO65" s="5">
        <v>130.19999999999999</v>
      </c>
      <c r="AP65" s="5">
        <v>130.4</v>
      </c>
      <c r="AQ65" s="5">
        <v>130.30000000000001</v>
      </c>
      <c r="AR65" s="5">
        <v>130.30000000000001</v>
      </c>
      <c r="AS65" s="5">
        <v>130.30000000000001</v>
      </c>
      <c r="AT65" s="5">
        <v>130.30000000000001</v>
      </c>
      <c r="AU65" s="5">
        <v>130.30000000000001</v>
      </c>
      <c r="AV65" s="5">
        <v>130.4</v>
      </c>
      <c r="AW65" s="5">
        <v>131.1</v>
      </c>
      <c r="AX65" s="5">
        <v>131.30000000000001</v>
      </c>
      <c r="AY65" s="5">
        <v>131.69999999999999</v>
      </c>
      <c r="AZ65" s="5">
        <v>131.9</v>
      </c>
      <c r="BA65" s="5">
        <v>132.1</v>
      </c>
      <c r="BB65" s="5">
        <v>133.4</v>
      </c>
      <c r="BC65" s="5">
        <v>134.19999999999999</v>
      </c>
      <c r="BD65" s="5">
        <v>134.4</v>
      </c>
      <c r="BE65" s="5">
        <v>134.6</v>
      </c>
      <c r="BF65" s="5">
        <v>134.80000000000001</v>
      </c>
      <c r="BG65" s="5">
        <v>134.69999999999999</v>
      </c>
      <c r="BH65" s="5">
        <v>135</v>
      </c>
      <c r="BI65" s="5">
        <v>135</v>
      </c>
      <c r="BJ65" s="5">
        <v>135.4</v>
      </c>
      <c r="BK65" s="5">
        <v>136.5</v>
      </c>
      <c r="BL65" s="5">
        <v>137.69999999999999</v>
      </c>
      <c r="BM65" s="5">
        <v>138.5</v>
      </c>
      <c r="BN65" s="5">
        <v>139.19999999999999</v>
      </c>
      <c r="BO65" s="5">
        <v>139.19999999999999</v>
      </c>
      <c r="BP65" s="5">
        <v>139.69999999999999</v>
      </c>
      <c r="BQ65" s="5">
        <v>140.4</v>
      </c>
      <c r="BR65" s="5">
        <v>140.19999999999999</v>
      </c>
      <c r="BS65" s="5">
        <v>140.19999999999999</v>
      </c>
      <c r="BT65" s="5">
        <v>140.19999999999999</v>
      </c>
      <c r="BU65" s="5">
        <v>140.30000000000001</v>
      </c>
      <c r="BV65" s="5">
        <v>140.6</v>
      </c>
      <c r="BW65" s="5">
        <v>140.69999999999999</v>
      </c>
      <c r="BX65" s="5">
        <v>141.19999999999999</v>
      </c>
      <c r="BY65" s="5">
        <v>141.80000000000001</v>
      </c>
      <c r="BZ65" s="5">
        <v>142.5</v>
      </c>
      <c r="CA65" s="5">
        <v>143.19999999999999</v>
      </c>
      <c r="CB65" s="5">
        <v>143.69999999999999</v>
      </c>
      <c r="CC65" s="5">
        <v>143.5</v>
      </c>
      <c r="CD65" s="5">
        <v>144.1</v>
      </c>
      <c r="CE65" s="5">
        <v>144.1</v>
      </c>
      <c r="CF65" s="5">
        <v>143.69999999999999</v>
      </c>
      <c r="CG65" s="5">
        <v>143.4</v>
      </c>
      <c r="CH65" s="5">
        <v>142.9</v>
      </c>
      <c r="CI65" s="5">
        <v>143.19999999999999</v>
      </c>
      <c r="CJ65" s="5">
        <v>143.19999999999999</v>
      </c>
      <c r="CK65" s="5">
        <v>143.4</v>
      </c>
      <c r="CL65" s="5">
        <v>145.5</v>
      </c>
      <c r="CM65" s="5">
        <v>145.30000000000001</v>
      </c>
      <c r="CN65" s="5">
        <v>145.9</v>
      </c>
      <c r="CO65" s="5">
        <v>145.69999999999999</v>
      </c>
      <c r="CP65" s="5">
        <v>146.19999999999999</v>
      </c>
      <c r="CQ65" s="5">
        <v>146.6</v>
      </c>
      <c r="CR65" s="5">
        <v>148.5</v>
      </c>
      <c r="CS65" s="5">
        <v>149</v>
      </c>
      <c r="CT65" s="5">
        <v>149.6</v>
      </c>
      <c r="CU65" s="5">
        <v>151.19999999999999</v>
      </c>
      <c r="CV65" s="5">
        <v>151.6</v>
      </c>
      <c r="CW65" s="5">
        <v>151.4</v>
      </c>
      <c r="CX65" s="5">
        <v>151.9</v>
      </c>
      <c r="CY65" s="5">
        <v>152.1</v>
      </c>
      <c r="CZ65" s="5">
        <v>152.30000000000001</v>
      </c>
      <c r="DA65" s="5">
        <v>153.80000000000001</v>
      </c>
      <c r="DB65" s="5">
        <v>154.6</v>
      </c>
      <c r="DC65" s="5">
        <v>154.69999999999999</v>
      </c>
      <c r="DD65" s="5">
        <v>154.1</v>
      </c>
      <c r="DE65" s="5">
        <v>154</v>
      </c>
      <c r="DF65" s="5">
        <v>154.9</v>
      </c>
      <c r="DG65" s="5">
        <v>155.19999999999999</v>
      </c>
      <c r="DH65" s="5">
        <v>154.69999999999999</v>
      </c>
      <c r="DI65" s="5">
        <v>154.9</v>
      </c>
      <c r="DJ65" s="5">
        <v>154.4</v>
      </c>
      <c r="DK65" s="5">
        <v>155.9</v>
      </c>
      <c r="DL65" s="5">
        <v>157</v>
      </c>
      <c r="DM65" s="5">
        <v>156.80000000000001</v>
      </c>
      <c r="DN65" s="5">
        <v>157.30000000000001</v>
      </c>
      <c r="DO65" s="5">
        <v>157.5</v>
      </c>
      <c r="DP65" s="5">
        <v>157.30000000000001</v>
      </c>
      <c r="DQ65" s="5">
        <v>157.4</v>
      </c>
      <c r="DR65" s="5">
        <v>157.80000000000001</v>
      </c>
      <c r="DS65" s="5">
        <v>159.69999999999999</v>
      </c>
      <c r="DT65" s="5">
        <v>162.6</v>
      </c>
    </row>
    <row r="66" spans="1:124">
      <c r="A66" s="3" t="s">
        <v>145</v>
      </c>
      <c r="B66" s="3" t="s">
        <v>146</v>
      </c>
      <c r="C66" s="4">
        <v>4.4399899999999999</v>
      </c>
      <c r="D66" s="5">
        <v>105.1</v>
      </c>
      <c r="E66" s="5">
        <v>105.4</v>
      </c>
      <c r="F66" s="5">
        <v>106.2</v>
      </c>
      <c r="G66" s="5">
        <v>107.2</v>
      </c>
      <c r="H66" s="5">
        <v>106.7</v>
      </c>
      <c r="I66" s="5">
        <v>107.5</v>
      </c>
      <c r="J66" s="5">
        <v>108.3</v>
      </c>
      <c r="K66" s="5">
        <v>108.5</v>
      </c>
      <c r="L66" s="5">
        <v>108</v>
      </c>
      <c r="M66" s="5">
        <v>108.7</v>
      </c>
      <c r="N66" s="5">
        <v>109.8</v>
      </c>
      <c r="O66" s="5">
        <v>109.8</v>
      </c>
      <c r="P66" s="5">
        <v>110.3</v>
      </c>
      <c r="Q66" s="5">
        <v>111.8</v>
      </c>
      <c r="R66" s="5">
        <v>112.6</v>
      </c>
      <c r="S66" s="5">
        <v>113.5</v>
      </c>
      <c r="T66" s="5">
        <v>114.4</v>
      </c>
      <c r="U66" s="5">
        <v>115.4</v>
      </c>
      <c r="V66" s="5">
        <v>116.6</v>
      </c>
      <c r="W66" s="5">
        <v>117.4</v>
      </c>
      <c r="X66" s="5">
        <v>118.6</v>
      </c>
      <c r="Y66" s="5">
        <v>118.6</v>
      </c>
      <c r="Z66" s="5">
        <v>120.9</v>
      </c>
      <c r="AA66" s="5">
        <v>121.6</v>
      </c>
      <c r="AB66" s="5">
        <v>120.9</v>
      </c>
      <c r="AC66" s="5">
        <v>123.4</v>
      </c>
      <c r="AD66" s="5">
        <v>124.8</v>
      </c>
      <c r="AE66" s="5">
        <v>125.2</v>
      </c>
      <c r="AF66" s="5">
        <v>126.5</v>
      </c>
      <c r="AG66" s="5">
        <v>126.6</v>
      </c>
      <c r="AH66" s="5">
        <v>127</v>
      </c>
      <c r="AI66" s="5">
        <v>128.5</v>
      </c>
      <c r="AJ66" s="5">
        <v>129</v>
      </c>
      <c r="AK66" s="5">
        <v>129.19999999999999</v>
      </c>
      <c r="AL66" s="5">
        <v>129.1</v>
      </c>
      <c r="AM66" s="5">
        <v>129.19999999999999</v>
      </c>
      <c r="AN66" s="5">
        <v>129.69999999999999</v>
      </c>
      <c r="AO66" s="5">
        <v>130.19999999999999</v>
      </c>
      <c r="AP66" s="5">
        <v>130.4</v>
      </c>
      <c r="AQ66" s="5">
        <v>130.30000000000001</v>
      </c>
      <c r="AR66" s="5">
        <v>130.30000000000001</v>
      </c>
      <c r="AS66" s="5">
        <v>130.30000000000001</v>
      </c>
      <c r="AT66" s="5">
        <v>130.30000000000001</v>
      </c>
      <c r="AU66" s="5">
        <v>130.30000000000001</v>
      </c>
      <c r="AV66" s="5">
        <v>130.4</v>
      </c>
      <c r="AW66" s="5">
        <v>131.1</v>
      </c>
      <c r="AX66" s="5">
        <v>131.30000000000001</v>
      </c>
      <c r="AY66" s="5">
        <v>131.69999999999999</v>
      </c>
      <c r="AZ66" s="5">
        <v>131.9</v>
      </c>
      <c r="BA66" s="5">
        <v>132.1</v>
      </c>
      <c r="BB66" s="5">
        <v>133.4</v>
      </c>
      <c r="BC66" s="5">
        <v>134.19999999999999</v>
      </c>
      <c r="BD66" s="5">
        <v>134.4</v>
      </c>
      <c r="BE66" s="5">
        <v>134.6</v>
      </c>
      <c r="BF66" s="5">
        <v>134.80000000000001</v>
      </c>
      <c r="BG66" s="5">
        <v>134.69999999999999</v>
      </c>
      <c r="BH66" s="5">
        <v>135</v>
      </c>
      <c r="BI66" s="5">
        <v>135</v>
      </c>
      <c r="BJ66" s="5">
        <v>135.4</v>
      </c>
      <c r="BK66" s="5">
        <v>136.5</v>
      </c>
      <c r="BL66" s="5">
        <v>137.69999999999999</v>
      </c>
      <c r="BM66" s="5">
        <v>138.5</v>
      </c>
      <c r="BN66" s="5">
        <v>139.19999999999999</v>
      </c>
      <c r="BO66" s="5">
        <v>139.19999999999999</v>
      </c>
      <c r="BP66" s="5">
        <v>139.69999999999999</v>
      </c>
      <c r="BQ66" s="5">
        <v>140.4</v>
      </c>
      <c r="BR66" s="5">
        <v>140.19999999999999</v>
      </c>
      <c r="BS66" s="5">
        <v>140.19999999999999</v>
      </c>
      <c r="BT66" s="5">
        <v>140.19999999999999</v>
      </c>
      <c r="BU66" s="5">
        <v>140.30000000000001</v>
      </c>
      <c r="BV66" s="5">
        <v>140.6</v>
      </c>
      <c r="BW66" s="5">
        <v>140.69999999999999</v>
      </c>
      <c r="BX66" s="5">
        <v>141.19999999999999</v>
      </c>
      <c r="BY66" s="5">
        <v>141.80000000000001</v>
      </c>
      <c r="BZ66" s="5">
        <v>142.5</v>
      </c>
      <c r="CA66" s="5">
        <v>143.19999999999999</v>
      </c>
      <c r="CB66" s="5">
        <v>143.69999999999999</v>
      </c>
      <c r="CC66" s="5">
        <v>143.5</v>
      </c>
      <c r="CD66" s="5">
        <v>144.1</v>
      </c>
      <c r="CE66" s="5">
        <v>144.1</v>
      </c>
      <c r="CF66" s="5">
        <v>143.69999999999999</v>
      </c>
      <c r="CG66" s="5">
        <v>143.4</v>
      </c>
      <c r="CH66" s="5">
        <v>142.9</v>
      </c>
      <c r="CI66" s="5">
        <v>143.19999999999999</v>
      </c>
      <c r="CJ66" s="5">
        <v>143.19999999999999</v>
      </c>
      <c r="CK66" s="5">
        <v>143.4</v>
      </c>
      <c r="CL66" s="5">
        <v>145.5</v>
      </c>
      <c r="CM66" s="5">
        <v>145.30000000000001</v>
      </c>
      <c r="CN66" s="5">
        <v>145.9</v>
      </c>
      <c r="CO66" s="5">
        <v>145.69999999999999</v>
      </c>
      <c r="CP66" s="5">
        <v>146.19999999999999</v>
      </c>
      <c r="CQ66" s="5">
        <v>146.6</v>
      </c>
      <c r="CR66" s="5">
        <v>148.5</v>
      </c>
      <c r="CS66" s="5">
        <v>149</v>
      </c>
      <c r="CT66" s="5">
        <v>149.6</v>
      </c>
      <c r="CU66" s="5">
        <v>151.19999999999999</v>
      </c>
      <c r="CV66" s="5">
        <v>151.6</v>
      </c>
      <c r="CW66" s="5">
        <v>151.4</v>
      </c>
      <c r="CX66" s="5">
        <v>151.9</v>
      </c>
      <c r="CY66" s="5">
        <v>152.1</v>
      </c>
      <c r="CZ66" s="5">
        <v>152.30000000000001</v>
      </c>
      <c r="DA66" s="5">
        <v>153.80000000000001</v>
      </c>
      <c r="DB66" s="5">
        <v>154.6</v>
      </c>
      <c r="DC66" s="5">
        <v>154.69999999999999</v>
      </c>
      <c r="DD66" s="5">
        <v>154.1</v>
      </c>
      <c r="DE66" s="5">
        <v>154</v>
      </c>
      <c r="DF66" s="5">
        <v>154.9</v>
      </c>
      <c r="DG66" s="5">
        <v>155.19999999999999</v>
      </c>
      <c r="DH66" s="5">
        <v>154.69999999999999</v>
      </c>
      <c r="DI66" s="5">
        <v>154.9</v>
      </c>
      <c r="DJ66" s="5">
        <v>154.4</v>
      </c>
      <c r="DK66" s="5">
        <v>155.9</v>
      </c>
      <c r="DL66" s="5">
        <v>157</v>
      </c>
      <c r="DM66" s="5">
        <v>156.80000000000001</v>
      </c>
      <c r="DN66" s="5">
        <v>157.30000000000001</v>
      </c>
      <c r="DO66" s="5">
        <v>157.5</v>
      </c>
      <c r="DP66" s="5">
        <v>157.30000000000001</v>
      </c>
      <c r="DQ66" s="5">
        <v>157.4</v>
      </c>
      <c r="DR66" s="5">
        <v>157.80000000000001</v>
      </c>
      <c r="DS66" s="5">
        <v>159.69999999999999</v>
      </c>
      <c r="DT66" s="5">
        <v>162.6</v>
      </c>
    </row>
    <row r="67" spans="1:124">
      <c r="A67" s="3" t="s">
        <v>147</v>
      </c>
      <c r="B67" s="3" t="s">
        <v>148</v>
      </c>
      <c r="C67" s="4">
        <v>2.4015599999999999</v>
      </c>
      <c r="D67" s="5">
        <v>105.8</v>
      </c>
      <c r="E67" s="5">
        <v>108.3</v>
      </c>
      <c r="F67" s="5">
        <v>111.3</v>
      </c>
      <c r="G67" s="5">
        <v>111.2</v>
      </c>
      <c r="H67" s="5">
        <v>111.4</v>
      </c>
      <c r="I67" s="5">
        <v>114</v>
      </c>
      <c r="J67" s="5">
        <v>111.7</v>
      </c>
      <c r="K67" s="5">
        <v>110.9</v>
      </c>
      <c r="L67" s="5">
        <v>112.4</v>
      </c>
      <c r="M67" s="5">
        <v>119.4</v>
      </c>
      <c r="N67" s="5">
        <v>122.8</v>
      </c>
      <c r="O67" s="5">
        <v>120.2</v>
      </c>
      <c r="P67" s="5">
        <v>119.1</v>
      </c>
      <c r="Q67" s="5">
        <v>121.8</v>
      </c>
      <c r="R67" s="5">
        <v>127.7</v>
      </c>
      <c r="S67" s="5">
        <v>124.9</v>
      </c>
      <c r="T67" s="5">
        <v>126.5</v>
      </c>
      <c r="U67" s="5">
        <v>123.6</v>
      </c>
      <c r="V67" s="5">
        <v>125.6</v>
      </c>
      <c r="W67" s="5">
        <v>125.4</v>
      </c>
      <c r="X67" s="5">
        <v>127.9</v>
      </c>
      <c r="Y67" s="5">
        <v>132.80000000000001</v>
      </c>
      <c r="Z67" s="5">
        <v>130</v>
      </c>
      <c r="AA67" s="5">
        <v>127.6</v>
      </c>
      <c r="AB67" s="5">
        <v>124.2</v>
      </c>
      <c r="AC67" s="5">
        <v>130.69999999999999</v>
      </c>
      <c r="AD67" s="5">
        <v>133.4</v>
      </c>
      <c r="AE67" s="5">
        <v>131.5</v>
      </c>
      <c r="AF67" s="5">
        <v>131.19999999999999</v>
      </c>
      <c r="AG67" s="5">
        <v>130.69999999999999</v>
      </c>
      <c r="AH67" s="5">
        <v>132.5</v>
      </c>
      <c r="AI67" s="5">
        <v>133</v>
      </c>
      <c r="AJ67" s="5">
        <v>127.9</v>
      </c>
      <c r="AK67" s="5">
        <v>127.7</v>
      </c>
      <c r="AL67" s="5">
        <v>128.30000000000001</v>
      </c>
      <c r="AM67" s="5">
        <v>129.30000000000001</v>
      </c>
      <c r="AN67" s="5">
        <v>129.80000000000001</v>
      </c>
      <c r="AO67" s="5">
        <v>133.80000000000001</v>
      </c>
      <c r="AP67" s="5">
        <v>132.30000000000001</v>
      </c>
      <c r="AQ67" s="5">
        <v>131.19999999999999</v>
      </c>
      <c r="AR67" s="5">
        <v>128.5</v>
      </c>
      <c r="AS67" s="5">
        <v>127.6</v>
      </c>
      <c r="AT67" s="5">
        <v>128.6</v>
      </c>
      <c r="AU67" s="5">
        <v>130.1</v>
      </c>
      <c r="AV67" s="5">
        <v>135.69999999999999</v>
      </c>
      <c r="AW67" s="5">
        <v>135.80000000000001</v>
      </c>
      <c r="AX67" s="5">
        <v>134.30000000000001</v>
      </c>
      <c r="AY67" s="5">
        <v>135.1</v>
      </c>
      <c r="AZ67" s="5">
        <v>136.30000000000001</v>
      </c>
      <c r="BA67" s="5">
        <v>137.80000000000001</v>
      </c>
      <c r="BB67" s="5">
        <v>135.30000000000001</v>
      </c>
      <c r="BC67" s="5">
        <v>133.19999999999999</v>
      </c>
      <c r="BD67" s="5">
        <v>129.69999999999999</v>
      </c>
      <c r="BE67" s="5">
        <v>127.9</v>
      </c>
      <c r="BF67" s="5">
        <v>128.5</v>
      </c>
      <c r="BG67" s="5">
        <v>131.19999999999999</v>
      </c>
      <c r="BH67" s="5">
        <v>132</v>
      </c>
      <c r="BI67" s="5">
        <v>134.69999999999999</v>
      </c>
      <c r="BJ67" s="5">
        <v>135</v>
      </c>
      <c r="BK67" s="5">
        <v>134.19999999999999</v>
      </c>
      <c r="BL67" s="5">
        <v>135.19999999999999</v>
      </c>
      <c r="BM67" s="5">
        <v>136.4</v>
      </c>
      <c r="BN67" s="5">
        <v>138.30000000000001</v>
      </c>
      <c r="BO67" s="5">
        <v>138.1</v>
      </c>
      <c r="BP67" s="5">
        <v>134.9</v>
      </c>
      <c r="BQ67" s="5">
        <v>134.9</v>
      </c>
      <c r="BR67" s="5">
        <v>135.9</v>
      </c>
      <c r="BS67" s="5">
        <v>137.4</v>
      </c>
      <c r="BT67" s="5">
        <v>134.19999999999999</v>
      </c>
      <c r="BU67" s="5">
        <v>135.19999999999999</v>
      </c>
      <c r="BV67" s="5">
        <v>134.69999999999999</v>
      </c>
      <c r="BW67" s="5">
        <v>133.1</v>
      </c>
      <c r="BX67" s="5">
        <v>132.5</v>
      </c>
      <c r="BY67" s="5">
        <v>136.6</v>
      </c>
      <c r="BZ67" s="5">
        <v>138.19999999999999</v>
      </c>
      <c r="CA67" s="5">
        <v>139.30000000000001</v>
      </c>
      <c r="CB67" s="5">
        <v>134.9</v>
      </c>
      <c r="CC67" s="5">
        <v>134.30000000000001</v>
      </c>
      <c r="CD67" s="5">
        <v>135.30000000000001</v>
      </c>
      <c r="CE67" s="5">
        <v>137.4</v>
      </c>
      <c r="CF67" s="5">
        <v>140.1</v>
      </c>
      <c r="CG67" s="5">
        <v>142.6</v>
      </c>
      <c r="CH67" s="5">
        <v>143.80000000000001</v>
      </c>
      <c r="CI67" s="5">
        <v>140.9</v>
      </c>
      <c r="CJ67" s="5">
        <v>142.9</v>
      </c>
      <c r="CK67" s="5">
        <v>144.30000000000001</v>
      </c>
      <c r="CL67" s="5">
        <v>146</v>
      </c>
      <c r="CM67" s="5">
        <v>144.30000000000001</v>
      </c>
      <c r="CN67" s="5">
        <v>144.4</v>
      </c>
      <c r="CO67" s="5">
        <v>144.69999999999999</v>
      </c>
      <c r="CP67" s="5">
        <v>145.6</v>
      </c>
      <c r="CQ67" s="5">
        <v>148.69999999999999</v>
      </c>
      <c r="CR67" s="5">
        <v>149.19999999999999</v>
      </c>
      <c r="CS67" s="5">
        <v>153.1</v>
      </c>
      <c r="CT67" s="5">
        <v>153.69999999999999</v>
      </c>
      <c r="CU67" s="5">
        <v>146.80000000000001</v>
      </c>
      <c r="CV67" s="5">
        <v>146.19999999999999</v>
      </c>
      <c r="CW67" s="5">
        <v>147.30000000000001</v>
      </c>
      <c r="CX67" s="5">
        <v>152.5</v>
      </c>
      <c r="CY67" s="5">
        <v>151.9</v>
      </c>
      <c r="CZ67" s="5">
        <v>153.4</v>
      </c>
      <c r="DA67" s="5">
        <v>150.69999999999999</v>
      </c>
      <c r="DB67" s="5">
        <v>151.69999999999999</v>
      </c>
      <c r="DC67" s="5">
        <v>149</v>
      </c>
      <c r="DD67" s="5">
        <v>151.19999999999999</v>
      </c>
      <c r="DE67" s="5">
        <v>150.30000000000001</v>
      </c>
      <c r="DF67" s="5">
        <v>154.69999999999999</v>
      </c>
      <c r="DG67" s="5">
        <v>155</v>
      </c>
      <c r="DH67" s="5">
        <v>162.1</v>
      </c>
      <c r="DI67" s="5">
        <v>163.19999999999999</v>
      </c>
      <c r="DJ67" s="5">
        <v>165.8</v>
      </c>
      <c r="DK67" s="5">
        <v>164</v>
      </c>
      <c r="DL67" s="5">
        <v>158.69999999999999</v>
      </c>
      <c r="DM67" s="5">
        <v>165.3</v>
      </c>
      <c r="DN67" s="5">
        <v>161.4</v>
      </c>
      <c r="DO67" s="5">
        <v>163</v>
      </c>
      <c r="DP67" s="5">
        <v>161.5</v>
      </c>
      <c r="DQ67" s="5">
        <v>165.6</v>
      </c>
      <c r="DR67" s="5">
        <v>167.3</v>
      </c>
      <c r="DS67" s="5">
        <v>169.6</v>
      </c>
      <c r="DT67" s="5">
        <v>169.4</v>
      </c>
    </row>
    <row r="68" spans="1:124">
      <c r="A68" s="3" t="s">
        <v>149</v>
      </c>
      <c r="B68" s="3" t="s">
        <v>150</v>
      </c>
      <c r="C68" s="4">
        <v>0.23264000000000001</v>
      </c>
      <c r="D68" s="5">
        <v>98.1</v>
      </c>
      <c r="E68" s="5">
        <v>99.6</v>
      </c>
      <c r="F68" s="5">
        <v>106.4</v>
      </c>
      <c r="G68" s="5">
        <v>106.5</v>
      </c>
      <c r="H68" s="5">
        <v>113.8</v>
      </c>
      <c r="I68" s="5">
        <v>117</v>
      </c>
      <c r="J68" s="5">
        <v>115.3</v>
      </c>
      <c r="K68" s="5">
        <v>110.9</v>
      </c>
      <c r="L68" s="5">
        <v>115.1</v>
      </c>
      <c r="M68" s="5">
        <v>116.6</v>
      </c>
      <c r="N68" s="5">
        <v>119.3</v>
      </c>
      <c r="O68" s="5">
        <v>108.3</v>
      </c>
      <c r="P68" s="5">
        <v>107.4</v>
      </c>
      <c r="Q68" s="5">
        <v>108.4</v>
      </c>
      <c r="R68" s="5">
        <v>116.3</v>
      </c>
      <c r="S68" s="5">
        <v>114</v>
      </c>
      <c r="T68" s="5">
        <v>113.5</v>
      </c>
      <c r="U68" s="5">
        <v>118.2</v>
      </c>
      <c r="V68" s="5">
        <v>122.3</v>
      </c>
      <c r="W68" s="5">
        <v>133.6</v>
      </c>
      <c r="X68" s="5">
        <v>138.4</v>
      </c>
      <c r="Y68" s="5">
        <v>137.9</v>
      </c>
      <c r="Z68" s="5">
        <v>133.30000000000001</v>
      </c>
      <c r="AA68" s="5">
        <v>121.9</v>
      </c>
      <c r="AB68" s="5">
        <v>113.2</v>
      </c>
      <c r="AC68" s="5">
        <v>115.2</v>
      </c>
      <c r="AD68" s="5">
        <v>119.9</v>
      </c>
      <c r="AE68" s="5">
        <v>116.8</v>
      </c>
      <c r="AF68" s="5">
        <v>117.2</v>
      </c>
      <c r="AG68" s="5">
        <v>124.9</v>
      </c>
      <c r="AH68" s="5">
        <v>124.5</v>
      </c>
      <c r="AI68" s="5">
        <v>134.30000000000001</v>
      </c>
      <c r="AJ68" s="5">
        <v>137.1</v>
      </c>
      <c r="AK68" s="5">
        <v>131.30000000000001</v>
      </c>
      <c r="AL68" s="5">
        <v>120.1</v>
      </c>
      <c r="AM68" s="5">
        <v>118.4</v>
      </c>
      <c r="AN68" s="5">
        <v>113.5</v>
      </c>
      <c r="AO68" s="5">
        <v>119.8</v>
      </c>
      <c r="AP68" s="5">
        <v>129.9</v>
      </c>
      <c r="AQ68" s="5">
        <v>126.1</v>
      </c>
      <c r="AR68" s="5">
        <v>122.1</v>
      </c>
      <c r="AS68" s="5">
        <v>122</v>
      </c>
      <c r="AT68" s="5">
        <v>124.4</v>
      </c>
      <c r="AU68" s="5">
        <v>129.69999999999999</v>
      </c>
      <c r="AV68" s="5">
        <v>136.1</v>
      </c>
      <c r="AW68" s="5">
        <v>139.5</v>
      </c>
      <c r="AX68" s="5">
        <v>127.9</v>
      </c>
      <c r="AY68" s="5">
        <v>124.7</v>
      </c>
      <c r="AZ68" s="5">
        <v>117.4</v>
      </c>
      <c r="BA68" s="5">
        <v>133</v>
      </c>
      <c r="BB68" s="5">
        <v>135.5</v>
      </c>
      <c r="BC68" s="5">
        <v>139.4</v>
      </c>
      <c r="BD68" s="5">
        <v>133.19999999999999</v>
      </c>
      <c r="BE68" s="5">
        <v>133.19999999999999</v>
      </c>
      <c r="BF68" s="5">
        <v>133.69999999999999</v>
      </c>
      <c r="BG68" s="5">
        <v>135.5</v>
      </c>
      <c r="BH68" s="5">
        <v>138</v>
      </c>
      <c r="BI68" s="5">
        <v>132</v>
      </c>
      <c r="BJ68" s="5">
        <v>129.30000000000001</v>
      </c>
      <c r="BK68" s="5">
        <v>132.80000000000001</v>
      </c>
      <c r="BL68" s="5">
        <v>125.3</v>
      </c>
      <c r="BM68" s="5">
        <v>130.69999999999999</v>
      </c>
      <c r="BN68" s="5">
        <v>132.5</v>
      </c>
      <c r="BO68" s="5">
        <v>132.9</v>
      </c>
      <c r="BP68" s="5">
        <v>132.30000000000001</v>
      </c>
      <c r="BQ68" s="5">
        <v>133.5</v>
      </c>
      <c r="BR68" s="5">
        <v>136.4</v>
      </c>
      <c r="BS68" s="5">
        <v>150.9</v>
      </c>
      <c r="BT68" s="5">
        <v>143.6</v>
      </c>
      <c r="BU68" s="5">
        <v>146.6</v>
      </c>
      <c r="BV68" s="5">
        <v>143.30000000000001</v>
      </c>
      <c r="BW68" s="5">
        <v>136.5</v>
      </c>
      <c r="BX68" s="5">
        <v>131</v>
      </c>
      <c r="BY68" s="5">
        <v>135.1</v>
      </c>
      <c r="BZ68" s="5">
        <v>141.30000000000001</v>
      </c>
      <c r="CA68" s="5">
        <v>144.5</v>
      </c>
      <c r="CB68" s="5">
        <v>135.6</v>
      </c>
      <c r="CC68" s="5">
        <v>131.4</v>
      </c>
      <c r="CD68" s="5">
        <v>133.69999999999999</v>
      </c>
      <c r="CE68" s="5">
        <v>142</v>
      </c>
      <c r="CF68" s="5">
        <v>142.6</v>
      </c>
      <c r="CG68" s="5">
        <v>147.9</v>
      </c>
      <c r="CH68" s="5">
        <v>148.80000000000001</v>
      </c>
      <c r="CI68" s="5">
        <v>141.1</v>
      </c>
      <c r="CJ68" s="5">
        <v>133.19999999999999</v>
      </c>
      <c r="CK68" s="5">
        <v>137.80000000000001</v>
      </c>
      <c r="CL68" s="5">
        <v>138.1</v>
      </c>
      <c r="CM68" s="5">
        <v>144.1</v>
      </c>
      <c r="CN68" s="5">
        <v>134.19999999999999</v>
      </c>
      <c r="CO68" s="5">
        <v>136.80000000000001</v>
      </c>
      <c r="CP68" s="5">
        <v>142.4</v>
      </c>
      <c r="CQ68" s="5">
        <v>146.9</v>
      </c>
      <c r="CR68" s="5">
        <v>153.9</v>
      </c>
      <c r="CS68" s="5">
        <v>157</v>
      </c>
      <c r="CT68" s="5">
        <v>146</v>
      </c>
      <c r="CU68" s="5">
        <v>121.7</v>
      </c>
      <c r="CV68" s="5">
        <v>113.7</v>
      </c>
      <c r="CW68" s="5">
        <v>118</v>
      </c>
      <c r="CX68" s="5">
        <v>136.19999999999999</v>
      </c>
      <c r="CY68" s="5">
        <v>139.9</v>
      </c>
      <c r="CZ68" s="5">
        <v>143.9</v>
      </c>
      <c r="DA68" s="5">
        <v>155.9</v>
      </c>
      <c r="DB68" s="5">
        <v>173.7</v>
      </c>
      <c r="DC68" s="5">
        <v>168.5</v>
      </c>
      <c r="DD68" s="5">
        <v>170.4</v>
      </c>
      <c r="DE68" s="5">
        <v>158.80000000000001</v>
      </c>
      <c r="DF68" s="5">
        <v>152.19999999999999</v>
      </c>
      <c r="DG68" s="5">
        <v>145.9</v>
      </c>
      <c r="DH68" s="5">
        <v>155.19999999999999</v>
      </c>
      <c r="DI68" s="5">
        <v>163.5</v>
      </c>
      <c r="DJ68" s="5">
        <v>176.7</v>
      </c>
      <c r="DK68" s="5">
        <v>171.8</v>
      </c>
      <c r="DL68" s="5">
        <v>156.9</v>
      </c>
      <c r="DM68" s="5">
        <v>185.7</v>
      </c>
      <c r="DN68" s="5">
        <v>182.3</v>
      </c>
      <c r="DO68" s="5">
        <v>193.2</v>
      </c>
      <c r="DP68" s="5">
        <v>202.2</v>
      </c>
      <c r="DQ68" s="5">
        <v>197.9</v>
      </c>
      <c r="DR68" s="5">
        <v>189.3</v>
      </c>
      <c r="DS68" s="5">
        <v>173.6</v>
      </c>
      <c r="DT68" s="5">
        <v>172.3</v>
      </c>
    </row>
    <row r="69" spans="1:124">
      <c r="A69" s="3" t="s">
        <v>151</v>
      </c>
      <c r="B69" s="3" t="s">
        <v>152</v>
      </c>
      <c r="C69" s="4">
        <v>0.52500000000000002</v>
      </c>
      <c r="D69" s="5">
        <v>102.1</v>
      </c>
      <c r="E69" s="5">
        <v>103.9</v>
      </c>
      <c r="F69" s="5">
        <v>106.3</v>
      </c>
      <c r="G69" s="5">
        <v>107.9</v>
      </c>
      <c r="H69" s="5">
        <v>109.9</v>
      </c>
      <c r="I69" s="5">
        <v>111.8</v>
      </c>
      <c r="J69" s="5">
        <v>114.1</v>
      </c>
      <c r="K69" s="5">
        <v>114.4</v>
      </c>
      <c r="L69" s="5">
        <v>115.6</v>
      </c>
      <c r="M69" s="5">
        <v>129.30000000000001</v>
      </c>
      <c r="N69" s="5">
        <v>134.19999999999999</v>
      </c>
      <c r="O69" s="5">
        <v>131.19999999999999</v>
      </c>
      <c r="P69" s="5">
        <v>131.6</v>
      </c>
      <c r="Q69" s="5">
        <v>130.19999999999999</v>
      </c>
      <c r="R69" s="5">
        <v>133.5</v>
      </c>
      <c r="S69" s="5">
        <v>133.6</v>
      </c>
      <c r="T69" s="5">
        <v>138.80000000000001</v>
      </c>
      <c r="U69" s="5">
        <v>131.5</v>
      </c>
      <c r="V69" s="5">
        <v>141.1</v>
      </c>
      <c r="W69" s="5">
        <v>137.30000000000001</v>
      </c>
      <c r="X69" s="5">
        <v>137</v>
      </c>
      <c r="Y69" s="5">
        <v>142.30000000000001</v>
      </c>
      <c r="Z69" s="5">
        <v>143.69999999999999</v>
      </c>
      <c r="AA69" s="5">
        <v>142.30000000000001</v>
      </c>
      <c r="AB69" s="5">
        <v>137.9</v>
      </c>
      <c r="AC69" s="5">
        <v>139.80000000000001</v>
      </c>
      <c r="AD69" s="5">
        <v>140.1</v>
      </c>
      <c r="AE69" s="5">
        <v>133.9</v>
      </c>
      <c r="AF69" s="5">
        <v>132.1</v>
      </c>
      <c r="AG69" s="5">
        <v>137.6</v>
      </c>
      <c r="AH69" s="5">
        <v>141.6</v>
      </c>
      <c r="AI69" s="5">
        <v>140.1</v>
      </c>
      <c r="AJ69" s="5">
        <v>139.19999999999999</v>
      </c>
      <c r="AK69" s="5">
        <v>133.80000000000001</v>
      </c>
      <c r="AL69" s="5">
        <v>135.30000000000001</v>
      </c>
      <c r="AM69" s="5">
        <v>136.4</v>
      </c>
      <c r="AN69" s="5">
        <v>139.4</v>
      </c>
      <c r="AO69" s="5">
        <v>134.4</v>
      </c>
      <c r="AP69" s="5">
        <v>134.1</v>
      </c>
      <c r="AQ69" s="5">
        <v>132.9</v>
      </c>
      <c r="AR69" s="5">
        <v>131.30000000000001</v>
      </c>
      <c r="AS69" s="5">
        <v>138.6</v>
      </c>
      <c r="AT69" s="5">
        <v>143.6</v>
      </c>
      <c r="AU69" s="5">
        <v>143.9</v>
      </c>
      <c r="AV69" s="5">
        <v>146.4</v>
      </c>
      <c r="AW69" s="5">
        <v>147.6</v>
      </c>
      <c r="AX69" s="5">
        <v>147.6</v>
      </c>
      <c r="AY69" s="5">
        <v>145.9</v>
      </c>
      <c r="AZ69" s="5">
        <v>148.1</v>
      </c>
      <c r="BA69" s="5">
        <v>149.9</v>
      </c>
      <c r="BB69" s="5">
        <v>140.9</v>
      </c>
      <c r="BC69" s="5">
        <v>135.5</v>
      </c>
      <c r="BD69" s="5">
        <v>132.1</v>
      </c>
      <c r="BE69" s="5">
        <v>134</v>
      </c>
      <c r="BF69" s="5">
        <v>132.4</v>
      </c>
      <c r="BG69" s="5">
        <v>135.80000000000001</v>
      </c>
      <c r="BH69" s="5">
        <v>137.30000000000001</v>
      </c>
      <c r="BI69" s="5">
        <v>143.6</v>
      </c>
      <c r="BJ69" s="5">
        <v>144.4</v>
      </c>
      <c r="BK69" s="5">
        <v>143</v>
      </c>
      <c r="BL69" s="5">
        <v>143.1</v>
      </c>
      <c r="BM69" s="5">
        <v>141.4</v>
      </c>
      <c r="BN69" s="5">
        <v>143.1</v>
      </c>
      <c r="BO69" s="5">
        <v>140.80000000000001</v>
      </c>
      <c r="BP69" s="5">
        <v>142.30000000000001</v>
      </c>
      <c r="BQ69" s="5">
        <v>144.4</v>
      </c>
      <c r="BR69" s="5">
        <v>144.30000000000001</v>
      </c>
      <c r="BS69" s="5">
        <v>144.19999999999999</v>
      </c>
      <c r="BT69" s="5">
        <v>139.4</v>
      </c>
      <c r="BU69" s="5">
        <v>142.4</v>
      </c>
      <c r="BV69" s="5">
        <v>143.4</v>
      </c>
      <c r="BW69" s="5">
        <v>141.6</v>
      </c>
      <c r="BX69" s="5">
        <v>140.4</v>
      </c>
      <c r="BY69" s="5">
        <v>143.6</v>
      </c>
      <c r="BZ69" s="5">
        <v>143.6</v>
      </c>
      <c r="CA69" s="5">
        <v>145.69999999999999</v>
      </c>
      <c r="CB69" s="5">
        <v>141.19999999999999</v>
      </c>
      <c r="CC69" s="5">
        <v>144.6</v>
      </c>
      <c r="CD69" s="5">
        <v>144.6</v>
      </c>
      <c r="CE69" s="5">
        <v>147.30000000000001</v>
      </c>
      <c r="CF69" s="5">
        <v>148.9</v>
      </c>
      <c r="CG69" s="5">
        <v>149.1</v>
      </c>
      <c r="CH69" s="5">
        <v>149.80000000000001</v>
      </c>
      <c r="CI69" s="5">
        <v>150.1</v>
      </c>
      <c r="CJ69" s="5">
        <v>150</v>
      </c>
      <c r="CK69" s="5">
        <v>150.80000000000001</v>
      </c>
      <c r="CL69" s="5">
        <v>150.69999999999999</v>
      </c>
      <c r="CM69" s="5">
        <v>149.80000000000001</v>
      </c>
      <c r="CN69" s="5">
        <v>152.9</v>
      </c>
      <c r="CO69" s="5">
        <v>154.6</v>
      </c>
      <c r="CP69" s="5">
        <v>154.80000000000001</v>
      </c>
      <c r="CQ69" s="5">
        <v>156.69999999999999</v>
      </c>
      <c r="CR69" s="5">
        <v>154.69999999999999</v>
      </c>
      <c r="CS69" s="5">
        <v>156.5</v>
      </c>
      <c r="CT69" s="5">
        <v>154.4</v>
      </c>
      <c r="CU69" s="5">
        <v>152.1</v>
      </c>
      <c r="CV69" s="5">
        <v>151</v>
      </c>
      <c r="CW69" s="5">
        <v>150.1</v>
      </c>
      <c r="CX69" s="5">
        <v>151.19999999999999</v>
      </c>
      <c r="CY69" s="5">
        <v>149.5</v>
      </c>
      <c r="CZ69" s="5">
        <v>150.30000000000001</v>
      </c>
      <c r="DA69" s="5">
        <v>150.6</v>
      </c>
      <c r="DB69" s="5">
        <v>143.80000000000001</v>
      </c>
      <c r="DC69" s="5">
        <v>131.80000000000001</v>
      </c>
      <c r="DD69" s="5">
        <v>134.1</v>
      </c>
      <c r="DE69" s="5">
        <v>136.6</v>
      </c>
      <c r="DF69" s="5">
        <v>139.6</v>
      </c>
      <c r="DG69" s="5">
        <v>132.9</v>
      </c>
      <c r="DH69" s="5">
        <v>135.30000000000001</v>
      </c>
      <c r="DI69" s="5">
        <v>134.69999999999999</v>
      </c>
      <c r="DJ69" s="5">
        <v>135.80000000000001</v>
      </c>
      <c r="DK69" s="5">
        <v>138.5</v>
      </c>
      <c r="DL69" s="5">
        <v>139.1</v>
      </c>
      <c r="DM69" s="5">
        <v>154.69999999999999</v>
      </c>
      <c r="DN69" s="5">
        <v>155.6</v>
      </c>
      <c r="DO69" s="5">
        <v>155.80000000000001</v>
      </c>
      <c r="DP69" s="5">
        <v>155.80000000000001</v>
      </c>
      <c r="DQ69" s="5">
        <v>163.80000000000001</v>
      </c>
      <c r="DR69" s="5">
        <v>164.1</v>
      </c>
      <c r="DS69" s="5">
        <v>164.5</v>
      </c>
      <c r="DT69" s="5">
        <v>162.5</v>
      </c>
    </row>
    <row r="70" spans="1:124">
      <c r="A70" s="3" t="s">
        <v>153</v>
      </c>
      <c r="B70" s="3" t="s">
        <v>154</v>
      </c>
      <c r="C70" s="4">
        <v>0.42181999999999997</v>
      </c>
      <c r="D70" s="5">
        <v>112.9</v>
      </c>
      <c r="E70" s="5">
        <v>113.9</v>
      </c>
      <c r="F70" s="5">
        <v>115.3</v>
      </c>
      <c r="G70" s="5">
        <v>116.7</v>
      </c>
      <c r="H70" s="5">
        <v>116.4</v>
      </c>
      <c r="I70" s="5">
        <v>116.4</v>
      </c>
      <c r="J70" s="5">
        <v>109.9</v>
      </c>
      <c r="K70" s="5">
        <v>116.9</v>
      </c>
      <c r="L70" s="5">
        <v>112.8</v>
      </c>
      <c r="M70" s="5">
        <v>112.5</v>
      </c>
      <c r="N70" s="5">
        <v>115.6</v>
      </c>
      <c r="O70" s="5">
        <v>115.9</v>
      </c>
      <c r="P70" s="5">
        <v>118.6</v>
      </c>
      <c r="Q70" s="5">
        <v>119.3</v>
      </c>
      <c r="R70" s="5">
        <v>117.5</v>
      </c>
      <c r="S70" s="5">
        <v>120.7</v>
      </c>
      <c r="T70" s="5">
        <v>120.8</v>
      </c>
      <c r="U70" s="5">
        <v>120.4</v>
      </c>
      <c r="V70" s="5">
        <v>118.9</v>
      </c>
      <c r="W70" s="5">
        <v>122.2</v>
      </c>
      <c r="X70" s="5">
        <v>121.8</v>
      </c>
      <c r="Y70" s="5">
        <v>123.1</v>
      </c>
      <c r="Z70" s="5">
        <v>122.6</v>
      </c>
      <c r="AA70" s="5">
        <v>119.5</v>
      </c>
      <c r="AB70" s="5">
        <v>122.3</v>
      </c>
      <c r="AC70" s="5">
        <v>125.7</v>
      </c>
      <c r="AD70" s="5">
        <v>128.1</v>
      </c>
      <c r="AE70" s="5">
        <v>128.9</v>
      </c>
      <c r="AF70" s="5">
        <v>127.4</v>
      </c>
      <c r="AG70" s="5">
        <v>121.2</v>
      </c>
      <c r="AH70" s="5">
        <v>122.1</v>
      </c>
      <c r="AI70" s="5">
        <v>122</v>
      </c>
      <c r="AJ70" s="5">
        <v>125.3</v>
      </c>
      <c r="AK70" s="5">
        <v>127.7</v>
      </c>
      <c r="AL70" s="5">
        <v>128.6</v>
      </c>
      <c r="AM70" s="5">
        <v>128.9</v>
      </c>
      <c r="AN70" s="5">
        <v>130.1</v>
      </c>
      <c r="AO70" s="5">
        <v>133.6</v>
      </c>
      <c r="AP70" s="5">
        <v>133.19999999999999</v>
      </c>
      <c r="AQ70" s="5">
        <v>135.1</v>
      </c>
      <c r="AR70" s="5">
        <v>132.19999999999999</v>
      </c>
      <c r="AS70" s="5">
        <v>126.3</v>
      </c>
      <c r="AT70" s="5">
        <v>124.3</v>
      </c>
      <c r="AU70" s="5">
        <v>125.2</v>
      </c>
      <c r="AV70" s="5">
        <v>128.80000000000001</v>
      </c>
      <c r="AW70" s="5">
        <v>131.19999999999999</v>
      </c>
      <c r="AX70" s="5">
        <v>132.9</v>
      </c>
      <c r="AY70" s="5">
        <v>133.69999999999999</v>
      </c>
      <c r="AZ70" s="5">
        <v>132.19999999999999</v>
      </c>
      <c r="BA70" s="5">
        <v>121.2</v>
      </c>
      <c r="BB70" s="5">
        <v>118.9</v>
      </c>
      <c r="BC70" s="5">
        <v>117.9</v>
      </c>
      <c r="BD70" s="5">
        <v>113.7</v>
      </c>
      <c r="BE70" s="5">
        <v>112.9</v>
      </c>
      <c r="BF70" s="5">
        <v>112.8</v>
      </c>
      <c r="BG70" s="5">
        <v>112.9</v>
      </c>
      <c r="BH70" s="5">
        <v>114.7</v>
      </c>
      <c r="BI70" s="5">
        <v>119.8</v>
      </c>
      <c r="BJ70" s="5">
        <v>119.3</v>
      </c>
      <c r="BK70" s="5">
        <v>118.8</v>
      </c>
      <c r="BL70" s="5">
        <v>118.9</v>
      </c>
      <c r="BM70" s="5">
        <v>118.4</v>
      </c>
      <c r="BN70" s="5">
        <v>124</v>
      </c>
      <c r="BO70" s="5">
        <v>123.5</v>
      </c>
      <c r="BP70" s="5">
        <v>122.7</v>
      </c>
      <c r="BQ70" s="5">
        <v>122.2</v>
      </c>
      <c r="BR70" s="5">
        <v>121.9</v>
      </c>
      <c r="BS70" s="5">
        <v>123.5</v>
      </c>
      <c r="BT70" s="5">
        <v>123.2</v>
      </c>
      <c r="BU70" s="5">
        <v>124.6</v>
      </c>
      <c r="BV70" s="5">
        <v>121.7</v>
      </c>
      <c r="BW70" s="5">
        <v>123.9</v>
      </c>
      <c r="BX70" s="5">
        <v>128.6</v>
      </c>
      <c r="BY70" s="5">
        <v>138.80000000000001</v>
      </c>
      <c r="BZ70" s="5">
        <v>143</v>
      </c>
      <c r="CA70" s="5">
        <v>143.19999999999999</v>
      </c>
      <c r="CB70" s="5">
        <v>137.9</v>
      </c>
      <c r="CC70" s="5">
        <v>126.2</v>
      </c>
      <c r="CD70" s="5">
        <v>124.1</v>
      </c>
      <c r="CE70" s="5">
        <v>125.6</v>
      </c>
      <c r="CF70" s="5">
        <v>129.69999999999999</v>
      </c>
      <c r="CG70" s="5">
        <v>138</v>
      </c>
      <c r="CH70" s="5">
        <v>140.80000000000001</v>
      </c>
      <c r="CI70" s="5">
        <v>133.1</v>
      </c>
      <c r="CJ70" s="5">
        <v>139.69999999999999</v>
      </c>
      <c r="CK70" s="5">
        <v>142.6</v>
      </c>
      <c r="CL70" s="5">
        <v>150.4</v>
      </c>
      <c r="CM70" s="5">
        <v>143</v>
      </c>
      <c r="CN70" s="5">
        <v>144.9</v>
      </c>
      <c r="CO70" s="5">
        <v>141.5</v>
      </c>
      <c r="CP70" s="5">
        <v>141.6</v>
      </c>
      <c r="CQ70" s="5">
        <v>150.30000000000001</v>
      </c>
      <c r="CR70" s="5">
        <v>147.4</v>
      </c>
      <c r="CS70" s="5">
        <v>161.4</v>
      </c>
      <c r="CT70" s="5">
        <v>163.30000000000001</v>
      </c>
      <c r="CU70" s="5">
        <v>153.6</v>
      </c>
      <c r="CV70" s="5">
        <v>148.80000000000001</v>
      </c>
      <c r="CW70" s="5">
        <v>146.1</v>
      </c>
      <c r="CX70" s="5">
        <v>148.69999999999999</v>
      </c>
      <c r="CY70" s="5">
        <v>147.1</v>
      </c>
      <c r="CZ70" s="5">
        <v>152.80000000000001</v>
      </c>
      <c r="DA70" s="5">
        <v>150.6</v>
      </c>
      <c r="DB70" s="5">
        <v>147.19999999999999</v>
      </c>
      <c r="DC70" s="5">
        <v>147.6</v>
      </c>
      <c r="DD70" s="5">
        <v>148.5</v>
      </c>
      <c r="DE70" s="5">
        <v>145.6</v>
      </c>
      <c r="DF70" s="5">
        <v>155.6</v>
      </c>
      <c r="DG70" s="5">
        <v>145.6</v>
      </c>
      <c r="DH70" s="5">
        <v>159.80000000000001</v>
      </c>
      <c r="DI70" s="5">
        <v>172.3</v>
      </c>
      <c r="DJ70" s="5">
        <v>174.1</v>
      </c>
      <c r="DK70" s="5">
        <v>162.6</v>
      </c>
      <c r="DL70" s="5">
        <v>164</v>
      </c>
      <c r="DM70" s="5">
        <v>164.2</v>
      </c>
      <c r="DN70" s="5">
        <v>149.6</v>
      </c>
      <c r="DO70" s="5">
        <v>153.4</v>
      </c>
      <c r="DP70" s="5">
        <v>146.9</v>
      </c>
      <c r="DQ70" s="5">
        <v>159.19999999999999</v>
      </c>
      <c r="DR70" s="5">
        <v>165.8</v>
      </c>
      <c r="DS70" s="5">
        <v>163.5</v>
      </c>
      <c r="DT70" s="5">
        <v>174.4</v>
      </c>
    </row>
    <row r="71" spans="1:124">
      <c r="A71" s="3" t="s">
        <v>155</v>
      </c>
      <c r="B71" s="3" t="s">
        <v>156</v>
      </c>
      <c r="C71" s="4">
        <v>0.44094</v>
      </c>
      <c r="D71" s="5">
        <v>104.8</v>
      </c>
      <c r="E71" s="5">
        <v>105.6</v>
      </c>
      <c r="F71" s="5">
        <v>107.9</v>
      </c>
      <c r="G71" s="5">
        <v>107.9</v>
      </c>
      <c r="H71" s="5">
        <v>107.9</v>
      </c>
      <c r="I71" s="5">
        <v>108.6</v>
      </c>
      <c r="J71" s="5">
        <v>110.2</v>
      </c>
      <c r="K71" s="5">
        <v>111</v>
      </c>
      <c r="L71" s="5">
        <v>111.7</v>
      </c>
      <c r="M71" s="5">
        <v>112.5</v>
      </c>
      <c r="N71" s="5">
        <v>113</v>
      </c>
      <c r="O71" s="5">
        <v>115.5</v>
      </c>
      <c r="P71" s="5">
        <v>117.1</v>
      </c>
      <c r="Q71" s="5">
        <v>117.8</v>
      </c>
      <c r="R71" s="5">
        <v>118.6</v>
      </c>
      <c r="S71" s="5">
        <v>118.4</v>
      </c>
      <c r="T71" s="5">
        <v>119.4</v>
      </c>
      <c r="U71" s="5">
        <v>120.9</v>
      </c>
      <c r="V71" s="5">
        <v>121.9</v>
      </c>
      <c r="W71" s="5">
        <v>123.2</v>
      </c>
      <c r="X71" s="5">
        <v>122.5</v>
      </c>
      <c r="Y71" s="5">
        <v>122.5</v>
      </c>
      <c r="Z71" s="5">
        <v>123</v>
      </c>
      <c r="AA71" s="5">
        <v>123.9</v>
      </c>
      <c r="AB71" s="5">
        <v>124.5</v>
      </c>
      <c r="AC71" s="5">
        <v>125.6</v>
      </c>
      <c r="AD71" s="5">
        <v>127.2</v>
      </c>
      <c r="AE71" s="5">
        <v>126.7</v>
      </c>
      <c r="AF71" s="5">
        <v>126.9</v>
      </c>
      <c r="AG71" s="5">
        <v>127</v>
      </c>
      <c r="AH71" s="5">
        <v>127.9</v>
      </c>
      <c r="AI71" s="5">
        <v>130.69999999999999</v>
      </c>
      <c r="AJ71" s="5">
        <v>131</v>
      </c>
      <c r="AK71" s="5">
        <v>129.19999999999999</v>
      </c>
      <c r="AL71" s="5">
        <v>134.80000000000001</v>
      </c>
      <c r="AM71" s="5">
        <v>137.69999999999999</v>
      </c>
      <c r="AN71" s="5">
        <v>135.1</v>
      </c>
      <c r="AO71" s="5">
        <v>135.1</v>
      </c>
      <c r="AP71" s="5">
        <v>135.1</v>
      </c>
      <c r="AQ71" s="5">
        <v>134.6</v>
      </c>
      <c r="AR71" s="5">
        <v>134.69999999999999</v>
      </c>
      <c r="AS71" s="5">
        <v>135.1</v>
      </c>
      <c r="AT71" s="5">
        <v>136.6</v>
      </c>
      <c r="AU71" s="5">
        <v>135.80000000000001</v>
      </c>
      <c r="AV71" s="5">
        <v>134.80000000000001</v>
      </c>
      <c r="AW71" s="5">
        <v>134.4</v>
      </c>
      <c r="AX71" s="5">
        <v>134.1</v>
      </c>
      <c r="AY71" s="5">
        <v>133.6</v>
      </c>
      <c r="AZ71" s="5">
        <v>133.6</v>
      </c>
      <c r="BA71" s="5">
        <v>134.80000000000001</v>
      </c>
      <c r="BB71" s="5">
        <v>135.69999999999999</v>
      </c>
      <c r="BC71" s="5">
        <v>133</v>
      </c>
      <c r="BD71" s="5">
        <v>138.5</v>
      </c>
      <c r="BE71" s="5">
        <v>135.4</v>
      </c>
      <c r="BF71" s="5">
        <v>132.5</v>
      </c>
      <c r="BG71" s="5">
        <v>132.6</v>
      </c>
      <c r="BH71" s="5">
        <v>133</v>
      </c>
      <c r="BI71" s="5">
        <v>132.9</v>
      </c>
      <c r="BJ71" s="5">
        <v>132.1</v>
      </c>
      <c r="BK71" s="5">
        <v>132.1</v>
      </c>
      <c r="BL71" s="5">
        <v>131.9</v>
      </c>
      <c r="BM71" s="5">
        <v>131.9</v>
      </c>
      <c r="BN71" s="5">
        <v>131.9</v>
      </c>
      <c r="BO71" s="5">
        <v>131.9</v>
      </c>
      <c r="BP71" s="5">
        <v>131.9</v>
      </c>
      <c r="BQ71" s="5">
        <v>131.9</v>
      </c>
      <c r="BR71" s="5">
        <v>131.9</v>
      </c>
      <c r="BS71" s="5">
        <v>131.9</v>
      </c>
      <c r="BT71" s="5">
        <v>131.9</v>
      </c>
      <c r="BU71" s="5">
        <v>131.9</v>
      </c>
      <c r="BV71" s="5">
        <v>131.9</v>
      </c>
      <c r="BW71" s="5">
        <v>131.9</v>
      </c>
      <c r="BX71" s="5">
        <v>131.9</v>
      </c>
      <c r="BY71" s="5">
        <v>131.9</v>
      </c>
      <c r="BZ71" s="5">
        <v>131.9</v>
      </c>
      <c r="CA71" s="5">
        <v>131.9</v>
      </c>
      <c r="CB71" s="5">
        <v>132.6</v>
      </c>
      <c r="CC71" s="5">
        <v>133.5</v>
      </c>
      <c r="CD71" s="5">
        <v>133.19999999999999</v>
      </c>
      <c r="CE71" s="5">
        <v>130.30000000000001</v>
      </c>
      <c r="CF71" s="5">
        <v>129.80000000000001</v>
      </c>
      <c r="CG71" s="5">
        <v>130.30000000000001</v>
      </c>
      <c r="CH71" s="5">
        <v>129.1</v>
      </c>
      <c r="CI71" s="5">
        <v>126.1</v>
      </c>
      <c r="CJ71" s="5">
        <v>127.3</v>
      </c>
      <c r="CK71" s="5">
        <v>127.8</v>
      </c>
      <c r="CL71" s="5">
        <v>129.5</v>
      </c>
      <c r="CM71" s="5">
        <v>129.5</v>
      </c>
      <c r="CN71" s="5">
        <v>130.30000000000001</v>
      </c>
      <c r="CO71" s="5">
        <v>129.5</v>
      </c>
      <c r="CP71" s="5">
        <v>129.5</v>
      </c>
      <c r="CQ71" s="5">
        <v>130.1</v>
      </c>
      <c r="CR71" s="5">
        <v>135.6</v>
      </c>
      <c r="CS71" s="5">
        <v>136.9</v>
      </c>
      <c r="CT71" s="5">
        <v>139</v>
      </c>
      <c r="CU71" s="5">
        <v>138.69999999999999</v>
      </c>
      <c r="CV71" s="5">
        <v>146.19999999999999</v>
      </c>
      <c r="CW71" s="5">
        <v>147.9</v>
      </c>
      <c r="CX71" s="5">
        <v>147.9</v>
      </c>
      <c r="CY71" s="5">
        <v>145.6</v>
      </c>
      <c r="CZ71" s="5">
        <v>143.30000000000001</v>
      </c>
      <c r="DA71" s="5">
        <v>141.4</v>
      </c>
      <c r="DB71" s="5">
        <v>156.19999999999999</v>
      </c>
      <c r="DC71" s="5">
        <v>170.4</v>
      </c>
      <c r="DD71" s="5">
        <v>169.8</v>
      </c>
      <c r="DE71" s="5">
        <v>171.2</v>
      </c>
      <c r="DF71" s="5">
        <v>171.5</v>
      </c>
      <c r="DG71" s="5">
        <v>171.5</v>
      </c>
      <c r="DH71" s="5">
        <v>171.5</v>
      </c>
      <c r="DI71" s="5">
        <v>171.5</v>
      </c>
      <c r="DJ71" s="5">
        <v>171.9</v>
      </c>
      <c r="DK71" s="5">
        <v>172</v>
      </c>
      <c r="DL71" s="5">
        <v>172.3</v>
      </c>
      <c r="DM71" s="5">
        <v>172.7</v>
      </c>
      <c r="DN71" s="5">
        <v>172.9</v>
      </c>
      <c r="DO71" s="5">
        <v>173.5</v>
      </c>
      <c r="DP71" s="5">
        <v>172.9</v>
      </c>
      <c r="DQ71" s="5">
        <v>172.9</v>
      </c>
      <c r="DR71" s="5">
        <v>173.7</v>
      </c>
      <c r="DS71" s="5">
        <v>173.7</v>
      </c>
      <c r="DT71" s="5">
        <v>173.7</v>
      </c>
    </row>
    <row r="72" spans="1:124">
      <c r="A72" s="3" t="s">
        <v>157</v>
      </c>
      <c r="B72" s="3" t="s">
        <v>158</v>
      </c>
      <c r="C72" s="4">
        <v>0.16159000000000001</v>
      </c>
      <c r="D72" s="5">
        <v>103.5</v>
      </c>
      <c r="E72" s="5">
        <v>103.6</v>
      </c>
      <c r="F72" s="5">
        <v>103.4</v>
      </c>
      <c r="G72" s="5">
        <v>103.2</v>
      </c>
      <c r="H72" s="5">
        <v>103.2</v>
      </c>
      <c r="I72" s="5">
        <v>103.2</v>
      </c>
      <c r="J72" s="5">
        <v>103.2</v>
      </c>
      <c r="K72" s="5">
        <v>103.2</v>
      </c>
      <c r="L72" s="5">
        <v>103.2</v>
      </c>
      <c r="M72" s="5">
        <v>103.6</v>
      </c>
      <c r="N72" s="5">
        <v>103.6</v>
      </c>
      <c r="O72" s="5">
        <v>105.5</v>
      </c>
      <c r="P72" s="5">
        <v>105.5</v>
      </c>
      <c r="Q72" s="5">
        <v>108</v>
      </c>
      <c r="R72" s="5">
        <v>107.6</v>
      </c>
      <c r="S72" s="5">
        <v>112.3</v>
      </c>
      <c r="T72" s="5">
        <v>113.1</v>
      </c>
      <c r="U72" s="5">
        <v>112.6</v>
      </c>
      <c r="V72" s="5">
        <v>112.7</v>
      </c>
      <c r="W72" s="5">
        <v>115.6</v>
      </c>
      <c r="X72" s="5">
        <v>116.4</v>
      </c>
      <c r="Y72" s="5">
        <v>116.7</v>
      </c>
      <c r="Z72" s="5">
        <v>116.3</v>
      </c>
      <c r="AA72" s="5">
        <v>115.9</v>
      </c>
      <c r="AB72" s="5">
        <v>116.3</v>
      </c>
      <c r="AC72" s="5">
        <v>117.7</v>
      </c>
      <c r="AD72" s="5">
        <v>117.7</v>
      </c>
      <c r="AE72" s="5">
        <v>119.4</v>
      </c>
      <c r="AF72" s="5">
        <v>123.1</v>
      </c>
      <c r="AG72" s="5">
        <v>122.8</v>
      </c>
      <c r="AH72" s="5">
        <v>122.9</v>
      </c>
      <c r="AI72" s="5">
        <v>121.9</v>
      </c>
      <c r="AJ72" s="5">
        <v>120.2</v>
      </c>
      <c r="AK72" s="5">
        <v>119.5</v>
      </c>
      <c r="AL72" s="5">
        <v>119.7</v>
      </c>
      <c r="AM72" s="5">
        <v>119.7</v>
      </c>
      <c r="AN72" s="5">
        <v>118.5</v>
      </c>
      <c r="AO72" s="5">
        <v>117.5</v>
      </c>
      <c r="AP72" s="5">
        <v>115.5</v>
      </c>
      <c r="AQ72" s="5">
        <v>118.3</v>
      </c>
      <c r="AR72" s="5">
        <v>119.6</v>
      </c>
      <c r="AS72" s="5">
        <v>118.8</v>
      </c>
      <c r="AT72" s="5">
        <v>118.6</v>
      </c>
      <c r="AU72" s="5">
        <v>118.1</v>
      </c>
      <c r="AV72" s="5">
        <v>123.7</v>
      </c>
      <c r="AW72" s="5">
        <v>124.2</v>
      </c>
      <c r="AX72" s="5">
        <v>124.1</v>
      </c>
      <c r="AY72" s="5">
        <v>124.4</v>
      </c>
      <c r="AZ72" s="5">
        <v>126.1</v>
      </c>
      <c r="BA72" s="5">
        <v>125.5</v>
      </c>
      <c r="BB72" s="5">
        <v>126.5</v>
      </c>
      <c r="BC72" s="5">
        <v>127</v>
      </c>
      <c r="BD72" s="5">
        <v>127</v>
      </c>
      <c r="BE72" s="5">
        <v>127</v>
      </c>
      <c r="BF72" s="5">
        <v>127.1</v>
      </c>
      <c r="BG72" s="5">
        <v>127.3</v>
      </c>
      <c r="BH72" s="5">
        <v>126.9</v>
      </c>
      <c r="BI72" s="5">
        <v>128</v>
      </c>
      <c r="BJ72" s="5">
        <v>128.19999999999999</v>
      </c>
      <c r="BK72" s="5">
        <v>128.1</v>
      </c>
      <c r="BL72" s="5">
        <v>142.6</v>
      </c>
      <c r="BM72" s="5">
        <v>146.4</v>
      </c>
      <c r="BN72" s="5">
        <v>146.4</v>
      </c>
      <c r="BO72" s="5">
        <v>146.80000000000001</v>
      </c>
      <c r="BP72" s="5">
        <v>148.30000000000001</v>
      </c>
      <c r="BQ72" s="5">
        <v>148.1</v>
      </c>
      <c r="BR72" s="5">
        <v>148.19999999999999</v>
      </c>
      <c r="BS72" s="5">
        <v>149.69999999999999</v>
      </c>
      <c r="BT72" s="5">
        <v>149.30000000000001</v>
      </c>
      <c r="BU72" s="5">
        <v>149.69999999999999</v>
      </c>
      <c r="BV72" s="5">
        <v>149.4</v>
      </c>
      <c r="BW72" s="5">
        <v>148.6</v>
      </c>
      <c r="BX72" s="5">
        <v>146.9</v>
      </c>
      <c r="BY72" s="5">
        <v>146.30000000000001</v>
      </c>
      <c r="BZ72" s="5">
        <v>147.9</v>
      </c>
      <c r="CA72" s="5">
        <v>147.4</v>
      </c>
      <c r="CB72" s="5">
        <v>145.5</v>
      </c>
      <c r="CC72" s="5">
        <v>150.5</v>
      </c>
      <c r="CD72" s="5">
        <v>151.4</v>
      </c>
      <c r="CE72" s="5">
        <v>152.9</v>
      </c>
      <c r="CF72" s="5">
        <v>152.9</v>
      </c>
      <c r="CG72" s="5">
        <v>152.9</v>
      </c>
      <c r="CH72" s="5">
        <v>152.9</v>
      </c>
      <c r="CI72" s="5">
        <v>152.9</v>
      </c>
      <c r="CJ72" s="5">
        <v>150.69999999999999</v>
      </c>
      <c r="CK72" s="5">
        <v>150.30000000000001</v>
      </c>
      <c r="CL72" s="5">
        <v>153.9</v>
      </c>
      <c r="CM72" s="5">
        <v>157.4</v>
      </c>
      <c r="CN72" s="5">
        <v>159.69999999999999</v>
      </c>
      <c r="CO72" s="5">
        <v>161.5</v>
      </c>
      <c r="CP72" s="5">
        <v>161.5</v>
      </c>
      <c r="CQ72" s="5">
        <v>159.19999999999999</v>
      </c>
      <c r="CR72" s="5">
        <v>156.80000000000001</v>
      </c>
      <c r="CS72" s="5">
        <v>155.9</v>
      </c>
      <c r="CT72" s="5">
        <v>164.3</v>
      </c>
      <c r="CU72" s="5">
        <v>177.7</v>
      </c>
      <c r="CV72" s="5">
        <v>174.7</v>
      </c>
      <c r="CW72" s="5">
        <v>174.9</v>
      </c>
      <c r="CX72" s="5">
        <v>166.6</v>
      </c>
      <c r="CY72" s="5">
        <v>166.6</v>
      </c>
      <c r="CZ72" s="5">
        <v>165.1</v>
      </c>
      <c r="DA72" s="5">
        <v>152.80000000000001</v>
      </c>
      <c r="DB72" s="5">
        <v>140.6</v>
      </c>
      <c r="DC72" s="5">
        <v>145.30000000000001</v>
      </c>
      <c r="DD72" s="5">
        <v>159.6</v>
      </c>
      <c r="DE72" s="5">
        <v>166.5</v>
      </c>
      <c r="DF72" s="5">
        <v>174.6</v>
      </c>
      <c r="DG72" s="5">
        <v>170</v>
      </c>
      <c r="DH72" s="5">
        <v>165.9</v>
      </c>
      <c r="DI72" s="5">
        <v>169.5</v>
      </c>
      <c r="DJ72" s="5">
        <v>169.3</v>
      </c>
      <c r="DK72" s="5">
        <v>163.9</v>
      </c>
      <c r="DL72" s="5">
        <v>164.1</v>
      </c>
      <c r="DM72" s="5">
        <v>163.30000000000001</v>
      </c>
      <c r="DN72" s="5">
        <v>166.9</v>
      </c>
      <c r="DO72" s="5">
        <v>166.3</v>
      </c>
      <c r="DP72" s="5">
        <v>159.4</v>
      </c>
      <c r="DQ72" s="5">
        <v>161.69999999999999</v>
      </c>
      <c r="DR72" s="5">
        <v>160.4</v>
      </c>
      <c r="DS72" s="5">
        <v>155.5</v>
      </c>
      <c r="DT72" s="5">
        <v>156.30000000000001</v>
      </c>
    </row>
    <row r="73" spans="1:124">
      <c r="A73" s="3" t="s">
        <v>159</v>
      </c>
      <c r="B73" s="3" t="s">
        <v>160</v>
      </c>
      <c r="C73" s="4">
        <v>0.55906</v>
      </c>
      <c r="D73" s="5">
        <v>108.8</v>
      </c>
      <c r="E73" s="5">
        <v>115.5</v>
      </c>
      <c r="F73" s="5">
        <v>120.5</v>
      </c>
      <c r="G73" s="5">
        <v>117.5</v>
      </c>
      <c r="H73" s="5">
        <v>113.5</v>
      </c>
      <c r="I73" s="5">
        <v>121.4</v>
      </c>
      <c r="J73" s="5">
        <v>113.6</v>
      </c>
      <c r="K73" s="5">
        <v>105.6</v>
      </c>
      <c r="L73" s="5">
        <v>112</v>
      </c>
      <c r="M73" s="5">
        <v>127.9</v>
      </c>
      <c r="N73" s="5">
        <v>133.9</v>
      </c>
      <c r="O73" s="5">
        <v>127.3</v>
      </c>
      <c r="P73" s="5">
        <v>119.1</v>
      </c>
      <c r="Q73" s="5">
        <v>129.69999999999999</v>
      </c>
      <c r="R73" s="5">
        <v>149.69999999999999</v>
      </c>
      <c r="S73" s="5">
        <v>134.80000000000001</v>
      </c>
      <c r="T73" s="5">
        <v>135.69999999999999</v>
      </c>
      <c r="U73" s="5">
        <v>127.1</v>
      </c>
      <c r="V73" s="5">
        <v>125.1</v>
      </c>
      <c r="W73" s="5">
        <v>118.7</v>
      </c>
      <c r="X73" s="5">
        <v>127.8</v>
      </c>
      <c r="Y73" s="5">
        <v>143.30000000000001</v>
      </c>
      <c r="Z73" s="5">
        <v>131.69999999999999</v>
      </c>
      <c r="AA73" s="5">
        <v>129</v>
      </c>
      <c r="AB73" s="5">
        <v>119.5</v>
      </c>
      <c r="AC73" s="5">
        <v>140.6</v>
      </c>
      <c r="AD73" s="5">
        <v>146.80000000000001</v>
      </c>
      <c r="AE73" s="5">
        <v>145.1</v>
      </c>
      <c r="AF73" s="5">
        <v>145.1</v>
      </c>
      <c r="AG73" s="5">
        <v>139.4</v>
      </c>
      <c r="AH73" s="5">
        <v>142.19999999999999</v>
      </c>
      <c r="AI73" s="5">
        <v>140</v>
      </c>
      <c r="AJ73" s="5">
        <v>115.8</v>
      </c>
      <c r="AK73" s="5">
        <v>122.1</v>
      </c>
      <c r="AL73" s="5">
        <v>123</v>
      </c>
      <c r="AM73" s="5">
        <v>124.5</v>
      </c>
      <c r="AN73" s="5">
        <v>128</v>
      </c>
      <c r="AO73" s="5">
        <v>144.5</v>
      </c>
      <c r="AP73" s="5">
        <v>135.30000000000001</v>
      </c>
      <c r="AQ73" s="5">
        <v>131.4</v>
      </c>
      <c r="AR73" s="5">
        <v>124.3</v>
      </c>
      <c r="AS73" s="5">
        <v>117.8</v>
      </c>
      <c r="AT73" s="5">
        <v>116.9</v>
      </c>
      <c r="AU73" s="5">
        <v>120.3</v>
      </c>
      <c r="AV73" s="5">
        <v>135.5</v>
      </c>
      <c r="AW73" s="5">
        <v>132</v>
      </c>
      <c r="AX73" s="5">
        <v>128.80000000000001</v>
      </c>
      <c r="AY73" s="5">
        <v>134.9</v>
      </c>
      <c r="AZ73" s="5">
        <v>141.6</v>
      </c>
      <c r="BA73" s="5">
        <v>147.6</v>
      </c>
      <c r="BB73" s="5">
        <v>144.9</v>
      </c>
      <c r="BC73" s="5">
        <v>141.9</v>
      </c>
      <c r="BD73" s="5">
        <v>131.6</v>
      </c>
      <c r="BE73" s="5">
        <v>125.3</v>
      </c>
      <c r="BF73" s="5">
        <v>131.30000000000001</v>
      </c>
      <c r="BG73" s="5">
        <v>138.9</v>
      </c>
      <c r="BH73" s="5">
        <v>137.80000000000001</v>
      </c>
      <c r="BI73" s="5">
        <v>141.80000000000001</v>
      </c>
      <c r="BJ73" s="5">
        <v>144.5</v>
      </c>
      <c r="BK73" s="5">
        <v>141.1</v>
      </c>
      <c r="BL73" s="5">
        <v>144.4</v>
      </c>
      <c r="BM73" s="5">
        <v>148</v>
      </c>
      <c r="BN73" s="5">
        <v>149.9</v>
      </c>
      <c r="BO73" s="5">
        <v>150.9</v>
      </c>
      <c r="BP73" s="5">
        <v>136.30000000000001</v>
      </c>
      <c r="BQ73" s="5">
        <v>134.4</v>
      </c>
      <c r="BR73" s="5">
        <v>138.5</v>
      </c>
      <c r="BS73" s="5">
        <v>136.9</v>
      </c>
      <c r="BT73" s="5">
        <v>131.19999999999999</v>
      </c>
      <c r="BU73" s="5">
        <v>130</v>
      </c>
      <c r="BV73" s="5">
        <v>130.69999999999999</v>
      </c>
      <c r="BW73" s="5">
        <v>126.8</v>
      </c>
      <c r="BX73" s="5">
        <v>124.6</v>
      </c>
      <c r="BY73" s="5">
        <v>129.80000000000001</v>
      </c>
      <c r="BZ73" s="5">
        <v>130.5</v>
      </c>
      <c r="CA73" s="5">
        <v>132.19999999999999</v>
      </c>
      <c r="CB73" s="5">
        <v>125.2</v>
      </c>
      <c r="CC73" s="5">
        <v>127.1</v>
      </c>
      <c r="CD73" s="5">
        <v>131.69999999999999</v>
      </c>
      <c r="CE73" s="5">
        <v>135.30000000000001</v>
      </c>
      <c r="CF73" s="5">
        <v>142.69999999999999</v>
      </c>
      <c r="CG73" s="5">
        <v>143.69999999999999</v>
      </c>
      <c r="CH73" s="5">
        <v>146.69999999999999</v>
      </c>
      <c r="CI73" s="5">
        <v>145.6</v>
      </c>
      <c r="CJ73" s="5">
        <v>151.69999999999999</v>
      </c>
      <c r="CK73" s="5">
        <v>152.4</v>
      </c>
      <c r="CL73" s="5">
        <v>150.4</v>
      </c>
      <c r="CM73" s="5">
        <v>145.9</v>
      </c>
      <c r="CN73" s="5">
        <v>144.19999999999999</v>
      </c>
      <c r="CO73" s="5">
        <v>145.30000000000001</v>
      </c>
      <c r="CP73" s="5">
        <v>146.5</v>
      </c>
      <c r="CQ73" s="5">
        <v>149.69999999999999</v>
      </c>
      <c r="CR73" s="5">
        <v>149.1</v>
      </c>
      <c r="CS73" s="5">
        <v>151.80000000000001</v>
      </c>
      <c r="CT73" s="5">
        <v>155.69999999999999</v>
      </c>
      <c r="CU73" s="5">
        <v>142.30000000000001</v>
      </c>
      <c r="CV73" s="5">
        <v>141.9</v>
      </c>
      <c r="CW73" s="5">
        <v>146.4</v>
      </c>
      <c r="CX73" s="5">
        <v>160.30000000000001</v>
      </c>
      <c r="CY73" s="5">
        <v>160.30000000000001</v>
      </c>
      <c r="CZ73" s="5">
        <v>161.9</v>
      </c>
      <c r="DA73" s="5">
        <v>150.30000000000001</v>
      </c>
      <c r="DB73" s="5">
        <v>149</v>
      </c>
      <c r="DC73" s="5">
        <v>137.80000000000001</v>
      </c>
      <c r="DD73" s="5">
        <v>140.30000000000001</v>
      </c>
      <c r="DE73" s="5">
        <v>138.19999999999999</v>
      </c>
      <c r="DF73" s="5">
        <v>146.30000000000001</v>
      </c>
      <c r="DG73" s="5">
        <v>165.1</v>
      </c>
      <c r="DH73" s="5">
        <v>179.2</v>
      </c>
      <c r="DI73" s="5">
        <v>170.6</v>
      </c>
      <c r="DJ73" s="5">
        <v>173.5</v>
      </c>
      <c r="DK73" s="5">
        <v>175</v>
      </c>
      <c r="DL73" s="5">
        <v>156.5</v>
      </c>
      <c r="DM73" s="5">
        <v>158.19999999999999</v>
      </c>
      <c r="DN73" s="5">
        <v>152.1</v>
      </c>
      <c r="DO73" s="5">
        <v>150.1</v>
      </c>
      <c r="DP73" s="5">
        <v>149.19999999999999</v>
      </c>
      <c r="DQ73" s="5">
        <v>151.80000000000001</v>
      </c>
      <c r="DR73" s="5">
        <v>157.6</v>
      </c>
      <c r="DS73" s="5">
        <v>177.3</v>
      </c>
      <c r="DT73" s="5">
        <v>169.8</v>
      </c>
    </row>
    <row r="74" spans="1:124">
      <c r="A74" s="3" t="s">
        <v>161</v>
      </c>
      <c r="B74" s="3" t="s">
        <v>162</v>
      </c>
      <c r="C74" s="4">
        <v>6.0510000000000001E-2</v>
      </c>
      <c r="D74" s="5">
        <v>105.3</v>
      </c>
      <c r="E74" s="5">
        <v>106</v>
      </c>
      <c r="F74" s="5">
        <v>107</v>
      </c>
      <c r="G74" s="5">
        <v>107.1</v>
      </c>
      <c r="H74" s="5">
        <v>107.1</v>
      </c>
      <c r="I74" s="5">
        <v>107.1</v>
      </c>
      <c r="J74" s="5">
        <v>107.1</v>
      </c>
      <c r="K74" s="5">
        <v>107.1</v>
      </c>
      <c r="L74" s="5">
        <v>107.1</v>
      </c>
      <c r="M74" s="5">
        <v>107.1</v>
      </c>
      <c r="N74" s="5">
        <v>107.2</v>
      </c>
      <c r="O74" s="5">
        <v>108.7</v>
      </c>
      <c r="P74" s="5">
        <v>109.2</v>
      </c>
      <c r="Q74" s="5">
        <v>110.1</v>
      </c>
      <c r="R74" s="5">
        <v>111.1</v>
      </c>
      <c r="S74" s="5">
        <v>111</v>
      </c>
      <c r="T74" s="5">
        <v>111.5</v>
      </c>
      <c r="U74" s="5">
        <v>113.9</v>
      </c>
      <c r="V74" s="5">
        <v>115.6</v>
      </c>
      <c r="W74" s="5">
        <v>118.1</v>
      </c>
      <c r="X74" s="5">
        <v>119.2</v>
      </c>
      <c r="Y74" s="5">
        <v>121</v>
      </c>
      <c r="Z74" s="5">
        <v>121.2</v>
      </c>
      <c r="AA74" s="5">
        <v>123</v>
      </c>
      <c r="AB74" s="5">
        <v>124.2</v>
      </c>
      <c r="AC74" s="5">
        <v>125.6</v>
      </c>
      <c r="AD74" s="5">
        <v>127.8</v>
      </c>
      <c r="AE74" s="5">
        <v>128.6</v>
      </c>
      <c r="AF74" s="5">
        <v>126.6</v>
      </c>
      <c r="AG74" s="5">
        <v>126</v>
      </c>
      <c r="AH74" s="5">
        <v>126.4</v>
      </c>
      <c r="AI74" s="5">
        <v>125.2</v>
      </c>
      <c r="AJ74" s="5">
        <v>121.7</v>
      </c>
      <c r="AK74" s="5">
        <v>123.4</v>
      </c>
      <c r="AL74" s="5">
        <v>120.5</v>
      </c>
      <c r="AM74" s="5">
        <v>119.5</v>
      </c>
      <c r="AN74" s="5">
        <v>117.2</v>
      </c>
      <c r="AO74" s="5">
        <v>117.8</v>
      </c>
      <c r="AP74" s="5">
        <v>117.8</v>
      </c>
      <c r="AQ74" s="5">
        <v>116.8</v>
      </c>
      <c r="AR74" s="5">
        <v>119.1</v>
      </c>
      <c r="AS74" s="5">
        <v>120.7</v>
      </c>
      <c r="AT74" s="5">
        <v>121.8</v>
      </c>
      <c r="AU74" s="5">
        <v>126.1</v>
      </c>
      <c r="AV74" s="5">
        <v>129.4</v>
      </c>
      <c r="AW74" s="5">
        <v>129.69999999999999</v>
      </c>
      <c r="AX74" s="5">
        <v>131.9</v>
      </c>
      <c r="AY74" s="5">
        <v>132.4</v>
      </c>
      <c r="AZ74" s="5">
        <v>134.6</v>
      </c>
      <c r="BA74" s="5">
        <v>132.6</v>
      </c>
      <c r="BB74" s="5">
        <v>131.4</v>
      </c>
      <c r="BC74" s="5">
        <v>132.19999999999999</v>
      </c>
      <c r="BD74" s="5">
        <v>132.30000000000001</v>
      </c>
      <c r="BE74" s="5">
        <v>132.30000000000001</v>
      </c>
      <c r="BF74" s="5">
        <v>132.30000000000001</v>
      </c>
      <c r="BG74" s="5">
        <v>132.30000000000001</v>
      </c>
      <c r="BH74" s="5">
        <v>134.69999999999999</v>
      </c>
      <c r="BI74" s="5">
        <v>136</v>
      </c>
      <c r="BJ74" s="5">
        <v>136.30000000000001</v>
      </c>
      <c r="BK74" s="5">
        <v>136.30000000000001</v>
      </c>
      <c r="BL74" s="5">
        <v>138.5</v>
      </c>
      <c r="BM74" s="5">
        <v>139.1</v>
      </c>
      <c r="BN74" s="5">
        <v>139.1</v>
      </c>
      <c r="BO74" s="5">
        <v>139.1</v>
      </c>
      <c r="BP74" s="5">
        <v>139.1</v>
      </c>
      <c r="BQ74" s="5">
        <v>136.1</v>
      </c>
      <c r="BR74" s="5">
        <v>133.19999999999999</v>
      </c>
      <c r="BS74" s="5">
        <v>134.5</v>
      </c>
      <c r="BT74" s="5">
        <v>135.6</v>
      </c>
      <c r="BU74" s="5">
        <v>135.9</v>
      </c>
      <c r="BV74" s="5">
        <v>135.69999999999999</v>
      </c>
      <c r="BW74" s="5">
        <v>136.6</v>
      </c>
      <c r="BX74" s="5">
        <v>137.9</v>
      </c>
      <c r="BY74" s="5">
        <v>137</v>
      </c>
      <c r="BZ74" s="5">
        <v>136.9</v>
      </c>
      <c r="CA74" s="5">
        <v>135.6</v>
      </c>
      <c r="CB74" s="5">
        <v>134.4</v>
      </c>
      <c r="CC74" s="5">
        <v>139.9</v>
      </c>
      <c r="CD74" s="5">
        <v>142.5</v>
      </c>
      <c r="CE74" s="5">
        <v>144.19999999999999</v>
      </c>
      <c r="CF74" s="5">
        <v>146</v>
      </c>
      <c r="CG74" s="5">
        <v>147.80000000000001</v>
      </c>
      <c r="CH74" s="5">
        <v>149</v>
      </c>
      <c r="CI74" s="5">
        <v>148.9</v>
      </c>
      <c r="CJ74" s="5">
        <v>153</v>
      </c>
      <c r="CK74" s="5">
        <v>155.5</v>
      </c>
      <c r="CL74" s="5">
        <v>161.80000000000001</v>
      </c>
      <c r="CM74" s="5">
        <v>166</v>
      </c>
      <c r="CN74" s="5">
        <v>170.1</v>
      </c>
      <c r="CO74" s="5">
        <v>172.6</v>
      </c>
      <c r="CP74" s="5">
        <v>172.2</v>
      </c>
      <c r="CQ74" s="5">
        <v>173.1</v>
      </c>
      <c r="CR74" s="5">
        <v>174.6</v>
      </c>
      <c r="CS74" s="5">
        <v>173.7</v>
      </c>
      <c r="CT74" s="5">
        <v>171.9</v>
      </c>
      <c r="CU74" s="5">
        <v>169.5</v>
      </c>
      <c r="CV74" s="5">
        <v>173.7</v>
      </c>
      <c r="CW74" s="5">
        <v>174.4</v>
      </c>
      <c r="CX74" s="5">
        <v>175.2</v>
      </c>
      <c r="CY74" s="5">
        <v>182.6</v>
      </c>
      <c r="CZ74" s="5">
        <v>186.6</v>
      </c>
      <c r="DA74" s="5">
        <v>196.1</v>
      </c>
      <c r="DB74" s="5">
        <v>189.8</v>
      </c>
      <c r="DC74" s="5">
        <v>189.8</v>
      </c>
      <c r="DD74" s="5">
        <v>187.9</v>
      </c>
      <c r="DE74" s="5">
        <v>185.1</v>
      </c>
      <c r="DF74" s="5">
        <v>191.1</v>
      </c>
      <c r="DG74" s="5">
        <v>193.3</v>
      </c>
      <c r="DH74" s="5">
        <v>199.6</v>
      </c>
      <c r="DI74" s="5">
        <v>198.7</v>
      </c>
      <c r="DJ74" s="5">
        <v>202.9</v>
      </c>
      <c r="DK74" s="5">
        <v>207</v>
      </c>
      <c r="DL74" s="5">
        <v>204.9</v>
      </c>
      <c r="DM74" s="5">
        <v>202.1</v>
      </c>
      <c r="DN74" s="5">
        <v>202.3</v>
      </c>
      <c r="DO74" s="5">
        <v>209.1</v>
      </c>
      <c r="DP74" s="5">
        <v>194.2</v>
      </c>
      <c r="DQ74" s="5">
        <v>187.1</v>
      </c>
      <c r="DR74" s="5">
        <v>181.7</v>
      </c>
      <c r="DS74" s="5">
        <v>177.7</v>
      </c>
      <c r="DT74" s="5">
        <v>185.2</v>
      </c>
    </row>
    <row r="75" spans="1:124">
      <c r="A75" s="3" t="s">
        <v>163</v>
      </c>
      <c r="B75" s="3" t="s">
        <v>164</v>
      </c>
      <c r="C75" s="4">
        <v>0.52885000000000004</v>
      </c>
      <c r="D75" s="5">
        <v>84.4</v>
      </c>
      <c r="E75" s="5">
        <v>81.8</v>
      </c>
      <c r="F75" s="5">
        <v>81.2</v>
      </c>
      <c r="G75" s="5">
        <v>84.8</v>
      </c>
      <c r="H75" s="5">
        <v>87.5</v>
      </c>
      <c r="I75" s="5">
        <v>87</v>
      </c>
      <c r="J75" s="5">
        <v>86.6</v>
      </c>
      <c r="K75" s="5">
        <v>86.5</v>
      </c>
      <c r="L75" s="5">
        <v>88.7</v>
      </c>
      <c r="M75" s="5">
        <v>91.2</v>
      </c>
      <c r="N75" s="5">
        <v>92.4</v>
      </c>
      <c r="O75" s="5">
        <v>93.1</v>
      </c>
      <c r="P75" s="5">
        <v>96.8</v>
      </c>
      <c r="Q75" s="5">
        <v>98.5</v>
      </c>
      <c r="R75" s="5">
        <v>97.1</v>
      </c>
      <c r="S75" s="5">
        <v>98</v>
      </c>
      <c r="T75" s="5">
        <v>98</v>
      </c>
      <c r="U75" s="5">
        <v>99.4</v>
      </c>
      <c r="V75" s="5">
        <v>101.9</v>
      </c>
      <c r="W75" s="5">
        <v>106.1</v>
      </c>
      <c r="X75" s="5">
        <v>108.4</v>
      </c>
      <c r="Y75" s="5">
        <v>109.2</v>
      </c>
      <c r="Z75" s="5">
        <v>110.2</v>
      </c>
      <c r="AA75" s="5">
        <v>109.2</v>
      </c>
      <c r="AB75" s="5">
        <v>109.6</v>
      </c>
      <c r="AC75" s="5">
        <v>112.2</v>
      </c>
      <c r="AD75" s="5">
        <v>114.2</v>
      </c>
      <c r="AE75" s="5">
        <v>121.2</v>
      </c>
      <c r="AF75" s="5">
        <v>122.7</v>
      </c>
      <c r="AG75" s="5">
        <v>122.3</v>
      </c>
      <c r="AH75" s="5">
        <v>121.6</v>
      </c>
      <c r="AI75" s="5">
        <v>121.7</v>
      </c>
      <c r="AJ75" s="5">
        <v>123.3</v>
      </c>
      <c r="AK75" s="5">
        <v>125.5</v>
      </c>
      <c r="AL75" s="5">
        <v>128.1</v>
      </c>
      <c r="AM75" s="5">
        <v>126.9</v>
      </c>
      <c r="AN75" s="5">
        <v>127.2</v>
      </c>
      <c r="AO75" s="5">
        <v>129.80000000000001</v>
      </c>
      <c r="AP75" s="5">
        <v>133.30000000000001</v>
      </c>
      <c r="AQ75" s="5">
        <v>137.1</v>
      </c>
      <c r="AR75" s="5">
        <v>136.4</v>
      </c>
      <c r="AS75" s="5">
        <v>139.1</v>
      </c>
      <c r="AT75" s="5">
        <v>140.9</v>
      </c>
      <c r="AU75" s="5">
        <v>146.19999999999999</v>
      </c>
      <c r="AV75" s="5">
        <v>148.5</v>
      </c>
      <c r="AW75" s="5">
        <v>145.30000000000001</v>
      </c>
      <c r="AX75" s="5">
        <v>143.4</v>
      </c>
      <c r="AY75" s="5">
        <v>139.4</v>
      </c>
      <c r="AZ75" s="5">
        <v>140.1</v>
      </c>
      <c r="BA75" s="5">
        <v>142</v>
      </c>
      <c r="BB75" s="5">
        <v>142.19999999999999</v>
      </c>
      <c r="BC75" s="5">
        <v>142.4</v>
      </c>
      <c r="BD75" s="5">
        <v>145.9</v>
      </c>
      <c r="BE75" s="5">
        <v>144.6</v>
      </c>
      <c r="BF75" s="5">
        <v>142</v>
      </c>
      <c r="BG75" s="5">
        <v>140.80000000000001</v>
      </c>
      <c r="BH75" s="5">
        <v>140.6</v>
      </c>
      <c r="BI75" s="5">
        <v>141.80000000000001</v>
      </c>
      <c r="BJ75" s="5">
        <v>135.30000000000001</v>
      </c>
      <c r="BK75" s="5">
        <v>128.30000000000001</v>
      </c>
      <c r="BL75" s="5">
        <v>126.6</v>
      </c>
      <c r="BM75" s="5">
        <v>121.6</v>
      </c>
      <c r="BN75" s="5">
        <v>118.3</v>
      </c>
      <c r="BO75" s="5">
        <v>119.6</v>
      </c>
      <c r="BP75" s="5">
        <v>122.9</v>
      </c>
      <c r="BQ75" s="5">
        <v>124</v>
      </c>
      <c r="BR75" s="5">
        <v>124.9</v>
      </c>
      <c r="BS75" s="5">
        <v>126.1</v>
      </c>
      <c r="BT75" s="5">
        <v>128.19999999999999</v>
      </c>
      <c r="BU75" s="5">
        <v>130.69999999999999</v>
      </c>
      <c r="BV75" s="5">
        <v>131.69999999999999</v>
      </c>
      <c r="BW75" s="5">
        <v>128</v>
      </c>
      <c r="BX75" s="5">
        <v>127.2</v>
      </c>
      <c r="BY75" s="5">
        <v>128.4</v>
      </c>
      <c r="BZ75" s="5">
        <v>129.6</v>
      </c>
      <c r="CA75" s="5">
        <v>130.5</v>
      </c>
      <c r="CB75" s="5">
        <v>131.30000000000001</v>
      </c>
      <c r="CC75" s="5">
        <v>133.30000000000001</v>
      </c>
      <c r="CD75" s="5">
        <v>131.69999999999999</v>
      </c>
      <c r="CE75" s="5">
        <v>131.6</v>
      </c>
      <c r="CF75" s="5">
        <v>129.1</v>
      </c>
      <c r="CG75" s="5">
        <v>129.1</v>
      </c>
      <c r="CH75" s="5">
        <v>127.7</v>
      </c>
      <c r="CI75" s="5">
        <v>125.7</v>
      </c>
      <c r="CJ75" s="5">
        <v>127.4</v>
      </c>
      <c r="CK75" s="5">
        <v>132.30000000000001</v>
      </c>
      <c r="CL75" s="5">
        <v>133.9</v>
      </c>
      <c r="CM75" s="5">
        <v>136</v>
      </c>
      <c r="CN75" s="5">
        <v>141.6</v>
      </c>
      <c r="CO75" s="5">
        <v>145.1</v>
      </c>
      <c r="CP75" s="5">
        <v>148.80000000000001</v>
      </c>
      <c r="CQ75" s="5">
        <v>153</v>
      </c>
      <c r="CR75" s="5">
        <v>154.1</v>
      </c>
      <c r="CS75" s="5">
        <v>156.9</v>
      </c>
      <c r="CT75" s="5">
        <v>150</v>
      </c>
      <c r="CU75" s="5">
        <v>147.69999999999999</v>
      </c>
      <c r="CV75" s="5">
        <v>147.1</v>
      </c>
      <c r="CW75" s="5">
        <v>147.5</v>
      </c>
      <c r="CX75" s="5">
        <v>145.6</v>
      </c>
      <c r="CY75" s="5">
        <v>143</v>
      </c>
      <c r="CZ75" s="5">
        <v>143.80000000000001</v>
      </c>
      <c r="DA75" s="5">
        <v>149.1</v>
      </c>
      <c r="DB75" s="5">
        <v>152.9</v>
      </c>
      <c r="DC75" s="5">
        <v>156.5</v>
      </c>
      <c r="DD75" s="5">
        <v>153.19999999999999</v>
      </c>
      <c r="DE75" s="5">
        <v>151.5</v>
      </c>
      <c r="DF75" s="5">
        <v>151.5</v>
      </c>
      <c r="DG75" s="5">
        <v>151.9</v>
      </c>
      <c r="DH75" s="5">
        <v>151.6</v>
      </c>
      <c r="DI75" s="5">
        <v>150.30000000000001</v>
      </c>
      <c r="DJ75" s="5">
        <v>151.1</v>
      </c>
      <c r="DK75" s="5">
        <v>150.1</v>
      </c>
      <c r="DL75" s="5">
        <v>151.5</v>
      </c>
      <c r="DM75" s="5">
        <v>161.69999999999999</v>
      </c>
      <c r="DN75" s="5">
        <v>161.6</v>
      </c>
      <c r="DO75" s="5">
        <v>161.69999999999999</v>
      </c>
      <c r="DP75" s="5">
        <v>165.9</v>
      </c>
      <c r="DQ75" s="5">
        <v>168.5</v>
      </c>
      <c r="DR75" s="5">
        <v>170.3</v>
      </c>
      <c r="DS75" s="5">
        <v>172.9</v>
      </c>
      <c r="DT75" s="5">
        <v>173.8</v>
      </c>
    </row>
    <row r="76" spans="1:124">
      <c r="A76" s="3" t="s">
        <v>165</v>
      </c>
      <c r="B76" s="3" t="s">
        <v>166</v>
      </c>
      <c r="C76" s="4">
        <v>2.0979999999999999E-2</v>
      </c>
      <c r="D76" s="5">
        <v>120.8</v>
      </c>
      <c r="E76" s="5">
        <v>122.4</v>
      </c>
      <c r="F76" s="5">
        <v>124.6</v>
      </c>
      <c r="G76" s="5">
        <v>133.30000000000001</v>
      </c>
      <c r="H76" s="5">
        <v>133.19999999999999</v>
      </c>
      <c r="I76" s="5">
        <v>133.30000000000001</v>
      </c>
      <c r="J76" s="5">
        <v>133.30000000000001</v>
      </c>
      <c r="K76" s="5">
        <v>131.9</v>
      </c>
      <c r="L76" s="5">
        <v>130.4</v>
      </c>
      <c r="M76" s="5">
        <v>131.80000000000001</v>
      </c>
      <c r="N76" s="5">
        <v>134.9</v>
      </c>
      <c r="O76" s="5">
        <v>125.5</v>
      </c>
      <c r="P76" s="5">
        <v>124.1</v>
      </c>
      <c r="Q76" s="5">
        <v>122.6</v>
      </c>
      <c r="R76" s="5">
        <v>125.4</v>
      </c>
      <c r="S76" s="5">
        <v>130.4</v>
      </c>
      <c r="T76" s="5">
        <v>133.69999999999999</v>
      </c>
      <c r="U76" s="5">
        <v>134.19999999999999</v>
      </c>
      <c r="V76" s="5">
        <v>139.1</v>
      </c>
      <c r="W76" s="5">
        <v>145.80000000000001</v>
      </c>
      <c r="X76" s="5">
        <v>150.4</v>
      </c>
      <c r="Y76" s="5">
        <v>152.9</v>
      </c>
      <c r="Z76" s="5">
        <v>154.19999999999999</v>
      </c>
      <c r="AA76" s="5">
        <v>156</v>
      </c>
      <c r="AB76" s="5">
        <v>170.3</v>
      </c>
      <c r="AC76" s="5">
        <v>179.4</v>
      </c>
      <c r="AD76" s="5">
        <v>182.7</v>
      </c>
      <c r="AE76" s="5">
        <v>188.9</v>
      </c>
      <c r="AF76" s="5">
        <v>190.3</v>
      </c>
      <c r="AG76" s="5">
        <v>183.1</v>
      </c>
      <c r="AH76" s="5">
        <v>189.4</v>
      </c>
      <c r="AI76" s="5">
        <v>190.9</v>
      </c>
      <c r="AJ76" s="5">
        <v>190.2</v>
      </c>
      <c r="AK76" s="5">
        <v>184.9</v>
      </c>
      <c r="AL76" s="5">
        <v>179.3</v>
      </c>
      <c r="AM76" s="5">
        <v>172.8</v>
      </c>
      <c r="AN76" s="5">
        <v>175.9</v>
      </c>
      <c r="AO76" s="5">
        <v>177.7</v>
      </c>
      <c r="AP76" s="5">
        <v>181.1</v>
      </c>
      <c r="AQ76" s="5">
        <v>185.3</v>
      </c>
      <c r="AR76" s="5">
        <v>185.4</v>
      </c>
      <c r="AS76" s="5">
        <v>184.8</v>
      </c>
      <c r="AT76" s="5">
        <v>186.6</v>
      </c>
      <c r="AU76" s="5">
        <v>191.9</v>
      </c>
      <c r="AV76" s="5">
        <v>187.3</v>
      </c>
      <c r="AW76" s="5">
        <v>181.7</v>
      </c>
      <c r="AX76" s="5">
        <v>179.7</v>
      </c>
      <c r="AY76" s="5">
        <v>185.4</v>
      </c>
      <c r="AZ76" s="5">
        <v>193.8</v>
      </c>
      <c r="BA76" s="5">
        <v>195.5</v>
      </c>
      <c r="BB76" s="5">
        <v>192.3</v>
      </c>
      <c r="BC76" s="5">
        <v>190.3</v>
      </c>
      <c r="BD76" s="5">
        <v>189.7</v>
      </c>
      <c r="BE76" s="5">
        <v>188</v>
      </c>
      <c r="BF76" s="5">
        <v>186.9</v>
      </c>
      <c r="BG76" s="5">
        <v>182.8</v>
      </c>
      <c r="BH76" s="5">
        <v>185.6</v>
      </c>
      <c r="BI76" s="5">
        <v>183.8</v>
      </c>
      <c r="BJ76" s="5">
        <v>176.1</v>
      </c>
      <c r="BK76" s="5">
        <v>175.7</v>
      </c>
      <c r="BL76" s="5">
        <v>171.2</v>
      </c>
      <c r="BM76" s="5">
        <v>167.4</v>
      </c>
      <c r="BN76" s="5">
        <v>165.4</v>
      </c>
      <c r="BO76" s="5">
        <v>159.5</v>
      </c>
      <c r="BP76" s="5">
        <v>162.19999999999999</v>
      </c>
      <c r="BQ76" s="5">
        <v>157.80000000000001</v>
      </c>
      <c r="BR76" s="5">
        <v>154</v>
      </c>
      <c r="BS76" s="5">
        <v>150.9</v>
      </c>
      <c r="BT76" s="5">
        <v>154.4</v>
      </c>
      <c r="BU76" s="5">
        <v>154.6</v>
      </c>
      <c r="BV76" s="5">
        <v>153</v>
      </c>
      <c r="BW76" s="5">
        <v>145.1</v>
      </c>
      <c r="BX76" s="5">
        <v>136.30000000000001</v>
      </c>
      <c r="BY76" s="5">
        <v>136.30000000000001</v>
      </c>
      <c r="BZ76" s="5">
        <v>130.69999999999999</v>
      </c>
      <c r="CA76" s="5">
        <v>124.8</v>
      </c>
      <c r="CB76" s="5">
        <v>135.1</v>
      </c>
      <c r="CC76" s="5">
        <v>142</v>
      </c>
      <c r="CD76" s="5">
        <v>139.5</v>
      </c>
      <c r="CE76" s="5">
        <v>139.80000000000001</v>
      </c>
      <c r="CF76" s="5">
        <v>139.69999999999999</v>
      </c>
      <c r="CG76" s="5">
        <v>136.6</v>
      </c>
      <c r="CH76" s="5">
        <v>136.4</v>
      </c>
      <c r="CI76" s="5">
        <v>130.80000000000001</v>
      </c>
      <c r="CJ76" s="5">
        <v>131.69999999999999</v>
      </c>
      <c r="CK76" s="5">
        <v>136.30000000000001</v>
      </c>
      <c r="CL76" s="5">
        <v>134.30000000000001</v>
      </c>
      <c r="CM76" s="5">
        <v>130.80000000000001</v>
      </c>
      <c r="CN76" s="5">
        <v>131.1</v>
      </c>
      <c r="CO76" s="5">
        <v>129.1</v>
      </c>
      <c r="CP76" s="5">
        <v>123.8</v>
      </c>
      <c r="CQ76" s="5">
        <v>124.8</v>
      </c>
      <c r="CR76" s="5">
        <v>126.5</v>
      </c>
      <c r="CS76" s="5">
        <v>124.8</v>
      </c>
      <c r="CT76" s="5">
        <v>123.8</v>
      </c>
      <c r="CU76" s="5">
        <v>121.9</v>
      </c>
      <c r="CV76" s="5">
        <v>122.3</v>
      </c>
      <c r="CW76" s="5">
        <v>124</v>
      </c>
      <c r="CX76" s="5">
        <v>124.8</v>
      </c>
      <c r="CY76" s="5">
        <v>123.4</v>
      </c>
      <c r="CZ76" s="5">
        <v>123.7</v>
      </c>
      <c r="DA76" s="5">
        <v>123.5</v>
      </c>
      <c r="DB76" s="5">
        <v>123.2</v>
      </c>
      <c r="DC76" s="5">
        <v>124.3</v>
      </c>
      <c r="DD76" s="5">
        <v>125.2</v>
      </c>
      <c r="DE76" s="5">
        <v>122.2</v>
      </c>
      <c r="DF76" s="5">
        <v>121.5</v>
      </c>
      <c r="DG76" s="5">
        <v>126.9</v>
      </c>
      <c r="DH76" s="5">
        <v>130.30000000000001</v>
      </c>
      <c r="DI76" s="5">
        <v>130.6</v>
      </c>
      <c r="DJ76" s="5">
        <v>136.5</v>
      </c>
      <c r="DK76" s="5">
        <v>136</v>
      </c>
      <c r="DL76" s="5">
        <v>135.19999999999999</v>
      </c>
      <c r="DM76" s="5">
        <v>137.9</v>
      </c>
      <c r="DN76" s="5">
        <v>145</v>
      </c>
      <c r="DO76" s="5">
        <v>159.69999999999999</v>
      </c>
      <c r="DP76" s="5">
        <v>163.80000000000001</v>
      </c>
      <c r="DQ76" s="5">
        <v>165</v>
      </c>
      <c r="DR76" s="5">
        <v>166.1</v>
      </c>
      <c r="DS76" s="5">
        <v>167.9</v>
      </c>
      <c r="DT76" s="5">
        <v>168.7</v>
      </c>
    </row>
    <row r="77" spans="1:124">
      <c r="A77" s="3" t="s">
        <v>167</v>
      </c>
      <c r="B77" s="3" t="s">
        <v>168</v>
      </c>
      <c r="C77" s="4">
        <v>0.14055999999999999</v>
      </c>
      <c r="D77" s="5">
        <v>85</v>
      </c>
      <c r="E77" s="5">
        <v>80.2</v>
      </c>
      <c r="F77" s="5">
        <v>79.900000000000006</v>
      </c>
      <c r="G77" s="5">
        <v>82</v>
      </c>
      <c r="H77" s="5">
        <v>84.3</v>
      </c>
      <c r="I77" s="5">
        <v>81.2</v>
      </c>
      <c r="J77" s="5">
        <v>80.599999999999994</v>
      </c>
      <c r="K77" s="5">
        <v>81.900000000000006</v>
      </c>
      <c r="L77" s="5">
        <v>83.8</v>
      </c>
      <c r="M77" s="5">
        <v>85.4</v>
      </c>
      <c r="N77" s="5">
        <v>89.3</v>
      </c>
      <c r="O77" s="5">
        <v>89.7</v>
      </c>
      <c r="P77" s="5">
        <v>89.4</v>
      </c>
      <c r="Q77" s="5">
        <v>87.4</v>
      </c>
      <c r="R77" s="5">
        <v>86</v>
      </c>
      <c r="S77" s="5">
        <v>88</v>
      </c>
      <c r="T77" s="5">
        <v>90.6</v>
      </c>
      <c r="U77" s="5">
        <v>92.3</v>
      </c>
      <c r="V77" s="5">
        <v>93.1</v>
      </c>
      <c r="W77" s="5">
        <v>97.6</v>
      </c>
      <c r="X77" s="5">
        <v>102</v>
      </c>
      <c r="Y77" s="5">
        <v>103.7</v>
      </c>
      <c r="Z77" s="5">
        <v>104.3</v>
      </c>
      <c r="AA77" s="5">
        <v>98.3</v>
      </c>
      <c r="AB77" s="5">
        <v>95.1</v>
      </c>
      <c r="AC77" s="5">
        <v>94.5</v>
      </c>
      <c r="AD77" s="5">
        <v>102.6</v>
      </c>
      <c r="AE77" s="5">
        <v>108.4</v>
      </c>
      <c r="AF77" s="5">
        <v>106.9</v>
      </c>
      <c r="AG77" s="5">
        <v>110</v>
      </c>
      <c r="AH77" s="5">
        <v>111.7</v>
      </c>
      <c r="AI77" s="5">
        <v>113.4</v>
      </c>
      <c r="AJ77" s="5">
        <v>119</v>
      </c>
      <c r="AK77" s="5">
        <v>116.3</v>
      </c>
      <c r="AL77" s="5">
        <v>115.4</v>
      </c>
      <c r="AM77" s="5">
        <v>114.4</v>
      </c>
      <c r="AN77" s="5">
        <v>115.1</v>
      </c>
      <c r="AO77" s="5">
        <v>119.3</v>
      </c>
      <c r="AP77" s="5">
        <v>120.3</v>
      </c>
      <c r="AQ77" s="5">
        <v>123.3</v>
      </c>
      <c r="AR77" s="5">
        <v>120.7</v>
      </c>
      <c r="AS77" s="5">
        <v>127.3</v>
      </c>
      <c r="AT77" s="5">
        <v>132.69999999999999</v>
      </c>
      <c r="AU77" s="5">
        <v>140.5</v>
      </c>
      <c r="AV77" s="5">
        <v>140.6</v>
      </c>
      <c r="AW77" s="5">
        <v>138.69999999999999</v>
      </c>
      <c r="AX77" s="5">
        <v>143.19999999999999</v>
      </c>
      <c r="AY77" s="5">
        <v>142.6</v>
      </c>
      <c r="AZ77" s="5">
        <v>147.1</v>
      </c>
      <c r="BA77" s="5">
        <v>146.5</v>
      </c>
      <c r="BB77" s="5">
        <v>142.9</v>
      </c>
      <c r="BC77" s="5">
        <v>139.4</v>
      </c>
      <c r="BD77" s="5">
        <v>140.5</v>
      </c>
      <c r="BE77" s="5">
        <v>139</v>
      </c>
      <c r="BF77" s="5">
        <v>137.4</v>
      </c>
      <c r="BG77" s="5">
        <v>136.30000000000001</v>
      </c>
      <c r="BH77" s="5">
        <v>133.1</v>
      </c>
      <c r="BI77" s="5">
        <v>132</v>
      </c>
      <c r="BJ77" s="5">
        <v>120.8</v>
      </c>
      <c r="BK77" s="5">
        <v>113.5</v>
      </c>
      <c r="BL77" s="5">
        <v>108.6</v>
      </c>
      <c r="BM77" s="5">
        <v>101.8</v>
      </c>
      <c r="BN77" s="5">
        <v>100.1</v>
      </c>
      <c r="BO77" s="5">
        <v>102.7</v>
      </c>
      <c r="BP77" s="5">
        <v>106.9</v>
      </c>
      <c r="BQ77" s="5">
        <v>107.2</v>
      </c>
      <c r="BR77" s="5">
        <v>109</v>
      </c>
      <c r="BS77" s="5">
        <v>114</v>
      </c>
      <c r="BT77" s="5">
        <v>116.7</v>
      </c>
      <c r="BU77" s="5">
        <v>120.8</v>
      </c>
      <c r="BV77" s="5">
        <v>125.8</v>
      </c>
      <c r="BW77" s="5">
        <v>125.4</v>
      </c>
      <c r="BX77" s="5">
        <v>125.1</v>
      </c>
      <c r="BY77" s="5">
        <v>131.5</v>
      </c>
      <c r="BZ77" s="5">
        <v>135.6</v>
      </c>
      <c r="CA77" s="5">
        <v>135.30000000000001</v>
      </c>
      <c r="CB77" s="5">
        <v>134.69999999999999</v>
      </c>
      <c r="CC77" s="5">
        <v>132.6</v>
      </c>
      <c r="CD77" s="5">
        <v>128.5</v>
      </c>
      <c r="CE77" s="5">
        <v>125</v>
      </c>
      <c r="CF77" s="5">
        <v>120.1</v>
      </c>
      <c r="CG77" s="5">
        <v>119.3</v>
      </c>
      <c r="CH77" s="5">
        <v>117.4</v>
      </c>
      <c r="CI77" s="5">
        <v>115.1</v>
      </c>
      <c r="CJ77" s="5">
        <v>113.9</v>
      </c>
      <c r="CK77" s="5">
        <v>120.6</v>
      </c>
      <c r="CL77" s="5">
        <v>123.3</v>
      </c>
      <c r="CM77" s="5">
        <v>127.2</v>
      </c>
      <c r="CN77" s="5">
        <v>134.4</v>
      </c>
      <c r="CO77" s="5">
        <v>143.69999999999999</v>
      </c>
      <c r="CP77" s="5">
        <v>147.69999999999999</v>
      </c>
      <c r="CQ77" s="5">
        <v>155.4</v>
      </c>
      <c r="CR77" s="5">
        <v>158.9</v>
      </c>
      <c r="CS77" s="5">
        <v>171.9</v>
      </c>
      <c r="CT77" s="5">
        <v>159.4</v>
      </c>
      <c r="CU77" s="5">
        <v>162</v>
      </c>
      <c r="CV77" s="5">
        <v>163.30000000000001</v>
      </c>
      <c r="CW77" s="5">
        <v>164.3</v>
      </c>
      <c r="CX77" s="5">
        <v>158.1</v>
      </c>
      <c r="CY77" s="5">
        <v>147</v>
      </c>
      <c r="CZ77" s="5">
        <v>136.19999999999999</v>
      </c>
      <c r="DA77" s="5">
        <v>149.69999999999999</v>
      </c>
      <c r="DB77" s="5">
        <v>164.3</v>
      </c>
      <c r="DC77" s="5">
        <v>168.6</v>
      </c>
      <c r="DD77" s="5">
        <v>161.19999999999999</v>
      </c>
      <c r="DE77" s="5">
        <v>162.4</v>
      </c>
      <c r="DF77" s="5">
        <v>159.19999999999999</v>
      </c>
      <c r="DG77" s="5">
        <v>160</v>
      </c>
      <c r="DH77" s="5">
        <v>156.80000000000001</v>
      </c>
      <c r="DI77" s="5">
        <v>156.5</v>
      </c>
      <c r="DJ77" s="5">
        <v>153.5</v>
      </c>
      <c r="DK77" s="5">
        <v>153.30000000000001</v>
      </c>
      <c r="DL77" s="5">
        <v>154.69999999999999</v>
      </c>
      <c r="DM77" s="5">
        <v>162.30000000000001</v>
      </c>
      <c r="DN77" s="5">
        <v>158.80000000000001</v>
      </c>
      <c r="DO77" s="5">
        <v>157.6</v>
      </c>
      <c r="DP77" s="5">
        <v>170.5</v>
      </c>
      <c r="DQ77" s="5">
        <v>183.1</v>
      </c>
      <c r="DR77" s="5">
        <v>188.6</v>
      </c>
      <c r="DS77" s="5">
        <v>199.5</v>
      </c>
      <c r="DT77" s="5">
        <v>197.4</v>
      </c>
    </row>
    <row r="78" spans="1:124">
      <c r="A78" s="3" t="s">
        <v>169</v>
      </c>
      <c r="B78" s="3" t="s">
        <v>170</v>
      </c>
      <c r="C78" s="4">
        <v>0.10015</v>
      </c>
      <c r="D78" s="5">
        <v>66.8</v>
      </c>
      <c r="E78" s="5">
        <v>67.3</v>
      </c>
      <c r="F78" s="5">
        <v>65.900000000000006</v>
      </c>
      <c r="G78" s="5">
        <v>76</v>
      </c>
      <c r="H78" s="5">
        <v>84</v>
      </c>
      <c r="I78" s="5">
        <v>83.5</v>
      </c>
      <c r="J78" s="5">
        <v>81.2</v>
      </c>
      <c r="K78" s="5">
        <v>80</v>
      </c>
      <c r="L78" s="5">
        <v>82.2</v>
      </c>
      <c r="M78" s="5">
        <v>85.4</v>
      </c>
      <c r="N78" s="5">
        <v>89.3</v>
      </c>
      <c r="O78" s="5">
        <v>96.2</v>
      </c>
      <c r="P78" s="5">
        <v>104.2</v>
      </c>
      <c r="Q78" s="5">
        <v>107.6</v>
      </c>
      <c r="R78" s="5">
        <v>105.1</v>
      </c>
      <c r="S78" s="5">
        <v>104.5</v>
      </c>
      <c r="T78" s="5">
        <v>100.4</v>
      </c>
      <c r="U78" s="5">
        <v>99</v>
      </c>
      <c r="V78" s="5">
        <v>100</v>
      </c>
      <c r="W78" s="5">
        <v>101.4</v>
      </c>
      <c r="X78" s="5">
        <v>101.4</v>
      </c>
      <c r="Y78" s="5">
        <v>103</v>
      </c>
      <c r="Z78" s="5">
        <v>104.6</v>
      </c>
      <c r="AA78" s="5">
        <v>105.3</v>
      </c>
      <c r="AB78" s="5">
        <v>104.2</v>
      </c>
      <c r="AC78" s="5">
        <v>103.1</v>
      </c>
      <c r="AD78" s="5">
        <v>103.3</v>
      </c>
      <c r="AE78" s="5">
        <v>104.1</v>
      </c>
      <c r="AF78" s="5">
        <v>105.7</v>
      </c>
      <c r="AG78" s="5">
        <v>106.3</v>
      </c>
      <c r="AH78" s="5">
        <v>106.6</v>
      </c>
      <c r="AI78" s="5">
        <v>108.6</v>
      </c>
      <c r="AJ78" s="5">
        <v>113.6</v>
      </c>
      <c r="AK78" s="5">
        <v>116.1</v>
      </c>
      <c r="AL78" s="5">
        <v>120.7</v>
      </c>
      <c r="AM78" s="5">
        <v>119.7</v>
      </c>
      <c r="AN78" s="5">
        <v>119.7</v>
      </c>
      <c r="AO78" s="5">
        <v>119.3</v>
      </c>
      <c r="AP78" s="5">
        <v>117.9</v>
      </c>
      <c r="AQ78" s="5">
        <v>117.4</v>
      </c>
      <c r="AR78" s="5">
        <v>115.5</v>
      </c>
      <c r="AS78" s="5">
        <v>117</v>
      </c>
      <c r="AT78" s="5">
        <v>118.8</v>
      </c>
      <c r="AU78" s="5">
        <v>127.2</v>
      </c>
      <c r="AV78" s="5">
        <v>129</v>
      </c>
      <c r="AW78" s="5">
        <v>126.5</v>
      </c>
      <c r="AX78" s="5">
        <v>125.2</v>
      </c>
      <c r="AY78" s="5">
        <v>125</v>
      </c>
      <c r="AZ78" s="5">
        <v>124.5</v>
      </c>
      <c r="BA78" s="5">
        <v>121.8</v>
      </c>
      <c r="BB78" s="5">
        <v>120.5</v>
      </c>
      <c r="BC78" s="5">
        <v>121</v>
      </c>
      <c r="BD78" s="5">
        <v>118.9</v>
      </c>
      <c r="BE78" s="5">
        <v>115.8</v>
      </c>
      <c r="BF78" s="5">
        <v>115</v>
      </c>
      <c r="BG78" s="5">
        <v>116.4</v>
      </c>
      <c r="BH78" s="5">
        <v>115.7</v>
      </c>
      <c r="BI78" s="5">
        <v>113.8</v>
      </c>
      <c r="BJ78" s="5">
        <v>112.3</v>
      </c>
      <c r="BK78" s="5">
        <v>111.5</v>
      </c>
      <c r="BL78" s="5">
        <v>110.1</v>
      </c>
      <c r="BM78" s="5">
        <v>107</v>
      </c>
      <c r="BN78" s="5">
        <v>108</v>
      </c>
      <c r="BO78" s="5">
        <v>110.5</v>
      </c>
      <c r="BP78" s="5">
        <v>116.8</v>
      </c>
      <c r="BQ78" s="5">
        <v>122.6</v>
      </c>
      <c r="BR78" s="5">
        <v>129.30000000000001</v>
      </c>
      <c r="BS78" s="5">
        <v>128.69999999999999</v>
      </c>
      <c r="BT78" s="5">
        <v>128.30000000000001</v>
      </c>
      <c r="BU78" s="5">
        <v>125.5</v>
      </c>
      <c r="BV78" s="5">
        <v>125</v>
      </c>
      <c r="BW78" s="5">
        <v>124.7</v>
      </c>
      <c r="BX78" s="5">
        <v>122.4</v>
      </c>
      <c r="BY78" s="5">
        <v>124.6</v>
      </c>
      <c r="BZ78" s="5">
        <v>124.2</v>
      </c>
      <c r="CA78" s="5">
        <v>124.2</v>
      </c>
      <c r="CB78" s="5">
        <v>122.5</v>
      </c>
      <c r="CC78" s="5">
        <v>119.1</v>
      </c>
      <c r="CD78" s="5">
        <v>115.3</v>
      </c>
      <c r="CE78" s="5">
        <v>117.4</v>
      </c>
      <c r="CF78" s="5">
        <v>117.2</v>
      </c>
      <c r="CG78" s="5">
        <v>115.6</v>
      </c>
      <c r="CH78" s="5">
        <v>111.9</v>
      </c>
      <c r="CI78" s="5">
        <v>110.5</v>
      </c>
      <c r="CJ78" s="5">
        <v>111.5</v>
      </c>
      <c r="CK78" s="5">
        <v>114.7</v>
      </c>
      <c r="CL78" s="5">
        <v>115</v>
      </c>
      <c r="CM78" s="5">
        <v>113.4</v>
      </c>
      <c r="CN78" s="5">
        <v>116.5</v>
      </c>
      <c r="CO78" s="5">
        <v>118.3</v>
      </c>
      <c r="CP78" s="5">
        <v>114.9</v>
      </c>
      <c r="CQ78" s="5">
        <v>114.7</v>
      </c>
      <c r="CR78" s="5">
        <v>112.9</v>
      </c>
      <c r="CS78" s="5">
        <v>109.7</v>
      </c>
      <c r="CT78" s="5">
        <v>109.3</v>
      </c>
      <c r="CU78" s="5">
        <v>117</v>
      </c>
      <c r="CV78" s="5">
        <v>116.7</v>
      </c>
      <c r="CW78" s="5">
        <v>116.5</v>
      </c>
      <c r="CX78" s="5">
        <v>114.9</v>
      </c>
      <c r="CY78" s="5">
        <v>113.2</v>
      </c>
      <c r="CZ78" s="5">
        <v>115.4</v>
      </c>
      <c r="DA78" s="5">
        <v>113.5</v>
      </c>
      <c r="DB78" s="5">
        <v>111.5</v>
      </c>
      <c r="DC78" s="5">
        <v>112.2</v>
      </c>
      <c r="DD78" s="5">
        <v>113</v>
      </c>
      <c r="DE78" s="5">
        <v>113.7</v>
      </c>
      <c r="DF78" s="5">
        <v>118.6</v>
      </c>
      <c r="DG78" s="5">
        <v>126.3</v>
      </c>
      <c r="DH78" s="5">
        <v>132.6</v>
      </c>
      <c r="DI78" s="5">
        <v>128.5</v>
      </c>
      <c r="DJ78" s="5">
        <v>127.4</v>
      </c>
      <c r="DK78" s="5">
        <v>121.4</v>
      </c>
      <c r="DL78" s="5">
        <v>120.8</v>
      </c>
      <c r="DM78" s="5">
        <v>118.5</v>
      </c>
      <c r="DN78" s="5">
        <v>117.2</v>
      </c>
      <c r="DO78" s="5">
        <v>117.3</v>
      </c>
      <c r="DP78" s="5">
        <v>123.1</v>
      </c>
      <c r="DQ78" s="5">
        <v>127.1</v>
      </c>
      <c r="DR78" s="5">
        <v>127.2</v>
      </c>
      <c r="DS78" s="5">
        <v>126.6</v>
      </c>
      <c r="DT78" s="5">
        <v>120.7</v>
      </c>
    </row>
    <row r="79" spans="1:124">
      <c r="A79" s="3" t="s">
        <v>171</v>
      </c>
      <c r="B79" s="3" t="s">
        <v>172</v>
      </c>
      <c r="C79" s="4">
        <v>1.434E-2</v>
      </c>
      <c r="D79" s="5">
        <v>118.5</v>
      </c>
      <c r="E79" s="5">
        <v>119.3</v>
      </c>
      <c r="F79" s="5">
        <v>113.6</v>
      </c>
      <c r="G79" s="5">
        <v>112.1</v>
      </c>
      <c r="H79" s="5">
        <v>112.7</v>
      </c>
      <c r="I79" s="5">
        <v>105.2</v>
      </c>
      <c r="J79" s="5">
        <v>101.6</v>
      </c>
      <c r="K79" s="5">
        <v>101.8</v>
      </c>
      <c r="L79" s="5">
        <v>108.9</v>
      </c>
      <c r="M79" s="5">
        <v>109.6</v>
      </c>
      <c r="N79" s="5">
        <v>110.2</v>
      </c>
      <c r="O79" s="5">
        <v>102.3</v>
      </c>
      <c r="P79" s="5">
        <v>100.6</v>
      </c>
      <c r="Q79" s="5">
        <v>97.4</v>
      </c>
      <c r="R79" s="5">
        <v>97.2</v>
      </c>
      <c r="S79" s="5">
        <v>96.4</v>
      </c>
      <c r="T79" s="5">
        <v>100.8</v>
      </c>
      <c r="U79" s="5">
        <v>104.7</v>
      </c>
      <c r="V79" s="5">
        <v>104.2</v>
      </c>
      <c r="W79" s="5">
        <v>103</v>
      </c>
      <c r="X79" s="5">
        <v>103.2</v>
      </c>
      <c r="Y79" s="5">
        <v>103.6</v>
      </c>
      <c r="Z79" s="5">
        <v>105.7</v>
      </c>
      <c r="AA79" s="5">
        <v>108.5</v>
      </c>
      <c r="AB79" s="5">
        <v>113.6</v>
      </c>
      <c r="AC79" s="5">
        <v>118.8</v>
      </c>
      <c r="AD79" s="5">
        <v>115</v>
      </c>
      <c r="AE79" s="5">
        <v>113.8</v>
      </c>
      <c r="AF79" s="5">
        <v>113.5</v>
      </c>
      <c r="AG79" s="5">
        <v>121.3</v>
      </c>
      <c r="AH79" s="5">
        <v>119.9</v>
      </c>
      <c r="AI79" s="5">
        <v>119.1</v>
      </c>
      <c r="AJ79" s="5">
        <v>122.2</v>
      </c>
      <c r="AK79" s="5">
        <v>133</v>
      </c>
      <c r="AL79" s="5">
        <v>138.30000000000001</v>
      </c>
      <c r="AM79" s="5">
        <v>132.80000000000001</v>
      </c>
      <c r="AN79" s="5">
        <v>129.5</v>
      </c>
      <c r="AO79" s="5">
        <v>127</v>
      </c>
      <c r="AP79" s="5">
        <v>124.4</v>
      </c>
      <c r="AQ79" s="5">
        <v>124.1</v>
      </c>
      <c r="AR79" s="5">
        <v>122.3</v>
      </c>
      <c r="AS79" s="5">
        <v>121.4</v>
      </c>
      <c r="AT79" s="5">
        <v>120.6</v>
      </c>
      <c r="AU79" s="5">
        <v>119.9</v>
      </c>
      <c r="AV79" s="5">
        <v>120.3</v>
      </c>
      <c r="AW79" s="5">
        <v>122</v>
      </c>
      <c r="AX79" s="5">
        <v>119</v>
      </c>
      <c r="AY79" s="5">
        <v>116.9</v>
      </c>
      <c r="AZ79" s="5">
        <v>119.5</v>
      </c>
      <c r="BA79" s="5">
        <v>126.2</v>
      </c>
      <c r="BB79" s="5">
        <v>128.30000000000001</v>
      </c>
      <c r="BC79" s="5">
        <v>128</v>
      </c>
      <c r="BD79" s="5">
        <v>137.30000000000001</v>
      </c>
      <c r="BE79" s="5">
        <v>140.4</v>
      </c>
      <c r="BF79" s="5">
        <v>138.19999999999999</v>
      </c>
      <c r="BG79" s="5">
        <v>142</v>
      </c>
      <c r="BH79" s="5">
        <v>148.9</v>
      </c>
      <c r="BI79" s="5">
        <v>154.30000000000001</v>
      </c>
      <c r="BJ79" s="5">
        <v>157</v>
      </c>
      <c r="BK79" s="5">
        <v>151</v>
      </c>
      <c r="BL79" s="5">
        <v>143.80000000000001</v>
      </c>
      <c r="BM79" s="5">
        <v>134.4</v>
      </c>
      <c r="BN79" s="5">
        <v>128.4</v>
      </c>
      <c r="BO79" s="5">
        <v>130.80000000000001</v>
      </c>
      <c r="BP79" s="5">
        <v>136.6</v>
      </c>
      <c r="BQ79" s="5">
        <v>141.5</v>
      </c>
      <c r="BR79" s="5">
        <v>125.6</v>
      </c>
      <c r="BS79" s="5">
        <v>114.8</v>
      </c>
      <c r="BT79" s="5">
        <v>114.9</v>
      </c>
      <c r="BU79" s="5">
        <v>125.9</v>
      </c>
      <c r="BV79" s="5">
        <v>128.9</v>
      </c>
      <c r="BW79" s="5">
        <v>126.9</v>
      </c>
      <c r="BX79" s="5">
        <v>125.7</v>
      </c>
      <c r="BY79" s="5">
        <v>122.1</v>
      </c>
      <c r="BZ79" s="5">
        <v>120.8</v>
      </c>
      <c r="CA79" s="5">
        <v>123.4</v>
      </c>
      <c r="CB79" s="5">
        <v>126.5</v>
      </c>
      <c r="CC79" s="5">
        <v>134.69999999999999</v>
      </c>
      <c r="CD79" s="5">
        <v>130.6</v>
      </c>
      <c r="CE79" s="5">
        <v>131.69999999999999</v>
      </c>
      <c r="CF79" s="5">
        <v>132.19999999999999</v>
      </c>
      <c r="CG79" s="5">
        <v>134.30000000000001</v>
      </c>
      <c r="CH79" s="5">
        <v>138.5</v>
      </c>
      <c r="CI79" s="5">
        <v>134.9</v>
      </c>
      <c r="CJ79" s="5">
        <v>145.69999999999999</v>
      </c>
      <c r="CK79" s="5">
        <v>169</v>
      </c>
      <c r="CL79" s="5">
        <v>180.6</v>
      </c>
      <c r="CM79" s="5">
        <v>196.7</v>
      </c>
      <c r="CN79" s="5">
        <v>203.9</v>
      </c>
      <c r="CO79" s="5">
        <v>189.3</v>
      </c>
      <c r="CP79" s="5">
        <v>180.5</v>
      </c>
      <c r="CQ79" s="5">
        <v>178.5</v>
      </c>
      <c r="CR79" s="5">
        <v>185.5</v>
      </c>
      <c r="CS79" s="5">
        <v>207.7</v>
      </c>
      <c r="CT79" s="5">
        <v>197.6</v>
      </c>
      <c r="CU79" s="5">
        <v>179.9</v>
      </c>
      <c r="CV79" s="5">
        <v>178.2</v>
      </c>
      <c r="CW79" s="5">
        <v>174.1</v>
      </c>
      <c r="CX79" s="5">
        <v>158.19999999999999</v>
      </c>
      <c r="CY79" s="5">
        <v>157.19999999999999</v>
      </c>
      <c r="CZ79" s="5">
        <v>157.5</v>
      </c>
      <c r="DA79" s="5">
        <v>155</v>
      </c>
      <c r="DB79" s="5">
        <v>136.69999999999999</v>
      </c>
      <c r="DC79" s="5">
        <v>137.30000000000001</v>
      </c>
      <c r="DD79" s="5">
        <v>148.9</v>
      </c>
      <c r="DE79" s="5">
        <v>146.19999999999999</v>
      </c>
      <c r="DF79" s="5">
        <v>138.4</v>
      </c>
      <c r="DG79" s="5">
        <v>137.5</v>
      </c>
      <c r="DH79" s="5">
        <v>132.30000000000001</v>
      </c>
      <c r="DI79" s="5">
        <v>119.1</v>
      </c>
      <c r="DJ79" s="5">
        <v>120.9</v>
      </c>
      <c r="DK79" s="5">
        <v>120.7</v>
      </c>
      <c r="DL79" s="5">
        <v>125.3</v>
      </c>
      <c r="DM79" s="5">
        <v>127.9</v>
      </c>
      <c r="DN79" s="5">
        <v>128.69999999999999</v>
      </c>
      <c r="DO79" s="5">
        <v>134.6</v>
      </c>
      <c r="DP79" s="5">
        <v>130.4</v>
      </c>
      <c r="DQ79" s="5">
        <v>120.2</v>
      </c>
      <c r="DR79" s="5">
        <v>120</v>
      </c>
      <c r="DS79" s="5">
        <v>119.3</v>
      </c>
      <c r="DT79" s="5">
        <v>120.8</v>
      </c>
    </row>
    <row r="80" spans="1:124">
      <c r="A80" s="3" t="s">
        <v>173</v>
      </c>
      <c r="B80" s="3" t="s">
        <v>174</v>
      </c>
      <c r="C80" s="4">
        <v>2.0979999999999999E-2</v>
      </c>
      <c r="D80" s="5">
        <v>72.400000000000006</v>
      </c>
      <c r="E80" s="5">
        <v>67</v>
      </c>
      <c r="F80" s="5">
        <v>69</v>
      </c>
      <c r="G80" s="5">
        <v>77.3</v>
      </c>
      <c r="H80" s="5">
        <v>82.5</v>
      </c>
      <c r="I80" s="5">
        <v>82.4</v>
      </c>
      <c r="J80" s="5">
        <v>83.1</v>
      </c>
      <c r="K80" s="5">
        <v>95.3</v>
      </c>
      <c r="L80" s="5">
        <v>102.3</v>
      </c>
      <c r="M80" s="5">
        <v>102.4</v>
      </c>
      <c r="N80" s="5">
        <v>102.5</v>
      </c>
      <c r="O80" s="5">
        <v>104.7</v>
      </c>
      <c r="P80" s="5">
        <v>111.8</v>
      </c>
      <c r="Q80" s="5">
        <v>116.1</v>
      </c>
      <c r="R80" s="5">
        <v>120.5</v>
      </c>
      <c r="S80" s="5">
        <v>126.2</v>
      </c>
      <c r="T80" s="5">
        <v>130.19999999999999</v>
      </c>
      <c r="U80" s="5">
        <v>131.9</v>
      </c>
      <c r="V80" s="5">
        <v>132.1</v>
      </c>
      <c r="W80" s="5">
        <v>138.9</v>
      </c>
      <c r="X80" s="5">
        <v>147.6</v>
      </c>
      <c r="Y80" s="5">
        <v>152.5</v>
      </c>
      <c r="Z80" s="5">
        <v>158.80000000000001</v>
      </c>
      <c r="AA80" s="5">
        <v>164.7</v>
      </c>
      <c r="AB80" s="5">
        <v>184</v>
      </c>
      <c r="AC80" s="5">
        <v>197.9</v>
      </c>
      <c r="AD80" s="5">
        <v>186.7</v>
      </c>
      <c r="AE80" s="5">
        <v>181.4</v>
      </c>
      <c r="AF80" s="5">
        <v>175.2</v>
      </c>
      <c r="AG80" s="5">
        <v>162.30000000000001</v>
      </c>
      <c r="AH80" s="5">
        <v>154.4</v>
      </c>
      <c r="AI80" s="5">
        <v>158.4</v>
      </c>
      <c r="AJ80" s="5">
        <v>147.4</v>
      </c>
      <c r="AK80" s="5">
        <v>146</v>
      </c>
      <c r="AL80" s="5">
        <v>152.9</v>
      </c>
      <c r="AM80" s="5">
        <v>164.6</v>
      </c>
      <c r="AN80" s="5">
        <v>167.4</v>
      </c>
      <c r="AO80" s="5">
        <v>163.5</v>
      </c>
      <c r="AP80" s="5">
        <v>167.8</v>
      </c>
      <c r="AQ80" s="5">
        <v>172.1</v>
      </c>
      <c r="AR80" s="5">
        <v>165.9</v>
      </c>
      <c r="AS80" s="5">
        <v>161.30000000000001</v>
      </c>
      <c r="AT80" s="5">
        <v>157.19999999999999</v>
      </c>
      <c r="AU80" s="5">
        <v>158.5</v>
      </c>
      <c r="AV80" s="5">
        <v>159.80000000000001</v>
      </c>
      <c r="AW80" s="5">
        <v>154.19999999999999</v>
      </c>
      <c r="AX80" s="5">
        <v>153</v>
      </c>
      <c r="AY80" s="5">
        <v>151.80000000000001</v>
      </c>
      <c r="AZ80" s="5">
        <v>145.5</v>
      </c>
      <c r="BA80" s="5">
        <v>139.6</v>
      </c>
      <c r="BB80" s="5">
        <v>142.19999999999999</v>
      </c>
      <c r="BC80" s="5">
        <v>141.1</v>
      </c>
      <c r="BD80" s="5">
        <v>135.1</v>
      </c>
      <c r="BE80" s="5">
        <v>131.1</v>
      </c>
      <c r="BF80" s="5">
        <v>129.19999999999999</v>
      </c>
      <c r="BG80" s="5">
        <v>130.4</v>
      </c>
      <c r="BH80" s="5">
        <v>133.1</v>
      </c>
      <c r="BI80" s="5">
        <v>133.4</v>
      </c>
      <c r="BJ80" s="5">
        <v>129.80000000000001</v>
      </c>
      <c r="BK80" s="5">
        <v>126.4</v>
      </c>
      <c r="BL80" s="5">
        <v>121.1</v>
      </c>
      <c r="BM80" s="5">
        <v>114.9</v>
      </c>
      <c r="BN80" s="5">
        <v>111.1</v>
      </c>
      <c r="BO80" s="5">
        <v>109.2</v>
      </c>
      <c r="BP80" s="5">
        <v>114</v>
      </c>
      <c r="BQ80" s="5">
        <v>116.7</v>
      </c>
      <c r="BR80" s="5">
        <v>118.6</v>
      </c>
      <c r="BS80" s="5">
        <v>116.7</v>
      </c>
      <c r="BT80" s="5">
        <v>114.7</v>
      </c>
      <c r="BU80" s="5">
        <v>117.1</v>
      </c>
      <c r="BV80" s="5">
        <v>118.5</v>
      </c>
      <c r="BW80" s="5">
        <v>119.9</v>
      </c>
      <c r="BX80" s="5">
        <v>124.5</v>
      </c>
      <c r="BY80" s="5">
        <v>129.69999999999999</v>
      </c>
      <c r="BZ80" s="5">
        <v>129.19999999999999</v>
      </c>
      <c r="CA80" s="5">
        <v>133.4</v>
      </c>
      <c r="CB80" s="5">
        <v>135.30000000000001</v>
      </c>
      <c r="CC80" s="5">
        <v>151.19999999999999</v>
      </c>
      <c r="CD80" s="5">
        <v>149.30000000000001</v>
      </c>
      <c r="CE80" s="5">
        <v>153.4</v>
      </c>
      <c r="CF80" s="5">
        <v>154</v>
      </c>
      <c r="CG80" s="5">
        <v>164.8</v>
      </c>
      <c r="CH80" s="5">
        <v>174.8</v>
      </c>
      <c r="CI80" s="5">
        <v>174.2</v>
      </c>
      <c r="CJ80" s="5">
        <v>169.4</v>
      </c>
      <c r="CK80" s="5">
        <v>172.3</v>
      </c>
      <c r="CL80" s="5">
        <v>178.2</v>
      </c>
      <c r="CM80" s="5">
        <v>187.9</v>
      </c>
      <c r="CN80" s="5">
        <v>209.2</v>
      </c>
      <c r="CO80" s="5">
        <v>206.9</v>
      </c>
      <c r="CP80" s="5">
        <v>200.6</v>
      </c>
      <c r="CQ80" s="5">
        <v>209.8</v>
      </c>
      <c r="CR80" s="5">
        <v>213.1</v>
      </c>
      <c r="CS80" s="5">
        <v>208.8</v>
      </c>
      <c r="CT80" s="5">
        <v>214</v>
      </c>
      <c r="CU80" s="5">
        <v>209.1</v>
      </c>
      <c r="CV80" s="5">
        <v>212.5</v>
      </c>
      <c r="CW80" s="5">
        <v>213.5</v>
      </c>
      <c r="CX80" s="5">
        <v>212.1</v>
      </c>
      <c r="CY80" s="5">
        <v>213.7</v>
      </c>
      <c r="CZ80" s="5">
        <v>210.2</v>
      </c>
      <c r="DA80" s="5">
        <v>215.1</v>
      </c>
      <c r="DB80" s="5">
        <v>219.3</v>
      </c>
      <c r="DC80" s="5">
        <v>221.1</v>
      </c>
      <c r="DD80" s="5">
        <v>222.8</v>
      </c>
      <c r="DE80" s="5">
        <v>188.8</v>
      </c>
      <c r="DF80" s="5">
        <v>172.1</v>
      </c>
      <c r="DG80" s="5">
        <v>164.6</v>
      </c>
      <c r="DH80" s="5">
        <v>163.6</v>
      </c>
      <c r="DI80" s="5">
        <v>164.1</v>
      </c>
      <c r="DJ80" s="5">
        <v>169.3</v>
      </c>
      <c r="DK80" s="5">
        <v>165.3</v>
      </c>
      <c r="DL80" s="5">
        <v>161.30000000000001</v>
      </c>
      <c r="DM80" s="5">
        <v>299.39999999999998</v>
      </c>
      <c r="DN80" s="5">
        <v>294.60000000000002</v>
      </c>
      <c r="DO80" s="5">
        <v>282.7</v>
      </c>
      <c r="DP80" s="5">
        <v>282.3</v>
      </c>
      <c r="DQ80" s="5">
        <v>281.8</v>
      </c>
      <c r="DR80" s="5">
        <v>260.89999999999998</v>
      </c>
      <c r="DS80" s="5">
        <v>241.8</v>
      </c>
      <c r="DT80" s="5">
        <v>241.8</v>
      </c>
    </row>
    <row r="81" spans="1:124">
      <c r="A81" s="3" t="s">
        <v>175</v>
      </c>
      <c r="B81" s="3" t="s">
        <v>176</v>
      </c>
      <c r="C81" s="4">
        <v>8.4870000000000001E-2</v>
      </c>
      <c r="D81" s="5">
        <v>104.7</v>
      </c>
      <c r="E81" s="5">
        <v>100.2</v>
      </c>
      <c r="F81" s="5">
        <v>98.2</v>
      </c>
      <c r="G81" s="5">
        <v>100.9</v>
      </c>
      <c r="H81" s="5">
        <v>99.4</v>
      </c>
      <c r="I81" s="5">
        <v>104.5</v>
      </c>
      <c r="J81" s="5">
        <v>105.6</v>
      </c>
      <c r="K81" s="5">
        <v>104.1</v>
      </c>
      <c r="L81" s="5">
        <v>106</v>
      </c>
      <c r="M81" s="5">
        <v>112</v>
      </c>
      <c r="N81" s="5">
        <v>107.3</v>
      </c>
      <c r="O81" s="5">
        <v>103.8</v>
      </c>
      <c r="P81" s="5">
        <v>102.7</v>
      </c>
      <c r="Q81" s="5">
        <v>105.6</v>
      </c>
      <c r="R81" s="5">
        <v>102.2</v>
      </c>
      <c r="S81" s="5">
        <v>101.7</v>
      </c>
      <c r="T81" s="5">
        <v>102.7</v>
      </c>
      <c r="U81" s="5">
        <v>107.6</v>
      </c>
      <c r="V81" s="5">
        <v>117.3</v>
      </c>
      <c r="W81" s="5">
        <v>117.1</v>
      </c>
      <c r="X81" s="5">
        <v>118.2</v>
      </c>
      <c r="Y81" s="5">
        <v>118.2</v>
      </c>
      <c r="Z81" s="5">
        <v>118.4</v>
      </c>
      <c r="AA81" s="5">
        <v>120.3</v>
      </c>
      <c r="AB81" s="5">
        <v>122.8</v>
      </c>
      <c r="AC81" s="5">
        <v>129.6</v>
      </c>
      <c r="AD81" s="5">
        <v>136.30000000000001</v>
      </c>
      <c r="AE81" s="5">
        <v>156.6</v>
      </c>
      <c r="AF81" s="5">
        <v>157.19999999999999</v>
      </c>
      <c r="AG81" s="5">
        <v>150.1</v>
      </c>
      <c r="AH81" s="5">
        <v>148.1</v>
      </c>
      <c r="AI81" s="5">
        <v>148.5</v>
      </c>
      <c r="AJ81" s="5">
        <v>146.1</v>
      </c>
      <c r="AK81" s="5">
        <v>156.4</v>
      </c>
      <c r="AL81" s="5">
        <v>169</v>
      </c>
      <c r="AM81" s="5">
        <v>169.1</v>
      </c>
      <c r="AN81" s="5">
        <v>169.8</v>
      </c>
      <c r="AO81" s="5">
        <v>168.4</v>
      </c>
      <c r="AP81" s="5">
        <v>170.8</v>
      </c>
      <c r="AQ81" s="5">
        <v>174.1</v>
      </c>
      <c r="AR81" s="5">
        <v>171.7</v>
      </c>
      <c r="AS81" s="5">
        <v>177.5</v>
      </c>
      <c r="AT81" s="5">
        <v>182.7</v>
      </c>
      <c r="AU81" s="5">
        <v>183.7</v>
      </c>
      <c r="AV81" s="5">
        <v>183.8</v>
      </c>
      <c r="AW81" s="5">
        <v>184.3</v>
      </c>
      <c r="AX81" s="5">
        <v>181.3</v>
      </c>
      <c r="AY81" s="5">
        <v>180.5</v>
      </c>
      <c r="AZ81" s="5">
        <v>176.2</v>
      </c>
      <c r="BA81" s="5">
        <v>175.2</v>
      </c>
      <c r="BB81" s="5">
        <v>173.2</v>
      </c>
      <c r="BC81" s="5">
        <v>171.9</v>
      </c>
      <c r="BD81" s="5">
        <v>169.1</v>
      </c>
      <c r="BE81" s="5">
        <v>167.8</v>
      </c>
      <c r="BF81" s="5">
        <v>160.19999999999999</v>
      </c>
      <c r="BG81" s="5">
        <v>156.1</v>
      </c>
      <c r="BH81" s="5">
        <v>157.30000000000001</v>
      </c>
      <c r="BI81" s="5">
        <v>164.2</v>
      </c>
      <c r="BJ81" s="5">
        <v>163.6</v>
      </c>
      <c r="BK81" s="5">
        <v>165.5</v>
      </c>
      <c r="BL81" s="5">
        <v>173.2</v>
      </c>
      <c r="BM81" s="5">
        <v>166.7</v>
      </c>
      <c r="BN81" s="5">
        <v>156.19999999999999</v>
      </c>
      <c r="BO81" s="5">
        <v>159.1</v>
      </c>
      <c r="BP81" s="5">
        <v>161.69999999999999</v>
      </c>
      <c r="BQ81" s="5">
        <v>166.3</v>
      </c>
      <c r="BR81" s="5">
        <v>165.2</v>
      </c>
      <c r="BS81" s="5">
        <v>167.5</v>
      </c>
      <c r="BT81" s="5">
        <v>171.2</v>
      </c>
      <c r="BU81" s="5">
        <v>184.5</v>
      </c>
      <c r="BV81" s="5">
        <v>183.3</v>
      </c>
      <c r="BW81" s="5">
        <v>178.7</v>
      </c>
      <c r="BX81" s="5">
        <v>179.9</v>
      </c>
      <c r="BY81" s="5">
        <v>178.8</v>
      </c>
      <c r="BZ81" s="5">
        <v>182.9</v>
      </c>
      <c r="CA81" s="5">
        <v>176.6</v>
      </c>
      <c r="CB81" s="5">
        <v>180</v>
      </c>
      <c r="CC81" s="5">
        <v>194.5</v>
      </c>
      <c r="CD81" s="5">
        <v>199.3</v>
      </c>
      <c r="CE81" s="5">
        <v>197.9</v>
      </c>
      <c r="CF81" s="5">
        <v>193</v>
      </c>
      <c r="CG81" s="5">
        <v>194.1</v>
      </c>
      <c r="CH81" s="5">
        <v>190.6</v>
      </c>
      <c r="CI81" s="5">
        <v>185.1</v>
      </c>
      <c r="CJ81" s="5">
        <v>185.2</v>
      </c>
      <c r="CK81" s="5">
        <v>187.1</v>
      </c>
      <c r="CL81" s="5">
        <v>187</v>
      </c>
      <c r="CM81" s="5">
        <v>188.8</v>
      </c>
      <c r="CN81" s="5">
        <v>192.5</v>
      </c>
      <c r="CO81" s="5">
        <v>194.5</v>
      </c>
      <c r="CP81" s="5">
        <v>197.5</v>
      </c>
      <c r="CQ81" s="5">
        <v>198</v>
      </c>
      <c r="CR81" s="5">
        <v>202.1</v>
      </c>
      <c r="CS81" s="5">
        <v>198.9</v>
      </c>
      <c r="CT81" s="5">
        <v>195.2</v>
      </c>
      <c r="CU81" s="5">
        <v>187.8</v>
      </c>
      <c r="CV81" s="5">
        <v>185.4</v>
      </c>
      <c r="CW81" s="5">
        <v>189.6</v>
      </c>
      <c r="CX81" s="5">
        <v>198.5</v>
      </c>
      <c r="CY81" s="5">
        <v>207.7</v>
      </c>
      <c r="CZ81" s="5">
        <v>217.7</v>
      </c>
      <c r="DA81" s="5">
        <v>220.6</v>
      </c>
      <c r="DB81" s="5">
        <v>229</v>
      </c>
      <c r="DC81" s="5">
        <v>241.3</v>
      </c>
      <c r="DD81" s="5">
        <v>230.3</v>
      </c>
      <c r="DE81" s="5">
        <v>226</v>
      </c>
      <c r="DF81" s="5">
        <v>239.4</v>
      </c>
      <c r="DG81" s="5">
        <v>235.2</v>
      </c>
      <c r="DH81" s="5">
        <v>235</v>
      </c>
      <c r="DI81" s="5">
        <v>234.6</v>
      </c>
      <c r="DJ81" s="5">
        <v>239.1</v>
      </c>
      <c r="DK81" s="5">
        <v>242.4</v>
      </c>
      <c r="DL81" s="5">
        <v>253.2</v>
      </c>
      <c r="DM81" s="5">
        <v>269.2</v>
      </c>
      <c r="DN81" s="5">
        <v>279.89999999999998</v>
      </c>
      <c r="DO81" s="5">
        <v>280.5</v>
      </c>
      <c r="DP81" s="5">
        <v>285.60000000000002</v>
      </c>
      <c r="DQ81" s="5">
        <v>279.10000000000002</v>
      </c>
      <c r="DR81" s="5">
        <v>266.5</v>
      </c>
      <c r="DS81" s="5">
        <v>260.8</v>
      </c>
      <c r="DT81" s="5">
        <v>266</v>
      </c>
    </row>
    <row r="82" spans="1:124">
      <c r="A82" s="3" t="s">
        <v>177</v>
      </c>
      <c r="B82" s="3" t="s">
        <v>178</v>
      </c>
      <c r="C82" s="4">
        <v>6.2560000000000004E-2</v>
      </c>
      <c r="D82" s="5">
        <v>99.3</v>
      </c>
      <c r="E82" s="5">
        <v>99.2</v>
      </c>
      <c r="F82" s="5">
        <v>99.1</v>
      </c>
      <c r="G82" s="5">
        <v>99.2</v>
      </c>
      <c r="H82" s="5">
        <v>100.9</v>
      </c>
      <c r="I82" s="5">
        <v>102.7</v>
      </c>
      <c r="J82" s="5">
        <v>105.8</v>
      </c>
      <c r="K82" s="5">
        <v>104.7</v>
      </c>
      <c r="L82" s="5">
        <v>108.9</v>
      </c>
      <c r="M82" s="5">
        <v>106.4</v>
      </c>
      <c r="N82" s="5">
        <v>104.4</v>
      </c>
      <c r="O82" s="5">
        <v>99.4</v>
      </c>
      <c r="P82" s="5">
        <v>102.2</v>
      </c>
      <c r="Q82" s="5">
        <v>101.4</v>
      </c>
      <c r="R82" s="5">
        <v>99.1</v>
      </c>
      <c r="S82" s="5">
        <v>101.4</v>
      </c>
      <c r="T82" s="5">
        <v>100.2</v>
      </c>
      <c r="U82" s="5">
        <v>101.8</v>
      </c>
      <c r="V82" s="5">
        <v>101.9</v>
      </c>
      <c r="W82" s="5">
        <v>101.9</v>
      </c>
      <c r="X82" s="5">
        <v>101.7</v>
      </c>
      <c r="Y82" s="5">
        <v>102.6</v>
      </c>
      <c r="Z82" s="5">
        <v>101.2</v>
      </c>
      <c r="AA82" s="5">
        <v>97</v>
      </c>
      <c r="AB82" s="5">
        <v>93.6</v>
      </c>
      <c r="AC82" s="5">
        <v>93.4</v>
      </c>
      <c r="AD82" s="5">
        <v>89.9</v>
      </c>
      <c r="AE82" s="5">
        <v>89.4</v>
      </c>
      <c r="AF82" s="5">
        <v>89.8</v>
      </c>
      <c r="AG82" s="5">
        <v>89.7</v>
      </c>
      <c r="AH82" s="5">
        <v>90.1</v>
      </c>
      <c r="AI82" s="5">
        <v>89.2</v>
      </c>
      <c r="AJ82" s="5">
        <v>89.1</v>
      </c>
      <c r="AK82" s="5">
        <v>90.8</v>
      </c>
      <c r="AL82" s="5">
        <v>94.9</v>
      </c>
      <c r="AM82" s="5">
        <v>99.2</v>
      </c>
      <c r="AN82" s="5">
        <v>104.3</v>
      </c>
      <c r="AO82" s="5">
        <v>108.1</v>
      </c>
      <c r="AP82" s="5">
        <v>111.2</v>
      </c>
      <c r="AQ82" s="5">
        <v>114.7</v>
      </c>
      <c r="AR82" s="5">
        <v>112</v>
      </c>
      <c r="AS82" s="5">
        <v>109.5</v>
      </c>
      <c r="AT82" s="5">
        <v>110</v>
      </c>
      <c r="AU82" s="5">
        <v>107.9</v>
      </c>
      <c r="AV82" s="5">
        <v>107.1</v>
      </c>
      <c r="AW82" s="5">
        <v>105.2</v>
      </c>
      <c r="AX82" s="5">
        <v>104.5</v>
      </c>
      <c r="AY82" s="5">
        <v>102.1</v>
      </c>
      <c r="AZ82" s="5">
        <v>111.1</v>
      </c>
      <c r="BA82" s="5">
        <v>116.5</v>
      </c>
      <c r="BB82" s="5">
        <v>115.9</v>
      </c>
      <c r="BC82" s="5">
        <v>118.7</v>
      </c>
      <c r="BD82" s="5">
        <v>127.4</v>
      </c>
      <c r="BE82" s="5">
        <v>127.3</v>
      </c>
      <c r="BF82" s="5">
        <v>127.7</v>
      </c>
      <c r="BG82" s="5">
        <v>128.69999999999999</v>
      </c>
      <c r="BH82" s="5">
        <v>131.4</v>
      </c>
      <c r="BI82" s="5">
        <v>131.69999999999999</v>
      </c>
      <c r="BJ82" s="5">
        <v>128.19999999999999</v>
      </c>
      <c r="BK82" s="5">
        <v>123.2</v>
      </c>
      <c r="BL82" s="5">
        <v>131.5</v>
      </c>
      <c r="BM82" s="5">
        <v>130.80000000000001</v>
      </c>
      <c r="BN82" s="5">
        <v>129.6</v>
      </c>
      <c r="BO82" s="5">
        <v>132.1</v>
      </c>
      <c r="BP82" s="5">
        <v>133.1</v>
      </c>
      <c r="BQ82" s="5">
        <v>132.19999999999999</v>
      </c>
      <c r="BR82" s="5">
        <v>133.1</v>
      </c>
      <c r="BS82" s="5">
        <v>133.5</v>
      </c>
      <c r="BT82" s="5">
        <v>140.4</v>
      </c>
      <c r="BU82" s="5">
        <v>137.19999999999999</v>
      </c>
      <c r="BV82" s="5">
        <v>133.30000000000001</v>
      </c>
      <c r="BW82" s="5">
        <v>120.7</v>
      </c>
      <c r="BX82" s="5">
        <v>121</v>
      </c>
      <c r="BY82" s="5">
        <v>119.3</v>
      </c>
      <c r="BZ82" s="5">
        <v>120.9</v>
      </c>
      <c r="CA82" s="5">
        <v>130.30000000000001</v>
      </c>
      <c r="CB82" s="5">
        <v>132</v>
      </c>
      <c r="CC82" s="5">
        <v>131.19999999999999</v>
      </c>
      <c r="CD82" s="5">
        <v>131.5</v>
      </c>
      <c r="CE82" s="5">
        <v>134.30000000000001</v>
      </c>
      <c r="CF82" s="5">
        <v>127.9</v>
      </c>
      <c r="CG82" s="5">
        <v>127.5</v>
      </c>
      <c r="CH82" s="5">
        <v>123.5</v>
      </c>
      <c r="CI82" s="5">
        <v>119.4</v>
      </c>
      <c r="CJ82" s="5">
        <v>121</v>
      </c>
      <c r="CK82" s="5">
        <v>123</v>
      </c>
      <c r="CL82" s="5">
        <v>123.2</v>
      </c>
      <c r="CM82" s="5">
        <v>123</v>
      </c>
      <c r="CN82" s="5">
        <v>121.8</v>
      </c>
      <c r="CO82" s="5">
        <v>119.9</v>
      </c>
      <c r="CP82" s="5">
        <v>119.5</v>
      </c>
      <c r="CQ82" s="5">
        <v>119.7</v>
      </c>
      <c r="CR82" s="5">
        <v>119.8</v>
      </c>
      <c r="CS82" s="5">
        <v>119.6</v>
      </c>
      <c r="CT82" s="5">
        <v>116.2</v>
      </c>
      <c r="CU82" s="5">
        <v>113.3</v>
      </c>
      <c r="CV82" s="5">
        <v>111</v>
      </c>
      <c r="CW82" s="5">
        <v>112.8</v>
      </c>
      <c r="CX82" s="5">
        <v>109.9</v>
      </c>
      <c r="CY82" s="5">
        <v>108.1</v>
      </c>
      <c r="CZ82" s="5">
        <v>106.2</v>
      </c>
      <c r="DA82" s="5">
        <v>107.6</v>
      </c>
      <c r="DB82" s="5">
        <v>103.2</v>
      </c>
      <c r="DC82" s="5">
        <v>102</v>
      </c>
      <c r="DD82" s="5">
        <v>104.6</v>
      </c>
      <c r="DE82" s="5">
        <v>103.1</v>
      </c>
      <c r="DF82" s="5">
        <v>101.2</v>
      </c>
      <c r="DG82" s="5">
        <v>105.5</v>
      </c>
      <c r="DH82" s="5">
        <v>103.9</v>
      </c>
      <c r="DI82" s="5">
        <v>100</v>
      </c>
      <c r="DJ82" s="5">
        <v>93.9</v>
      </c>
      <c r="DK82" s="5">
        <v>93.1</v>
      </c>
      <c r="DL82" s="5">
        <v>94.6</v>
      </c>
      <c r="DM82" s="5">
        <v>103.3</v>
      </c>
      <c r="DN82" s="5">
        <v>99.5</v>
      </c>
      <c r="DO82" s="5">
        <v>103.5</v>
      </c>
      <c r="DP82" s="5">
        <v>107.4</v>
      </c>
      <c r="DQ82" s="5">
        <v>113.4</v>
      </c>
      <c r="DR82" s="5">
        <v>123</v>
      </c>
      <c r="DS82" s="5">
        <v>128.5</v>
      </c>
      <c r="DT82" s="5">
        <v>136.80000000000001</v>
      </c>
    </row>
    <row r="83" spans="1:124">
      <c r="A83" s="3" t="s">
        <v>179</v>
      </c>
      <c r="B83" s="3" t="s">
        <v>180</v>
      </c>
      <c r="C83" s="4">
        <v>5.323E-2</v>
      </c>
      <c r="D83" s="5">
        <v>44.4</v>
      </c>
      <c r="E83" s="5">
        <v>39.700000000000003</v>
      </c>
      <c r="F83" s="5">
        <v>40.799999999999997</v>
      </c>
      <c r="G83" s="5">
        <v>40.9</v>
      </c>
      <c r="H83" s="5">
        <v>42.3</v>
      </c>
      <c r="I83" s="5">
        <v>40</v>
      </c>
      <c r="J83" s="5">
        <v>37.1</v>
      </c>
      <c r="K83" s="5">
        <v>33.200000000000003</v>
      </c>
      <c r="L83" s="5">
        <v>32</v>
      </c>
      <c r="M83" s="5">
        <v>33.700000000000003</v>
      </c>
      <c r="N83" s="5">
        <v>35.5</v>
      </c>
      <c r="O83" s="5">
        <v>39.9</v>
      </c>
      <c r="P83" s="5">
        <v>54.1</v>
      </c>
      <c r="Q83" s="5">
        <v>64.099999999999994</v>
      </c>
      <c r="R83" s="5">
        <v>64</v>
      </c>
      <c r="S83" s="5">
        <v>63.3</v>
      </c>
      <c r="T83" s="5">
        <v>60.9</v>
      </c>
      <c r="U83" s="5">
        <v>61.7</v>
      </c>
      <c r="V83" s="5">
        <v>63.1</v>
      </c>
      <c r="W83" s="5">
        <v>83.1</v>
      </c>
      <c r="X83" s="5">
        <v>86.9</v>
      </c>
      <c r="Y83" s="5">
        <v>81.599999999999994</v>
      </c>
      <c r="Z83" s="5">
        <v>77.900000000000006</v>
      </c>
      <c r="AA83" s="5">
        <v>82.2</v>
      </c>
      <c r="AB83" s="5">
        <v>78.7</v>
      </c>
      <c r="AC83" s="5">
        <v>86.4</v>
      </c>
      <c r="AD83" s="5">
        <v>85</v>
      </c>
      <c r="AE83" s="5">
        <v>95.2</v>
      </c>
      <c r="AF83" s="5">
        <v>104.8</v>
      </c>
      <c r="AG83" s="5">
        <v>107.3</v>
      </c>
      <c r="AH83" s="5">
        <v>101.3</v>
      </c>
      <c r="AI83" s="5">
        <v>94.5</v>
      </c>
      <c r="AJ83" s="5">
        <v>93.1</v>
      </c>
      <c r="AK83" s="5">
        <v>99.4</v>
      </c>
      <c r="AL83" s="5">
        <v>105.2</v>
      </c>
      <c r="AM83" s="5">
        <v>98.5</v>
      </c>
      <c r="AN83" s="5">
        <v>85.6</v>
      </c>
      <c r="AO83" s="5">
        <v>91</v>
      </c>
      <c r="AP83" s="5">
        <v>112.1</v>
      </c>
      <c r="AQ83" s="5">
        <v>130.4</v>
      </c>
      <c r="AR83" s="5">
        <v>143.9</v>
      </c>
      <c r="AS83" s="5">
        <v>143.19999999999999</v>
      </c>
      <c r="AT83" s="5">
        <v>134.1</v>
      </c>
      <c r="AU83" s="5">
        <v>151</v>
      </c>
      <c r="AV83" s="5">
        <v>176.4</v>
      </c>
      <c r="AW83" s="5">
        <v>167</v>
      </c>
      <c r="AX83" s="5">
        <v>153.6</v>
      </c>
      <c r="AY83" s="5">
        <v>120.7</v>
      </c>
      <c r="AZ83" s="5">
        <v>103.7</v>
      </c>
      <c r="BA83" s="5">
        <v>122.5</v>
      </c>
      <c r="BB83" s="5">
        <v>141.5</v>
      </c>
      <c r="BC83" s="5">
        <v>151.69999999999999</v>
      </c>
      <c r="BD83" s="5">
        <v>178.7</v>
      </c>
      <c r="BE83" s="5">
        <v>180.1</v>
      </c>
      <c r="BF83" s="5">
        <v>174.3</v>
      </c>
      <c r="BG83" s="5">
        <v>171.8</v>
      </c>
      <c r="BH83" s="5">
        <v>171.9</v>
      </c>
      <c r="BI83" s="5">
        <v>181.4</v>
      </c>
      <c r="BJ83" s="5">
        <v>160.9</v>
      </c>
      <c r="BK83" s="5">
        <v>119.7</v>
      </c>
      <c r="BL83" s="5">
        <v>96.1</v>
      </c>
      <c r="BM83" s="5">
        <v>89.8</v>
      </c>
      <c r="BN83" s="5">
        <v>86.6</v>
      </c>
      <c r="BO83" s="5">
        <v>84.7</v>
      </c>
      <c r="BP83" s="5">
        <v>84</v>
      </c>
      <c r="BQ83" s="5">
        <v>74.900000000000006</v>
      </c>
      <c r="BR83" s="5">
        <v>73.099999999999994</v>
      </c>
      <c r="BS83" s="5">
        <v>72.7</v>
      </c>
      <c r="BT83" s="5">
        <v>65.2</v>
      </c>
      <c r="BU83" s="5">
        <v>61.6</v>
      </c>
      <c r="BV83" s="5">
        <v>63.5</v>
      </c>
      <c r="BW83" s="5">
        <v>55</v>
      </c>
      <c r="BX83" s="5">
        <v>53.2</v>
      </c>
      <c r="BY83" s="5">
        <v>47.7</v>
      </c>
      <c r="BZ83" s="5">
        <v>45.9</v>
      </c>
      <c r="CA83" s="5">
        <v>50.7</v>
      </c>
      <c r="CB83" s="5">
        <v>50.4</v>
      </c>
      <c r="CC83" s="5">
        <v>47.1</v>
      </c>
      <c r="CD83" s="5">
        <v>43.9</v>
      </c>
      <c r="CE83" s="5">
        <v>41.9</v>
      </c>
      <c r="CF83" s="5">
        <v>42.5</v>
      </c>
      <c r="CG83" s="5">
        <v>41.9</v>
      </c>
      <c r="CH83" s="5">
        <v>48.4</v>
      </c>
      <c r="CI83" s="5">
        <v>56</v>
      </c>
      <c r="CJ83" s="5">
        <v>67.599999999999994</v>
      </c>
      <c r="CK83" s="5">
        <v>79.8</v>
      </c>
      <c r="CL83" s="5">
        <v>83.5</v>
      </c>
      <c r="CM83" s="5">
        <v>86</v>
      </c>
      <c r="CN83" s="5">
        <v>103</v>
      </c>
      <c r="CO83" s="5">
        <v>115.2</v>
      </c>
      <c r="CP83" s="5">
        <v>150.9</v>
      </c>
      <c r="CQ83" s="5">
        <v>166.8</v>
      </c>
      <c r="CR83" s="5">
        <v>159.30000000000001</v>
      </c>
      <c r="CS83" s="5">
        <v>159.19999999999999</v>
      </c>
      <c r="CT83" s="5">
        <v>139.19999999999999</v>
      </c>
      <c r="CU83" s="5">
        <v>113</v>
      </c>
      <c r="CV83" s="5">
        <v>111.4</v>
      </c>
      <c r="CW83" s="5">
        <v>100.2</v>
      </c>
      <c r="CX83" s="5">
        <v>97</v>
      </c>
      <c r="CY83" s="5">
        <v>93.6</v>
      </c>
      <c r="CZ83" s="5">
        <v>109.7</v>
      </c>
      <c r="DA83" s="5">
        <v>120.8</v>
      </c>
      <c r="DB83" s="5">
        <v>118.4</v>
      </c>
      <c r="DC83" s="5">
        <v>121.6</v>
      </c>
      <c r="DD83" s="5">
        <v>119.5</v>
      </c>
      <c r="DE83" s="5">
        <v>120.9</v>
      </c>
      <c r="DF83" s="5">
        <v>107</v>
      </c>
      <c r="DG83" s="5">
        <v>96.4</v>
      </c>
      <c r="DH83" s="5">
        <v>92.8</v>
      </c>
      <c r="DI83" s="5">
        <v>94.1</v>
      </c>
      <c r="DJ83" s="5">
        <v>106.6</v>
      </c>
      <c r="DK83" s="5">
        <v>108.5</v>
      </c>
      <c r="DL83" s="5">
        <v>102.7</v>
      </c>
      <c r="DM83" s="5">
        <v>97.4</v>
      </c>
      <c r="DN83" s="5">
        <v>95.7</v>
      </c>
      <c r="DO83" s="5">
        <v>84.4</v>
      </c>
      <c r="DP83" s="5">
        <v>67.400000000000006</v>
      </c>
      <c r="DQ83" s="5">
        <v>58.6</v>
      </c>
      <c r="DR83" s="5">
        <v>70.8</v>
      </c>
      <c r="DS83" s="5">
        <v>71.099999999999994</v>
      </c>
      <c r="DT83" s="5">
        <v>67.400000000000006</v>
      </c>
    </row>
    <row r="84" spans="1:124">
      <c r="A84" s="3" t="s">
        <v>181</v>
      </c>
      <c r="B84" s="3" t="s">
        <v>182</v>
      </c>
      <c r="C84" s="4">
        <v>2.154E-2</v>
      </c>
      <c r="D84" s="5">
        <v>93.6</v>
      </c>
      <c r="E84" s="5">
        <v>92.8</v>
      </c>
      <c r="F84" s="5">
        <v>93.6</v>
      </c>
      <c r="G84" s="5">
        <v>94.3</v>
      </c>
      <c r="H84" s="5">
        <v>99.1</v>
      </c>
      <c r="I84" s="5">
        <v>95.7</v>
      </c>
      <c r="J84" s="5">
        <v>97</v>
      </c>
      <c r="K84" s="5">
        <v>100.1</v>
      </c>
      <c r="L84" s="5">
        <v>104.6</v>
      </c>
      <c r="M84" s="5">
        <v>114.8</v>
      </c>
      <c r="N84" s="5">
        <v>117</v>
      </c>
      <c r="O84" s="5">
        <v>127.4</v>
      </c>
      <c r="P84" s="5">
        <v>139.4</v>
      </c>
      <c r="Q84" s="5">
        <v>143.69999999999999</v>
      </c>
      <c r="R84" s="5">
        <v>139.4</v>
      </c>
      <c r="S84" s="5">
        <v>138.1</v>
      </c>
      <c r="T84" s="5">
        <v>135.1</v>
      </c>
      <c r="U84" s="5">
        <v>135.9</v>
      </c>
      <c r="V84" s="5">
        <v>140.6</v>
      </c>
      <c r="W84" s="5">
        <v>146.5</v>
      </c>
      <c r="X84" s="5">
        <v>148.4</v>
      </c>
      <c r="Y84" s="5">
        <v>150.1</v>
      </c>
      <c r="Z84" s="5">
        <v>167.3</v>
      </c>
      <c r="AA84" s="5">
        <v>165.7</v>
      </c>
      <c r="AB84" s="5">
        <v>171.2</v>
      </c>
      <c r="AC84" s="5">
        <v>173.1</v>
      </c>
      <c r="AD84" s="5">
        <v>169.2</v>
      </c>
      <c r="AE84" s="5">
        <v>188.4</v>
      </c>
      <c r="AF84" s="5">
        <v>204.8</v>
      </c>
      <c r="AG84" s="5">
        <v>208.8</v>
      </c>
      <c r="AH84" s="5">
        <v>204.3</v>
      </c>
      <c r="AI84" s="5">
        <v>202.6</v>
      </c>
      <c r="AJ84" s="5">
        <v>200.9</v>
      </c>
      <c r="AK84" s="5">
        <v>195.5</v>
      </c>
      <c r="AL84" s="5">
        <v>163.69999999999999</v>
      </c>
      <c r="AM84" s="5">
        <v>147.80000000000001</v>
      </c>
      <c r="AN84" s="5">
        <v>163.80000000000001</v>
      </c>
      <c r="AO84" s="5">
        <v>181.4</v>
      </c>
      <c r="AP84" s="5">
        <v>198.9</v>
      </c>
      <c r="AQ84" s="5">
        <v>200</v>
      </c>
      <c r="AR84" s="5">
        <v>198.4</v>
      </c>
      <c r="AS84" s="5">
        <v>207.6</v>
      </c>
      <c r="AT84" s="5">
        <v>211.6</v>
      </c>
      <c r="AU84" s="5">
        <v>205.5</v>
      </c>
      <c r="AV84" s="5">
        <v>195.4</v>
      </c>
      <c r="AW84" s="5">
        <v>177.2</v>
      </c>
      <c r="AX84" s="5">
        <v>159.1</v>
      </c>
      <c r="AY84" s="5">
        <v>156</v>
      </c>
      <c r="AZ84" s="5">
        <v>163.19999999999999</v>
      </c>
      <c r="BA84" s="5">
        <v>165.4</v>
      </c>
      <c r="BB84" s="5">
        <v>164.4</v>
      </c>
      <c r="BC84" s="5">
        <v>166.9</v>
      </c>
      <c r="BD84" s="5">
        <v>164.7</v>
      </c>
      <c r="BE84" s="5">
        <v>162.80000000000001</v>
      </c>
      <c r="BF84" s="5">
        <v>162.69999999999999</v>
      </c>
      <c r="BG84" s="5">
        <v>156.80000000000001</v>
      </c>
      <c r="BH84" s="5">
        <v>154.69999999999999</v>
      </c>
      <c r="BI84" s="5">
        <v>147.9</v>
      </c>
      <c r="BJ84" s="5">
        <v>143</v>
      </c>
      <c r="BK84" s="5">
        <v>137.30000000000001</v>
      </c>
      <c r="BL84" s="5">
        <v>146</v>
      </c>
      <c r="BM84" s="5">
        <v>140</v>
      </c>
      <c r="BN84" s="5">
        <v>130.1</v>
      </c>
      <c r="BO84" s="5">
        <v>125.6</v>
      </c>
      <c r="BP84" s="5">
        <v>124.2</v>
      </c>
      <c r="BQ84" s="5">
        <v>125.1</v>
      </c>
      <c r="BR84" s="5">
        <v>121.4</v>
      </c>
      <c r="BS84" s="5">
        <v>120.5</v>
      </c>
      <c r="BT84" s="5">
        <v>128.4</v>
      </c>
      <c r="BU84" s="5">
        <v>131.6</v>
      </c>
      <c r="BV84" s="5">
        <v>125.8</v>
      </c>
      <c r="BW84" s="5">
        <v>124</v>
      </c>
      <c r="BX84" s="5">
        <v>124.5</v>
      </c>
      <c r="BY84" s="5">
        <v>123.1</v>
      </c>
      <c r="BZ84" s="5">
        <v>120.3</v>
      </c>
      <c r="CA84" s="5">
        <v>125</v>
      </c>
      <c r="CB84" s="5">
        <v>127.9</v>
      </c>
      <c r="CC84" s="5">
        <v>131.19999999999999</v>
      </c>
      <c r="CD84" s="5">
        <v>133.5</v>
      </c>
      <c r="CE84" s="5">
        <v>141.80000000000001</v>
      </c>
      <c r="CF84" s="5">
        <v>148.69999999999999</v>
      </c>
      <c r="CG84" s="5">
        <v>151.69999999999999</v>
      </c>
      <c r="CH84" s="5">
        <v>149.30000000000001</v>
      </c>
      <c r="CI84" s="5">
        <v>145.30000000000001</v>
      </c>
      <c r="CJ84" s="5">
        <v>155.1</v>
      </c>
      <c r="CK84" s="5">
        <v>155.9</v>
      </c>
      <c r="CL84" s="5">
        <v>156.9</v>
      </c>
      <c r="CM84" s="5">
        <v>156.4</v>
      </c>
      <c r="CN84" s="5">
        <v>151.69999999999999</v>
      </c>
      <c r="CO84" s="5">
        <v>148.19999999999999</v>
      </c>
      <c r="CP84" s="5">
        <v>149.5</v>
      </c>
      <c r="CQ84" s="5">
        <v>154.19999999999999</v>
      </c>
      <c r="CR84" s="5">
        <v>158.80000000000001</v>
      </c>
      <c r="CS84" s="5">
        <v>159.69999999999999</v>
      </c>
      <c r="CT84" s="5">
        <v>152</v>
      </c>
      <c r="CU84" s="5">
        <v>145.80000000000001</v>
      </c>
      <c r="CV84" s="5">
        <v>145.1</v>
      </c>
      <c r="CW84" s="5">
        <v>156.1</v>
      </c>
      <c r="CX84" s="5">
        <v>163.69999999999999</v>
      </c>
      <c r="CY84" s="5">
        <v>161.80000000000001</v>
      </c>
      <c r="CZ84" s="5">
        <v>162.69999999999999</v>
      </c>
      <c r="DA84" s="5">
        <v>166.6</v>
      </c>
      <c r="DB84" s="5">
        <v>172</v>
      </c>
      <c r="DC84" s="5">
        <v>174.2</v>
      </c>
      <c r="DD84" s="5">
        <v>167.4</v>
      </c>
      <c r="DE84" s="5">
        <v>166.7</v>
      </c>
      <c r="DF84" s="5">
        <v>167.6</v>
      </c>
      <c r="DG84" s="5">
        <v>174.9</v>
      </c>
      <c r="DH84" s="5">
        <v>180.9</v>
      </c>
      <c r="DI84" s="5">
        <v>191.8</v>
      </c>
      <c r="DJ84" s="5">
        <v>193.6</v>
      </c>
      <c r="DK84" s="5">
        <v>186.7</v>
      </c>
      <c r="DL84" s="5">
        <v>183.2</v>
      </c>
      <c r="DM84" s="5">
        <v>181.7</v>
      </c>
      <c r="DN84" s="5">
        <v>179.5</v>
      </c>
      <c r="DO84" s="5">
        <v>197.1</v>
      </c>
      <c r="DP84" s="5">
        <v>199.7</v>
      </c>
      <c r="DQ84" s="5">
        <v>202.8</v>
      </c>
      <c r="DR84" s="5">
        <v>218.1</v>
      </c>
      <c r="DS84" s="5">
        <v>234.9</v>
      </c>
      <c r="DT84" s="5">
        <v>267.8</v>
      </c>
    </row>
    <row r="85" spans="1:124">
      <c r="A85" s="3" t="s">
        <v>183</v>
      </c>
      <c r="B85" s="3" t="s">
        <v>184</v>
      </c>
      <c r="C85" s="4">
        <v>9.6399999999999993E-3</v>
      </c>
      <c r="D85" s="5">
        <v>80.599999999999994</v>
      </c>
      <c r="E85" s="5">
        <v>78.7</v>
      </c>
      <c r="F85" s="5">
        <v>72</v>
      </c>
      <c r="G85" s="5">
        <v>72.400000000000006</v>
      </c>
      <c r="H85" s="5">
        <v>73.7</v>
      </c>
      <c r="I85" s="5">
        <v>73.7</v>
      </c>
      <c r="J85" s="5">
        <v>74.099999999999994</v>
      </c>
      <c r="K85" s="5">
        <v>71.3</v>
      </c>
      <c r="L85" s="5">
        <v>71.599999999999994</v>
      </c>
      <c r="M85" s="5">
        <v>76.8</v>
      </c>
      <c r="N85" s="5">
        <v>76.7</v>
      </c>
      <c r="O85" s="5">
        <v>81.599999999999994</v>
      </c>
      <c r="P85" s="5">
        <v>84.6</v>
      </c>
      <c r="Q85" s="5">
        <v>86.5</v>
      </c>
      <c r="R85" s="5">
        <v>90.7</v>
      </c>
      <c r="S85" s="5">
        <v>93.6</v>
      </c>
      <c r="T85" s="5">
        <v>94.9</v>
      </c>
      <c r="U85" s="5">
        <v>93.1</v>
      </c>
      <c r="V85" s="5">
        <v>93.2</v>
      </c>
      <c r="W85" s="5">
        <v>92</v>
      </c>
      <c r="X85" s="5">
        <v>94.8</v>
      </c>
      <c r="Y85" s="5">
        <v>96.6</v>
      </c>
      <c r="Z85" s="5">
        <v>97.8</v>
      </c>
      <c r="AA85" s="5">
        <v>92.4</v>
      </c>
      <c r="AB85" s="5">
        <v>95.3</v>
      </c>
      <c r="AC85" s="5">
        <v>100.3</v>
      </c>
      <c r="AD85" s="5">
        <v>92.5</v>
      </c>
      <c r="AE85" s="5">
        <v>106.2</v>
      </c>
      <c r="AF85" s="5">
        <v>107</v>
      </c>
      <c r="AG85" s="5">
        <v>105.6</v>
      </c>
      <c r="AH85" s="5">
        <v>105.6</v>
      </c>
      <c r="AI85" s="5">
        <v>99.5</v>
      </c>
      <c r="AJ85" s="5">
        <v>107.6</v>
      </c>
      <c r="AK85" s="5">
        <v>115.8</v>
      </c>
      <c r="AL85" s="5">
        <v>114.1</v>
      </c>
      <c r="AM85" s="5">
        <v>111.8</v>
      </c>
      <c r="AN85" s="5">
        <v>108</v>
      </c>
      <c r="AO85" s="5">
        <v>119.2</v>
      </c>
      <c r="AP85" s="5">
        <v>99.6</v>
      </c>
      <c r="AQ85" s="5">
        <v>98</v>
      </c>
      <c r="AR85" s="5">
        <v>98</v>
      </c>
      <c r="AS85" s="5">
        <v>98</v>
      </c>
      <c r="AT85" s="5">
        <v>98</v>
      </c>
      <c r="AU85" s="5">
        <v>98</v>
      </c>
      <c r="AV85" s="5">
        <v>98</v>
      </c>
      <c r="AW85" s="5">
        <v>98</v>
      </c>
      <c r="AX85" s="5">
        <v>98</v>
      </c>
      <c r="AY85" s="5">
        <v>98</v>
      </c>
      <c r="AZ85" s="5">
        <v>123.5</v>
      </c>
      <c r="BA85" s="5">
        <v>128.30000000000001</v>
      </c>
      <c r="BB85" s="5">
        <v>120.9</v>
      </c>
      <c r="BC85" s="5">
        <v>118.5</v>
      </c>
      <c r="BD85" s="5">
        <v>139.9</v>
      </c>
      <c r="BE85" s="5">
        <v>139.1</v>
      </c>
      <c r="BF85" s="5">
        <v>135.4</v>
      </c>
      <c r="BG85" s="5">
        <v>125.1</v>
      </c>
      <c r="BH85" s="5">
        <v>123.3</v>
      </c>
      <c r="BI85" s="5">
        <v>119.7</v>
      </c>
      <c r="BJ85" s="5">
        <v>112.8</v>
      </c>
      <c r="BK85" s="5">
        <v>120.4</v>
      </c>
      <c r="BL85" s="5">
        <v>133.69999999999999</v>
      </c>
      <c r="BM85" s="5">
        <v>135</v>
      </c>
      <c r="BN85" s="5">
        <v>129.30000000000001</v>
      </c>
      <c r="BO85" s="5">
        <v>132.30000000000001</v>
      </c>
      <c r="BP85" s="5">
        <v>137.9</v>
      </c>
      <c r="BQ85" s="5">
        <v>140.30000000000001</v>
      </c>
      <c r="BR85" s="5">
        <v>147.9</v>
      </c>
      <c r="BS85" s="5">
        <v>154</v>
      </c>
      <c r="BT85" s="5">
        <v>175.7</v>
      </c>
      <c r="BU85" s="5">
        <v>180.1</v>
      </c>
      <c r="BV85" s="5">
        <v>199.3</v>
      </c>
      <c r="BW85" s="5">
        <v>192.8</v>
      </c>
      <c r="BX85" s="5">
        <v>187.6</v>
      </c>
      <c r="BY85" s="5">
        <v>186.2</v>
      </c>
      <c r="BZ85" s="5">
        <v>178</v>
      </c>
      <c r="CA85" s="5">
        <v>190.3</v>
      </c>
      <c r="CB85" s="5">
        <v>184.2</v>
      </c>
      <c r="CC85" s="5">
        <v>189.9</v>
      </c>
      <c r="CD85" s="5">
        <v>184.8</v>
      </c>
      <c r="CE85" s="5">
        <v>183.7</v>
      </c>
      <c r="CF85" s="5">
        <v>182</v>
      </c>
      <c r="CG85" s="5">
        <v>177.5</v>
      </c>
      <c r="CH85" s="5">
        <v>168</v>
      </c>
      <c r="CI85" s="5">
        <v>166.1</v>
      </c>
      <c r="CJ85" s="5">
        <v>161</v>
      </c>
      <c r="CK85" s="5">
        <v>149.69999999999999</v>
      </c>
      <c r="CL85" s="5">
        <v>149.30000000000001</v>
      </c>
      <c r="CM85" s="5">
        <v>158.19999999999999</v>
      </c>
      <c r="CN85" s="5">
        <v>159.9</v>
      </c>
      <c r="CO85" s="5">
        <v>164.4</v>
      </c>
      <c r="CP85" s="5">
        <v>160.5</v>
      </c>
      <c r="CQ85" s="5">
        <v>156.4</v>
      </c>
      <c r="CR85" s="5">
        <v>156.4</v>
      </c>
      <c r="CS85" s="5">
        <v>161.69999999999999</v>
      </c>
      <c r="CT85" s="5">
        <v>161.6</v>
      </c>
      <c r="CU85" s="5">
        <v>195.7</v>
      </c>
      <c r="CV85" s="5">
        <v>192.7</v>
      </c>
      <c r="CW85" s="5">
        <v>191.1</v>
      </c>
      <c r="CX85" s="5">
        <v>159.9</v>
      </c>
      <c r="CY85" s="5">
        <v>151.6</v>
      </c>
      <c r="CZ85" s="5">
        <v>169.9</v>
      </c>
      <c r="DA85" s="5">
        <v>171.9</v>
      </c>
      <c r="DB85" s="5">
        <v>163.30000000000001</v>
      </c>
      <c r="DC85" s="5">
        <v>161.1</v>
      </c>
      <c r="DD85" s="5">
        <v>159.80000000000001</v>
      </c>
      <c r="DE85" s="5">
        <v>170.2</v>
      </c>
      <c r="DF85" s="5">
        <v>184.7</v>
      </c>
      <c r="DG85" s="5">
        <v>170.3</v>
      </c>
      <c r="DH85" s="5">
        <v>155.69999999999999</v>
      </c>
      <c r="DI85" s="5">
        <v>149.1</v>
      </c>
      <c r="DJ85" s="5">
        <v>146.1</v>
      </c>
      <c r="DK85" s="5">
        <v>149.69999999999999</v>
      </c>
      <c r="DL85" s="5">
        <v>148.5</v>
      </c>
      <c r="DM85" s="5">
        <v>146.9</v>
      </c>
      <c r="DN85" s="5">
        <v>144.4</v>
      </c>
      <c r="DO85" s="5">
        <v>141</v>
      </c>
      <c r="DP85" s="5">
        <v>139.30000000000001</v>
      </c>
      <c r="DQ85" s="5">
        <v>135</v>
      </c>
      <c r="DR85" s="5">
        <v>143</v>
      </c>
      <c r="DS85" s="5">
        <v>145.6</v>
      </c>
      <c r="DT85" s="5">
        <v>127.8</v>
      </c>
    </row>
    <row r="86" spans="1:124">
      <c r="A86" s="3" t="s">
        <v>185</v>
      </c>
      <c r="B86" s="3" t="s">
        <v>186</v>
      </c>
      <c r="C86" s="4">
        <v>0.94799</v>
      </c>
      <c r="D86" s="5">
        <v>98.5</v>
      </c>
      <c r="E86" s="5">
        <v>98.5</v>
      </c>
      <c r="F86" s="5">
        <v>100.5</v>
      </c>
      <c r="G86" s="5">
        <v>99.2</v>
      </c>
      <c r="H86" s="5">
        <v>100.8</v>
      </c>
      <c r="I86" s="5">
        <v>101.8</v>
      </c>
      <c r="J86" s="5">
        <v>101.5</v>
      </c>
      <c r="K86" s="5">
        <v>101.7</v>
      </c>
      <c r="L86" s="5">
        <v>104.9</v>
      </c>
      <c r="M86" s="5">
        <v>107.8</v>
      </c>
      <c r="N86" s="5">
        <v>109.7</v>
      </c>
      <c r="O86" s="5">
        <v>109.9</v>
      </c>
      <c r="P86" s="5">
        <v>111.8</v>
      </c>
      <c r="Q86" s="5">
        <v>111.3</v>
      </c>
      <c r="R86" s="5">
        <v>110.3</v>
      </c>
      <c r="S86" s="5">
        <v>108</v>
      </c>
      <c r="T86" s="5">
        <v>106.9</v>
      </c>
      <c r="U86" s="5">
        <v>108.1</v>
      </c>
      <c r="V86" s="5">
        <v>110.3</v>
      </c>
      <c r="W86" s="5">
        <v>119.3</v>
      </c>
      <c r="X86" s="5">
        <v>119.2</v>
      </c>
      <c r="Y86" s="5">
        <v>125</v>
      </c>
      <c r="Z86" s="5">
        <v>122.2</v>
      </c>
      <c r="AA86" s="5">
        <v>118.7</v>
      </c>
      <c r="AB86" s="5">
        <v>120.4</v>
      </c>
      <c r="AC86" s="5">
        <v>123.4</v>
      </c>
      <c r="AD86" s="5">
        <v>122.9</v>
      </c>
      <c r="AE86" s="5">
        <v>120.3</v>
      </c>
      <c r="AF86" s="5">
        <v>119</v>
      </c>
      <c r="AG86" s="5">
        <v>118</v>
      </c>
      <c r="AH86" s="5">
        <v>118</v>
      </c>
      <c r="AI86" s="5">
        <v>118.2</v>
      </c>
      <c r="AJ86" s="5">
        <v>118</v>
      </c>
      <c r="AK86" s="5">
        <v>123.9</v>
      </c>
      <c r="AL86" s="5">
        <v>124.5</v>
      </c>
      <c r="AM86" s="5">
        <v>119.9</v>
      </c>
      <c r="AN86" s="5">
        <v>138.5</v>
      </c>
      <c r="AO86" s="5">
        <v>136.5</v>
      </c>
      <c r="AP86" s="5">
        <v>136.1</v>
      </c>
      <c r="AQ86" s="5">
        <v>133.6</v>
      </c>
      <c r="AR86" s="5">
        <v>133.1</v>
      </c>
      <c r="AS86" s="5">
        <v>132.9</v>
      </c>
      <c r="AT86" s="5">
        <v>133.19999999999999</v>
      </c>
      <c r="AU86" s="5">
        <v>133.5</v>
      </c>
      <c r="AV86" s="5">
        <v>133.80000000000001</v>
      </c>
      <c r="AW86" s="5">
        <v>139.9</v>
      </c>
      <c r="AX86" s="5">
        <v>139.80000000000001</v>
      </c>
      <c r="AY86" s="5">
        <v>138.5</v>
      </c>
      <c r="AZ86" s="5">
        <v>150.9</v>
      </c>
      <c r="BA86" s="5">
        <v>153.4</v>
      </c>
      <c r="BB86" s="5">
        <v>145.80000000000001</v>
      </c>
      <c r="BC86" s="5">
        <v>145.69999999999999</v>
      </c>
      <c r="BD86" s="5">
        <v>144.80000000000001</v>
      </c>
      <c r="BE86" s="5">
        <v>144.69999999999999</v>
      </c>
      <c r="BF86" s="5">
        <v>147.9</v>
      </c>
      <c r="BG86" s="5">
        <v>152.30000000000001</v>
      </c>
      <c r="BH86" s="5">
        <v>153.1</v>
      </c>
      <c r="BI86" s="5">
        <v>154.30000000000001</v>
      </c>
      <c r="BJ86" s="5">
        <v>155.80000000000001</v>
      </c>
      <c r="BK86" s="5">
        <v>157</v>
      </c>
      <c r="BL86" s="5">
        <v>157</v>
      </c>
      <c r="BM86" s="5">
        <v>154.6</v>
      </c>
      <c r="BN86" s="5">
        <v>143.69999999999999</v>
      </c>
      <c r="BO86" s="5">
        <v>140</v>
      </c>
      <c r="BP86" s="5">
        <v>140.30000000000001</v>
      </c>
      <c r="BQ86" s="5">
        <v>139.4</v>
      </c>
      <c r="BR86" s="5">
        <v>139</v>
      </c>
      <c r="BS86" s="5">
        <v>141.19999999999999</v>
      </c>
      <c r="BT86" s="5">
        <v>142.6</v>
      </c>
      <c r="BU86" s="5">
        <v>143.1</v>
      </c>
      <c r="BV86" s="5">
        <v>144</v>
      </c>
      <c r="BW86" s="5">
        <v>143.4</v>
      </c>
      <c r="BX86" s="5">
        <v>145.69999999999999</v>
      </c>
      <c r="BY86" s="5">
        <v>144.19999999999999</v>
      </c>
      <c r="BZ86" s="5">
        <v>142.19999999999999</v>
      </c>
      <c r="CA86" s="5">
        <v>140.9</v>
      </c>
      <c r="CB86" s="5">
        <v>141.30000000000001</v>
      </c>
      <c r="CC86" s="5">
        <v>143.69999999999999</v>
      </c>
      <c r="CD86" s="5">
        <v>143.1</v>
      </c>
      <c r="CE86" s="5">
        <v>144.1</v>
      </c>
      <c r="CF86" s="5">
        <v>145.9</v>
      </c>
      <c r="CG86" s="5">
        <v>146.1</v>
      </c>
      <c r="CH86" s="5">
        <v>147.69999999999999</v>
      </c>
      <c r="CI86" s="5">
        <v>147.69999999999999</v>
      </c>
      <c r="CJ86" s="5">
        <v>149.6</v>
      </c>
      <c r="CK86" s="5">
        <v>148.5</v>
      </c>
      <c r="CL86" s="5">
        <v>144.19999999999999</v>
      </c>
      <c r="CM86" s="5">
        <v>142.6</v>
      </c>
      <c r="CN86" s="5">
        <v>142.80000000000001</v>
      </c>
      <c r="CO86" s="5">
        <v>143</v>
      </c>
      <c r="CP86" s="5">
        <v>142.9</v>
      </c>
      <c r="CQ86" s="5">
        <v>142.19999999999999</v>
      </c>
      <c r="CR86" s="5">
        <v>143.5</v>
      </c>
      <c r="CS86" s="5">
        <v>143.5</v>
      </c>
      <c r="CT86" s="5">
        <v>142.69999999999999</v>
      </c>
      <c r="CU86" s="5">
        <v>142.4</v>
      </c>
      <c r="CV86" s="5">
        <v>141.80000000000001</v>
      </c>
      <c r="CW86" s="5">
        <v>146.80000000000001</v>
      </c>
      <c r="CX86" s="5">
        <v>147.9</v>
      </c>
      <c r="CY86" s="5">
        <v>164.7</v>
      </c>
      <c r="CZ86" s="5">
        <v>169.9</v>
      </c>
      <c r="DA86" s="5">
        <v>172.1</v>
      </c>
      <c r="DB86" s="5">
        <v>167.5</v>
      </c>
      <c r="DC86" s="5">
        <v>165.7</v>
      </c>
      <c r="DD86" s="5">
        <v>164.4</v>
      </c>
      <c r="DE86" s="5">
        <v>166</v>
      </c>
      <c r="DF86" s="5">
        <v>169.3</v>
      </c>
      <c r="DG86" s="5">
        <v>168.4</v>
      </c>
      <c r="DH86" s="5">
        <v>169.7</v>
      </c>
      <c r="DI86" s="5">
        <v>169.4</v>
      </c>
      <c r="DJ86" s="5">
        <v>167.2</v>
      </c>
      <c r="DK86" s="5">
        <v>162.80000000000001</v>
      </c>
      <c r="DL86" s="5">
        <v>163.4</v>
      </c>
      <c r="DM86" s="5">
        <v>163.9</v>
      </c>
      <c r="DN86" s="5">
        <v>164.5</v>
      </c>
      <c r="DO86" s="5">
        <v>168.6</v>
      </c>
      <c r="DP86" s="5">
        <v>170.3</v>
      </c>
      <c r="DQ86" s="5">
        <v>172.6</v>
      </c>
      <c r="DR86" s="5">
        <v>173.8</v>
      </c>
      <c r="DS86" s="5">
        <v>173</v>
      </c>
      <c r="DT86" s="5">
        <v>177.3</v>
      </c>
    </row>
    <row r="87" spans="1:124">
      <c r="A87" s="3" t="s">
        <v>187</v>
      </c>
      <c r="B87" s="3" t="s">
        <v>188</v>
      </c>
      <c r="C87" s="4">
        <v>0.12359000000000001</v>
      </c>
      <c r="D87" s="5">
        <v>120.7</v>
      </c>
      <c r="E87" s="5">
        <v>134.69999999999999</v>
      </c>
      <c r="F87" s="5">
        <v>136</v>
      </c>
      <c r="G87" s="5">
        <v>128</v>
      </c>
      <c r="H87" s="5">
        <v>132</v>
      </c>
      <c r="I87" s="5">
        <v>132.5</v>
      </c>
      <c r="J87" s="5">
        <v>130.80000000000001</v>
      </c>
      <c r="K87" s="5">
        <v>130.5</v>
      </c>
      <c r="L87" s="5">
        <v>136.69999999999999</v>
      </c>
      <c r="M87" s="5">
        <v>133.69999999999999</v>
      </c>
      <c r="N87" s="5">
        <v>130.4</v>
      </c>
      <c r="O87" s="5">
        <v>141.30000000000001</v>
      </c>
      <c r="P87" s="5">
        <v>148.5</v>
      </c>
      <c r="Q87" s="5">
        <v>140</v>
      </c>
      <c r="R87" s="5">
        <v>140.9</v>
      </c>
      <c r="S87" s="5">
        <v>139.9</v>
      </c>
      <c r="T87" s="5">
        <v>135.69999999999999</v>
      </c>
      <c r="U87" s="5">
        <v>137.4</v>
      </c>
      <c r="V87" s="5">
        <v>131.5</v>
      </c>
      <c r="W87" s="5">
        <v>124.8</v>
      </c>
      <c r="X87" s="5">
        <v>120.4</v>
      </c>
      <c r="Y87" s="5">
        <v>120.7</v>
      </c>
      <c r="Z87" s="5">
        <v>117.5</v>
      </c>
      <c r="AA87" s="5">
        <v>112.7</v>
      </c>
      <c r="AB87" s="5">
        <v>127.4</v>
      </c>
      <c r="AC87" s="5">
        <v>132.19999999999999</v>
      </c>
      <c r="AD87" s="5">
        <v>129.6</v>
      </c>
      <c r="AE87" s="5">
        <v>126.5</v>
      </c>
      <c r="AF87" s="5">
        <v>115.8</v>
      </c>
      <c r="AG87" s="5">
        <v>115.3</v>
      </c>
      <c r="AH87" s="5">
        <v>116.4</v>
      </c>
      <c r="AI87" s="5">
        <v>112.1</v>
      </c>
      <c r="AJ87" s="5">
        <v>113.3</v>
      </c>
      <c r="AK87" s="5">
        <v>112.7</v>
      </c>
      <c r="AL87" s="5">
        <v>107</v>
      </c>
      <c r="AM87" s="5">
        <v>103.2</v>
      </c>
      <c r="AN87" s="5">
        <v>115.4</v>
      </c>
      <c r="AO87" s="5">
        <v>118.6</v>
      </c>
      <c r="AP87" s="5">
        <v>117.2</v>
      </c>
      <c r="AQ87" s="5">
        <v>119.9</v>
      </c>
      <c r="AR87" s="5">
        <v>117.5</v>
      </c>
      <c r="AS87" s="5">
        <v>116.1</v>
      </c>
      <c r="AT87" s="5">
        <v>118.6</v>
      </c>
      <c r="AU87" s="5">
        <v>122.5</v>
      </c>
      <c r="AV87" s="5">
        <v>126</v>
      </c>
      <c r="AW87" s="5">
        <v>129.9</v>
      </c>
      <c r="AX87" s="5">
        <v>128.6</v>
      </c>
      <c r="AY87" s="5">
        <v>120.8</v>
      </c>
      <c r="AZ87" s="5">
        <v>141.19999999999999</v>
      </c>
      <c r="BA87" s="5">
        <v>141.19999999999999</v>
      </c>
      <c r="BB87" s="5">
        <v>145.9</v>
      </c>
      <c r="BC87" s="5">
        <v>141.9</v>
      </c>
      <c r="BD87" s="5">
        <v>137.4</v>
      </c>
      <c r="BE87" s="5">
        <v>140.69999999999999</v>
      </c>
      <c r="BF87" s="5">
        <v>140.5</v>
      </c>
      <c r="BG87" s="5">
        <v>142.19999999999999</v>
      </c>
      <c r="BH87" s="5">
        <v>142.80000000000001</v>
      </c>
      <c r="BI87" s="5">
        <v>139.80000000000001</v>
      </c>
      <c r="BJ87" s="5">
        <v>134.4</v>
      </c>
      <c r="BK87" s="5">
        <v>133</v>
      </c>
      <c r="BL87" s="5">
        <v>147</v>
      </c>
      <c r="BM87" s="5">
        <v>140.1</v>
      </c>
      <c r="BN87" s="5">
        <v>136.5</v>
      </c>
      <c r="BO87" s="5">
        <v>130.4</v>
      </c>
      <c r="BP87" s="5">
        <v>126.7</v>
      </c>
      <c r="BQ87" s="5">
        <v>124.5</v>
      </c>
      <c r="BR87" s="5">
        <v>130.4</v>
      </c>
      <c r="BS87" s="5">
        <v>130.80000000000001</v>
      </c>
      <c r="BT87" s="5">
        <v>128.80000000000001</v>
      </c>
      <c r="BU87" s="5">
        <v>127.5</v>
      </c>
      <c r="BV87" s="5">
        <v>123.6</v>
      </c>
      <c r="BW87" s="5">
        <v>119.7</v>
      </c>
      <c r="BX87" s="5">
        <v>140.6</v>
      </c>
      <c r="BY87" s="5">
        <v>137.1</v>
      </c>
      <c r="BZ87" s="5">
        <v>136.6</v>
      </c>
      <c r="CA87" s="5">
        <v>138.30000000000001</v>
      </c>
      <c r="CB87" s="5">
        <v>141.69999999999999</v>
      </c>
      <c r="CC87" s="5">
        <v>147.9</v>
      </c>
      <c r="CD87" s="5">
        <v>145.1</v>
      </c>
      <c r="CE87" s="5">
        <v>148.6</v>
      </c>
      <c r="CF87" s="5">
        <v>149.30000000000001</v>
      </c>
      <c r="CG87" s="5">
        <v>139.19999999999999</v>
      </c>
      <c r="CH87" s="5">
        <v>132.9</v>
      </c>
      <c r="CI87" s="5">
        <v>133.30000000000001</v>
      </c>
      <c r="CJ87" s="5">
        <v>153</v>
      </c>
      <c r="CK87" s="5">
        <v>150.80000000000001</v>
      </c>
      <c r="CL87" s="5">
        <v>147.9</v>
      </c>
      <c r="CM87" s="5">
        <v>139.5</v>
      </c>
      <c r="CN87" s="5">
        <v>137.1</v>
      </c>
      <c r="CO87" s="5">
        <v>136.1</v>
      </c>
      <c r="CP87" s="5">
        <v>138.19999999999999</v>
      </c>
      <c r="CQ87" s="5">
        <v>134</v>
      </c>
      <c r="CR87" s="5">
        <v>131.80000000000001</v>
      </c>
      <c r="CS87" s="5">
        <v>123.1</v>
      </c>
      <c r="CT87" s="5">
        <v>112.6</v>
      </c>
      <c r="CU87" s="5">
        <v>105.6</v>
      </c>
      <c r="CV87" s="5">
        <v>111.2</v>
      </c>
      <c r="CW87" s="5">
        <v>148.1</v>
      </c>
      <c r="CX87" s="5">
        <v>161</v>
      </c>
      <c r="CY87" s="5">
        <v>203.4</v>
      </c>
      <c r="CZ87" s="5">
        <v>245.4</v>
      </c>
      <c r="DA87" s="5">
        <v>262.8</v>
      </c>
      <c r="DB87" s="5">
        <v>221.8</v>
      </c>
      <c r="DC87" s="5">
        <v>203.4</v>
      </c>
      <c r="DD87" s="5">
        <v>174.2</v>
      </c>
      <c r="DE87" s="5">
        <v>183.2</v>
      </c>
      <c r="DF87" s="5">
        <v>175.8</v>
      </c>
      <c r="DG87" s="5">
        <v>168.3</v>
      </c>
      <c r="DH87" s="5">
        <v>183.2</v>
      </c>
      <c r="DI87" s="5">
        <v>189.7</v>
      </c>
      <c r="DJ87" s="5">
        <v>187.1</v>
      </c>
      <c r="DK87" s="5">
        <v>164.9</v>
      </c>
      <c r="DL87" s="5">
        <v>156.19999999999999</v>
      </c>
      <c r="DM87" s="5">
        <v>155.19999999999999</v>
      </c>
      <c r="DN87" s="5">
        <v>151.19999999999999</v>
      </c>
      <c r="DO87" s="5">
        <v>157.9</v>
      </c>
      <c r="DP87" s="5">
        <v>160</v>
      </c>
      <c r="DQ87" s="5">
        <v>154.9</v>
      </c>
      <c r="DR87" s="5">
        <v>146.80000000000001</v>
      </c>
      <c r="DS87" s="5">
        <v>137.4</v>
      </c>
      <c r="DT87" s="5">
        <v>169.1</v>
      </c>
    </row>
    <row r="88" spans="1:124">
      <c r="A88" s="3" t="s">
        <v>189</v>
      </c>
      <c r="B88" s="3" t="s">
        <v>190</v>
      </c>
      <c r="C88" s="4">
        <v>9.8790000000000003E-2</v>
      </c>
      <c r="D88" s="5">
        <v>92.6</v>
      </c>
      <c r="E88" s="5">
        <v>93.6</v>
      </c>
      <c r="F88" s="5">
        <v>95.8</v>
      </c>
      <c r="G88" s="5">
        <v>97.6</v>
      </c>
      <c r="H88" s="5">
        <v>107.1</v>
      </c>
      <c r="I88" s="5">
        <v>109.2</v>
      </c>
      <c r="J88" s="5">
        <v>100.9</v>
      </c>
      <c r="K88" s="5">
        <v>98.1</v>
      </c>
      <c r="L88" s="5">
        <v>97</v>
      </c>
      <c r="M88" s="5">
        <v>90.5</v>
      </c>
      <c r="N88" s="5">
        <v>91.5</v>
      </c>
      <c r="O88" s="5">
        <v>90</v>
      </c>
      <c r="P88" s="5">
        <v>91.5</v>
      </c>
      <c r="Q88" s="5">
        <v>89.9</v>
      </c>
      <c r="R88" s="5">
        <v>88.3</v>
      </c>
      <c r="S88" s="5">
        <v>88.3</v>
      </c>
      <c r="T88" s="5">
        <v>88.3</v>
      </c>
      <c r="U88" s="5">
        <v>90.6</v>
      </c>
      <c r="V88" s="5">
        <v>88.1</v>
      </c>
      <c r="W88" s="5">
        <v>83.7</v>
      </c>
      <c r="X88" s="5">
        <v>84.4</v>
      </c>
      <c r="Y88" s="5">
        <v>84.9</v>
      </c>
      <c r="Z88" s="5">
        <v>84.9</v>
      </c>
      <c r="AA88" s="5">
        <v>97.1</v>
      </c>
      <c r="AB88" s="5">
        <v>107.8</v>
      </c>
      <c r="AC88" s="5">
        <v>107.8</v>
      </c>
      <c r="AD88" s="5">
        <v>111</v>
      </c>
      <c r="AE88" s="5">
        <v>112.4</v>
      </c>
      <c r="AF88" s="5">
        <v>114.2</v>
      </c>
      <c r="AG88" s="5">
        <v>115.5</v>
      </c>
      <c r="AH88" s="5">
        <v>118.1</v>
      </c>
      <c r="AI88" s="5">
        <v>116.1</v>
      </c>
      <c r="AJ88" s="5">
        <v>112.4</v>
      </c>
      <c r="AK88" s="5">
        <v>111.9</v>
      </c>
      <c r="AL88" s="5">
        <v>108.9</v>
      </c>
      <c r="AM88" s="5">
        <v>108.4</v>
      </c>
      <c r="AN88" s="5">
        <v>110.5</v>
      </c>
      <c r="AO88" s="5">
        <v>109.5</v>
      </c>
      <c r="AP88" s="5">
        <v>109.9</v>
      </c>
      <c r="AQ88" s="5">
        <v>109.9</v>
      </c>
      <c r="AR88" s="5">
        <v>108.3</v>
      </c>
      <c r="AS88" s="5">
        <v>107.8</v>
      </c>
      <c r="AT88" s="5">
        <v>107.8</v>
      </c>
      <c r="AU88" s="5">
        <v>105.4</v>
      </c>
      <c r="AV88" s="5">
        <v>104</v>
      </c>
      <c r="AW88" s="5">
        <v>102.8</v>
      </c>
      <c r="AX88" s="5">
        <v>102.8</v>
      </c>
      <c r="AY88" s="5">
        <v>100.4</v>
      </c>
      <c r="AZ88" s="5">
        <v>95.9</v>
      </c>
      <c r="BA88" s="5">
        <v>93.1</v>
      </c>
      <c r="BB88" s="5">
        <v>94.8</v>
      </c>
      <c r="BC88" s="5">
        <v>94.6</v>
      </c>
      <c r="BD88" s="5">
        <v>96.2</v>
      </c>
      <c r="BE88" s="5">
        <v>97.2</v>
      </c>
      <c r="BF88" s="5">
        <v>102.1</v>
      </c>
      <c r="BG88" s="5">
        <v>104.6</v>
      </c>
      <c r="BH88" s="5">
        <v>102.7</v>
      </c>
      <c r="BI88" s="5">
        <v>103.9</v>
      </c>
      <c r="BJ88" s="5">
        <v>104.3</v>
      </c>
      <c r="BK88" s="5">
        <v>104</v>
      </c>
      <c r="BL88" s="5">
        <v>103.7</v>
      </c>
      <c r="BM88" s="5">
        <v>102.5</v>
      </c>
      <c r="BN88" s="5">
        <v>102.3</v>
      </c>
      <c r="BO88" s="5">
        <v>99.3</v>
      </c>
      <c r="BP88" s="5">
        <v>99.1</v>
      </c>
      <c r="BQ88" s="5">
        <v>98.8</v>
      </c>
      <c r="BR88" s="5">
        <v>96.1</v>
      </c>
      <c r="BS88" s="5">
        <v>95.2</v>
      </c>
      <c r="BT88" s="5">
        <v>95.5</v>
      </c>
      <c r="BU88" s="5">
        <v>97</v>
      </c>
      <c r="BV88" s="5">
        <v>96.1</v>
      </c>
      <c r="BW88" s="5">
        <v>93.3</v>
      </c>
      <c r="BX88" s="5">
        <v>92</v>
      </c>
      <c r="BY88" s="5">
        <v>89.9</v>
      </c>
      <c r="BZ88" s="5">
        <v>90.8</v>
      </c>
      <c r="CA88" s="5">
        <v>91.7</v>
      </c>
      <c r="CB88" s="5">
        <v>92.6</v>
      </c>
      <c r="CC88" s="5">
        <v>92.6</v>
      </c>
      <c r="CD88" s="5">
        <v>94.1</v>
      </c>
      <c r="CE88" s="5">
        <v>95.6</v>
      </c>
      <c r="CF88" s="5">
        <v>97.3</v>
      </c>
      <c r="CG88" s="5">
        <v>97.3</v>
      </c>
      <c r="CH88" s="5">
        <v>97.3</v>
      </c>
      <c r="CI88" s="5">
        <v>97.3</v>
      </c>
      <c r="CJ88" s="5">
        <v>97.3</v>
      </c>
      <c r="CK88" s="5">
        <v>97.3</v>
      </c>
      <c r="CL88" s="5">
        <v>97.3</v>
      </c>
      <c r="CM88" s="5">
        <v>97.3</v>
      </c>
      <c r="CN88" s="5">
        <v>97.3</v>
      </c>
      <c r="CO88" s="5">
        <v>97.3</v>
      </c>
      <c r="CP88" s="5">
        <v>94.6</v>
      </c>
      <c r="CQ88" s="5">
        <v>93.6</v>
      </c>
      <c r="CR88" s="5">
        <v>95.1</v>
      </c>
      <c r="CS88" s="5">
        <v>95.1</v>
      </c>
      <c r="CT88" s="5">
        <v>95.1</v>
      </c>
      <c r="CU88" s="5">
        <v>103.5</v>
      </c>
      <c r="CV88" s="5">
        <v>105</v>
      </c>
      <c r="CW88" s="5">
        <v>105</v>
      </c>
      <c r="CX88" s="5">
        <v>105.6</v>
      </c>
      <c r="CY88" s="5">
        <v>103.9</v>
      </c>
      <c r="CZ88" s="5">
        <v>103.6</v>
      </c>
      <c r="DA88" s="5">
        <v>103.3</v>
      </c>
      <c r="DB88" s="5">
        <v>108</v>
      </c>
      <c r="DC88" s="5">
        <v>104.5</v>
      </c>
      <c r="DD88" s="5">
        <v>102.6</v>
      </c>
      <c r="DE88" s="5">
        <v>98.7</v>
      </c>
      <c r="DF88" s="5">
        <v>95</v>
      </c>
      <c r="DG88" s="5">
        <v>94.7</v>
      </c>
      <c r="DH88" s="5">
        <v>94.7</v>
      </c>
      <c r="DI88" s="5">
        <v>101.5</v>
      </c>
      <c r="DJ88" s="5">
        <v>103.8</v>
      </c>
      <c r="DK88" s="5">
        <v>103.8</v>
      </c>
      <c r="DL88" s="5">
        <v>118.2</v>
      </c>
      <c r="DM88" s="5">
        <v>118.2</v>
      </c>
      <c r="DN88" s="5">
        <v>120.2</v>
      </c>
      <c r="DO88" s="5">
        <v>124.6</v>
      </c>
      <c r="DP88" s="5">
        <v>128.6</v>
      </c>
      <c r="DQ88" s="5">
        <v>134.6</v>
      </c>
      <c r="DR88" s="5">
        <v>138.30000000000001</v>
      </c>
      <c r="DS88" s="5">
        <v>138.30000000000001</v>
      </c>
      <c r="DT88" s="5">
        <v>138.30000000000001</v>
      </c>
    </row>
    <row r="89" spans="1:124">
      <c r="A89" s="3" t="s">
        <v>191</v>
      </c>
      <c r="B89" s="3" t="s">
        <v>192</v>
      </c>
      <c r="C89" s="4">
        <v>0.14419000000000001</v>
      </c>
      <c r="D89" s="5">
        <v>77.7</v>
      </c>
      <c r="E89" s="5">
        <v>65</v>
      </c>
      <c r="F89" s="5">
        <v>59.9</v>
      </c>
      <c r="G89" s="5">
        <v>67.599999999999994</v>
      </c>
      <c r="H89" s="5">
        <v>53.2</v>
      </c>
      <c r="I89" s="5">
        <v>58</v>
      </c>
      <c r="J89" s="5">
        <v>63.3</v>
      </c>
      <c r="K89" s="5">
        <v>66.8</v>
      </c>
      <c r="L89" s="5">
        <v>83.3</v>
      </c>
      <c r="M89" s="5">
        <v>109.1</v>
      </c>
      <c r="N89" s="5">
        <v>123.7</v>
      </c>
      <c r="O89" s="5">
        <v>117</v>
      </c>
      <c r="P89" s="5">
        <v>122.4</v>
      </c>
      <c r="Q89" s="5">
        <v>127.6</v>
      </c>
      <c r="R89" s="5">
        <v>121.3</v>
      </c>
      <c r="S89" s="5">
        <v>107</v>
      </c>
      <c r="T89" s="5">
        <v>103</v>
      </c>
      <c r="U89" s="5">
        <v>108.3</v>
      </c>
      <c r="V89" s="5">
        <v>111.3</v>
      </c>
      <c r="W89" s="5">
        <v>118.7</v>
      </c>
      <c r="X89" s="5">
        <v>121.5</v>
      </c>
      <c r="Y89" s="5">
        <v>159.4</v>
      </c>
      <c r="Z89" s="5">
        <v>143.5</v>
      </c>
      <c r="AA89" s="5">
        <v>115.9</v>
      </c>
      <c r="AB89" s="5">
        <v>107.1</v>
      </c>
      <c r="AC89" s="5">
        <v>123</v>
      </c>
      <c r="AD89" s="5">
        <v>120.1</v>
      </c>
      <c r="AE89" s="5">
        <v>104</v>
      </c>
      <c r="AF89" s="5">
        <v>103.6</v>
      </c>
      <c r="AG89" s="5">
        <v>96.5</v>
      </c>
      <c r="AH89" s="5">
        <v>93.9</v>
      </c>
      <c r="AI89" s="5">
        <v>100.4</v>
      </c>
      <c r="AJ89" s="5">
        <v>100.4</v>
      </c>
      <c r="AK89" s="5">
        <v>140.4</v>
      </c>
      <c r="AL89" s="5">
        <v>150.9</v>
      </c>
      <c r="AM89" s="5">
        <v>124.4</v>
      </c>
      <c r="AN89" s="5">
        <v>129.6</v>
      </c>
      <c r="AO89" s="5">
        <v>114.3</v>
      </c>
      <c r="AP89" s="5">
        <v>112.9</v>
      </c>
      <c r="AQ89" s="5">
        <v>94.3</v>
      </c>
      <c r="AR89" s="5">
        <v>94.3</v>
      </c>
      <c r="AS89" s="5">
        <v>94.3</v>
      </c>
      <c r="AT89" s="5">
        <v>94.3</v>
      </c>
      <c r="AU89" s="5">
        <v>94.3</v>
      </c>
      <c r="AV89" s="5">
        <v>94.3</v>
      </c>
      <c r="AW89" s="5">
        <v>94.3</v>
      </c>
      <c r="AX89" s="5">
        <v>94.3</v>
      </c>
      <c r="AY89" s="5">
        <v>94.3</v>
      </c>
      <c r="AZ89" s="5">
        <v>161.19999999999999</v>
      </c>
      <c r="BA89" s="5">
        <v>179.9</v>
      </c>
      <c r="BB89" s="5">
        <v>124.5</v>
      </c>
      <c r="BC89" s="5">
        <v>127.6</v>
      </c>
      <c r="BD89" s="5">
        <v>124.6</v>
      </c>
      <c r="BE89" s="5">
        <v>120.2</v>
      </c>
      <c r="BF89" s="5">
        <v>119</v>
      </c>
      <c r="BG89" s="5">
        <v>131.69999999999999</v>
      </c>
      <c r="BH89" s="5">
        <v>137.9</v>
      </c>
      <c r="BI89" s="5">
        <v>147.9</v>
      </c>
      <c r="BJ89" s="5">
        <v>161.9</v>
      </c>
      <c r="BK89" s="5">
        <v>171.4</v>
      </c>
      <c r="BL89" s="5">
        <v>159.4</v>
      </c>
      <c r="BM89" s="5">
        <v>150.1</v>
      </c>
      <c r="BN89" s="5">
        <v>81.7</v>
      </c>
      <c r="BO89" s="5">
        <v>64.7</v>
      </c>
      <c r="BP89" s="5">
        <v>70.400000000000006</v>
      </c>
      <c r="BQ89" s="5">
        <v>66.400000000000006</v>
      </c>
      <c r="BR89" s="5">
        <v>60.3</v>
      </c>
      <c r="BS89" s="5">
        <v>67.7</v>
      </c>
      <c r="BT89" s="5">
        <v>78.400000000000006</v>
      </c>
      <c r="BU89" s="5">
        <v>81.5</v>
      </c>
      <c r="BV89" s="5">
        <v>91.8</v>
      </c>
      <c r="BW89" s="5">
        <v>92.7</v>
      </c>
      <c r="BX89" s="5">
        <v>90.9</v>
      </c>
      <c r="BY89" s="5">
        <v>85.4</v>
      </c>
      <c r="BZ89" s="5">
        <v>72.099999999999994</v>
      </c>
      <c r="CA89" s="5">
        <v>61.8</v>
      </c>
      <c r="CB89" s="5">
        <v>60.4</v>
      </c>
      <c r="CC89" s="5">
        <v>71</v>
      </c>
      <c r="CD89" s="5">
        <v>68.7</v>
      </c>
      <c r="CE89" s="5">
        <v>71.3</v>
      </c>
      <c r="CF89" s="5">
        <v>81.2</v>
      </c>
      <c r="CG89" s="5">
        <v>91.4</v>
      </c>
      <c r="CH89" s="5">
        <v>106.9</v>
      </c>
      <c r="CI89" s="5">
        <v>107</v>
      </c>
      <c r="CJ89" s="5">
        <v>102.4</v>
      </c>
      <c r="CK89" s="5">
        <v>97</v>
      </c>
      <c r="CL89" s="5">
        <v>71.5</v>
      </c>
      <c r="CM89" s="5">
        <v>68.2</v>
      </c>
      <c r="CN89" s="5">
        <v>71.099999999999994</v>
      </c>
      <c r="CO89" s="5">
        <v>73.5</v>
      </c>
      <c r="CP89" s="5">
        <v>73.2</v>
      </c>
      <c r="CQ89" s="5">
        <v>72.7</v>
      </c>
      <c r="CR89" s="5">
        <v>82.2</v>
      </c>
      <c r="CS89" s="5">
        <v>89.6</v>
      </c>
      <c r="CT89" s="5">
        <v>92.8</v>
      </c>
      <c r="CU89" s="5">
        <v>91.3</v>
      </c>
      <c r="CV89" s="5">
        <v>81.5</v>
      </c>
      <c r="CW89" s="5">
        <v>83.2</v>
      </c>
      <c r="CX89" s="5">
        <v>78.7</v>
      </c>
      <c r="CY89" s="5">
        <v>73.7</v>
      </c>
      <c r="CZ89" s="5">
        <v>71.599999999999994</v>
      </c>
      <c r="DA89" s="5">
        <v>71.3</v>
      </c>
      <c r="DB89" s="5">
        <v>73.400000000000006</v>
      </c>
      <c r="DC89" s="5">
        <v>79.5</v>
      </c>
      <c r="DD89" s="5">
        <v>97.2</v>
      </c>
      <c r="DE89" s="5">
        <v>103</v>
      </c>
      <c r="DF89" s="5">
        <v>105.4</v>
      </c>
      <c r="DG89" s="5">
        <v>106.6</v>
      </c>
      <c r="DH89" s="5">
        <v>101.9</v>
      </c>
      <c r="DI89" s="5">
        <v>89.8</v>
      </c>
      <c r="DJ89" s="5">
        <v>75.900000000000006</v>
      </c>
      <c r="DK89" s="5">
        <v>65.900000000000006</v>
      </c>
      <c r="DL89" s="5">
        <v>67.7</v>
      </c>
      <c r="DM89" s="5">
        <v>71.8</v>
      </c>
      <c r="DN89" s="5">
        <v>78.099999999999994</v>
      </c>
      <c r="DO89" s="5">
        <v>81.900000000000006</v>
      </c>
      <c r="DP89" s="5">
        <v>89.1</v>
      </c>
      <c r="DQ89" s="5">
        <v>103.9</v>
      </c>
      <c r="DR89" s="5">
        <v>116.4</v>
      </c>
      <c r="DS89" s="5">
        <v>119.2</v>
      </c>
      <c r="DT89" s="5">
        <v>120.4</v>
      </c>
    </row>
    <row r="90" spans="1:124">
      <c r="A90" s="3" t="s">
        <v>193</v>
      </c>
      <c r="B90" s="3" t="s">
        <v>194</v>
      </c>
      <c r="C90" s="4">
        <v>0.58142000000000005</v>
      </c>
      <c r="D90" s="5">
        <v>100</v>
      </c>
      <c r="E90" s="5">
        <v>100</v>
      </c>
      <c r="F90" s="5">
        <v>103.9</v>
      </c>
      <c r="G90" s="5">
        <v>101.2</v>
      </c>
      <c r="H90" s="5">
        <v>104.9</v>
      </c>
      <c r="I90" s="5">
        <v>104.9</v>
      </c>
      <c r="J90" s="5">
        <v>104.9</v>
      </c>
      <c r="K90" s="5">
        <v>104.9</v>
      </c>
      <c r="L90" s="5">
        <v>104.9</v>
      </c>
      <c r="M90" s="5">
        <v>104.9</v>
      </c>
      <c r="N90" s="5">
        <v>104.9</v>
      </c>
      <c r="O90" s="5">
        <v>104.9</v>
      </c>
      <c r="P90" s="5">
        <v>104.9</v>
      </c>
      <c r="Q90" s="5">
        <v>104.9</v>
      </c>
      <c r="R90" s="5">
        <v>104.9</v>
      </c>
      <c r="S90" s="5">
        <v>104.9</v>
      </c>
      <c r="T90" s="5">
        <v>104.9</v>
      </c>
      <c r="U90" s="5">
        <v>104.9</v>
      </c>
      <c r="V90" s="5">
        <v>109.4</v>
      </c>
      <c r="W90" s="5">
        <v>124.3</v>
      </c>
      <c r="X90" s="5">
        <v>124.3</v>
      </c>
      <c r="Y90" s="5">
        <v>124.3</v>
      </c>
      <c r="Z90" s="5">
        <v>124.3</v>
      </c>
      <c r="AA90" s="5">
        <v>124.3</v>
      </c>
      <c r="AB90" s="5">
        <v>124.3</v>
      </c>
      <c r="AC90" s="5">
        <v>124.3</v>
      </c>
      <c r="AD90" s="5">
        <v>124.3</v>
      </c>
      <c r="AE90" s="5">
        <v>124.3</v>
      </c>
      <c r="AF90" s="5">
        <v>124.3</v>
      </c>
      <c r="AG90" s="5">
        <v>124.3</v>
      </c>
      <c r="AH90" s="5">
        <v>124.3</v>
      </c>
      <c r="AI90" s="5">
        <v>124.3</v>
      </c>
      <c r="AJ90" s="5">
        <v>124.3</v>
      </c>
      <c r="AK90" s="5">
        <v>124.3</v>
      </c>
      <c r="AL90" s="5">
        <v>124.3</v>
      </c>
      <c r="AM90" s="5">
        <v>124.3</v>
      </c>
      <c r="AN90" s="5">
        <v>150.30000000000001</v>
      </c>
      <c r="AO90" s="5">
        <v>150.30000000000001</v>
      </c>
      <c r="AP90" s="5">
        <v>150.30000000000001</v>
      </c>
      <c r="AQ90" s="5">
        <v>150.30000000000001</v>
      </c>
      <c r="AR90" s="5">
        <v>150.30000000000001</v>
      </c>
      <c r="AS90" s="5">
        <v>150.30000000000001</v>
      </c>
      <c r="AT90" s="5">
        <v>150.30000000000001</v>
      </c>
      <c r="AU90" s="5">
        <v>150.30000000000001</v>
      </c>
      <c r="AV90" s="5">
        <v>150.30000000000001</v>
      </c>
      <c r="AW90" s="5">
        <v>159.69999999999999</v>
      </c>
      <c r="AX90" s="5">
        <v>159.69999999999999</v>
      </c>
      <c r="AY90" s="5">
        <v>159.69999999999999</v>
      </c>
      <c r="AZ90" s="5">
        <v>159.69999999999999</v>
      </c>
      <c r="BA90" s="5">
        <v>159.69999999999999</v>
      </c>
      <c r="BB90" s="5">
        <v>159.69999999999999</v>
      </c>
      <c r="BC90" s="5">
        <v>159.69999999999999</v>
      </c>
      <c r="BD90" s="5">
        <v>159.69999999999999</v>
      </c>
      <c r="BE90" s="5">
        <v>159.69999999999999</v>
      </c>
      <c r="BF90" s="5">
        <v>164.4</v>
      </c>
      <c r="BG90" s="5">
        <v>167.6</v>
      </c>
      <c r="BH90" s="5">
        <v>167.6</v>
      </c>
      <c r="BI90" s="5">
        <v>167.6</v>
      </c>
      <c r="BJ90" s="5">
        <v>167.6</v>
      </c>
      <c r="BK90" s="5">
        <v>167.6</v>
      </c>
      <c r="BL90" s="5">
        <v>167.6</v>
      </c>
      <c r="BM90" s="5">
        <v>167.6</v>
      </c>
      <c r="BN90" s="5">
        <v>167.6</v>
      </c>
      <c r="BO90" s="5">
        <v>167.6</v>
      </c>
      <c r="BP90" s="5">
        <v>167.6</v>
      </c>
      <c r="BQ90" s="5">
        <v>167.6</v>
      </c>
      <c r="BR90" s="5">
        <v>167.6</v>
      </c>
      <c r="BS90" s="5">
        <v>169.5</v>
      </c>
      <c r="BT90" s="5">
        <v>169.5</v>
      </c>
      <c r="BU90" s="5">
        <v>169.5</v>
      </c>
      <c r="BV90" s="5">
        <v>169.5</v>
      </c>
      <c r="BW90" s="5">
        <v>169.5</v>
      </c>
      <c r="BX90" s="5">
        <v>169.5</v>
      </c>
      <c r="BY90" s="5">
        <v>169.5</v>
      </c>
      <c r="BZ90" s="5">
        <v>169.5</v>
      </c>
      <c r="CA90" s="5">
        <v>169.5</v>
      </c>
      <c r="CB90" s="5">
        <v>169.5</v>
      </c>
      <c r="CC90" s="5">
        <v>169.5</v>
      </c>
      <c r="CD90" s="5">
        <v>169.5</v>
      </c>
      <c r="CE90" s="5">
        <v>169.5</v>
      </c>
      <c r="CF90" s="5">
        <v>169.5</v>
      </c>
      <c r="CG90" s="5">
        <v>169.5</v>
      </c>
      <c r="CH90" s="5">
        <v>169.5</v>
      </c>
      <c r="CI90" s="5">
        <v>169.5</v>
      </c>
      <c r="CJ90" s="5">
        <v>169.5</v>
      </c>
      <c r="CK90" s="5">
        <v>169.5</v>
      </c>
      <c r="CL90" s="5">
        <v>169.5</v>
      </c>
      <c r="CM90" s="5">
        <v>169.5</v>
      </c>
      <c r="CN90" s="5">
        <v>169.5</v>
      </c>
      <c r="CO90" s="5">
        <v>169.5</v>
      </c>
      <c r="CP90" s="5">
        <v>169.5</v>
      </c>
      <c r="CQ90" s="5">
        <v>169.5</v>
      </c>
      <c r="CR90" s="5">
        <v>169.5</v>
      </c>
      <c r="CS90" s="5">
        <v>169.5</v>
      </c>
      <c r="CT90" s="5">
        <v>169.5</v>
      </c>
      <c r="CU90" s="5">
        <v>169.5</v>
      </c>
      <c r="CV90" s="5">
        <v>169.5</v>
      </c>
      <c r="CW90" s="5">
        <v>169.5</v>
      </c>
      <c r="CX90" s="5">
        <v>169.5</v>
      </c>
      <c r="CY90" s="5">
        <v>189.4</v>
      </c>
      <c r="CZ90" s="5">
        <v>189.4</v>
      </c>
      <c r="DA90" s="5">
        <v>189.4</v>
      </c>
      <c r="DB90" s="5">
        <v>189.4</v>
      </c>
      <c r="DC90" s="5">
        <v>189.4</v>
      </c>
      <c r="DD90" s="5">
        <v>189.4</v>
      </c>
      <c r="DE90" s="5">
        <v>189.4</v>
      </c>
      <c r="DF90" s="5">
        <v>196.3</v>
      </c>
      <c r="DG90" s="5">
        <v>196.3</v>
      </c>
      <c r="DH90" s="5">
        <v>196.3</v>
      </c>
      <c r="DI90" s="5">
        <v>196.3</v>
      </c>
      <c r="DJ90" s="5">
        <v>196.3</v>
      </c>
      <c r="DK90" s="5">
        <v>196.3</v>
      </c>
      <c r="DL90" s="5">
        <v>196.3</v>
      </c>
      <c r="DM90" s="5">
        <v>196.3</v>
      </c>
      <c r="DN90" s="5">
        <v>196.3</v>
      </c>
      <c r="DO90" s="5">
        <v>199.8</v>
      </c>
      <c r="DP90" s="5">
        <v>199.8</v>
      </c>
      <c r="DQ90" s="5">
        <v>199.8</v>
      </c>
      <c r="DR90" s="5">
        <v>199.8</v>
      </c>
      <c r="DS90" s="5">
        <v>199.8</v>
      </c>
      <c r="DT90" s="5">
        <v>199.8</v>
      </c>
    </row>
    <row r="91" spans="1:124">
      <c r="A91" s="3" t="s">
        <v>195</v>
      </c>
      <c r="B91" s="3" t="s">
        <v>196</v>
      </c>
      <c r="C91" s="4">
        <v>4.1189400000000003</v>
      </c>
      <c r="D91" s="5">
        <v>107.6</v>
      </c>
      <c r="E91" s="5">
        <v>107.8</v>
      </c>
      <c r="F91" s="5">
        <v>106.9</v>
      </c>
      <c r="G91" s="5">
        <v>113.9</v>
      </c>
      <c r="H91" s="5">
        <v>115.7</v>
      </c>
      <c r="I91" s="5">
        <v>113.3</v>
      </c>
      <c r="J91" s="5">
        <v>111.7</v>
      </c>
      <c r="K91" s="5">
        <v>113.4</v>
      </c>
      <c r="L91" s="5">
        <v>115</v>
      </c>
      <c r="M91" s="5">
        <v>115.5</v>
      </c>
      <c r="N91" s="5">
        <v>119.5</v>
      </c>
      <c r="O91" s="5">
        <v>119.7</v>
      </c>
      <c r="P91" s="5">
        <v>120.5</v>
      </c>
      <c r="Q91" s="5">
        <v>120.7</v>
      </c>
      <c r="R91" s="5">
        <v>121.2</v>
      </c>
      <c r="S91" s="5">
        <v>120.3</v>
      </c>
      <c r="T91" s="5">
        <v>117.4</v>
      </c>
      <c r="U91" s="5">
        <v>119.2</v>
      </c>
      <c r="V91" s="5">
        <v>117.8</v>
      </c>
      <c r="W91" s="5">
        <v>115.1</v>
      </c>
      <c r="X91" s="5">
        <v>115.4</v>
      </c>
      <c r="Y91" s="5">
        <v>116.7</v>
      </c>
      <c r="Z91" s="5">
        <v>118.1</v>
      </c>
      <c r="AA91" s="5">
        <v>118.2</v>
      </c>
      <c r="AB91" s="5">
        <v>117.3</v>
      </c>
      <c r="AC91" s="5">
        <v>117.6</v>
      </c>
      <c r="AD91" s="5">
        <v>116.9</v>
      </c>
      <c r="AE91" s="5">
        <v>117.3</v>
      </c>
      <c r="AF91" s="5">
        <v>117.1</v>
      </c>
      <c r="AG91" s="5">
        <v>114.8</v>
      </c>
      <c r="AH91" s="5">
        <v>113.7</v>
      </c>
      <c r="AI91" s="5">
        <v>113.1</v>
      </c>
      <c r="AJ91" s="5">
        <v>114.1</v>
      </c>
      <c r="AK91" s="5">
        <v>113.9</v>
      </c>
      <c r="AL91" s="5">
        <v>113.1</v>
      </c>
      <c r="AM91" s="5">
        <v>111.7</v>
      </c>
      <c r="AN91" s="5">
        <v>112.2</v>
      </c>
      <c r="AO91" s="5">
        <v>116.2</v>
      </c>
      <c r="AP91" s="5">
        <v>117</v>
      </c>
      <c r="AQ91" s="5">
        <v>116.1</v>
      </c>
      <c r="AR91" s="5">
        <v>118.2</v>
      </c>
      <c r="AS91" s="5">
        <v>118.6</v>
      </c>
      <c r="AT91" s="5">
        <v>120.2</v>
      </c>
      <c r="AU91" s="5">
        <v>121.1</v>
      </c>
      <c r="AV91" s="5">
        <v>122.2</v>
      </c>
      <c r="AW91" s="5">
        <v>121.3</v>
      </c>
      <c r="AX91" s="5">
        <v>118.4</v>
      </c>
      <c r="AY91" s="5">
        <v>117.4</v>
      </c>
      <c r="AZ91" s="5">
        <v>121.4</v>
      </c>
      <c r="BA91" s="5">
        <v>120.9</v>
      </c>
      <c r="BB91" s="5">
        <v>124.2</v>
      </c>
      <c r="BC91" s="5">
        <v>126.5</v>
      </c>
      <c r="BD91" s="5">
        <v>125.1</v>
      </c>
      <c r="BE91" s="5">
        <v>123</v>
      </c>
      <c r="BF91" s="5">
        <v>120</v>
      </c>
      <c r="BG91" s="5">
        <v>117.7</v>
      </c>
      <c r="BH91" s="5">
        <v>119.4</v>
      </c>
      <c r="BI91" s="5">
        <v>122.2</v>
      </c>
      <c r="BJ91" s="5">
        <v>123.9</v>
      </c>
      <c r="BK91" s="5">
        <v>121.9</v>
      </c>
      <c r="BL91" s="5">
        <v>121.3</v>
      </c>
      <c r="BM91" s="5">
        <v>119.8</v>
      </c>
      <c r="BN91" s="5">
        <v>118</v>
      </c>
      <c r="BO91" s="5">
        <v>118.8</v>
      </c>
      <c r="BP91" s="5">
        <v>120.8</v>
      </c>
      <c r="BQ91" s="5">
        <v>119.8</v>
      </c>
      <c r="BR91" s="5">
        <v>118.5</v>
      </c>
      <c r="BS91" s="5">
        <v>117.1</v>
      </c>
      <c r="BT91" s="5">
        <v>119.2</v>
      </c>
      <c r="BU91" s="5">
        <v>120.6</v>
      </c>
      <c r="BV91" s="5">
        <v>120.7</v>
      </c>
      <c r="BW91" s="5">
        <v>120.1</v>
      </c>
      <c r="BX91" s="5">
        <v>120.4</v>
      </c>
      <c r="BY91" s="5">
        <v>120.3</v>
      </c>
      <c r="BZ91" s="5">
        <v>122.5</v>
      </c>
      <c r="CA91" s="5">
        <v>123.5</v>
      </c>
      <c r="CB91" s="5">
        <v>124</v>
      </c>
      <c r="CC91" s="5">
        <v>124</v>
      </c>
      <c r="CD91" s="5">
        <v>123.4</v>
      </c>
      <c r="CE91" s="5">
        <v>124.6</v>
      </c>
      <c r="CF91" s="5">
        <v>124.4</v>
      </c>
      <c r="CG91" s="5">
        <v>123.4</v>
      </c>
      <c r="CH91" s="5">
        <v>123.2</v>
      </c>
      <c r="CI91" s="5">
        <v>123.7</v>
      </c>
      <c r="CJ91" s="5">
        <v>127.7</v>
      </c>
      <c r="CK91" s="5">
        <v>127.5</v>
      </c>
      <c r="CL91" s="5">
        <v>128.69999999999999</v>
      </c>
      <c r="CM91" s="5">
        <v>128.69999999999999</v>
      </c>
      <c r="CN91" s="5">
        <v>129.80000000000001</v>
      </c>
      <c r="CO91" s="5">
        <v>126.8</v>
      </c>
      <c r="CP91" s="5">
        <v>126.1</v>
      </c>
      <c r="CQ91" s="5">
        <v>127</v>
      </c>
      <c r="CR91" s="5">
        <v>134</v>
      </c>
      <c r="CS91" s="5">
        <v>132.1</v>
      </c>
      <c r="CT91" s="5">
        <v>131.69999999999999</v>
      </c>
      <c r="CU91" s="5">
        <v>124.8</v>
      </c>
      <c r="CV91" s="5">
        <v>123.9</v>
      </c>
      <c r="CW91" s="5">
        <v>122.5</v>
      </c>
      <c r="CX91" s="5">
        <v>125.1</v>
      </c>
      <c r="CY91" s="5">
        <v>123.8</v>
      </c>
      <c r="CZ91" s="5">
        <v>125.5</v>
      </c>
      <c r="DA91" s="5">
        <v>124.5</v>
      </c>
      <c r="DB91" s="5">
        <v>129.80000000000001</v>
      </c>
      <c r="DC91" s="5">
        <v>138</v>
      </c>
      <c r="DD91" s="5">
        <v>138</v>
      </c>
      <c r="DE91" s="5">
        <v>137.69999999999999</v>
      </c>
      <c r="DF91" s="5">
        <v>137</v>
      </c>
      <c r="DG91" s="5">
        <v>139.69999999999999</v>
      </c>
      <c r="DH91" s="5">
        <v>143.19999999999999</v>
      </c>
      <c r="DI91" s="5">
        <v>145</v>
      </c>
      <c r="DJ91" s="5">
        <v>148.4</v>
      </c>
      <c r="DK91" s="5">
        <v>152.19999999999999</v>
      </c>
      <c r="DL91" s="5">
        <v>161.5</v>
      </c>
      <c r="DM91" s="5">
        <v>161.19999999999999</v>
      </c>
      <c r="DN91" s="5">
        <v>153.69999999999999</v>
      </c>
      <c r="DO91" s="5">
        <v>156.5</v>
      </c>
      <c r="DP91" s="5">
        <v>164.6</v>
      </c>
      <c r="DQ91" s="5">
        <v>165.9</v>
      </c>
      <c r="DR91" s="5">
        <v>170.2</v>
      </c>
      <c r="DS91" s="5">
        <v>175.2</v>
      </c>
      <c r="DT91" s="5">
        <v>177.3</v>
      </c>
    </row>
    <row r="92" spans="1:124">
      <c r="A92" s="3" t="s">
        <v>197</v>
      </c>
      <c r="B92" s="3" t="s">
        <v>198</v>
      </c>
      <c r="C92" s="4">
        <v>0.83931</v>
      </c>
      <c r="D92" s="5">
        <v>92.3</v>
      </c>
      <c r="E92" s="5">
        <v>94.3</v>
      </c>
      <c r="F92" s="5">
        <v>95.4</v>
      </c>
      <c r="G92" s="5">
        <v>103.7</v>
      </c>
      <c r="H92" s="5">
        <v>106.8</v>
      </c>
      <c r="I92" s="5">
        <v>101.9</v>
      </c>
      <c r="J92" s="5">
        <v>97</v>
      </c>
      <c r="K92" s="5">
        <v>97.2</v>
      </c>
      <c r="L92" s="5">
        <v>97.6</v>
      </c>
      <c r="M92" s="5">
        <v>97.5</v>
      </c>
      <c r="N92" s="5">
        <v>99.4</v>
      </c>
      <c r="O92" s="5">
        <v>105</v>
      </c>
      <c r="P92" s="5">
        <v>104.4</v>
      </c>
      <c r="Q92" s="5">
        <v>105.7</v>
      </c>
      <c r="R92" s="5">
        <v>110.1</v>
      </c>
      <c r="S92" s="5">
        <v>114.9</v>
      </c>
      <c r="T92" s="5">
        <v>118.8</v>
      </c>
      <c r="U92" s="5">
        <v>120.1</v>
      </c>
      <c r="V92" s="5">
        <v>117.7</v>
      </c>
      <c r="W92" s="5">
        <v>113.7</v>
      </c>
      <c r="X92" s="5">
        <v>112</v>
      </c>
      <c r="Y92" s="5">
        <v>116.2</v>
      </c>
      <c r="Z92" s="5">
        <v>117.4</v>
      </c>
      <c r="AA92" s="5">
        <v>113.3</v>
      </c>
      <c r="AB92" s="5">
        <v>112.7</v>
      </c>
      <c r="AC92" s="5">
        <v>112.5</v>
      </c>
      <c r="AD92" s="5">
        <v>114</v>
      </c>
      <c r="AE92" s="5">
        <v>111.4</v>
      </c>
      <c r="AF92" s="5">
        <v>109.3</v>
      </c>
      <c r="AG92" s="5">
        <v>103</v>
      </c>
      <c r="AH92" s="5">
        <v>98.1</v>
      </c>
      <c r="AI92" s="5">
        <v>96.8</v>
      </c>
      <c r="AJ92" s="5">
        <v>97.3</v>
      </c>
      <c r="AK92" s="5">
        <v>95.1</v>
      </c>
      <c r="AL92" s="5">
        <v>92.5</v>
      </c>
      <c r="AM92" s="5">
        <v>93.1</v>
      </c>
      <c r="AN92" s="5">
        <v>97.7</v>
      </c>
      <c r="AO92" s="5">
        <v>99.5</v>
      </c>
      <c r="AP92" s="5">
        <v>99.1</v>
      </c>
      <c r="AQ92" s="5">
        <v>98.5</v>
      </c>
      <c r="AR92" s="5">
        <v>97.9</v>
      </c>
      <c r="AS92" s="5">
        <v>98.8</v>
      </c>
      <c r="AT92" s="5">
        <v>95.8</v>
      </c>
      <c r="AU92" s="5">
        <v>96.8</v>
      </c>
      <c r="AV92" s="5">
        <v>100.5</v>
      </c>
      <c r="AW92" s="5">
        <v>102.6</v>
      </c>
      <c r="AX92" s="5">
        <v>101.3</v>
      </c>
      <c r="AY92" s="5">
        <v>100.6</v>
      </c>
      <c r="AZ92" s="5">
        <v>103.7</v>
      </c>
      <c r="BA92" s="5">
        <v>106.9</v>
      </c>
      <c r="BB92" s="5">
        <v>116.8</v>
      </c>
      <c r="BC92" s="5">
        <v>126.1</v>
      </c>
      <c r="BD92" s="5">
        <v>122.9</v>
      </c>
      <c r="BE92" s="5">
        <v>119.3</v>
      </c>
      <c r="BF92" s="5">
        <v>115</v>
      </c>
      <c r="BG92" s="5">
        <v>112.3</v>
      </c>
      <c r="BH92" s="5">
        <v>113.4</v>
      </c>
      <c r="BI92" s="5">
        <v>121.3</v>
      </c>
      <c r="BJ92" s="5">
        <v>123</v>
      </c>
      <c r="BK92" s="5">
        <v>124.9</v>
      </c>
      <c r="BL92" s="5">
        <v>122.1</v>
      </c>
      <c r="BM92" s="5">
        <v>119.5</v>
      </c>
      <c r="BN92" s="5">
        <v>120.3</v>
      </c>
      <c r="BO92" s="5">
        <v>119.6</v>
      </c>
      <c r="BP92" s="5">
        <v>119</v>
      </c>
      <c r="BQ92" s="5">
        <v>117.5</v>
      </c>
      <c r="BR92" s="5">
        <v>112.8</v>
      </c>
      <c r="BS92" s="5">
        <v>113.7</v>
      </c>
      <c r="BT92" s="5">
        <v>119.4</v>
      </c>
      <c r="BU92" s="5">
        <v>123.2</v>
      </c>
      <c r="BV92" s="5">
        <v>121.4</v>
      </c>
      <c r="BW92" s="5">
        <v>119.1</v>
      </c>
      <c r="BX92" s="5">
        <v>117.8</v>
      </c>
      <c r="BY92" s="5">
        <v>118.5</v>
      </c>
      <c r="BZ92" s="5">
        <v>127.3</v>
      </c>
      <c r="CA92" s="5">
        <v>129.9</v>
      </c>
      <c r="CB92" s="5">
        <v>130.80000000000001</v>
      </c>
      <c r="CC92" s="5">
        <v>130.19999999999999</v>
      </c>
      <c r="CD92" s="5">
        <v>130.1</v>
      </c>
      <c r="CE92" s="5">
        <v>130.9</v>
      </c>
      <c r="CF92" s="5">
        <v>128.6</v>
      </c>
      <c r="CG92" s="5">
        <v>127.2</v>
      </c>
      <c r="CH92" s="5">
        <v>125</v>
      </c>
      <c r="CI92" s="5">
        <v>127.6</v>
      </c>
      <c r="CJ92" s="5">
        <v>133.4</v>
      </c>
      <c r="CK92" s="5">
        <v>134.19999999999999</v>
      </c>
      <c r="CL92" s="5">
        <v>133.9</v>
      </c>
      <c r="CM92" s="5">
        <v>131.9</v>
      </c>
      <c r="CN92" s="5">
        <v>130.1</v>
      </c>
      <c r="CO92" s="5">
        <v>129.4</v>
      </c>
      <c r="CP92" s="5">
        <v>126.4</v>
      </c>
      <c r="CQ92" s="5">
        <v>123.5</v>
      </c>
      <c r="CR92" s="5">
        <v>123.7</v>
      </c>
      <c r="CS92" s="5">
        <v>124.1</v>
      </c>
      <c r="CT92" s="5">
        <v>124.4</v>
      </c>
      <c r="CU92" s="5">
        <v>122.9</v>
      </c>
      <c r="CV92" s="5">
        <v>121.4</v>
      </c>
      <c r="CW92" s="5">
        <v>118</v>
      </c>
      <c r="CX92" s="5">
        <v>116.9</v>
      </c>
      <c r="CY92" s="5">
        <v>116</v>
      </c>
      <c r="CZ92" s="5">
        <v>106.9</v>
      </c>
      <c r="DA92" s="5">
        <v>110.6</v>
      </c>
      <c r="DB92" s="5">
        <v>114.5</v>
      </c>
      <c r="DC92" s="5">
        <v>120.3</v>
      </c>
      <c r="DD92" s="5">
        <v>123.5</v>
      </c>
      <c r="DE92" s="5">
        <v>126.1</v>
      </c>
      <c r="DF92" s="5">
        <v>130.6</v>
      </c>
      <c r="DG92" s="5">
        <v>133.19999999999999</v>
      </c>
      <c r="DH92" s="5">
        <v>133.1</v>
      </c>
      <c r="DI92" s="5">
        <v>134.6</v>
      </c>
      <c r="DJ92" s="5">
        <v>142.5</v>
      </c>
      <c r="DK92" s="5">
        <v>146.30000000000001</v>
      </c>
      <c r="DL92" s="5">
        <v>147.1</v>
      </c>
      <c r="DM92" s="5">
        <v>147.6</v>
      </c>
      <c r="DN92" s="5">
        <v>156.1</v>
      </c>
      <c r="DO92" s="5">
        <v>161.1</v>
      </c>
      <c r="DP92" s="5">
        <v>164.6</v>
      </c>
      <c r="DQ92" s="5">
        <v>177.4</v>
      </c>
      <c r="DR92" s="5">
        <v>190.4</v>
      </c>
      <c r="DS92" s="5">
        <v>201.1</v>
      </c>
      <c r="DT92" s="5">
        <v>214.8</v>
      </c>
    </row>
    <row r="93" spans="1:124">
      <c r="A93" s="3" t="s">
        <v>199</v>
      </c>
      <c r="B93" s="3" t="s">
        <v>200</v>
      </c>
      <c r="C93" s="4">
        <v>0.66334000000000004</v>
      </c>
      <c r="D93" s="5">
        <v>89.9</v>
      </c>
      <c r="E93" s="5">
        <v>92.1</v>
      </c>
      <c r="F93" s="5">
        <v>92.7</v>
      </c>
      <c r="G93" s="5">
        <v>102</v>
      </c>
      <c r="H93" s="5">
        <v>103.6</v>
      </c>
      <c r="I93" s="5">
        <v>97.5</v>
      </c>
      <c r="J93" s="5">
        <v>91.8</v>
      </c>
      <c r="K93" s="5">
        <v>92.4</v>
      </c>
      <c r="L93" s="5">
        <v>92.5</v>
      </c>
      <c r="M93" s="5">
        <v>91.8</v>
      </c>
      <c r="N93" s="5">
        <v>93.9</v>
      </c>
      <c r="O93" s="5">
        <v>100.2</v>
      </c>
      <c r="P93" s="5">
        <v>98.8</v>
      </c>
      <c r="Q93" s="5">
        <v>100.2</v>
      </c>
      <c r="R93" s="5">
        <v>105.7</v>
      </c>
      <c r="S93" s="5">
        <v>111.6</v>
      </c>
      <c r="T93" s="5">
        <v>116.3</v>
      </c>
      <c r="U93" s="5">
        <v>115.5</v>
      </c>
      <c r="V93" s="5">
        <v>111.9</v>
      </c>
      <c r="W93" s="5">
        <v>107.5</v>
      </c>
      <c r="X93" s="5">
        <v>105</v>
      </c>
      <c r="Y93" s="5">
        <v>111.7</v>
      </c>
      <c r="Z93" s="5">
        <v>111.8</v>
      </c>
      <c r="AA93" s="5">
        <v>107.4</v>
      </c>
      <c r="AB93" s="5">
        <v>106.3</v>
      </c>
      <c r="AC93" s="5">
        <v>106.1</v>
      </c>
      <c r="AD93" s="5">
        <v>108.2</v>
      </c>
      <c r="AE93" s="5">
        <v>106.4</v>
      </c>
      <c r="AF93" s="5">
        <v>104.8</v>
      </c>
      <c r="AG93" s="5">
        <v>95.9</v>
      </c>
      <c r="AH93" s="5">
        <v>90.6</v>
      </c>
      <c r="AI93" s="5">
        <v>88.3</v>
      </c>
      <c r="AJ93" s="5">
        <v>89.5</v>
      </c>
      <c r="AK93" s="5">
        <v>86.5</v>
      </c>
      <c r="AL93" s="5">
        <v>83.4</v>
      </c>
      <c r="AM93" s="5">
        <v>83.6</v>
      </c>
      <c r="AN93" s="5">
        <v>89.5</v>
      </c>
      <c r="AO93" s="5">
        <v>93</v>
      </c>
      <c r="AP93" s="5">
        <v>91.8</v>
      </c>
      <c r="AQ93" s="5">
        <v>91.5</v>
      </c>
      <c r="AR93" s="5">
        <v>90.8</v>
      </c>
      <c r="AS93" s="5">
        <v>91.3</v>
      </c>
      <c r="AT93" s="5">
        <v>86.7</v>
      </c>
      <c r="AU93" s="5">
        <v>86.2</v>
      </c>
      <c r="AV93" s="5">
        <v>89.4</v>
      </c>
      <c r="AW93" s="5">
        <v>90.4</v>
      </c>
      <c r="AX93" s="5">
        <v>87.7</v>
      </c>
      <c r="AY93" s="5">
        <v>85.7</v>
      </c>
      <c r="AZ93" s="5">
        <v>89.9</v>
      </c>
      <c r="BA93" s="5">
        <v>93.5</v>
      </c>
      <c r="BB93" s="5">
        <v>104.5</v>
      </c>
      <c r="BC93" s="5">
        <v>116.4</v>
      </c>
      <c r="BD93" s="5">
        <v>115.6</v>
      </c>
      <c r="BE93" s="5">
        <v>111</v>
      </c>
      <c r="BF93" s="5">
        <v>105.9</v>
      </c>
      <c r="BG93" s="5">
        <v>102.1</v>
      </c>
      <c r="BH93" s="5">
        <v>103.6</v>
      </c>
      <c r="BI93" s="5">
        <v>111.4</v>
      </c>
      <c r="BJ93" s="5">
        <v>113.9</v>
      </c>
      <c r="BK93" s="5">
        <v>114.3</v>
      </c>
      <c r="BL93" s="5">
        <v>111.5</v>
      </c>
      <c r="BM93" s="5">
        <v>109.4</v>
      </c>
      <c r="BN93" s="5">
        <v>110.7</v>
      </c>
      <c r="BO93" s="5">
        <v>110.7</v>
      </c>
      <c r="BP93" s="5">
        <v>110.1</v>
      </c>
      <c r="BQ93" s="5">
        <v>106.5</v>
      </c>
      <c r="BR93" s="5">
        <v>100.8</v>
      </c>
      <c r="BS93" s="5">
        <v>101.7</v>
      </c>
      <c r="BT93" s="5">
        <v>107.6</v>
      </c>
      <c r="BU93" s="5">
        <v>110.6</v>
      </c>
      <c r="BV93" s="5">
        <v>106.9</v>
      </c>
      <c r="BW93" s="5">
        <v>103.3</v>
      </c>
      <c r="BX93" s="5">
        <v>102.9</v>
      </c>
      <c r="BY93" s="5">
        <v>105</v>
      </c>
      <c r="BZ93" s="5">
        <v>116.7</v>
      </c>
      <c r="CA93" s="5">
        <v>121.9</v>
      </c>
      <c r="CB93" s="5">
        <v>122.6</v>
      </c>
      <c r="CC93" s="5">
        <v>120.9</v>
      </c>
      <c r="CD93" s="5">
        <v>121.1</v>
      </c>
      <c r="CE93" s="5">
        <v>122.6</v>
      </c>
      <c r="CF93" s="5">
        <v>119.3</v>
      </c>
      <c r="CG93" s="5">
        <v>115.5</v>
      </c>
      <c r="CH93" s="5">
        <v>113.1</v>
      </c>
      <c r="CI93" s="5">
        <v>117.1</v>
      </c>
      <c r="CJ93" s="5">
        <v>125</v>
      </c>
      <c r="CK93" s="5">
        <v>125.2</v>
      </c>
      <c r="CL93" s="5">
        <v>124.9</v>
      </c>
      <c r="CM93" s="5">
        <v>123.2</v>
      </c>
      <c r="CN93" s="5">
        <v>120.7</v>
      </c>
      <c r="CO93" s="5">
        <v>117.7</v>
      </c>
      <c r="CP93" s="5">
        <v>113.6</v>
      </c>
      <c r="CQ93" s="5">
        <v>109.6</v>
      </c>
      <c r="CR93" s="5">
        <v>108.9</v>
      </c>
      <c r="CS93" s="5">
        <v>109</v>
      </c>
      <c r="CT93" s="5">
        <v>107.5</v>
      </c>
      <c r="CU93" s="5">
        <v>107</v>
      </c>
      <c r="CV93" s="5">
        <v>106.8</v>
      </c>
      <c r="CW93" s="5">
        <v>104.4</v>
      </c>
      <c r="CX93" s="5">
        <v>106.1</v>
      </c>
      <c r="CY93" s="5">
        <v>106.4</v>
      </c>
      <c r="CZ93" s="5">
        <v>92</v>
      </c>
      <c r="DA93" s="5">
        <v>94.8</v>
      </c>
      <c r="DB93" s="5">
        <v>99.6</v>
      </c>
      <c r="DC93" s="5">
        <v>105.4</v>
      </c>
      <c r="DD93" s="5">
        <v>107.9</v>
      </c>
      <c r="DE93" s="5">
        <v>109.9</v>
      </c>
      <c r="DF93" s="5">
        <v>113.9</v>
      </c>
      <c r="DG93" s="5">
        <v>116.1</v>
      </c>
      <c r="DH93" s="5">
        <v>114.9</v>
      </c>
      <c r="DI93" s="5">
        <v>116.6</v>
      </c>
      <c r="DJ93" s="5">
        <v>125.6</v>
      </c>
      <c r="DK93" s="5">
        <v>131.19999999999999</v>
      </c>
      <c r="DL93" s="5">
        <v>134</v>
      </c>
      <c r="DM93" s="5">
        <v>132.6</v>
      </c>
      <c r="DN93" s="5">
        <v>141.5</v>
      </c>
      <c r="DO93" s="5">
        <v>147.9</v>
      </c>
      <c r="DP93" s="5">
        <v>146.6</v>
      </c>
      <c r="DQ93" s="5">
        <v>159.1</v>
      </c>
      <c r="DR93" s="5">
        <v>173.3</v>
      </c>
      <c r="DS93" s="5">
        <v>185</v>
      </c>
      <c r="DT93" s="5">
        <v>208.2</v>
      </c>
    </row>
    <row r="94" spans="1:124">
      <c r="A94" s="3" t="s">
        <v>201</v>
      </c>
      <c r="B94" s="3" t="s">
        <v>202</v>
      </c>
      <c r="C94" s="4">
        <v>5.4530000000000002E-2</v>
      </c>
      <c r="D94" s="5">
        <v>101.6</v>
      </c>
      <c r="E94" s="5">
        <v>99.3</v>
      </c>
      <c r="F94" s="5">
        <v>104</v>
      </c>
      <c r="G94" s="5">
        <v>111.6</v>
      </c>
      <c r="H94" s="5">
        <v>114.2</v>
      </c>
      <c r="I94" s="5">
        <v>116.1</v>
      </c>
      <c r="J94" s="5">
        <v>110.8</v>
      </c>
      <c r="K94" s="5">
        <v>108.1</v>
      </c>
      <c r="L94" s="5">
        <v>106.5</v>
      </c>
      <c r="M94" s="5">
        <v>111.5</v>
      </c>
      <c r="N94" s="5">
        <v>116.3</v>
      </c>
      <c r="O94" s="5">
        <v>123.8</v>
      </c>
      <c r="P94" s="5">
        <v>124</v>
      </c>
      <c r="Q94" s="5">
        <v>122.7</v>
      </c>
      <c r="R94" s="5">
        <v>119.3</v>
      </c>
      <c r="S94" s="5">
        <v>117.7</v>
      </c>
      <c r="T94" s="5">
        <v>113.5</v>
      </c>
      <c r="U94" s="5">
        <v>113.7</v>
      </c>
      <c r="V94" s="5">
        <v>119.9</v>
      </c>
      <c r="W94" s="5">
        <v>117.8</v>
      </c>
      <c r="X94" s="5">
        <v>124.9</v>
      </c>
      <c r="Y94" s="5">
        <v>126.3</v>
      </c>
      <c r="Z94" s="5">
        <v>126.2</v>
      </c>
      <c r="AA94" s="5">
        <v>124.8</v>
      </c>
      <c r="AB94" s="5">
        <v>127.6</v>
      </c>
      <c r="AC94" s="5">
        <v>133</v>
      </c>
      <c r="AD94" s="5">
        <v>134.1</v>
      </c>
      <c r="AE94" s="5">
        <v>128.6</v>
      </c>
      <c r="AF94" s="5">
        <v>123.7</v>
      </c>
      <c r="AG94" s="5">
        <v>124.3</v>
      </c>
      <c r="AH94" s="5">
        <v>128</v>
      </c>
      <c r="AI94" s="5">
        <v>133.80000000000001</v>
      </c>
      <c r="AJ94" s="5">
        <v>137.1</v>
      </c>
      <c r="AK94" s="5">
        <v>136.80000000000001</v>
      </c>
      <c r="AL94" s="5">
        <v>140.80000000000001</v>
      </c>
      <c r="AM94" s="5">
        <v>141.6</v>
      </c>
      <c r="AN94" s="5">
        <v>141.1</v>
      </c>
      <c r="AO94" s="5">
        <v>142</v>
      </c>
      <c r="AP94" s="5">
        <v>159.69999999999999</v>
      </c>
      <c r="AQ94" s="5">
        <v>161.9</v>
      </c>
      <c r="AR94" s="5">
        <v>160.1</v>
      </c>
      <c r="AS94" s="5">
        <v>167.2</v>
      </c>
      <c r="AT94" s="5">
        <v>181</v>
      </c>
      <c r="AU94" s="5">
        <v>195.9</v>
      </c>
      <c r="AV94" s="5">
        <v>204.5</v>
      </c>
      <c r="AW94" s="5">
        <v>217.3</v>
      </c>
      <c r="AX94" s="5">
        <v>221.7</v>
      </c>
      <c r="AY94" s="5">
        <v>225.8</v>
      </c>
      <c r="AZ94" s="5">
        <v>229.4</v>
      </c>
      <c r="BA94" s="5">
        <v>231.5</v>
      </c>
      <c r="BB94" s="5">
        <v>251</v>
      </c>
      <c r="BC94" s="5">
        <v>242.9</v>
      </c>
      <c r="BD94" s="5">
        <v>196.8</v>
      </c>
      <c r="BE94" s="5">
        <v>194</v>
      </c>
      <c r="BF94" s="5">
        <v>194.2</v>
      </c>
      <c r="BG94" s="5">
        <v>196.7</v>
      </c>
      <c r="BH94" s="5">
        <v>190.2</v>
      </c>
      <c r="BI94" s="5">
        <v>190.2</v>
      </c>
      <c r="BJ94" s="5">
        <v>190.6</v>
      </c>
      <c r="BK94" s="5">
        <v>188.3</v>
      </c>
      <c r="BL94" s="5">
        <v>168.9</v>
      </c>
      <c r="BM94" s="5">
        <v>163.5</v>
      </c>
      <c r="BN94" s="5">
        <v>163.30000000000001</v>
      </c>
      <c r="BO94" s="5">
        <v>158.1</v>
      </c>
      <c r="BP94" s="5">
        <v>154.6</v>
      </c>
      <c r="BQ94" s="5">
        <v>159.9</v>
      </c>
      <c r="BR94" s="5">
        <v>158</v>
      </c>
      <c r="BS94" s="5">
        <v>152.4</v>
      </c>
      <c r="BT94" s="5">
        <v>154.4</v>
      </c>
      <c r="BU94" s="5">
        <v>159.5</v>
      </c>
      <c r="BV94" s="5">
        <v>166.8</v>
      </c>
      <c r="BW94" s="5">
        <v>165.8</v>
      </c>
      <c r="BX94" s="5">
        <v>166.1</v>
      </c>
      <c r="BY94" s="5">
        <v>166.3</v>
      </c>
      <c r="BZ94" s="5">
        <v>166.9</v>
      </c>
      <c r="CA94" s="5">
        <v>170.2</v>
      </c>
      <c r="CB94" s="5">
        <v>172.7</v>
      </c>
      <c r="CC94" s="5">
        <v>181.7</v>
      </c>
      <c r="CD94" s="5">
        <v>182.8</v>
      </c>
      <c r="CE94" s="5">
        <v>184.8</v>
      </c>
      <c r="CF94" s="5">
        <v>189.3</v>
      </c>
      <c r="CG94" s="5">
        <v>198.5</v>
      </c>
      <c r="CH94" s="5">
        <v>201.3</v>
      </c>
      <c r="CI94" s="5">
        <v>202.6</v>
      </c>
      <c r="CJ94" s="5">
        <v>197.3</v>
      </c>
      <c r="CK94" s="5">
        <v>199.8</v>
      </c>
      <c r="CL94" s="5">
        <v>197.2</v>
      </c>
      <c r="CM94" s="5">
        <v>191.4</v>
      </c>
      <c r="CN94" s="5">
        <v>191</v>
      </c>
      <c r="CO94" s="5">
        <v>194.6</v>
      </c>
      <c r="CP94" s="5">
        <v>199.3</v>
      </c>
      <c r="CQ94" s="5">
        <v>204.1</v>
      </c>
      <c r="CR94" s="5">
        <v>203.4</v>
      </c>
      <c r="CS94" s="5">
        <v>207.1</v>
      </c>
      <c r="CT94" s="5">
        <v>212.4</v>
      </c>
      <c r="CU94" s="5">
        <v>210.2</v>
      </c>
      <c r="CV94" s="5">
        <v>209.1</v>
      </c>
      <c r="CW94" s="5">
        <v>210.9</v>
      </c>
      <c r="CX94" s="5">
        <v>206.6</v>
      </c>
      <c r="CY94" s="5">
        <v>208.4</v>
      </c>
      <c r="CZ94" s="5">
        <v>213.9</v>
      </c>
      <c r="DA94" s="5">
        <v>230.6</v>
      </c>
      <c r="DB94" s="5">
        <v>238.5</v>
      </c>
      <c r="DC94" s="5">
        <v>252.5</v>
      </c>
      <c r="DD94" s="5">
        <v>253.1</v>
      </c>
      <c r="DE94" s="5">
        <v>253.8</v>
      </c>
      <c r="DF94" s="5">
        <v>263</v>
      </c>
      <c r="DG94" s="5">
        <v>282.60000000000002</v>
      </c>
      <c r="DH94" s="5">
        <v>289.89999999999998</v>
      </c>
      <c r="DI94" s="5">
        <v>298.60000000000002</v>
      </c>
      <c r="DJ94" s="5">
        <v>309.3</v>
      </c>
      <c r="DK94" s="5">
        <v>295.8</v>
      </c>
      <c r="DL94" s="5">
        <v>262.39999999999998</v>
      </c>
      <c r="DM94" s="5">
        <v>270.39999999999998</v>
      </c>
      <c r="DN94" s="5">
        <v>279.3</v>
      </c>
      <c r="DO94" s="5">
        <v>284</v>
      </c>
      <c r="DP94" s="5">
        <v>282.7</v>
      </c>
      <c r="DQ94" s="5">
        <v>289.39999999999998</v>
      </c>
      <c r="DR94" s="5">
        <v>291.2</v>
      </c>
      <c r="DS94" s="5">
        <v>291.60000000000002</v>
      </c>
      <c r="DT94" s="5">
        <v>291.39999999999998</v>
      </c>
    </row>
    <row r="95" spans="1:124">
      <c r="A95" s="3" t="s">
        <v>203</v>
      </c>
      <c r="B95" s="3" t="s">
        <v>204</v>
      </c>
      <c r="C95" s="4">
        <v>2.2499999999999998E-3</v>
      </c>
      <c r="D95" s="5">
        <v>97.7</v>
      </c>
      <c r="E95" s="5">
        <v>96.9</v>
      </c>
      <c r="F95" s="5">
        <v>97.9</v>
      </c>
      <c r="G95" s="5">
        <v>104.8</v>
      </c>
      <c r="H95" s="5">
        <v>102.7</v>
      </c>
      <c r="I95" s="5">
        <v>104.8</v>
      </c>
      <c r="J95" s="5">
        <v>105.2</v>
      </c>
      <c r="K95" s="5">
        <v>110.5</v>
      </c>
      <c r="L95" s="5">
        <v>108.9</v>
      </c>
      <c r="M95" s="5">
        <v>109</v>
      </c>
      <c r="N95" s="5">
        <v>111.5</v>
      </c>
      <c r="O95" s="5">
        <v>119.3</v>
      </c>
      <c r="P95" s="5">
        <v>120</v>
      </c>
      <c r="Q95" s="5">
        <v>120</v>
      </c>
      <c r="R95" s="5">
        <v>117.4</v>
      </c>
      <c r="S95" s="5">
        <v>118.1</v>
      </c>
      <c r="T95" s="5">
        <v>117.4</v>
      </c>
      <c r="U95" s="5">
        <v>117.4</v>
      </c>
      <c r="V95" s="5">
        <v>117.4</v>
      </c>
      <c r="W95" s="5">
        <v>117.8</v>
      </c>
      <c r="X95" s="5">
        <v>119.5</v>
      </c>
      <c r="Y95" s="5">
        <v>122</v>
      </c>
      <c r="Z95" s="5">
        <v>121.3</v>
      </c>
      <c r="AA95" s="5">
        <v>120.7</v>
      </c>
      <c r="AB95" s="5">
        <v>120.5</v>
      </c>
      <c r="AC95" s="5">
        <v>122.5</v>
      </c>
      <c r="AD95" s="5">
        <v>122.9</v>
      </c>
      <c r="AE95" s="5">
        <v>124.2</v>
      </c>
      <c r="AF95" s="5">
        <v>123.4</v>
      </c>
      <c r="AG95" s="5">
        <v>119.3</v>
      </c>
      <c r="AH95" s="5">
        <v>121</v>
      </c>
      <c r="AI95" s="5">
        <v>122.5</v>
      </c>
      <c r="AJ95" s="5">
        <v>128.1</v>
      </c>
      <c r="AK95" s="5">
        <v>129.80000000000001</v>
      </c>
      <c r="AL95" s="5">
        <v>130</v>
      </c>
      <c r="AM95" s="5">
        <v>133.1</v>
      </c>
      <c r="AN95" s="5">
        <v>135.6</v>
      </c>
      <c r="AO95" s="5">
        <v>136.80000000000001</v>
      </c>
      <c r="AP95" s="5">
        <v>138.19999999999999</v>
      </c>
      <c r="AQ95" s="5">
        <v>138.6</v>
      </c>
      <c r="AR95" s="5">
        <v>139.9</v>
      </c>
      <c r="AS95" s="5">
        <v>139.9</v>
      </c>
      <c r="AT95" s="5">
        <v>140.5</v>
      </c>
      <c r="AU95" s="5">
        <v>144.69999999999999</v>
      </c>
      <c r="AV95" s="5">
        <v>158</v>
      </c>
      <c r="AW95" s="5">
        <v>173.2</v>
      </c>
      <c r="AX95" s="5">
        <v>173.9</v>
      </c>
      <c r="AY95" s="5">
        <v>170.7</v>
      </c>
      <c r="AZ95" s="5">
        <v>170.7</v>
      </c>
      <c r="BA95" s="5">
        <v>172.3</v>
      </c>
      <c r="BB95" s="5">
        <v>170.7</v>
      </c>
      <c r="BC95" s="5">
        <v>168.1</v>
      </c>
      <c r="BD95" s="5">
        <v>159.30000000000001</v>
      </c>
      <c r="BE95" s="5">
        <v>153.6</v>
      </c>
      <c r="BF95" s="5">
        <v>153.1</v>
      </c>
      <c r="BG95" s="5">
        <v>147.6</v>
      </c>
      <c r="BH95" s="5">
        <v>147.4</v>
      </c>
      <c r="BI95" s="5">
        <v>127.9</v>
      </c>
      <c r="BJ95" s="5">
        <v>126</v>
      </c>
      <c r="BK95" s="5">
        <v>129.1</v>
      </c>
      <c r="BL95" s="5">
        <v>130.6</v>
      </c>
      <c r="BM95" s="5">
        <v>128.1</v>
      </c>
      <c r="BN95" s="5">
        <v>128.6</v>
      </c>
      <c r="BO95" s="5">
        <v>129.9</v>
      </c>
      <c r="BP95" s="5">
        <v>129.1</v>
      </c>
      <c r="BQ95" s="5">
        <v>130.19999999999999</v>
      </c>
      <c r="BR95" s="5">
        <v>126.6</v>
      </c>
      <c r="BS95" s="5">
        <v>124</v>
      </c>
      <c r="BT95" s="5">
        <v>113.6</v>
      </c>
      <c r="BU95" s="5">
        <v>107.9</v>
      </c>
      <c r="BV95" s="5">
        <v>116.9</v>
      </c>
      <c r="BW95" s="5">
        <v>122.9</v>
      </c>
      <c r="BX95" s="5">
        <v>123.2</v>
      </c>
      <c r="BY95" s="5">
        <v>118.3</v>
      </c>
      <c r="BZ95" s="5">
        <v>120.1</v>
      </c>
      <c r="CA95" s="5">
        <v>122.1</v>
      </c>
      <c r="CB95" s="5">
        <v>124</v>
      </c>
      <c r="CC95" s="5">
        <v>121.4</v>
      </c>
      <c r="CD95" s="5">
        <v>122.6</v>
      </c>
      <c r="CE95" s="5">
        <v>122.6</v>
      </c>
      <c r="CF95" s="5">
        <v>128.1</v>
      </c>
      <c r="CG95" s="5">
        <v>128.5</v>
      </c>
      <c r="CH95" s="5">
        <v>132.80000000000001</v>
      </c>
      <c r="CI95" s="5">
        <v>133.9</v>
      </c>
      <c r="CJ95" s="5">
        <v>130.6</v>
      </c>
      <c r="CK95" s="5">
        <v>132.30000000000001</v>
      </c>
      <c r="CL95" s="5">
        <v>135.30000000000001</v>
      </c>
      <c r="CM95" s="5">
        <v>131.5</v>
      </c>
      <c r="CN95" s="5">
        <v>132.9</v>
      </c>
      <c r="CO95" s="5">
        <v>133.30000000000001</v>
      </c>
      <c r="CP95" s="5">
        <v>133.30000000000001</v>
      </c>
      <c r="CQ95" s="5">
        <v>133.30000000000001</v>
      </c>
      <c r="CR95" s="5">
        <v>136.6</v>
      </c>
      <c r="CS95" s="5">
        <v>138.6</v>
      </c>
      <c r="CT95" s="5">
        <v>137.19999999999999</v>
      </c>
      <c r="CU95" s="5">
        <v>136.6</v>
      </c>
      <c r="CV95" s="5">
        <v>136.6</v>
      </c>
      <c r="CW95" s="5">
        <v>136.6</v>
      </c>
      <c r="CX95" s="5">
        <v>136.19999999999999</v>
      </c>
      <c r="CY95" s="5">
        <v>135</v>
      </c>
      <c r="CZ95" s="5">
        <v>133.30000000000001</v>
      </c>
      <c r="DA95" s="5">
        <v>132.6</v>
      </c>
      <c r="DB95" s="5">
        <v>133.5</v>
      </c>
      <c r="DC95" s="5">
        <v>133.9</v>
      </c>
      <c r="DD95" s="5">
        <v>157.19999999999999</v>
      </c>
      <c r="DE95" s="5">
        <v>183.2</v>
      </c>
      <c r="DF95" s="5">
        <v>181.5</v>
      </c>
      <c r="DG95" s="5">
        <v>186.8</v>
      </c>
      <c r="DH95" s="5">
        <v>189.7</v>
      </c>
      <c r="DI95" s="5">
        <v>188.9</v>
      </c>
      <c r="DJ95" s="5">
        <v>185.9</v>
      </c>
      <c r="DK95" s="5">
        <v>179.4</v>
      </c>
      <c r="DL95" s="5">
        <v>181.2</v>
      </c>
      <c r="DM95" s="5">
        <v>182</v>
      </c>
      <c r="DN95" s="5">
        <v>183.4</v>
      </c>
      <c r="DO95" s="5">
        <v>181.1</v>
      </c>
      <c r="DP95" s="5">
        <v>183.2</v>
      </c>
      <c r="DQ95" s="5">
        <v>187.9</v>
      </c>
      <c r="DR95" s="5">
        <v>192</v>
      </c>
      <c r="DS95" s="5">
        <v>187.6</v>
      </c>
      <c r="DT95" s="5">
        <v>195.2</v>
      </c>
    </row>
    <row r="96" spans="1:124">
      <c r="A96" s="3" t="s">
        <v>205</v>
      </c>
      <c r="B96" s="3" t="s">
        <v>206</v>
      </c>
      <c r="C96" s="4">
        <v>2.6290000000000001E-2</v>
      </c>
      <c r="D96" s="5">
        <v>100</v>
      </c>
      <c r="E96" s="5">
        <v>100</v>
      </c>
      <c r="F96" s="5">
        <v>100</v>
      </c>
      <c r="G96" s="5">
        <v>100</v>
      </c>
      <c r="H96" s="5">
        <v>100</v>
      </c>
      <c r="I96" s="5">
        <v>100</v>
      </c>
      <c r="J96" s="5">
        <v>100</v>
      </c>
      <c r="K96" s="5">
        <v>100</v>
      </c>
      <c r="L96" s="5">
        <v>100</v>
      </c>
      <c r="M96" s="5">
        <v>100</v>
      </c>
      <c r="N96" s="5">
        <v>100</v>
      </c>
      <c r="O96" s="5">
        <v>100</v>
      </c>
      <c r="P96" s="5">
        <v>100</v>
      </c>
      <c r="Q96" s="5">
        <v>100</v>
      </c>
      <c r="R96" s="5">
        <v>100</v>
      </c>
      <c r="S96" s="5">
        <v>100</v>
      </c>
      <c r="T96" s="5">
        <v>100</v>
      </c>
      <c r="U96" s="5">
        <v>100</v>
      </c>
      <c r="V96" s="5">
        <v>100</v>
      </c>
      <c r="W96" s="5">
        <v>100</v>
      </c>
      <c r="X96" s="5">
        <v>100</v>
      </c>
      <c r="Y96" s="5">
        <v>100</v>
      </c>
      <c r="Z96" s="5">
        <v>100</v>
      </c>
      <c r="AA96" s="5">
        <v>100</v>
      </c>
      <c r="AB96" s="5">
        <v>100</v>
      </c>
      <c r="AC96" s="5">
        <v>100</v>
      </c>
      <c r="AD96" s="5">
        <v>100</v>
      </c>
      <c r="AE96" s="5">
        <v>100</v>
      </c>
      <c r="AF96" s="5">
        <v>100</v>
      </c>
      <c r="AG96" s="5">
        <v>100</v>
      </c>
      <c r="AH96" s="5">
        <v>100</v>
      </c>
      <c r="AI96" s="5">
        <v>99.5</v>
      </c>
      <c r="AJ96" s="5">
        <v>97.5</v>
      </c>
      <c r="AK96" s="5">
        <v>97.5</v>
      </c>
      <c r="AL96" s="5">
        <v>97.5</v>
      </c>
      <c r="AM96" s="5">
        <v>97.5</v>
      </c>
      <c r="AN96" s="5">
        <v>97.5</v>
      </c>
      <c r="AO96" s="5">
        <v>103.9</v>
      </c>
      <c r="AP96" s="5">
        <v>108.4</v>
      </c>
      <c r="AQ96" s="5">
        <v>108.8</v>
      </c>
      <c r="AR96" s="5">
        <v>108.6</v>
      </c>
      <c r="AS96" s="5">
        <v>108.8</v>
      </c>
      <c r="AT96" s="5">
        <v>109.5</v>
      </c>
      <c r="AU96" s="5">
        <v>117.8</v>
      </c>
      <c r="AV96" s="5">
        <v>125</v>
      </c>
      <c r="AW96" s="5">
        <v>125.5</v>
      </c>
      <c r="AX96" s="5">
        <v>125.5</v>
      </c>
      <c r="AY96" s="5">
        <v>125.2</v>
      </c>
      <c r="AZ96" s="5">
        <v>125.4</v>
      </c>
      <c r="BA96" s="5">
        <v>131.80000000000001</v>
      </c>
      <c r="BB96" s="5">
        <v>132.6</v>
      </c>
      <c r="BC96" s="5">
        <v>136.4</v>
      </c>
      <c r="BD96" s="5">
        <v>137.5</v>
      </c>
      <c r="BE96" s="5">
        <v>137.9</v>
      </c>
      <c r="BF96" s="5">
        <v>135.5</v>
      </c>
      <c r="BG96" s="5">
        <v>134.30000000000001</v>
      </c>
      <c r="BH96" s="5">
        <v>133.30000000000001</v>
      </c>
      <c r="BI96" s="5">
        <v>131.5</v>
      </c>
      <c r="BJ96" s="5">
        <v>130.4</v>
      </c>
      <c r="BK96" s="5">
        <v>130.1</v>
      </c>
      <c r="BL96" s="5">
        <v>130</v>
      </c>
      <c r="BM96" s="5">
        <v>129.80000000000001</v>
      </c>
      <c r="BN96" s="5">
        <v>129.5</v>
      </c>
      <c r="BO96" s="5">
        <v>129.5</v>
      </c>
      <c r="BP96" s="5">
        <v>131.6</v>
      </c>
      <c r="BQ96" s="5">
        <v>133.9</v>
      </c>
      <c r="BR96" s="5">
        <v>136.69999999999999</v>
      </c>
      <c r="BS96" s="5">
        <v>139.69999999999999</v>
      </c>
      <c r="BT96" s="5">
        <v>146.30000000000001</v>
      </c>
      <c r="BU96" s="5">
        <v>166.9</v>
      </c>
      <c r="BV96" s="5">
        <v>170.8</v>
      </c>
      <c r="BW96" s="5">
        <v>172.8</v>
      </c>
      <c r="BX96" s="5">
        <v>175.1</v>
      </c>
      <c r="BY96" s="5">
        <v>179.8</v>
      </c>
      <c r="BZ96" s="5">
        <v>182</v>
      </c>
      <c r="CA96" s="5">
        <v>183.8</v>
      </c>
      <c r="CB96" s="5">
        <v>185.8</v>
      </c>
      <c r="CC96" s="5">
        <v>187.6</v>
      </c>
      <c r="CD96" s="5">
        <v>198.7</v>
      </c>
      <c r="CE96" s="5">
        <v>200.7</v>
      </c>
      <c r="CF96" s="5">
        <v>202.8</v>
      </c>
      <c r="CG96" s="5">
        <v>204.4</v>
      </c>
      <c r="CH96" s="5">
        <v>206.4</v>
      </c>
      <c r="CI96" s="5">
        <v>207.3</v>
      </c>
      <c r="CJ96" s="5">
        <v>207.3</v>
      </c>
      <c r="CK96" s="5">
        <v>207.3</v>
      </c>
      <c r="CL96" s="5">
        <v>207.3</v>
      </c>
      <c r="CM96" s="5">
        <v>207.3</v>
      </c>
      <c r="CN96" s="5">
        <v>207.3</v>
      </c>
      <c r="CO96" s="5">
        <v>207.3</v>
      </c>
      <c r="CP96" s="5">
        <v>207.3</v>
      </c>
      <c r="CQ96" s="5">
        <v>207.3</v>
      </c>
      <c r="CR96" s="5">
        <v>207.3</v>
      </c>
      <c r="CS96" s="5">
        <v>207.3</v>
      </c>
      <c r="CT96" s="5">
        <v>207.3</v>
      </c>
      <c r="CU96" s="5">
        <v>207.3</v>
      </c>
      <c r="CV96" s="5">
        <v>207.3</v>
      </c>
      <c r="CW96" s="5">
        <v>207.3</v>
      </c>
      <c r="CX96" s="5">
        <v>207.3</v>
      </c>
      <c r="CY96" s="5">
        <v>207.3</v>
      </c>
      <c r="CZ96" s="5">
        <v>207.3</v>
      </c>
      <c r="DA96" s="5">
        <v>207.3</v>
      </c>
      <c r="DB96" s="5">
        <v>207.3</v>
      </c>
      <c r="DC96" s="5">
        <v>207.3</v>
      </c>
      <c r="DD96" s="5">
        <v>207.3</v>
      </c>
      <c r="DE96" s="5">
        <v>207.3</v>
      </c>
      <c r="DF96" s="5">
        <v>207.3</v>
      </c>
      <c r="DG96" s="5">
        <v>207.3</v>
      </c>
      <c r="DH96" s="5">
        <v>207.3</v>
      </c>
      <c r="DI96" s="5">
        <v>207.3</v>
      </c>
      <c r="DJ96" s="5">
        <v>207.3</v>
      </c>
      <c r="DK96" s="5">
        <v>207.3</v>
      </c>
      <c r="DL96" s="5">
        <v>207.3</v>
      </c>
      <c r="DM96" s="5">
        <v>207.3</v>
      </c>
      <c r="DN96" s="5">
        <v>207.3</v>
      </c>
      <c r="DO96" s="5">
        <v>207.3</v>
      </c>
      <c r="DP96" s="5">
        <v>207.3</v>
      </c>
      <c r="DQ96" s="5">
        <v>207.3</v>
      </c>
      <c r="DR96" s="5">
        <v>207.3</v>
      </c>
      <c r="DS96" s="5">
        <v>207.3</v>
      </c>
      <c r="DT96" s="5">
        <v>207.3</v>
      </c>
    </row>
    <row r="97" spans="1:124">
      <c r="A97" s="3" t="s">
        <v>207</v>
      </c>
      <c r="B97" s="3" t="s">
        <v>208</v>
      </c>
      <c r="C97" s="4">
        <v>7.7350000000000002E-2</v>
      </c>
      <c r="D97" s="5">
        <v>103</v>
      </c>
      <c r="E97" s="5">
        <v>107.4</v>
      </c>
      <c r="F97" s="5">
        <v>111.3</v>
      </c>
      <c r="G97" s="5">
        <v>115.8</v>
      </c>
      <c r="H97" s="5">
        <v>131.19999999999999</v>
      </c>
      <c r="I97" s="5">
        <v>129</v>
      </c>
      <c r="J97" s="5">
        <v>127</v>
      </c>
      <c r="K97" s="5">
        <v>124.8</v>
      </c>
      <c r="L97" s="5">
        <v>129.5</v>
      </c>
      <c r="M97" s="5">
        <v>132.19999999999999</v>
      </c>
      <c r="N97" s="5">
        <v>131.1</v>
      </c>
      <c r="O97" s="5">
        <v>131.80000000000001</v>
      </c>
      <c r="P97" s="5">
        <v>137.6</v>
      </c>
      <c r="Q97" s="5">
        <v>139.80000000000001</v>
      </c>
      <c r="R97" s="5">
        <v>142.4</v>
      </c>
      <c r="S97" s="5">
        <v>145.5</v>
      </c>
      <c r="T97" s="5">
        <v>149.6</v>
      </c>
      <c r="U97" s="5">
        <v>170.3</v>
      </c>
      <c r="V97" s="5">
        <v>169.9</v>
      </c>
      <c r="W97" s="5">
        <v>165.5</v>
      </c>
      <c r="X97" s="5">
        <v>162.9</v>
      </c>
      <c r="Y97" s="5">
        <v>150.69999999999999</v>
      </c>
      <c r="Z97" s="5">
        <v>162.80000000000001</v>
      </c>
      <c r="AA97" s="5">
        <v>156.5</v>
      </c>
      <c r="AB97" s="5">
        <v>157.80000000000001</v>
      </c>
      <c r="AC97" s="5">
        <v>153.6</v>
      </c>
      <c r="AD97" s="5">
        <v>150.19999999999999</v>
      </c>
      <c r="AE97" s="5">
        <v>142.4</v>
      </c>
      <c r="AF97" s="5">
        <v>136.19999999999999</v>
      </c>
      <c r="AG97" s="5">
        <v>144.6</v>
      </c>
      <c r="AH97" s="5">
        <v>134.4</v>
      </c>
      <c r="AI97" s="5">
        <v>135.9</v>
      </c>
      <c r="AJ97" s="5">
        <v>129.19999999999999</v>
      </c>
      <c r="AK97" s="5">
        <v>131.1</v>
      </c>
      <c r="AL97" s="5">
        <v>126.6</v>
      </c>
      <c r="AM97" s="5">
        <v>131.19999999999999</v>
      </c>
      <c r="AN97" s="5">
        <v>130.69999999999999</v>
      </c>
      <c r="AO97" s="5">
        <v>117.4</v>
      </c>
      <c r="AP97" s="5">
        <v>109.8</v>
      </c>
      <c r="AQ97" s="5">
        <v>103.2</v>
      </c>
      <c r="AR97" s="5">
        <v>105.3</v>
      </c>
      <c r="AS97" s="5">
        <v>105</v>
      </c>
      <c r="AT97" s="5">
        <v>101.5</v>
      </c>
      <c r="AU97" s="5">
        <v>103.4</v>
      </c>
      <c r="AV97" s="5">
        <v>108.4</v>
      </c>
      <c r="AW97" s="5">
        <v>113.4</v>
      </c>
      <c r="AX97" s="5">
        <v>119.9</v>
      </c>
      <c r="AY97" s="5">
        <v>126.6</v>
      </c>
      <c r="AZ97" s="5">
        <v>122.1</v>
      </c>
      <c r="BA97" s="5">
        <v>121.1</v>
      </c>
      <c r="BB97" s="5">
        <v>120.1</v>
      </c>
      <c r="BC97" s="5">
        <v>124.2</v>
      </c>
      <c r="BD97" s="5">
        <v>128.69999999999999</v>
      </c>
      <c r="BE97" s="5">
        <v>130.4</v>
      </c>
      <c r="BF97" s="5">
        <v>127.8</v>
      </c>
      <c r="BG97" s="5">
        <v>130.30000000000001</v>
      </c>
      <c r="BH97" s="5">
        <v>135.5</v>
      </c>
      <c r="BI97" s="5">
        <v>155.9</v>
      </c>
      <c r="BJ97" s="5">
        <v>152.6</v>
      </c>
      <c r="BK97" s="5">
        <v>170.7</v>
      </c>
      <c r="BL97" s="5">
        <v>177.9</v>
      </c>
      <c r="BM97" s="5">
        <v>171.3</v>
      </c>
      <c r="BN97" s="5">
        <v>170.7</v>
      </c>
      <c r="BO97" s="5">
        <v>166.3</v>
      </c>
      <c r="BP97" s="5">
        <v>167</v>
      </c>
      <c r="BQ97" s="5">
        <v>176</v>
      </c>
      <c r="BR97" s="5">
        <v>174.1</v>
      </c>
      <c r="BS97" s="5">
        <v>180.4</v>
      </c>
      <c r="BT97" s="5">
        <v>188.4</v>
      </c>
      <c r="BU97" s="5">
        <v>192</v>
      </c>
      <c r="BV97" s="5">
        <v>198.9</v>
      </c>
      <c r="BW97" s="5">
        <v>203.8</v>
      </c>
      <c r="BX97" s="5">
        <v>191.8</v>
      </c>
      <c r="BY97" s="5">
        <v>180</v>
      </c>
      <c r="BZ97" s="5">
        <v>173.2</v>
      </c>
      <c r="CA97" s="5">
        <v>153.9</v>
      </c>
      <c r="CB97" s="5">
        <v>154.19999999999999</v>
      </c>
      <c r="CC97" s="5">
        <v>155.5</v>
      </c>
      <c r="CD97" s="5">
        <v>148.6</v>
      </c>
      <c r="CE97" s="5">
        <v>142.1</v>
      </c>
      <c r="CF97" s="5">
        <v>141.4</v>
      </c>
      <c r="CG97" s="5">
        <v>151.30000000000001</v>
      </c>
      <c r="CH97" s="5">
        <v>146</v>
      </c>
      <c r="CI97" s="5">
        <v>138.4</v>
      </c>
      <c r="CJ97" s="5">
        <v>137.69999999999999</v>
      </c>
      <c r="CK97" s="5">
        <v>142.30000000000001</v>
      </c>
      <c r="CL97" s="5">
        <v>144</v>
      </c>
      <c r="CM97" s="5">
        <v>141.4</v>
      </c>
      <c r="CN97" s="5">
        <v>143.6</v>
      </c>
      <c r="CO97" s="5">
        <v>158.5</v>
      </c>
      <c r="CP97" s="5">
        <v>157.9</v>
      </c>
      <c r="CQ97" s="5">
        <v>158.69999999999999</v>
      </c>
      <c r="CR97" s="5">
        <v>167.6</v>
      </c>
      <c r="CS97" s="5">
        <v>167.2</v>
      </c>
      <c r="CT97" s="5">
        <v>180.3</v>
      </c>
      <c r="CU97" s="5">
        <v>169.4</v>
      </c>
      <c r="CV97" s="5">
        <v>156.1</v>
      </c>
      <c r="CW97" s="5">
        <v>138.80000000000001</v>
      </c>
      <c r="CX97" s="5">
        <v>115.4</v>
      </c>
      <c r="CY97" s="5">
        <v>101.4</v>
      </c>
      <c r="CZ97" s="5">
        <v>122.4</v>
      </c>
      <c r="DA97" s="5">
        <v>125.7</v>
      </c>
      <c r="DB97" s="5">
        <v>120.6</v>
      </c>
      <c r="DC97" s="5">
        <v>124.7</v>
      </c>
      <c r="DD97" s="5">
        <v>136.6</v>
      </c>
      <c r="DE97" s="5">
        <v>145.69999999999999</v>
      </c>
      <c r="DF97" s="5">
        <v>153.9</v>
      </c>
      <c r="DG97" s="5">
        <v>149.30000000000001</v>
      </c>
      <c r="DH97" s="5">
        <v>153.1</v>
      </c>
      <c r="DI97" s="5">
        <v>149.19999999999999</v>
      </c>
      <c r="DJ97" s="5">
        <v>149</v>
      </c>
      <c r="DK97" s="5">
        <v>153</v>
      </c>
      <c r="DL97" s="5">
        <v>161.5</v>
      </c>
      <c r="DM97" s="5">
        <v>173.3</v>
      </c>
      <c r="DN97" s="5">
        <v>183.4</v>
      </c>
      <c r="DO97" s="5">
        <v>179.5</v>
      </c>
      <c r="DP97" s="5">
        <v>229.8</v>
      </c>
      <c r="DQ97" s="5">
        <v>257.39999999999998</v>
      </c>
      <c r="DR97" s="5">
        <v>275.2</v>
      </c>
      <c r="DS97" s="5">
        <v>290.60000000000002</v>
      </c>
      <c r="DT97" s="5">
        <v>239.8</v>
      </c>
    </row>
    <row r="98" spans="1:124">
      <c r="A98" s="3" t="s">
        <v>209</v>
      </c>
      <c r="B98" s="3" t="s">
        <v>210</v>
      </c>
      <c r="C98" s="4">
        <v>1.555E-2</v>
      </c>
      <c r="D98" s="5">
        <v>96.9</v>
      </c>
      <c r="E98" s="5">
        <v>94.6</v>
      </c>
      <c r="F98" s="5">
        <v>94.2</v>
      </c>
      <c r="G98" s="5">
        <v>96.6</v>
      </c>
      <c r="H98" s="5">
        <v>107.4</v>
      </c>
      <c r="I98" s="5">
        <v>111</v>
      </c>
      <c r="J98" s="5">
        <v>115.5</v>
      </c>
      <c r="K98" s="5">
        <v>116.7</v>
      </c>
      <c r="L98" s="5">
        <v>117.1</v>
      </c>
      <c r="M98" s="5">
        <v>116.8</v>
      </c>
      <c r="N98" s="5">
        <v>116.3</v>
      </c>
      <c r="O98" s="5">
        <v>116.4</v>
      </c>
      <c r="P98" s="5">
        <v>116.6</v>
      </c>
      <c r="Q98" s="5">
        <v>116.8</v>
      </c>
      <c r="R98" s="5">
        <v>117.5</v>
      </c>
      <c r="S98" s="5">
        <v>118.1</v>
      </c>
      <c r="T98" s="5">
        <v>121</v>
      </c>
      <c r="U98" s="5">
        <v>125.4</v>
      </c>
      <c r="V98" s="5">
        <v>127.7</v>
      </c>
      <c r="W98" s="5">
        <v>130.1</v>
      </c>
      <c r="X98" s="5">
        <v>130</v>
      </c>
      <c r="Y98" s="5">
        <v>130.19999999999999</v>
      </c>
      <c r="Z98" s="5">
        <v>129.19999999999999</v>
      </c>
      <c r="AA98" s="5">
        <v>130.19999999999999</v>
      </c>
      <c r="AB98" s="5">
        <v>130.6</v>
      </c>
      <c r="AC98" s="5">
        <v>131.1</v>
      </c>
      <c r="AD98" s="5">
        <v>131.5</v>
      </c>
      <c r="AE98" s="5">
        <v>131.30000000000001</v>
      </c>
      <c r="AF98" s="5">
        <v>131</v>
      </c>
      <c r="AG98" s="5">
        <v>129.5</v>
      </c>
      <c r="AH98" s="5">
        <v>128</v>
      </c>
      <c r="AI98" s="5">
        <v>127.4</v>
      </c>
      <c r="AJ98" s="5">
        <v>127.6</v>
      </c>
      <c r="AK98" s="5">
        <v>128.30000000000001</v>
      </c>
      <c r="AL98" s="5">
        <v>128</v>
      </c>
      <c r="AM98" s="5">
        <v>125.5</v>
      </c>
      <c r="AN98" s="5">
        <v>126.1</v>
      </c>
      <c r="AO98" s="5">
        <v>125.7</v>
      </c>
      <c r="AP98" s="5">
        <v>125.6</v>
      </c>
      <c r="AQ98" s="5">
        <v>126.1</v>
      </c>
      <c r="AR98" s="5">
        <v>125.4</v>
      </c>
      <c r="AS98" s="5">
        <v>125.6</v>
      </c>
      <c r="AT98" s="5">
        <v>125.5</v>
      </c>
      <c r="AU98" s="5">
        <v>123.4</v>
      </c>
      <c r="AV98" s="5">
        <v>120</v>
      </c>
      <c r="AW98" s="5">
        <v>115.6</v>
      </c>
      <c r="AX98" s="5">
        <v>114.8</v>
      </c>
      <c r="AY98" s="5">
        <v>115.9</v>
      </c>
      <c r="AZ98" s="5">
        <v>116.7</v>
      </c>
      <c r="BA98" s="5">
        <v>117.5</v>
      </c>
      <c r="BB98" s="5">
        <v>118.3</v>
      </c>
      <c r="BC98" s="5">
        <v>118</v>
      </c>
      <c r="BD98" s="5">
        <v>116.7</v>
      </c>
      <c r="BE98" s="5">
        <v>118.6</v>
      </c>
      <c r="BF98" s="5">
        <v>117.4</v>
      </c>
      <c r="BG98" s="5">
        <v>115.1</v>
      </c>
      <c r="BH98" s="5">
        <v>113.8</v>
      </c>
      <c r="BI98" s="5">
        <v>111.3</v>
      </c>
      <c r="BJ98" s="5">
        <v>113.4</v>
      </c>
      <c r="BK98" s="5">
        <v>116.4</v>
      </c>
      <c r="BL98" s="5">
        <v>115.8</v>
      </c>
      <c r="BM98" s="5">
        <v>115.7</v>
      </c>
      <c r="BN98" s="5">
        <v>113.7</v>
      </c>
      <c r="BO98" s="5">
        <v>113.5</v>
      </c>
      <c r="BP98" s="5">
        <v>114</v>
      </c>
      <c r="BQ98" s="5">
        <v>114.9</v>
      </c>
      <c r="BR98" s="5">
        <v>115.5</v>
      </c>
      <c r="BS98" s="5">
        <v>113.4</v>
      </c>
      <c r="BT98" s="5">
        <v>114.4</v>
      </c>
      <c r="BU98" s="5">
        <v>115.8</v>
      </c>
      <c r="BV98" s="5">
        <v>115.4</v>
      </c>
      <c r="BW98" s="5">
        <v>116.8</v>
      </c>
      <c r="BX98" s="5">
        <v>118.4</v>
      </c>
      <c r="BY98" s="5">
        <v>119.6</v>
      </c>
      <c r="BZ98" s="5">
        <v>120.9</v>
      </c>
      <c r="CA98" s="5">
        <v>123.5</v>
      </c>
      <c r="CB98" s="5">
        <v>123.8</v>
      </c>
      <c r="CC98" s="5">
        <v>123.2</v>
      </c>
      <c r="CD98" s="5">
        <v>123.4</v>
      </c>
      <c r="CE98" s="5">
        <v>123.4</v>
      </c>
      <c r="CF98" s="5">
        <v>124.8</v>
      </c>
      <c r="CG98" s="5">
        <v>125.2</v>
      </c>
      <c r="CH98" s="5">
        <v>124.1</v>
      </c>
      <c r="CI98" s="5">
        <v>123.4</v>
      </c>
      <c r="CJ98" s="5">
        <v>122.5</v>
      </c>
      <c r="CK98" s="5">
        <v>120.7</v>
      </c>
      <c r="CL98" s="5">
        <v>121.2</v>
      </c>
      <c r="CM98" s="5">
        <v>121.4</v>
      </c>
      <c r="CN98" s="5">
        <v>121</v>
      </c>
      <c r="CO98" s="5">
        <v>119.8</v>
      </c>
      <c r="CP98" s="5">
        <v>119.2</v>
      </c>
      <c r="CQ98" s="5">
        <v>115.7</v>
      </c>
      <c r="CR98" s="5">
        <v>115.4</v>
      </c>
      <c r="CS98" s="5">
        <v>116.9</v>
      </c>
      <c r="CT98" s="5">
        <v>117.8</v>
      </c>
      <c r="CU98" s="5">
        <v>115.5</v>
      </c>
      <c r="CV98" s="5">
        <v>115.4</v>
      </c>
      <c r="CW98" s="5">
        <v>116.2</v>
      </c>
      <c r="CX98" s="5">
        <v>116.9</v>
      </c>
      <c r="CY98" s="5">
        <v>118.8</v>
      </c>
      <c r="CZ98" s="5">
        <v>119.6</v>
      </c>
      <c r="DA98" s="5">
        <v>120.6</v>
      </c>
      <c r="DB98" s="5">
        <v>124.3</v>
      </c>
      <c r="DC98" s="5">
        <v>124.5</v>
      </c>
      <c r="DD98" s="5">
        <v>125.3</v>
      </c>
      <c r="DE98" s="5">
        <v>126</v>
      </c>
      <c r="DF98" s="5">
        <v>127.2</v>
      </c>
      <c r="DG98" s="5">
        <v>127.7</v>
      </c>
      <c r="DH98" s="5">
        <v>128.9</v>
      </c>
      <c r="DI98" s="5">
        <v>128.30000000000001</v>
      </c>
      <c r="DJ98" s="5">
        <v>127.2</v>
      </c>
      <c r="DK98" s="5">
        <v>125.7</v>
      </c>
      <c r="DL98" s="5">
        <v>125.3</v>
      </c>
      <c r="DM98" s="5">
        <v>123.6</v>
      </c>
      <c r="DN98" s="5">
        <v>120.6</v>
      </c>
      <c r="DO98" s="5">
        <v>117.2</v>
      </c>
      <c r="DP98" s="5">
        <v>117.2</v>
      </c>
      <c r="DQ98" s="5">
        <v>115.2</v>
      </c>
      <c r="DR98" s="5">
        <v>113.6</v>
      </c>
      <c r="DS98" s="5">
        <v>115.6</v>
      </c>
      <c r="DT98" s="5">
        <v>118.4</v>
      </c>
    </row>
    <row r="99" spans="1:124">
      <c r="A99" s="3" t="s">
        <v>211</v>
      </c>
      <c r="B99" s="3" t="s">
        <v>212</v>
      </c>
      <c r="C99" s="4">
        <v>1.1153</v>
      </c>
      <c r="D99" s="5">
        <v>115.3</v>
      </c>
      <c r="E99" s="5">
        <v>118.1</v>
      </c>
      <c r="F99" s="5">
        <v>120.2</v>
      </c>
      <c r="G99" s="5">
        <v>136.69999999999999</v>
      </c>
      <c r="H99" s="5">
        <v>140.69999999999999</v>
      </c>
      <c r="I99" s="5">
        <v>134.4</v>
      </c>
      <c r="J99" s="5">
        <v>124.2</v>
      </c>
      <c r="K99" s="5">
        <v>126.6</v>
      </c>
      <c r="L99" s="5">
        <v>128.6</v>
      </c>
      <c r="M99" s="5">
        <v>127.3</v>
      </c>
      <c r="N99" s="5">
        <v>124.6</v>
      </c>
      <c r="O99" s="5">
        <v>125.4</v>
      </c>
      <c r="P99" s="5">
        <v>129.4</v>
      </c>
      <c r="Q99" s="5">
        <v>128.9</v>
      </c>
      <c r="R99" s="5">
        <v>125.2</v>
      </c>
      <c r="S99" s="5">
        <v>122.7</v>
      </c>
      <c r="T99" s="5">
        <v>120.8</v>
      </c>
      <c r="U99" s="5">
        <v>121.6</v>
      </c>
      <c r="V99" s="5">
        <v>122.3</v>
      </c>
      <c r="W99" s="5">
        <v>127.2</v>
      </c>
      <c r="X99" s="5">
        <v>127.2</v>
      </c>
      <c r="Y99" s="5">
        <v>125.7</v>
      </c>
      <c r="Z99" s="5">
        <v>126.7</v>
      </c>
      <c r="AA99" s="5">
        <v>129.4</v>
      </c>
      <c r="AB99" s="5">
        <v>132.19999999999999</v>
      </c>
      <c r="AC99" s="5">
        <v>137.5</v>
      </c>
      <c r="AD99" s="5">
        <v>133.5</v>
      </c>
      <c r="AE99" s="5">
        <v>135</v>
      </c>
      <c r="AF99" s="5">
        <v>132.80000000000001</v>
      </c>
      <c r="AG99" s="5">
        <v>126.5</v>
      </c>
      <c r="AH99" s="5">
        <v>122.6</v>
      </c>
      <c r="AI99" s="5">
        <v>123.1</v>
      </c>
      <c r="AJ99" s="5">
        <v>125.4</v>
      </c>
      <c r="AK99" s="5">
        <v>127.9</v>
      </c>
      <c r="AL99" s="5">
        <v>126.9</v>
      </c>
      <c r="AM99" s="5">
        <v>127.1</v>
      </c>
      <c r="AN99" s="5">
        <v>129.9</v>
      </c>
      <c r="AO99" s="5">
        <v>141.30000000000001</v>
      </c>
      <c r="AP99" s="5">
        <v>140.4</v>
      </c>
      <c r="AQ99" s="5">
        <v>136.4</v>
      </c>
      <c r="AR99" s="5">
        <v>135.19999999999999</v>
      </c>
      <c r="AS99" s="5">
        <v>136.19999999999999</v>
      </c>
      <c r="AT99" s="5">
        <v>141</v>
      </c>
      <c r="AU99" s="5">
        <v>141.9</v>
      </c>
      <c r="AV99" s="5">
        <v>139.1</v>
      </c>
      <c r="AW99" s="5">
        <v>135.4</v>
      </c>
      <c r="AX99" s="5">
        <v>130.80000000000001</v>
      </c>
      <c r="AY99" s="5">
        <v>131.19999999999999</v>
      </c>
      <c r="AZ99" s="5">
        <v>142</v>
      </c>
      <c r="BA99" s="5">
        <v>141.9</v>
      </c>
      <c r="BB99" s="5">
        <v>144.19999999999999</v>
      </c>
      <c r="BC99" s="5">
        <v>144.4</v>
      </c>
      <c r="BD99" s="5">
        <v>143.1</v>
      </c>
      <c r="BE99" s="5">
        <v>139.69999999999999</v>
      </c>
      <c r="BF99" s="5">
        <v>131.4</v>
      </c>
      <c r="BG99" s="5">
        <v>128</v>
      </c>
      <c r="BH99" s="5">
        <v>130</v>
      </c>
      <c r="BI99" s="5">
        <v>130.1</v>
      </c>
      <c r="BJ99" s="5">
        <v>128.80000000000001</v>
      </c>
      <c r="BK99" s="5">
        <v>128.69999999999999</v>
      </c>
      <c r="BL99" s="5">
        <v>129.9</v>
      </c>
      <c r="BM99" s="5">
        <v>127.4</v>
      </c>
      <c r="BN99" s="5">
        <v>126.2</v>
      </c>
      <c r="BO99" s="5">
        <v>125.7</v>
      </c>
      <c r="BP99" s="5">
        <v>127.1</v>
      </c>
      <c r="BQ99" s="5">
        <v>128</v>
      </c>
      <c r="BR99" s="5">
        <v>128</v>
      </c>
      <c r="BS99" s="5">
        <v>127.1</v>
      </c>
      <c r="BT99" s="5">
        <v>129.30000000000001</v>
      </c>
      <c r="BU99" s="5">
        <v>132.69999999999999</v>
      </c>
      <c r="BV99" s="5">
        <v>138.19999999999999</v>
      </c>
      <c r="BW99" s="5">
        <v>138.69999999999999</v>
      </c>
      <c r="BX99" s="5">
        <v>138.4</v>
      </c>
      <c r="BY99" s="5">
        <v>137.80000000000001</v>
      </c>
      <c r="BZ99" s="5">
        <v>137.30000000000001</v>
      </c>
      <c r="CA99" s="5">
        <v>138.1</v>
      </c>
      <c r="CB99" s="5">
        <v>140.1</v>
      </c>
      <c r="CC99" s="5">
        <v>138.5</v>
      </c>
      <c r="CD99" s="5">
        <v>137.6</v>
      </c>
      <c r="CE99" s="5">
        <v>140.69999999999999</v>
      </c>
      <c r="CF99" s="5">
        <v>140.9</v>
      </c>
      <c r="CG99" s="5">
        <v>144.1</v>
      </c>
      <c r="CH99" s="5">
        <v>146.9</v>
      </c>
      <c r="CI99" s="5">
        <v>145.5</v>
      </c>
      <c r="CJ99" s="5">
        <v>147.80000000000001</v>
      </c>
      <c r="CK99" s="5">
        <v>147.80000000000001</v>
      </c>
      <c r="CL99" s="5">
        <v>150</v>
      </c>
      <c r="CM99" s="5">
        <v>150.1</v>
      </c>
      <c r="CN99" s="5">
        <v>151.69999999999999</v>
      </c>
      <c r="CO99" s="5">
        <v>154.5</v>
      </c>
      <c r="CP99" s="5">
        <v>151.4</v>
      </c>
      <c r="CQ99" s="5">
        <v>149.6</v>
      </c>
      <c r="CR99" s="5">
        <v>152.9</v>
      </c>
      <c r="CS99" s="5">
        <v>157.1</v>
      </c>
      <c r="CT99" s="5">
        <v>153.69999999999999</v>
      </c>
      <c r="CU99" s="5">
        <v>149.69999999999999</v>
      </c>
      <c r="CV99" s="5">
        <v>150.6</v>
      </c>
      <c r="CW99" s="5">
        <v>153.6</v>
      </c>
      <c r="CX99" s="5">
        <v>154.80000000000001</v>
      </c>
      <c r="CY99" s="5">
        <v>154.1</v>
      </c>
      <c r="CZ99" s="5">
        <v>155.80000000000001</v>
      </c>
      <c r="DA99" s="5">
        <v>155.5</v>
      </c>
      <c r="DB99" s="5">
        <v>158</v>
      </c>
      <c r="DC99" s="5">
        <v>162</v>
      </c>
      <c r="DD99" s="5">
        <v>164.4</v>
      </c>
      <c r="DE99" s="5">
        <v>171</v>
      </c>
      <c r="DF99" s="5">
        <v>175.3</v>
      </c>
      <c r="DG99" s="5">
        <v>185</v>
      </c>
      <c r="DH99" s="5">
        <v>195.7</v>
      </c>
      <c r="DI99" s="5">
        <v>208.9</v>
      </c>
      <c r="DJ99" s="5">
        <v>211.7</v>
      </c>
      <c r="DK99" s="5">
        <v>216.9</v>
      </c>
      <c r="DL99" s="5">
        <v>239.6</v>
      </c>
      <c r="DM99" s="5">
        <v>235</v>
      </c>
      <c r="DN99" s="5">
        <v>199.7</v>
      </c>
      <c r="DO99" s="5">
        <v>202.3</v>
      </c>
      <c r="DP99" s="5">
        <v>210.1</v>
      </c>
      <c r="DQ99" s="5">
        <v>210.8</v>
      </c>
      <c r="DR99" s="5">
        <v>215.4</v>
      </c>
      <c r="DS99" s="5">
        <v>226.6</v>
      </c>
      <c r="DT99" s="5">
        <v>227.2</v>
      </c>
    </row>
    <row r="100" spans="1:124">
      <c r="A100" s="3" t="s">
        <v>213</v>
      </c>
      <c r="B100" s="3" t="s">
        <v>214</v>
      </c>
      <c r="C100" s="4">
        <v>0.26876</v>
      </c>
      <c r="D100" s="5">
        <v>112.5</v>
      </c>
      <c r="E100" s="5">
        <v>114</v>
      </c>
      <c r="F100" s="5">
        <v>113.9</v>
      </c>
      <c r="G100" s="5">
        <v>116.7</v>
      </c>
      <c r="H100" s="5">
        <v>122.9</v>
      </c>
      <c r="I100" s="5">
        <v>122</v>
      </c>
      <c r="J100" s="5">
        <v>121.5</v>
      </c>
      <c r="K100" s="5">
        <v>121.9</v>
      </c>
      <c r="L100" s="5">
        <v>125.8</v>
      </c>
      <c r="M100" s="5">
        <v>128.69999999999999</v>
      </c>
      <c r="N100" s="5">
        <v>125.3</v>
      </c>
      <c r="O100" s="5">
        <v>121.1</v>
      </c>
      <c r="P100" s="5">
        <v>124.7</v>
      </c>
      <c r="Q100" s="5">
        <v>122.2</v>
      </c>
      <c r="R100" s="5">
        <v>115.8</v>
      </c>
      <c r="S100" s="5">
        <v>110.3</v>
      </c>
      <c r="T100" s="5">
        <v>106.2</v>
      </c>
      <c r="U100" s="5">
        <v>107.1</v>
      </c>
      <c r="V100" s="5">
        <v>107.6</v>
      </c>
      <c r="W100" s="5">
        <v>104.7</v>
      </c>
      <c r="X100" s="5">
        <v>100.4</v>
      </c>
      <c r="Y100" s="5">
        <v>100.7</v>
      </c>
      <c r="Z100" s="5">
        <v>99.4</v>
      </c>
      <c r="AA100" s="5">
        <v>99.3</v>
      </c>
      <c r="AB100" s="5">
        <v>100.4</v>
      </c>
      <c r="AC100" s="5">
        <v>103.9</v>
      </c>
      <c r="AD100" s="5">
        <v>102.5</v>
      </c>
      <c r="AE100" s="5">
        <v>103.5</v>
      </c>
      <c r="AF100" s="5">
        <v>106.3</v>
      </c>
      <c r="AG100" s="5">
        <v>109.8</v>
      </c>
      <c r="AH100" s="5">
        <v>109</v>
      </c>
      <c r="AI100" s="5">
        <v>106.5</v>
      </c>
      <c r="AJ100" s="5">
        <v>105</v>
      </c>
      <c r="AK100" s="5">
        <v>110</v>
      </c>
      <c r="AL100" s="5">
        <v>111.1</v>
      </c>
      <c r="AM100" s="5">
        <v>115</v>
      </c>
      <c r="AN100" s="5">
        <v>119.7</v>
      </c>
      <c r="AO100" s="5">
        <v>127.3</v>
      </c>
      <c r="AP100" s="5">
        <v>135.69999999999999</v>
      </c>
      <c r="AQ100" s="5">
        <v>133.1</v>
      </c>
      <c r="AR100" s="5">
        <v>134.80000000000001</v>
      </c>
      <c r="AS100" s="5">
        <v>136.1</v>
      </c>
      <c r="AT100" s="5">
        <v>122.3</v>
      </c>
      <c r="AU100" s="5">
        <v>122.4</v>
      </c>
      <c r="AV100" s="5">
        <v>126</v>
      </c>
      <c r="AW100" s="5">
        <v>123.3</v>
      </c>
      <c r="AX100" s="5">
        <v>124.6</v>
      </c>
      <c r="AY100" s="5">
        <v>128.9</v>
      </c>
      <c r="AZ100" s="5">
        <v>139.1</v>
      </c>
      <c r="BA100" s="5">
        <v>143.4</v>
      </c>
      <c r="BB100" s="5">
        <v>146.1</v>
      </c>
      <c r="BC100" s="5">
        <v>150</v>
      </c>
      <c r="BD100" s="5">
        <v>145.5</v>
      </c>
      <c r="BE100" s="5">
        <v>140.30000000000001</v>
      </c>
      <c r="BF100" s="5">
        <v>132.30000000000001</v>
      </c>
      <c r="BG100" s="5">
        <v>126.4</v>
      </c>
      <c r="BH100" s="5">
        <v>131.5</v>
      </c>
      <c r="BI100" s="5">
        <v>134.1</v>
      </c>
      <c r="BJ100" s="5">
        <v>132.4</v>
      </c>
      <c r="BK100" s="5">
        <v>137.69999999999999</v>
      </c>
      <c r="BL100" s="5">
        <v>139.80000000000001</v>
      </c>
      <c r="BM100" s="5">
        <v>136.19999999999999</v>
      </c>
      <c r="BN100" s="5">
        <v>133.19999999999999</v>
      </c>
      <c r="BO100" s="5">
        <v>127.6</v>
      </c>
      <c r="BP100" s="5">
        <v>124.3</v>
      </c>
      <c r="BQ100" s="5">
        <v>118</v>
      </c>
      <c r="BR100" s="5">
        <v>116.9</v>
      </c>
      <c r="BS100" s="5">
        <v>117</v>
      </c>
      <c r="BT100" s="5">
        <v>113.9</v>
      </c>
      <c r="BU100" s="5">
        <v>113.4</v>
      </c>
      <c r="BV100" s="5">
        <v>114.9</v>
      </c>
      <c r="BW100" s="5">
        <v>114.3</v>
      </c>
      <c r="BX100" s="5">
        <v>109.6</v>
      </c>
      <c r="BY100" s="5">
        <v>107.5</v>
      </c>
      <c r="BZ100" s="5">
        <v>109.7</v>
      </c>
      <c r="CA100" s="5">
        <v>112.4</v>
      </c>
      <c r="CB100" s="5">
        <v>119.9</v>
      </c>
      <c r="CC100" s="5">
        <v>118.2</v>
      </c>
      <c r="CD100" s="5">
        <v>118.8</v>
      </c>
      <c r="CE100" s="5">
        <v>125.3</v>
      </c>
      <c r="CF100" s="5">
        <v>122.6</v>
      </c>
      <c r="CG100" s="5">
        <v>123.8</v>
      </c>
      <c r="CH100" s="5">
        <v>125.2</v>
      </c>
      <c r="CI100" s="5">
        <v>126.8</v>
      </c>
      <c r="CJ100" s="5">
        <v>129.5</v>
      </c>
      <c r="CK100" s="5">
        <v>134.5</v>
      </c>
      <c r="CL100" s="5">
        <v>140.30000000000001</v>
      </c>
      <c r="CM100" s="5">
        <v>147.1</v>
      </c>
      <c r="CN100" s="5">
        <v>149.6</v>
      </c>
      <c r="CO100" s="5">
        <v>150.19999999999999</v>
      </c>
      <c r="CP100" s="5">
        <v>148.80000000000001</v>
      </c>
      <c r="CQ100" s="5">
        <v>140.6</v>
      </c>
      <c r="CR100" s="5">
        <v>137.30000000000001</v>
      </c>
      <c r="CS100" s="5">
        <v>139</v>
      </c>
      <c r="CT100" s="5">
        <v>142.69999999999999</v>
      </c>
      <c r="CU100" s="5">
        <v>149.80000000000001</v>
      </c>
      <c r="CV100" s="5">
        <v>155.80000000000001</v>
      </c>
      <c r="CW100" s="5">
        <v>157.69999999999999</v>
      </c>
      <c r="CX100" s="5">
        <v>158.80000000000001</v>
      </c>
      <c r="CY100" s="5">
        <v>156.5</v>
      </c>
      <c r="CZ100" s="5">
        <v>154.19999999999999</v>
      </c>
      <c r="DA100" s="5">
        <v>145.5</v>
      </c>
      <c r="DB100" s="5">
        <v>145.1</v>
      </c>
      <c r="DC100" s="5">
        <v>146.30000000000001</v>
      </c>
      <c r="DD100" s="5">
        <v>149.1</v>
      </c>
      <c r="DE100" s="5">
        <v>156.4</v>
      </c>
      <c r="DF100" s="5">
        <v>162.1</v>
      </c>
      <c r="DG100" s="5">
        <v>170.4</v>
      </c>
      <c r="DH100" s="5">
        <v>167.7</v>
      </c>
      <c r="DI100" s="5">
        <v>163.4</v>
      </c>
      <c r="DJ100" s="5">
        <v>163.30000000000001</v>
      </c>
      <c r="DK100" s="5">
        <v>160</v>
      </c>
      <c r="DL100" s="5">
        <v>161.9</v>
      </c>
      <c r="DM100" s="5">
        <v>162.9</v>
      </c>
      <c r="DN100" s="5">
        <v>160.4</v>
      </c>
      <c r="DO100" s="5">
        <v>163.6</v>
      </c>
      <c r="DP100" s="5">
        <v>165.3</v>
      </c>
      <c r="DQ100" s="5">
        <v>167.3</v>
      </c>
      <c r="DR100" s="5">
        <v>165.7</v>
      </c>
      <c r="DS100" s="5">
        <v>169.1</v>
      </c>
      <c r="DT100" s="5">
        <v>171.2</v>
      </c>
    </row>
    <row r="101" spans="1:124">
      <c r="A101" s="3" t="s">
        <v>215</v>
      </c>
      <c r="B101" s="3" t="s">
        <v>216</v>
      </c>
      <c r="C101" s="4">
        <v>0.24914</v>
      </c>
      <c r="D101" s="5">
        <v>117.9</v>
      </c>
      <c r="E101" s="5">
        <v>118.4</v>
      </c>
      <c r="F101" s="5">
        <v>119.3</v>
      </c>
      <c r="G101" s="5">
        <v>129.5</v>
      </c>
      <c r="H101" s="5">
        <v>134.6</v>
      </c>
      <c r="I101" s="5">
        <v>136.69999999999999</v>
      </c>
      <c r="J101" s="5">
        <v>141</v>
      </c>
      <c r="K101" s="5">
        <v>142.19999999999999</v>
      </c>
      <c r="L101" s="5">
        <v>141.19999999999999</v>
      </c>
      <c r="M101" s="5">
        <v>138</v>
      </c>
      <c r="N101" s="5">
        <v>132.6</v>
      </c>
      <c r="O101" s="5">
        <v>121.6</v>
      </c>
      <c r="P101" s="5">
        <v>117.7</v>
      </c>
      <c r="Q101" s="5">
        <v>117.4</v>
      </c>
      <c r="R101" s="5">
        <v>117.4</v>
      </c>
      <c r="S101" s="5">
        <v>116.5</v>
      </c>
      <c r="T101" s="5">
        <v>116.9</v>
      </c>
      <c r="U101" s="5">
        <v>119</v>
      </c>
      <c r="V101" s="5">
        <v>120.1</v>
      </c>
      <c r="W101" s="5">
        <v>122.9</v>
      </c>
      <c r="X101" s="5">
        <v>122.7</v>
      </c>
      <c r="Y101" s="5">
        <v>120.4</v>
      </c>
      <c r="Z101" s="5">
        <v>119.3</v>
      </c>
      <c r="AA101" s="5">
        <v>118.5</v>
      </c>
      <c r="AB101" s="5">
        <v>116.9</v>
      </c>
      <c r="AC101" s="5">
        <v>115.9</v>
      </c>
      <c r="AD101" s="5">
        <v>117.7</v>
      </c>
      <c r="AE101" s="5">
        <v>121.1</v>
      </c>
      <c r="AF101" s="5">
        <v>121</v>
      </c>
      <c r="AG101" s="5">
        <v>122</v>
      </c>
      <c r="AH101" s="5">
        <v>122.3</v>
      </c>
      <c r="AI101" s="5">
        <v>124.3</v>
      </c>
      <c r="AJ101" s="5">
        <v>129.1</v>
      </c>
      <c r="AK101" s="5">
        <v>127.1</v>
      </c>
      <c r="AL101" s="5">
        <v>128</v>
      </c>
      <c r="AM101" s="5">
        <v>126.7</v>
      </c>
      <c r="AN101" s="5">
        <v>127.5</v>
      </c>
      <c r="AO101" s="5">
        <v>138.6</v>
      </c>
      <c r="AP101" s="5">
        <v>143</v>
      </c>
      <c r="AQ101" s="5">
        <v>143.80000000000001</v>
      </c>
      <c r="AR101" s="5">
        <v>145.1</v>
      </c>
      <c r="AS101" s="5">
        <v>148</v>
      </c>
      <c r="AT101" s="5">
        <v>158.80000000000001</v>
      </c>
      <c r="AU101" s="5">
        <v>163.19999999999999</v>
      </c>
      <c r="AV101" s="5">
        <v>161.30000000000001</v>
      </c>
      <c r="AW101" s="5">
        <v>154.30000000000001</v>
      </c>
      <c r="AX101" s="5">
        <v>135.30000000000001</v>
      </c>
      <c r="AY101" s="5">
        <v>132.30000000000001</v>
      </c>
      <c r="AZ101" s="5">
        <v>144.19999999999999</v>
      </c>
      <c r="BA101" s="5">
        <v>147.4</v>
      </c>
      <c r="BB101" s="5">
        <v>150.80000000000001</v>
      </c>
      <c r="BC101" s="5">
        <v>155</v>
      </c>
      <c r="BD101" s="5">
        <v>155.9</v>
      </c>
      <c r="BE101" s="5">
        <v>155.5</v>
      </c>
      <c r="BF101" s="5">
        <v>152.80000000000001</v>
      </c>
      <c r="BG101" s="5">
        <v>153.5</v>
      </c>
      <c r="BH101" s="5">
        <v>151.19999999999999</v>
      </c>
      <c r="BI101" s="5">
        <v>147.69999999999999</v>
      </c>
      <c r="BJ101" s="5">
        <v>143.4</v>
      </c>
      <c r="BK101" s="5">
        <v>135.30000000000001</v>
      </c>
      <c r="BL101" s="5">
        <v>130.6</v>
      </c>
      <c r="BM101" s="5">
        <v>130.69999999999999</v>
      </c>
      <c r="BN101" s="5">
        <v>129.9</v>
      </c>
      <c r="BO101" s="5">
        <v>131</v>
      </c>
      <c r="BP101" s="5">
        <v>133.30000000000001</v>
      </c>
      <c r="BQ101" s="5">
        <v>134.6</v>
      </c>
      <c r="BR101" s="5">
        <v>134.19999999999999</v>
      </c>
      <c r="BS101" s="5">
        <v>135.6</v>
      </c>
      <c r="BT101" s="5">
        <v>138.19999999999999</v>
      </c>
      <c r="BU101" s="5">
        <v>137.6</v>
      </c>
      <c r="BV101" s="5">
        <v>136.80000000000001</v>
      </c>
      <c r="BW101" s="5">
        <v>136.1</v>
      </c>
      <c r="BX101" s="5">
        <v>136.80000000000001</v>
      </c>
      <c r="BY101" s="5">
        <v>136.9</v>
      </c>
      <c r="BZ101" s="5">
        <v>137.4</v>
      </c>
      <c r="CA101" s="5">
        <v>140.80000000000001</v>
      </c>
      <c r="CB101" s="5">
        <v>143.80000000000001</v>
      </c>
      <c r="CC101" s="5">
        <v>145.6</v>
      </c>
      <c r="CD101" s="5">
        <v>145.80000000000001</v>
      </c>
      <c r="CE101" s="5">
        <v>146.6</v>
      </c>
      <c r="CF101" s="5">
        <v>145.69999999999999</v>
      </c>
      <c r="CG101" s="5">
        <v>144.5</v>
      </c>
      <c r="CH101" s="5">
        <v>143.30000000000001</v>
      </c>
      <c r="CI101" s="5">
        <v>139.4</v>
      </c>
      <c r="CJ101" s="5">
        <v>138.19999999999999</v>
      </c>
      <c r="CK101" s="5">
        <v>139.19999999999999</v>
      </c>
      <c r="CL101" s="5">
        <v>141.5</v>
      </c>
      <c r="CM101" s="5">
        <v>141.9</v>
      </c>
      <c r="CN101" s="5">
        <v>143.19999999999999</v>
      </c>
      <c r="CO101" s="5">
        <v>144</v>
      </c>
      <c r="CP101" s="5">
        <v>144.9</v>
      </c>
      <c r="CQ101" s="5">
        <v>146.5</v>
      </c>
      <c r="CR101" s="5">
        <v>150.1</v>
      </c>
      <c r="CS101" s="5">
        <v>152.9</v>
      </c>
      <c r="CT101" s="5">
        <v>150.5</v>
      </c>
      <c r="CU101" s="5">
        <v>148.19999999999999</v>
      </c>
      <c r="CV101" s="5">
        <v>147.30000000000001</v>
      </c>
      <c r="CW101" s="5">
        <v>148.6</v>
      </c>
      <c r="CX101" s="5">
        <v>151.9</v>
      </c>
      <c r="CY101" s="5">
        <v>154.6</v>
      </c>
      <c r="CZ101" s="5">
        <v>159.30000000000001</v>
      </c>
      <c r="DA101" s="5">
        <v>164</v>
      </c>
      <c r="DB101" s="5">
        <v>166.4</v>
      </c>
      <c r="DC101" s="5">
        <v>171.9</v>
      </c>
      <c r="DD101" s="5">
        <v>171.3</v>
      </c>
      <c r="DE101" s="5">
        <v>177.5</v>
      </c>
      <c r="DF101" s="5">
        <v>178.9</v>
      </c>
      <c r="DG101" s="5">
        <v>172.9</v>
      </c>
      <c r="DH101" s="5">
        <v>181.1</v>
      </c>
      <c r="DI101" s="5">
        <v>196</v>
      </c>
      <c r="DJ101" s="5">
        <v>200.2</v>
      </c>
      <c r="DK101" s="5">
        <v>202.3</v>
      </c>
      <c r="DL101" s="5">
        <v>210.9</v>
      </c>
      <c r="DM101" s="5">
        <v>219.1</v>
      </c>
      <c r="DN101" s="5">
        <v>224</v>
      </c>
      <c r="DO101" s="5">
        <v>225.1</v>
      </c>
      <c r="DP101" s="5">
        <v>222.8</v>
      </c>
      <c r="DQ101" s="5">
        <v>216.8</v>
      </c>
      <c r="DR101" s="5">
        <v>216.6</v>
      </c>
      <c r="DS101" s="5">
        <v>210.9</v>
      </c>
      <c r="DT101" s="5">
        <v>208.3</v>
      </c>
    </row>
    <row r="102" spans="1:124">
      <c r="A102" s="3" t="s">
        <v>217</v>
      </c>
      <c r="B102" s="3" t="s">
        <v>218</v>
      </c>
      <c r="C102" s="4">
        <v>1.106E-2</v>
      </c>
      <c r="D102" s="5">
        <v>101.2</v>
      </c>
      <c r="E102" s="5">
        <v>101.5</v>
      </c>
      <c r="F102" s="5">
        <v>102.5</v>
      </c>
      <c r="G102" s="5">
        <v>110.7</v>
      </c>
      <c r="H102" s="5">
        <v>115</v>
      </c>
      <c r="I102" s="5">
        <v>112.5</v>
      </c>
      <c r="J102" s="5">
        <v>114</v>
      </c>
      <c r="K102" s="5">
        <v>111.9</v>
      </c>
      <c r="L102" s="5">
        <v>110.8</v>
      </c>
      <c r="M102" s="5">
        <v>106.5</v>
      </c>
      <c r="N102" s="5">
        <v>106.1</v>
      </c>
      <c r="O102" s="5">
        <v>112</v>
      </c>
      <c r="P102" s="5">
        <v>112</v>
      </c>
      <c r="Q102" s="5">
        <v>114.4</v>
      </c>
      <c r="R102" s="5">
        <v>115.9</v>
      </c>
      <c r="S102" s="5">
        <v>119.1</v>
      </c>
      <c r="T102" s="5">
        <v>123.6</v>
      </c>
      <c r="U102" s="5">
        <v>120.4</v>
      </c>
      <c r="V102" s="5">
        <v>118.7</v>
      </c>
      <c r="W102" s="5">
        <v>115.7</v>
      </c>
      <c r="X102" s="5">
        <v>112.9</v>
      </c>
      <c r="Y102" s="5">
        <v>115.7</v>
      </c>
      <c r="Z102" s="5">
        <v>114.2</v>
      </c>
      <c r="AA102" s="5">
        <v>111.7</v>
      </c>
      <c r="AB102" s="5">
        <v>114.9</v>
      </c>
      <c r="AC102" s="5">
        <v>115.5</v>
      </c>
      <c r="AD102" s="5">
        <v>120.9</v>
      </c>
      <c r="AE102" s="5">
        <v>122.8</v>
      </c>
      <c r="AF102" s="5">
        <v>132.6</v>
      </c>
      <c r="AG102" s="5">
        <v>125.2</v>
      </c>
      <c r="AH102" s="5">
        <v>120.7</v>
      </c>
      <c r="AI102" s="5">
        <v>114.5</v>
      </c>
      <c r="AJ102" s="5">
        <v>111.2</v>
      </c>
      <c r="AK102" s="5">
        <v>107.7</v>
      </c>
      <c r="AL102" s="5">
        <v>108.5</v>
      </c>
      <c r="AM102" s="5">
        <v>113.8</v>
      </c>
      <c r="AN102" s="5">
        <v>119.4</v>
      </c>
      <c r="AO102" s="5">
        <v>122.6</v>
      </c>
      <c r="AP102" s="5">
        <v>125</v>
      </c>
      <c r="AQ102" s="5">
        <v>129.80000000000001</v>
      </c>
      <c r="AR102" s="5">
        <v>131.1</v>
      </c>
      <c r="AS102" s="5">
        <v>141.4</v>
      </c>
      <c r="AT102" s="5">
        <v>146.19999999999999</v>
      </c>
      <c r="AU102" s="5">
        <v>136.80000000000001</v>
      </c>
      <c r="AV102" s="5">
        <v>140.69999999999999</v>
      </c>
      <c r="AW102" s="5">
        <v>145.30000000000001</v>
      </c>
      <c r="AX102" s="5">
        <v>148.19999999999999</v>
      </c>
      <c r="AY102" s="5">
        <v>150.30000000000001</v>
      </c>
      <c r="AZ102" s="5">
        <v>157.19999999999999</v>
      </c>
      <c r="BA102" s="5">
        <v>156.80000000000001</v>
      </c>
      <c r="BB102" s="5">
        <v>164</v>
      </c>
      <c r="BC102" s="5">
        <v>167.8</v>
      </c>
      <c r="BD102" s="5">
        <v>166.6</v>
      </c>
      <c r="BE102" s="5">
        <v>164.4</v>
      </c>
      <c r="BF102" s="5">
        <v>161.80000000000001</v>
      </c>
      <c r="BG102" s="5">
        <v>154</v>
      </c>
      <c r="BH102" s="5">
        <v>156.30000000000001</v>
      </c>
      <c r="BI102" s="5">
        <v>159</v>
      </c>
      <c r="BJ102" s="5">
        <v>157.9</v>
      </c>
      <c r="BK102" s="5">
        <v>156.5</v>
      </c>
      <c r="BL102" s="5">
        <v>154.5</v>
      </c>
      <c r="BM102" s="5">
        <v>148.1</v>
      </c>
      <c r="BN102" s="5">
        <v>145.4</v>
      </c>
      <c r="BO102" s="5">
        <v>143.5</v>
      </c>
      <c r="BP102" s="5">
        <v>142.6</v>
      </c>
      <c r="BQ102" s="5">
        <v>142.9</v>
      </c>
      <c r="BR102" s="5">
        <v>138.9</v>
      </c>
      <c r="BS102" s="5">
        <v>141.4</v>
      </c>
      <c r="BT102" s="5">
        <v>144.80000000000001</v>
      </c>
      <c r="BU102" s="5">
        <v>143.4</v>
      </c>
      <c r="BV102" s="5">
        <v>141.9</v>
      </c>
      <c r="BW102" s="5">
        <v>137.69999999999999</v>
      </c>
      <c r="BX102" s="5">
        <v>134.4</v>
      </c>
      <c r="BY102" s="5">
        <v>133.9</v>
      </c>
      <c r="BZ102" s="5">
        <v>136.6</v>
      </c>
      <c r="CA102" s="5">
        <v>138.5</v>
      </c>
      <c r="CB102" s="5">
        <v>140.30000000000001</v>
      </c>
      <c r="CC102" s="5">
        <v>141.1</v>
      </c>
      <c r="CD102" s="5">
        <v>141.80000000000001</v>
      </c>
      <c r="CE102" s="5">
        <v>139.5</v>
      </c>
      <c r="CF102" s="5">
        <v>140.19999999999999</v>
      </c>
      <c r="CG102" s="5">
        <v>140.80000000000001</v>
      </c>
      <c r="CH102" s="5">
        <v>143.4</v>
      </c>
      <c r="CI102" s="5">
        <v>142.80000000000001</v>
      </c>
      <c r="CJ102" s="5">
        <v>146.5</v>
      </c>
      <c r="CK102" s="5">
        <v>148</v>
      </c>
      <c r="CL102" s="5">
        <v>149.19999999999999</v>
      </c>
      <c r="CM102" s="5">
        <v>153.1</v>
      </c>
      <c r="CN102" s="5">
        <v>153</v>
      </c>
      <c r="CO102" s="5">
        <v>152.4</v>
      </c>
      <c r="CP102" s="5">
        <v>152.69999999999999</v>
      </c>
      <c r="CQ102" s="5">
        <v>147</v>
      </c>
      <c r="CR102" s="5">
        <v>149.4</v>
      </c>
      <c r="CS102" s="5">
        <v>149</v>
      </c>
      <c r="CT102" s="5">
        <v>143.5</v>
      </c>
      <c r="CU102" s="5">
        <v>152.6</v>
      </c>
      <c r="CV102" s="5">
        <v>152.9</v>
      </c>
      <c r="CW102" s="5">
        <v>154.30000000000001</v>
      </c>
      <c r="CX102" s="5">
        <v>160.19999999999999</v>
      </c>
      <c r="CY102" s="5">
        <v>158.69999999999999</v>
      </c>
      <c r="CZ102" s="5">
        <v>159.19999999999999</v>
      </c>
      <c r="DA102" s="5">
        <v>159.69999999999999</v>
      </c>
      <c r="DB102" s="5">
        <v>159.5</v>
      </c>
      <c r="DC102" s="5">
        <v>159.5</v>
      </c>
      <c r="DD102" s="5">
        <v>159.30000000000001</v>
      </c>
      <c r="DE102" s="5">
        <v>159.5</v>
      </c>
      <c r="DF102" s="5">
        <v>159.69999999999999</v>
      </c>
      <c r="DG102" s="5">
        <v>162.69999999999999</v>
      </c>
      <c r="DH102" s="5">
        <v>163.19999999999999</v>
      </c>
      <c r="DI102" s="5">
        <v>162.80000000000001</v>
      </c>
      <c r="DJ102" s="5">
        <v>164.5</v>
      </c>
      <c r="DK102" s="5">
        <v>172</v>
      </c>
      <c r="DL102" s="5">
        <v>177.3</v>
      </c>
      <c r="DM102" s="5">
        <v>182.3</v>
      </c>
      <c r="DN102" s="5">
        <v>182.3</v>
      </c>
      <c r="DO102" s="5">
        <v>181.1</v>
      </c>
      <c r="DP102" s="5">
        <v>182.9</v>
      </c>
      <c r="DQ102" s="5">
        <v>187.5</v>
      </c>
      <c r="DR102" s="5">
        <v>193.8</v>
      </c>
      <c r="DS102" s="5">
        <v>192.9</v>
      </c>
      <c r="DT102" s="5">
        <v>194</v>
      </c>
    </row>
    <row r="103" spans="1:124">
      <c r="A103" s="3" t="s">
        <v>219</v>
      </c>
      <c r="B103" s="3" t="s">
        <v>220</v>
      </c>
      <c r="C103" s="4">
        <v>7.3099999999999998E-2</v>
      </c>
      <c r="D103" s="5">
        <v>84.3</v>
      </c>
      <c r="E103" s="5">
        <v>79.5</v>
      </c>
      <c r="F103" s="5">
        <v>80.2</v>
      </c>
      <c r="G103" s="5">
        <v>78.8</v>
      </c>
      <c r="H103" s="5">
        <v>78.099999999999994</v>
      </c>
      <c r="I103" s="5">
        <v>79.3</v>
      </c>
      <c r="J103" s="5">
        <v>78.3</v>
      </c>
      <c r="K103" s="5">
        <v>79.3</v>
      </c>
      <c r="L103" s="5">
        <v>82.1</v>
      </c>
      <c r="M103" s="5">
        <v>85.5</v>
      </c>
      <c r="N103" s="5">
        <v>82.5</v>
      </c>
      <c r="O103" s="5">
        <v>81.5</v>
      </c>
      <c r="P103" s="5">
        <v>81</v>
      </c>
      <c r="Q103" s="5">
        <v>79.7</v>
      </c>
      <c r="R103" s="5">
        <v>83.5</v>
      </c>
      <c r="S103" s="5">
        <v>85.3</v>
      </c>
      <c r="T103" s="5">
        <v>91.7</v>
      </c>
      <c r="U103" s="5">
        <v>94.8</v>
      </c>
      <c r="V103" s="5">
        <v>109.6</v>
      </c>
      <c r="W103" s="5">
        <v>112.4</v>
      </c>
      <c r="X103" s="5">
        <v>112.8</v>
      </c>
      <c r="Y103" s="5">
        <v>116.8</v>
      </c>
      <c r="Z103" s="5">
        <v>121.6</v>
      </c>
      <c r="AA103" s="5">
        <v>127.6</v>
      </c>
      <c r="AB103" s="5">
        <v>141.80000000000001</v>
      </c>
      <c r="AC103" s="5">
        <v>150</v>
      </c>
      <c r="AD103" s="5">
        <v>147.9</v>
      </c>
      <c r="AE103" s="5">
        <v>152</v>
      </c>
      <c r="AF103" s="5">
        <v>172.1</v>
      </c>
      <c r="AG103" s="5">
        <v>170</v>
      </c>
      <c r="AH103" s="5">
        <v>160.9</v>
      </c>
      <c r="AI103" s="5">
        <v>153.19999999999999</v>
      </c>
      <c r="AJ103" s="5">
        <v>148.5</v>
      </c>
      <c r="AK103" s="5">
        <v>162.69999999999999</v>
      </c>
      <c r="AL103" s="5">
        <v>161.9</v>
      </c>
      <c r="AM103" s="5">
        <v>162</v>
      </c>
      <c r="AN103" s="5">
        <v>161.9</v>
      </c>
      <c r="AO103" s="5">
        <v>154.4</v>
      </c>
      <c r="AP103" s="5">
        <v>145.5</v>
      </c>
      <c r="AQ103" s="5">
        <v>134.4</v>
      </c>
      <c r="AR103" s="5">
        <v>143.80000000000001</v>
      </c>
      <c r="AS103" s="5">
        <v>139.6</v>
      </c>
      <c r="AT103" s="5">
        <v>135.1</v>
      </c>
      <c r="AU103" s="5">
        <v>130.19999999999999</v>
      </c>
      <c r="AV103" s="5">
        <v>118.7</v>
      </c>
      <c r="AW103" s="5">
        <v>112.3</v>
      </c>
      <c r="AX103" s="5">
        <v>109.7</v>
      </c>
      <c r="AY103" s="5">
        <v>103.9</v>
      </c>
      <c r="AZ103" s="5">
        <v>103.9</v>
      </c>
      <c r="BA103" s="5">
        <v>102.3</v>
      </c>
      <c r="BB103" s="5">
        <v>100.6</v>
      </c>
      <c r="BC103" s="5">
        <v>99.5</v>
      </c>
      <c r="BD103" s="5">
        <v>105.2</v>
      </c>
      <c r="BE103" s="5">
        <v>107.6</v>
      </c>
      <c r="BF103" s="5">
        <v>109.1</v>
      </c>
      <c r="BG103" s="5">
        <v>110</v>
      </c>
      <c r="BH103" s="5">
        <v>114.6</v>
      </c>
      <c r="BI103" s="5">
        <v>121.6</v>
      </c>
      <c r="BJ103" s="5">
        <v>130.30000000000001</v>
      </c>
      <c r="BK103" s="5">
        <v>128.30000000000001</v>
      </c>
      <c r="BL103" s="5">
        <v>134.6</v>
      </c>
      <c r="BM103" s="5">
        <v>132.1</v>
      </c>
      <c r="BN103" s="5">
        <v>145.80000000000001</v>
      </c>
      <c r="BO103" s="5">
        <v>152</v>
      </c>
      <c r="BP103" s="5">
        <v>168.5</v>
      </c>
      <c r="BQ103" s="5">
        <v>188.6</v>
      </c>
      <c r="BR103" s="5">
        <v>189.8</v>
      </c>
      <c r="BS103" s="5">
        <v>195.4</v>
      </c>
      <c r="BT103" s="5">
        <v>210.1</v>
      </c>
      <c r="BU103" s="5">
        <v>215.5</v>
      </c>
      <c r="BV103" s="5">
        <v>214.4</v>
      </c>
      <c r="BW103" s="5">
        <v>209.4</v>
      </c>
      <c r="BX103" s="5">
        <v>215.3</v>
      </c>
      <c r="BY103" s="5">
        <v>226.1</v>
      </c>
      <c r="BZ103" s="5">
        <v>222.2</v>
      </c>
      <c r="CA103" s="5">
        <v>218.1</v>
      </c>
      <c r="CB103" s="5">
        <v>218.7</v>
      </c>
      <c r="CC103" s="5">
        <v>212.2</v>
      </c>
      <c r="CD103" s="5">
        <v>199</v>
      </c>
      <c r="CE103" s="5">
        <v>191.2</v>
      </c>
      <c r="CF103" s="5">
        <v>198.3</v>
      </c>
      <c r="CG103" s="5">
        <v>209.6</v>
      </c>
      <c r="CH103" s="5">
        <v>206.7</v>
      </c>
      <c r="CI103" s="5">
        <v>204.2</v>
      </c>
      <c r="CJ103" s="5">
        <v>198.6</v>
      </c>
      <c r="CK103" s="5">
        <v>192.3</v>
      </c>
      <c r="CL103" s="5">
        <v>187.3</v>
      </c>
      <c r="CM103" s="5">
        <v>186.6</v>
      </c>
      <c r="CN103" s="5">
        <v>190.8</v>
      </c>
      <c r="CO103" s="5">
        <v>191.2</v>
      </c>
      <c r="CP103" s="5">
        <v>191.2</v>
      </c>
      <c r="CQ103" s="5">
        <v>189.1</v>
      </c>
      <c r="CR103" s="5">
        <v>186.4</v>
      </c>
      <c r="CS103" s="5">
        <v>186</v>
      </c>
      <c r="CT103" s="5">
        <v>186.3</v>
      </c>
      <c r="CU103" s="5">
        <v>184.1</v>
      </c>
      <c r="CV103" s="5">
        <v>184.2</v>
      </c>
      <c r="CW103" s="5">
        <v>181.4</v>
      </c>
      <c r="CX103" s="5">
        <v>179.1</v>
      </c>
      <c r="CY103" s="5">
        <v>180.7</v>
      </c>
      <c r="CZ103" s="5">
        <v>184.7</v>
      </c>
      <c r="DA103" s="5">
        <v>187.8</v>
      </c>
      <c r="DB103" s="5">
        <v>192.4</v>
      </c>
      <c r="DC103" s="5">
        <v>195.9</v>
      </c>
      <c r="DD103" s="5">
        <v>205.9</v>
      </c>
      <c r="DE103" s="5">
        <v>206.4</v>
      </c>
      <c r="DF103" s="5">
        <v>210.2</v>
      </c>
      <c r="DG103" s="5">
        <v>219.6</v>
      </c>
      <c r="DH103" s="5">
        <v>218.5</v>
      </c>
      <c r="DI103" s="5">
        <v>215.2</v>
      </c>
      <c r="DJ103" s="5">
        <v>217.2</v>
      </c>
      <c r="DK103" s="5">
        <v>211.5</v>
      </c>
      <c r="DL103" s="5">
        <v>209</v>
      </c>
      <c r="DM103" s="5">
        <v>208.4</v>
      </c>
      <c r="DN103" s="5">
        <v>207.3</v>
      </c>
      <c r="DO103" s="5">
        <v>206.5</v>
      </c>
      <c r="DP103" s="5">
        <v>206.9</v>
      </c>
      <c r="DQ103" s="5">
        <v>205.7</v>
      </c>
      <c r="DR103" s="5">
        <v>204.9</v>
      </c>
      <c r="DS103" s="5">
        <v>202.6</v>
      </c>
      <c r="DT103" s="5">
        <v>200</v>
      </c>
    </row>
    <row r="104" spans="1:124">
      <c r="A104" s="3" t="s">
        <v>221</v>
      </c>
      <c r="B104" s="3" t="s">
        <v>222</v>
      </c>
      <c r="C104" s="4">
        <v>1.201E-2</v>
      </c>
      <c r="D104" s="5">
        <v>123.7</v>
      </c>
      <c r="E104" s="5">
        <v>122.1</v>
      </c>
      <c r="F104" s="5">
        <v>120.4</v>
      </c>
      <c r="G104" s="5">
        <v>125.6</v>
      </c>
      <c r="H104" s="5">
        <v>134.80000000000001</v>
      </c>
      <c r="I104" s="5">
        <v>137.9</v>
      </c>
      <c r="J104" s="5">
        <v>138.1</v>
      </c>
      <c r="K104" s="5">
        <v>143.30000000000001</v>
      </c>
      <c r="L104" s="5">
        <v>149.69999999999999</v>
      </c>
      <c r="M104" s="5">
        <v>159.30000000000001</v>
      </c>
      <c r="N104" s="5">
        <v>161.19999999999999</v>
      </c>
      <c r="O104" s="5">
        <v>161.6</v>
      </c>
      <c r="P104" s="5">
        <v>160.5</v>
      </c>
      <c r="Q104" s="5">
        <v>155.19999999999999</v>
      </c>
      <c r="R104" s="5">
        <v>155</v>
      </c>
      <c r="S104" s="5">
        <v>157.19999999999999</v>
      </c>
      <c r="T104" s="5">
        <v>157.19999999999999</v>
      </c>
      <c r="U104" s="5">
        <v>159.6</v>
      </c>
      <c r="V104" s="5">
        <v>149.69999999999999</v>
      </c>
      <c r="W104" s="5">
        <v>159.69999999999999</v>
      </c>
      <c r="X104" s="5">
        <v>164.5</v>
      </c>
      <c r="Y104" s="5">
        <v>147.80000000000001</v>
      </c>
      <c r="Z104" s="5">
        <v>142.5</v>
      </c>
      <c r="AA104" s="5">
        <v>145.4</v>
      </c>
      <c r="AB104" s="5">
        <v>147.1</v>
      </c>
      <c r="AC104" s="5">
        <v>140.80000000000001</v>
      </c>
      <c r="AD104" s="5">
        <v>138.69999999999999</v>
      </c>
      <c r="AE104" s="5">
        <v>138.5</v>
      </c>
      <c r="AF104" s="5">
        <v>141.9</v>
      </c>
      <c r="AG104" s="5">
        <v>136.80000000000001</v>
      </c>
      <c r="AH104" s="5">
        <v>136</v>
      </c>
      <c r="AI104" s="5">
        <v>130.19999999999999</v>
      </c>
      <c r="AJ104" s="5">
        <v>127.6</v>
      </c>
      <c r="AK104" s="5">
        <v>125.5</v>
      </c>
      <c r="AL104" s="5">
        <v>121.9</v>
      </c>
      <c r="AM104" s="5">
        <v>119.8</v>
      </c>
      <c r="AN104" s="5">
        <v>116.3</v>
      </c>
      <c r="AO104" s="5">
        <v>112.9</v>
      </c>
      <c r="AP104" s="5">
        <v>116.1</v>
      </c>
      <c r="AQ104" s="5">
        <v>116.1</v>
      </c>
      <c r="AR104" s="5">
        <v>114.6</v>
      </c>
      <c r="AS104" s="5">
        <v>110.5</v>
      </c>
      <c r="AT104" s="5">
        <v>110.1</v>
      </c>
      <c r="AU104" s="5">
        <v>109.5</v>
      </c>
      <c r="AV104" s="5">
        <v>108</v>
      </c>
      <c r="AW104" s="5">
        <v>108.5</v>
      </c>
      <c r="AX104" s="5">
        <v>105.7</v>
      </c>
      <c r="AY104" s="5">
        <v>104.7</v>
      </c>
      <c r="AZ104" s="5">
        <v>119.2</v>
      </c>
      <c r="BA104" s="5">
        <v>119.6</v>
      </c>
      <c r="BB104" s="5">
        <v>117.2</v>
      </c>
      <c r="BC104" s="5">
        <v>116</v>
      </c>
      <c r="BD104" s="5">
        <v>123.7</v>
      </c>
      <c r="BE104" s="5">
        <v>122.6</v>
      </c>
      <c r="BF104" s="5">
        <v>118.5</v>
      </c>
      <c r="BG104" s="5">
        <v>118.8</v>
      </c>
      <c r="BH104" s="5">
        <v>117.3</v>
      </c>
      <c r="BI104" s="5">
        <v>116.4</v>
      </c>
      <c r="BJ104" s="5">
        <v>117.8</v>
      </c>
      <c r="BK104" s="5">
        <v>115.6</v>
      </c>
      <c r="BL104" s="5">
        <v>116.4</v>
      </c>
      <c r="BM104" s="5">
        <v>116.3</v>
      </c>
      <c r="BN104" s="5">
        <v>114.3</v>
      </c>
      <c r="BO104" s="5">
        <v>113.2</v>
      </c>
      <c r="BP104" s="5">
        <v>115.9</v>
      </c>
      <c r="BQ104" s="5">
        <v>119.7</v>
      </c>
      <c r="BR104" s="5">
        <v>118.5</v>
      </c>
      <c r="BS104" s="5">
        <v>120.4</v>
      </c>
      <c r="BT104" s="5">
        <v>128.30000000000001</v>
      </c>
      <c r="BU104" s="5">
        <v>132.19999999999999</v>
      </c>
      <c r="BV104" s="5">
        <v>133.4</v>
      </c>
      <c r="BW104" s="5">
        <v>130.1</v>
      </c>
      <c r="BX104" s="5">
        <v>128.1</v>
      </c>
      <c r="BY104" s="5">
        <v>126.8</v>
      </c>
      <c r="BZ104" s="5">
        <v>128.1</v>
      </c>
      <c r="CA104" s="5">
        <v>130</v>
      </c>
      <c r="CB104" s="5">
        <v>133.9</v>
      </c>
      <c r="CC104" s="5">
        <v>141.30000000000001</v>
      </c>
      <c r="CD104" s="5">
        <v>150.1</v>
      </c>
      <c r="CE104" s="5">
        <v>160.80000000000001</v>
      </c>
      <c r="CF104" s="5">
        <v>168.8</v>
      </c>
      <c r="CG104" s="5">
        <v>171</v>
      </c>
      <c r="CH104" s="5">
        <v>174.4</v>
      </c>
      <c r="CI104" s="5">
        <v>170.3</v>
      </c>
      <c r="CJ104" s="5">
        <v>167.3</v>
      </c>
      <c r="CK104" s="5">
        <v>165.6</v>
      </c>
      <c r="CL104" s="5">
        <v>160.69999999999999</v>
      </c>
      <c r="CM104" s="5">
        <v>165</v>
      </c>
      <c r="CN104" s="5">
        <v>169</v>
      </c>
      <c r="CO104" s="5">
        <v>173.2</v>
      </c>
      <c r="CP104" s="5">
        <v>177.8</v>
      </c>
      <c r="CQ104" s="5">
        <v>178.8</v>
      </c>
      <c r="CR104" s="5">
        <v>182</v>
      </c>
      <c r="CS104" s="5">
        <v>184.7</v>
      </c>
      <c r="CT104" s="5">
        <v>188.7</v>
      </c>
      <c r="CU104" s="5">
        <v>189.8</v>
      </c>
      <c r="CV104" s="5">
        <v>191.6</v>
      </c>
      <c r="CW104" s="5">
        <v>193.8</v>
      </c>
      <c r="CX104" s="5">
        <v>194</v>
      </c>
      <c r="CY104" s="5">
        <v>191.7</v>
      </c>
      <c r="CZ104" s="5">
        <v>188.6</v>
      </c>
      <c r="DA104" s="5">
        <v>182.3</v>
      </c>
      <c r="DB104" s="5">
        <v>176.2</v>
      </c>
      <c r="DC104" s="5">
        <v>171.3</v>
      </c>
      <c r="DD104" s="5">
        <v>175</v>
      </c>
      <c r="DE104" s="5">
        <v>173</v>
      </c>
      <c r="DF104" s="5">
        <v>174.1</v>
      </c>
      <c r="DG104" s="5">
        <v>176</v>
      </c>
      <c r="DH104" s="5">
        <v>178.6</v>
      </c>
      <c r="DI104" s="5">
        <v>175.9</v>
      </c>
      <c r="DJ104" s="5">
        <v>179</v>
      </c>
      <c r="DK104" s="5">
        <v>177.4</v>
      </c>
      <c r="DL104" s="5">
        <v>182.1</v>
      </c>
      <c r="DM104" s="5">
        <v>183</v>
      </c>
      <c r="DN104" s="5">
        <v>184.9</v>
      </c>
      <c r="DO104" s="5">
        <v>187.4</v>
      </c>
      <c r="DP104" s="5">
        <v>187.4</v>
      </c>
      <c r="DQ104" s="5">
        <v>184.5</v>
      </c>
      <c r="DR104" s="5">
        <v>184.4</v>
      </c>
      <c r="DS104" s="5">
        <v>186.3</v>
      </c>
      <c r="DT104" s="5">
        <v>187.2</v>
      </c>
    </row>
    <row r="105" spans="1:124">
      <c r="A105" s="3" t="s">
        <v>223</v>
      </c>
      <c r="B105" s="3" t="s">
        <v>224</v>
      </c>
      <c r="C105" s="4">
        <v>6.4000000000000003E-3</v>
      </c>
      <c r="D105" s="5">
        <v>114.7</v>
      </c>
      <c r="E105" s="5">
        <v>115.1</v>
      </c>
      <c r="F105" s="5">
        <v>114.8</v>
      </c>
      <c r="G105" s="5">
        <v>117.7</v>
      </c>
      <c r="H105" s="5">
        <v>122.9</v>
      </c>
      <c r="I105" s="5">
        <v>126.6</v>
      </c>
      <c r="J105" s="5">
        <v>128.80000000000001</v>
      </c>
      <c r="K105" s="5">
        <v>131.9</v>
      </c>
      <c r="L105" s="5">
        <v>133.69999999999999</v>
      </c>
      <c r="M105" s="5">
        <v>133.6</v>
      </c>
      <c r="N105" s="5">
        <v>134</v>
      </c>
      <c r="O105" s="5">
        <v>130.6</v>
      </c>
      <c r="P105" s="5">
        <v>126.5</v>
      </c>
      <c r="Q105" s="5">
        <v>125.9</v>
      </c>
      <c r="R105" s="5">
        <v>125.6</v>
      </c>
      <c r="S105" s="5">
        <v>127.7</v>
      </c>
      <c r="T105" s="5">
        <v>126.5</v>
      </c>
      <c r="U105" s="5">
        <v>126.7</v>
      </c>
      <c r="V105" s="5">
        <v>126.1</v>
      </c>
      <c r="W105" s="5">
        <v>126</v>
      </c>
      <c r="X105" s="5">
        <v>126.2</v>
      </c>
      <c r="Y105" s="5">
        <v>127</v>
      </c>
      <c r="Z105" s="5">
        <v>126.4</v>
      </c>
      <c r="AA105" s="5">
        <v>126.7</v>
      </c>
      <c r="AB105" s="5">
        <v>127</v>
      </c>
      <c r="AC105" s="5">
        <v>126.4</v>
      </c>
      <c r="AD105" s="5">
        <v>125.2</v>
      </c>
      <c r="AE105" s="5">
        <v>124.9</v>
      </c>
      <c r="AF105" s="5">
        <v>126.4</v>
      </c>
      <c r="AG105" s="5">
        <v>125.6</v>
      </c>
      <c r="AH105" s="5">
        <v>127.5</v>
      </c>
      <c r="AI105" s="5">
        <v>127.7</v>
      </c>
      <c r="AJ105" s="5">
        <v>128.19999999999999</v>
      </c>
      <c r="AK105" s="5">
        <v>129</v>
      </c>
      <c r="AL105" s="5">
        <v>129.9</v>
      </c>
      <c r="AM105" s="5">
        <v>129.69999999999999</v>
      </c>
      <c r="AN105" s="5">
        <v>129</v>
      </c>
      <c r="AO105" s="5">
        <v>129.1</v>
      </c>
      <c r="AP105" s="5">
        <v>129.69999999999999</v>
      </c>
      <c r="AQ105" s="5">
        <v>130.69999999999999</v>
      </c>
      <c r="AR105" s="5">
        <v>129.5</v>
      </c>
      <c r="AS105" s="5">
        <v>132.6</v>
      </c>
      <c r="AT105" s="5">
        <v>133.30000000000001</v>
      </c>
      <c r="AU105" s="5">
        <v>133.1</v>
      </c>
      <c r="AV105" s="5">
        <v>137.5</v>
      </c>
      <c r="AW105" s="5">
        <v>136.1</v>
      </c>
      <c r="AX105" s="5">
        <v>133.80000000000001</v>
      </c>
      <c r="AY105" s="5">
        <v>135</v>
      </c>
      <c r="AZ105" s="5">
        <v>140.1</v>
      </c>
      <c r="BA105" s="5">
        <v>155.19999999999999</v>
      </c>
      <c r="BB105" s="5">
        <v>166.1</v>
      </c>
      <c r="BC105" s="5">
        <v>171.5</v>
      </c>
      <c r="BD105" s="5">
        <v>174.8</v>
      </c>
      <c r="BE105" s="5">
        <v>175.6</v>
      </c>
      <c r="BF105" s="5">
        <v>177.4</v>
      </c>
      <c r="BG105" s="5">
        <v>173.2</v>
      </c>
      <c r="BH105" s="5">
        <v>174.1</v>
      </c>
      <c r="BI105" s="5">
        <v>171.5</v>
      </c>
      <c r="BJ105" s="5">
        <v>169.7</v>
      </c>
      <c r="BK105" s="5">
        <v>162.30000000000001</v>
      </c>
      <c r="BL105" s="5">
        <v>162</v>
      </c>
      <c r="BM105" s="5">
        <v>161</v>
      </c>
      <c r="BN105" s="5">
        <v>159.6</v>
      </c>
      <c r="BO105" s="5">
        <v>160</v>
      </c>
      <c r="BP105" s="5">
        <v>155.9</v>
      </c>
      <c r="BQ105" s="5">
        <v>154.80000000000001</v>
      </c>
      <c r="BR105" s="5">
        <v>155.4</v>
      </c>
      <c r="BS105" s="5">
        <v>155.4</v>
      </c>
      <c r="BT105" s="5">
        <v>154.5</v>
      </c>
      <c r="BU105" s="5">
        <v>152.5</v>
      </c>
      <c r="BV105" s="5">
        <v>148.6</v>
      </c>
      <c r="BW105" s="5">
        <v>146.5</v>
      </c>
      <c r="BX105" s="5">
        <v>141.1</v>
      </c>
      <c r="BY105" s="5">
        <v>138.80000000000001</v>
      </c>
      <c r="BZ105" s="5">
        <v>141</v>
      </c>
      <c r="CA105" s="5">
        <v>143.4</v>
      </c>
      <c r="CB105" s="5">
        <v>145.6</v>
      </c>
      <c r="CC105" s="5">
        <v>146.5</v>
      </c>
      <c r="CD105" s="5">
        <v>147</v>
      </c>
      <c r="CE105" s="5">
        <v>146.5</v>
      </c>
      <c r="CF105" s="5">
        <v>150.30000000000001</v>
      </c>
      <c r="CG105" s="5">
        <v>151.9</v>
      </c>
      <c r="CH105" s="5">
        <v>150.80000000000001</v>
      </c>
      <c r="CI105" s="5">
        <v>151.5</v>
      </c>
      <c r="CJ105" s="5">
        <v>153</v>
      </c>
      <c r="CK105" s="5">
        <v>157.30000000000001</v>
      </c>
      <c r="CL105" s="5">
        <v>155.4</v>
      </c>
      <c r="CM105" s="5">
        <v>154</v>
      </c>
      <c r="CN105" s="5">
        <v>159.9</v>
      </c>
      <c r="CO105" s="5">
        <v>161.69999999999999</v>
      </c>
      <c r="CP105" s="5">
        <v>161.5</v>
      </c>
      <c r="CQ105" s="5">
        <v>163.5</v>
      </c>
      <c r="CR105" s="5">
        <v>167.2</v>
      </c>
      <c r="CS105" s="5">
        <v>172</v>
      </c>
      <c r="CT105" s="5">
        <v>167.7</v>
      </c>
      <c r="CU105" s="5">
        <v>164.4</v>
      </c>
      <c r="CV105" s="5">
        <v>165.6</v>
      </c>
      <c r="CW105" s="5">
        <v>169.4</v>
      </c>
      <c r="CX105" s="5">
        <v>168.1</v>
      </c>
      <c r="CY105" s="5">
        <v>162</v>
      </c>
      <c r="CZ105" s="5">
        <v>162.6</v>
      </c>
      <c r="DA105" s="5">
        <v>166.4</v>
      </c>
      <c r="DB105" s="5">
        <v>172.5</v>
      </c>
      <c r="DC105" s="5">
        <v>175</v>
      </c>
      <c r="DD105" s="5">
        <v>178.8</v>
      </c>
      <c r="DE105" s="5">
        <v>176.9</v>
      </c>
      <c r="DF105" s="5">
        <v>179.9</v>
      </c>
      <c r="DG105" s="5">
        <v>181.9</v>
      </c>
      <c r="DH105" s="5">
        <v>186.3</v>
      </c>
      <c r="DI105" s="5">
        <v>195.2</v>
      </c>
      <c r="DJ105" s="5">
        <v>189.5</v>
      </c>
      <c r="DK105" s="5">
        <v>183.2</v>
      </c>
      <c r="DL105" s="5">
        <v>189</v>
      </c>
      <c r="DM105" s="5">
        <v>209.8</v>
      </c>
      <c r="DN105" s="5">
        <v>230.7</v>
      </c>
      <c r="DO105" s="5">
        <v>246.4</v>
      </c>
      <c r="DP105" s="5">
        <v>257</v>
      </c>
      <c r="DQ105" s="5">
        <v>251.4</v>
      </c>
      <c r="DR105" s="5">
        <v>248</v>
      </c>
      <c r="DS105" s="5">
        <v>259.3</v>
      </c>
      <c r="DT105" s="5">
        <v>254.8</v>
      </c>
    </row>
    <row r="106" spans="1:124">
      <c r="A106" s="3" t="s">
        <v>225</v>
      </c>
      <c r="B106" s="3" t="s">
        <v>226</v>
      </c>
      <c r="C106" s="4">
        <v>9.7629999999999995E-2</v>
      </c>
      <c r="D106" s="5">
        <v>81.900000000000006</v>
      </c>
      <c r="E106" s="5">
        <v>78.900000000000006</v>
      </c>
      <c r="F106" s="5">
        <v>79.7</v>
      </c>
      <c r="G106" s="5">
        <v>87.6</v>
      </c>
      <c r="H106" s="5">
        <v>96.1</v>
      </c>
      <c r="I106" s="5">
        <v>88.7</v>
      </c>
      <c r="J106" s="5">
        <v>85.7</v>
      </c>
      <c r="K106" s="5">
        <v>85.1</v>
      </c>
      <c r="L106" s="5">
        <v>87.1</v>
      </c>
      <c r="M106" s="5">
        <v>83.7</v>
      </c>
      <c r="N106" s="5">
        <v>81.599999999999994</v>
      </c>
      <c r="O106" s="5">
        <v>80.7</v>
      </c>
      <c r="P106" s="5">
        <v>80.8</v>
      </c>
      <c r="Q106" s="5">
        <v>79.3</v>
      </c>
      <c r="R106" s="5">
        <v>80.099999999999994</v>
      </c>
      <c r="S106" s="5">
        <v>80.3</v>
      </c>
      <c r="T106" s="5">
        <v>83</v>
      </c>
      <c r="U106" s="5">
        <v>81.900000000000006</v>
      </c>
      <c r="V106" s="5">
        <v>80.7</v>
      </c>
      <c r="W106" s="5">
        <v>84.2</v>
      </c>
      <c r="X106" s="5">
        <v>96.6</v>
      </c>
      <c r="Y106" s="5">
        <v>93</v>
      </c>
      <c r="Z106" s="5">
        <v>90.9</v>
      </c>
      <c r="AA106" s="5">
        <v>90.7</v>
      </c>
      <c r="AB106" s="5">
        <v>88.9</v>
      </c>
      <c r="AC106" s="5">
        <v>87.7</v>
      </c>
      <c r="AD106" s="5">
        <v>93</v>
      </c>
      <c r="AE106" s="5">
        <v>94.2</v>
      </c>
      <c r="AF106" s="5">
        <v>96.7</v>
      </c>
      <c r="AG106" s="5">
        <v>95.8</v>
      </c>
      <c r="AH106" s="5">
        <v>98.6</v>
      </c>
      <c r="AI106" s="5">
        <v>100.5</v>
      </c>
      <c r="AJ106" s="5">
        <v>100.6</v>
      </c>
      <c r="AK106" s="5">
        <v>94.9</v>
      </c>
      <c r="AL106" s="5">
        <v>88.6</v>
      </c>
      <c r="AM106" s="5">
        <v>86.5</v>
      </c>
      <c r="AN106" s="5">
        <v>87.1</v>
      </c>
      <c r="AO106" s="5">
        <v>92.7</v>
      </c>
      <c r="AP106" s="5">
        <v>94.4</v>
      </c>
      <c r="AQ106" s="5">
        <v>94.1</v>
      </c>
      <c r="AR106" s="5">
        <v>94.9</v>
      </c>
      <c r="AS106" s="5">
        <v>97</v>
      </c>
      <c r="AT106" s="5">
        <v>96.2</v>
      </c>
      <c r="AU106" s="5">
        <v>93.2</v>
      </c>
      <c r="AV106" s="5">
        <v>89</v>
      </c>
      <c r="AW106" s="5">
        <v>79.900000000000006</v>
      </c>
      <c r="AX106" s="5">
        <v>78.2</v>
      </c>
      <c r="AY106" s="5">
        <v>77.8</v>
      </c>
      <c r="AZ106" s="5">
        <v>78.900000000000006</v>
      </c>
      <c r="BA106" s="5">
        <v>78.400000000000006</v>
      </c>
      <c r="BB106" s="5">
        <v>78.400000000000006</v>
      </c>
      <c r="BC106" s="5">
        <v>83.6</v>
      </c>
      <c r="BD106" s="5">
        <v>83.7</v>
      </c>
      <c r="BE106" s="5">
        <v>85.4</v>
      </c>
      <c r="BF106" s="5">
        <v>84.6</v>
      </c>
      <c r="BG106" s="5">
        <v>84.7</v>
      </c>
      <c r="BH106" s="5">
        <v>85.7</v>
      </c>
      <c r="BI106" s="5">
        <v>87.9</v>
      </c>
      <c r="BJ106" s="5">
        <v>88.6</v>
      </c>
      <c r="BK106" s="5">
        <v>100.5</v>
      </c>
      <c r="BL106" s="5">
        <v>109.3</v>
      </c>
      <c r="BM106" s="5">
        <v>105.6</v>
      </c>
      <c r="BN106" s="5">
        <v>102</v>
      </c>
      <c r="BO106" s="5">
        <v>102.6</v>
      </c>
      <c r="BP106" s="5">
        <v>105.4</v>
      </c>
      <c r="BQ106" s="5">
        <v>106.6</v>
      </c>
      <c r="BR106" s="5">
        <v>104.9</v>
      </c>
      <c r="BS106" s="5">
        <v>101.6</v>
      </c>
      <c r="BT106" s="5">
        <v>103.4</v>
      </c>
      <c r="BU106" s="5">
        <v>97.9</v>
      </c>
      <c r="BV106" s="5">
        <v>99.2</v>
      </c>
      <c r="BW106" s="5">
        <v>98.4</v>
      </c>
      <c r="BX106" s="5">
        <v>96.7</v>
      </c>
      <c r="BY106" s="5">
        <v>95.2</v>
      </c>
      <c r="BZ106" s="5">
        <v>96.2</v>
      </c>
      <c r="CA106" s="5">
        <v>102.5</v>
      </c>
      <c r="CB106" s="5">
        <v>106.8</v>
      </c>
      <c r="CC106" s="5">
        <v>107</v>
      </c>
      <c r="CD106" s="5">
        <v>112.5</v>
      </c>
      <c r="CE106" s="5">
        <v>127.1</v>
      </c>
      <c r="CF106" s="5">
        <v>123.8</v>
      </c>
      <c r="CG106" s="5">
        <v>121.8</v>
      </c>
      <c r="CH106" s="5">
        <v>121.4</v>
      </c>
      <c r="CI106" s="5">
        <v>122.8</v>
      </c>
      <c r="CJ106" s="5">
        <v>129.6</v>
      </c>
      <c r="CK106" s="5">
        <v>129.9</v>
      </c>
      <c r="CL106" s="5">
        <v>127.4</v>
      </c>
      <c r="CM106" s="5">
        <v>128</v>
      </c>
      <c r="CN106" s="5">
        <v>128.1</v>
      </c>
      <c r="CO106" s="5">
        <v>128.1</v>
      </c>
      <c r="CP106" s="5">
        <v>108.9</v>
      </c>
      <c r="CQ106" s="5">
        <v>104.2</v>
      </c>
      <c r="CR106" s="5">
        <v>102.1</v>
      </c>
      <c r="CS106" s="5">
        <v>101.5</v>
      </c>
      <c r="CT106" s="5">
        <v>98.7</v>
      </c>
      <c r="CU106" s="5">
        <v>97.7</v>
      </c>
      <c r="CV106" s="5">
        <v>96.8</v>
      </c>
      <c r="CW106" s="5">
        <v>95.4</v>
      </c>
      <c r="CX106" s="5">
        <v>98</v>
      </c>
      <c r="CY106" s="5">
        <v>100.6</v>
      </c>
      <c r="CZ106" s="5">
        <v>100.6</v>
      </c>
      <c r="DA106" s="5">
        <v>101.3</v>
      </c>
      <c r="DB106" s="5">
        <v>104.6</v>
      </c>
      <c r="DC106" s="5">
        <v>109.6</v>
      </c>
      <c r="DD106" s="5">
        <v>107.4</v>
      </c>
      <c r="DE106" s="5">
        <v>107.5</v>
      </c>
      <c r="DF106" s="5">
        <v>106.6</v>
      </c>
      <c r="DG106" s="5">
        <v>109.8</v>
      </c>
      <c r="DH106" s="5">
        <v>114.9</v>
      </c>
      <c r="DI106" s="5">
        <v>116.9</v>
      </c>
      <c r="DJ106" s="5">
        <v>116.5</v>
      </c>
      <c r="DK106" s="5">
        <v>118.4</v>
      </c>
      <c r="DL106" s="5">
        <v>120.3</v>
      </c>
      <c r="DM106" s="5">
        <v>126</v>
      </c>
      <c r="DN106" s="5">
        <v>126.2</v>
      </c>
      <c r="DO106" s="5">
        <v>129.4</v>
      </c>
      <c r="DP106" s="5">
        <v>126.7</v>
      </c>
      <c r="DQ106" s="5">
        <v>124.6</v>
      </c>
      <c r="DR106" s="5">
        <v>133.80000000000001</v>
      </c>
      <c r="DS106" s="5">
        <v>138.80000000000001</v>
      </c>
      <c r="DT106" s="5">
        <v>137.1</v>
      </c>
    </row>
    <row r="107" spans="1:124">
      <c r="A107" s="3" t="s">
        <v>227</v>
      </c>
      <c r="B107" s="3" t="s">
        <v>228</v>
      </c>
      <c r="C107" s="4">
        <v>2.3400000000000001E-3</v>
      </c>
      <c r="D107" s="5">
        <v>116.4</v>
      </c>
      <c r="E107" s="5">
        <v>120.2</v>
      </c>
      <c r="F107" s="5">
        <v>124.4</v>
      </c>
      <c r="G107" s="5">
        <v>114</v>
      </c>
      <c r="H107" s="5">
        <v>125.2</v>
      </c>
      <c r="I107" s="5">
        <v>124.7</v>
      </c>
      <c r="J107" s="5">
        <v>119</v>
      </c>
      <c r="K107" s="5">
        <v>114.7</v>
      </c>
      <c r="L107" s="5">
        <v>112.5</v>
      </c>
      <c r="M107" s="5">
        <v>116.1</v>
      </c>
      <c r="N107" s="5">
        <v>116.1</v>
      </c>
      <c r="O107" s="5">
        <v>117.9</v>
      </c>
      <c r="P107" s="5">
        <v>117.9</v>
      </c>
      <c r="Q107" s="5">
        <v>119.6</v>
      </c>
      <c r="R107" s="5">
        <v>117.4</v>
      </c>
      <c r="S107" s="5">
        <v>117.1</v>
      </c>
      <c r="T107" s="5">
        <v>116.5</v>
      </c>
      <c r="U107" s="5">
        <v>114.6</v>
      </c>
      <c r="V107" s="5">
        <v>115.5</v>
      </c>
      <c r="W107" s="5">
        <v>116.1</v>
      </c>
      <c r="X107" s="5">
        <v>116.6</v>
      </c>
      <c r="Y107" s="5">
        <v>114.6</v>
      </c>
      <c r="Z107" s="5">
        <v>112.6</v>
      </c>
      <c r="AA107" s="5">
        <v>112.6</v>
      </c>
      <c r="AB107" s="5">
        <v>114.3</v>
      </c>
      <c r="AC107" s="5">
        <v>116.1</v>
      </c>
      <c r="AD107" s="5">
        <v>119.2</v>
      </c>
      <c r="AE107" s="5">
        <v>120.9</v>
      </c>
      <c r="AF107" s="5">
        <v>123.8</v>
      </c>
      <c r="AG107" s="5">
        <v>128.30000000000001</v>
      </c>
      <c r="AH107" s="5">
        <v>128.30000000000001</v>
      </c>
      <c r="AI107" s="5">
        <v>122.7</v>
      </c>
      <c r="AJ107" s="5">
        <v>125.7</v>
      </c>
      <c r="AK107" s="5">
        <v>138.80000000000001</v>
      </c>
      <c r="AL107" s="5">
        <v>143.30000000000001</v>
      </c>
      <c r="AM107" s="5">
        <v>146.69999999999999</v>
      </c>
      <c r="AN107" s="5">
        <v>165.2</v>
      </c>
      <c r="AO107" s="5">
        <v>154.5</v>
      </c>
      <c r="AP107" s="5">
        <v>192.6</v>
      </c>
      <c r="AQ107" s="5">
        <v>220.3</v>
      </c>
      <c r="AR107" s="5">
        <v>227.6</v>
      </c>
      <c r="AS107" s="5">
        <v>234</v>
      </c>
      <c r="AT107" s="5">
        <v>244.2</v>
      </c>
      <c r="AU107" s="5">
        <v>260.39999999999998</v>
      </c>
      <c r="AV107" s="5">
        <v>251.3</v>
      </c>
      <c r="AW107" s="5">
        <v>238.3</v>
      </c>
      <c r="AX107" s="5">
        <v>243.5</v>
      </c>
      <c r="AY107" s="5">
        <v>241.2</v>
      </c>
      <c r="AZ107" s="5">
        <v>221.2</v>
      </c>
      <c r="BA107" s="5">
        <v>215.9</v>
      </c>
      <c r="BB107" s="5">
        <v>210.6</v>
      </c>
      <c r="BC107" s="5">
        <v>212.8</v>
      </c>
      <c r="BD107" s="5">
        <v>208</v>
      </c>
      <c r="BE107" s="5">
        <v>207.6</v>
      </c>
      <c r="BF107" s="5">
        <v>207.6</v>
      </c>
      <c r="BG107" s="5">
        <v>207.6</v>
      </c>
      <c r="BH107" s="5">
        <v>199.7</v>
      </c>
      <c r="BI107" s="5">
        <v>198</v>
      </c>
      <c r="BJ107" s="5">
        <v>200.4</v>
      </c>
      <c r="BK107" s="5">
        <v>202.3</v>
      </c>
      <c r="BL107" s="5">
        <v>201.6</v>
      </c>
      <c r="BM107" s="5">
        <v>204.7</v>
      </c>
      <c r="BN107" s="5">
        <v>206.7</v>
      </c>
      <c r="BO107" s="5">
        <v>207.2</v>
      </c>
      <c r="BP107" s="5">
        <v>205.4</v>
      </c>
      <c r="BQ107" s="5">
        <v>204.8</v>
      </c>
      <c r="BR107" s="5">
        <v>205.9</v>
      </c>
      <c r="BS107" s="5">
        <v>205.5</v>
      </c>
      <c r="BT107" s="5">
        <v>203</v>
      </c>
      <c r="BU107" s="5">
        <v>200.8</v>
      </c>
      <c r="BV107" s="5">
        <v>190.2</v>
      </c>
      <c r="BW107" s="5">
        <v>179.4</v>
      </c>
      <c r="BX107" s="5">
        <v>169.5</v>
      </c>
      <c r="BY107" s="5">
        <v>153.69999999999999</v>
      </c>
      <c r="BZ107" s="5">
        <v>141.69999999999999</v>
      </c>
      <c r="CA107" s="5">
        <v>132.80000000000001</v>
      </c>
      <c r="CB107" s="5">
        <v>130.9</v>
      </c>
      <c r="CC107" s="5">
        <v>139.69999999999999</v>
      </c>
      <c r="CD107" s="5">
        <v>140.80000000000001</v>
      </c>
      <c r="CE107" s="5">
        <v>141.1</v>
      </c>
      <c r="CF107" s="5">
        <v>141.1</v>
      </c>
      <c r="CG107" s="5">
        <v>140.80000000000001</v>
      </c>
      <c r="CH107" s="5">
        <v>143.5</v>
      </c>
      <c r="CI107" s="5">
        <v>165.3</v>
      </c>
      <c r="CJ107" s="5">
        <v>174.7</v>
      </c>
      <c r="CK107" s="5">
        <v>173.1</v>
      </c>
      <c r="CL107" s="5">
        <v>170.7</v>
      </c>
      <c r="CM107" s="5">
        <v>168</v>
      </c>
      <c r="CN107" s="5">
        <v>163.80000000000001</v>
      </c>
      <c r="CO107" s="5">
        <v>166.1</v>
      </c>
      <c r="CP107" s="5">
        <v>174.6</v>
      </c>
      <c r="CQ107" s="5">
        <v>175.4</v>
      </c>
      <c r="CR107" s="5">
        <v>169.4</v>
      </c>
      <c r="CS107" s="5">
        <v>171.5</v>
      </c>
      <c r="CT107" s="5">
        <v>166.9</v>
      </c>
      <c r="CU107" s="5">
        <v>164.5</v>
      </c>
      <c r="CV107" s="5">
        <v>163.6</v>
      </c>
      <c r="CW107" s="5">
        <v>160.4</v>
      </c>
      <c r="CX107" s="5">
        <v>153.1</v>
      </c>
      <c r="CY107" s="5">
        <v>152.5</v>
      </c>
      <c r="CZ107" s="5">
        <v>187.9</v>
      </c>
      <c r="DA107" s="5">
        <v>214.5</v>
      </c>
      <c r="DB107" s="5">
        <v>215.2</v>
      </c>
      <c r="DC107" s="5">
        <v>216.6</v>
      </c>
      <c r="DD107" s="5">
        <v>205.2</v>
      </c>
      <c r="DE107" s="5">
        <v>206.7</v>
      </c>
      <c r="DF107" s="5">
        <v>204.4</v>
      </c>
      <c r="DG107" s="5">
        <v>211.5</v>
      </c>
      <c r="DH107" s="5">
        <v>233.1</v>
      </c>
      <c r="DI107" s="5">
        <v>247.1</v>
      </c>
      <c r="DJ107" s="5">
        <v>249</v>
      </c>
      <c r="DK107" s="5">
        <v>247.5</v>
      </c>
      <c r="DL107" s="5">
        <v>241.8</v>
      </c>
      <c r="DM107" s="5">
        <v>241</v>
      </c>
      <c r="DN107" s="5">
        <v>251.9</v>
      </c>
      <c r="DO107" s="5">
        <v>252.9</v>
      </c>
      <c r="DP107" s="5">
        <v>253.9</v>
      </c>
      <c r="DQ107" s="5">
        <v>254.5</v>
      </c>
      <c r="DR107" s="5">
        <v>256.89999999999998</v>
      </c>
      <c r="DS107" s="5">
        <v>259.89999999999998</v>
      </c>
      <c r="DT107" s="5">
        <v>239.8</v>
      </c>
    </row>
    <row r="108" spans="1:124">
      <c r="A108" s="3" t="s">
        <v>229</v>
      </c>
      <c r="B108" s="3" t="s">
        <v>230</v>
      </c>
      <c r="C108" s="4">
        <v>2.2100000000000002E-3</v>
      </c>
      <c r="D108" s="5">
        <v>103.9</v>
      </c>
      <c r="E108" s="5">
        <v>110.9</v>
      </c>
      <c r="F108" s="5">
        <v>112.7</v>
      </c>
      <c r="G108" s="5">
        <v>116.1</v>
      </c>
      <c r="H108" s="5">
        <v>118.1</v>
      </c>
      <c r="I108" s="5">
        <v>120.3</v>
      </c>
      <c r="J108" s="5">
        <v>117.8</v>
      </c>
      <c r="K108" s="5">
        <v>114.8</v>
      </c>
      <c r="L108" s="5">
        <v>114.8</v>
      </c>
      <c r="M108" s="5">
        <v>112.8</v>
      </c>
      <c r="N108" s="5">
        <v>115.7</v>
      </c>
      <c r="O108" s="5">
        <v>115.2</v>
      </c>
      <c r="P108" s="5">
        <v>119.4</v>
      </c>
      <c r="Q108" s="5">
        <v>115.9</v>
      </c>
      <c r="R108" s="5">
        <v>118.9</v>
      </c>
      <c r="S108" s="5">
        <v>118.9</v>
      </c>
      <c r="T108" s="5">
        <v>114.6</v>
      </c>
      <c r="U108" s="5">
        <v>112.8</v>
      </c>
      <c r="V108" s="5">
        <v>112.3</v>
      </c>
      <c r="W108" s="5">
        <v>112.7</v>
      </c>
      <c r="X108" s="5">
        <v>112.1</v>
      </c>
      <c r="Y108" s="5">
        <v>108.2</v>
      </c>
      <c r="Z108" s="5">
        <v>107.1</v>
      </c>
      <c r="AA108" s="5">
        <v>112</v>
      </c>
      <c r="AB108" s="5">
        <v>125.4</v>
      </c>
      <c r="AC108" s="5">
        <v>124.5</v>
      </c>
      <c r="AD108" s="5">
        <v>93.2</v>
      </c>
      <c r="AE108" s="5">
        <v>94.8</v>
      </c>
      <c r="AF108" s="5">
        <v>94.1</v>
      </c>
      <c r="AG108" s="5">
        <v>94.3</v>
      </c>
      <c r="AH108" s="5">
        <v>93</v>
      </c>
      <c r="AI108" s="5">
        <v>92.3</v>
      </c>
      <c r="AJ108" s="5">
        <v>93.4</v>
      </c>
      <c r="AK108" s="5">
        <v>93.7</v>
      </c>
      <c r="AL108" s="5">
        <v>94.8</v>
      </c>
      <c r="AM108" s="5">
        <v>94.5</v>
      </c>
      <c r="AN108" s="5">
        <v>104.2</v>
      </c>
      <c r="AO108" s="5">
        <v>110.1</v>
      </c>
      <c r="AP108" s="5">
        <v>108.1</v>
      </c>
      <c r="AQ108" s="5">
        <v>105.8</v>
      </c>
      <c r="AR108" s="5">
        <v>107.4</v>
      </c>
      <c r="AS108" s="5">
        <v>105.3</v>
      </c>
      <c r="AT108" s="5">
        <v>105</v>
      </c>
      <c r="AU108" s="5">
        <v>105.9</v>
      </c>
      <c r="AV108" s="5">
        <v>106.4</v>
      </c>
      <c r="AW108" s="5">
        <v>109</v>
      </c>
      <c r="AX108" s="5">
        <v>111.1</v>
      </c>
      <c r="AY108" s="5">
        <v>110.1</v>
      </c>
      <c r="AZ108" s="5">
        <v>108.9</v>
      </c>
      <c r="BA108" s="5">
        <v>115.5</v>
      </c>
      <c r="BB108" s="5">
        <v>111.8</v>
      </c>
      <c r="BC108" s="5">
        <v>111.4</v>
      </c>
      <c r="BD108" s="5">
        <v>112</v>
      </c>
      <c r="BE108" s="5">
        <v>112.9</v>
      </c>
      <c r="BF108" s="5">
        <v>113.5</v>
      </c>
      <c r="BG108" s="5">
        <v>112.3</v>
      </c>
      <c r="BH108" s="5">
        <v>113.9</v>
      </c>
      <c r="BI108" s="5">
        <v>114.1</v>
      </c>
      <c r="BJ108" s="5">
        <v>117</v>
      </c>
      <c r="BK108" s="5">
        <v>124.8</v>
      </c>
      <c r="BL108" s="5">
        <v>126</v>
      </c>
      <c r="BM108" s="5">
        <v>127.8</v>
      </c>
      <c r="BN108" s="5">
        <v>129.30000000000001</v>
      </c>
      <c r="BO108" s="5">
        <v>134.1</v>
      </c>
      <c r="BP108" s="5">
        <v>139.30000000000001</v>
      </c>
      <c r="BQ108" s="5">
        <v>140.19999999999999</v>
      </c>
      <c r="BR108" s="5">
        <v>137.19999999999999</v>
      </c>
      <c r="BS108" s="5">
        <v>135.6</v>
      </c>
      <c r="BT108" s="5">
        <v>133.19999999999999</v>
      </c>
      <c r="BU108" s="5">
        <v>138.80000000000001</v>
      </c>
      <c r="BV108" s="5">
        <v>139.19999999999999</v>
      </c>
      <c r="BW108" s="5">
        <v>139</v>
      </c>
      <c r="BX108" s="5">
        <v>137.80000000000001</v>
      </c>
      <c r="BY108" s="5">
        <v>134.6</v>
      </c>
      <c r="BZ108" s="5">
        <v>137.80000000000001</v>
      </c>
      <c r="CA108" s="5">
        <v>134.80000000000001</v>
      </c>
      <c r="CB108" s="5">
        <v>136</v>
      </c>
      <c r="CC108" s="5">
        <v>139.30000000000001</v>
      </c>
      <c r="CD108" s="5">
        <v>143.5</v>
      </c>
      <c r="CE108" s="5">
        <v>150.5</v>
      </c>
      <c r="CF108" s="5">
        <v>155.5</v>
      </c>
      <c r="CG108" s="5">
        <v>155.30000000000001</v>
      </c>
      <c r="CH108" s="5">
        <v>157.5</v>
      </c>
      <c r="CI108" s="5">
        <v>156.80000000000001</v>
      </c>
      <c r="CJ108" s="5">
        <v>167.6</v>
      </c>
      <c r="CK108" s="5">
        <v>178.1</v>
      </c>
      <c r="CL108" s="5">
        <v>183</v>
      </c>
      <c r="CM108" s="5">
        <v>181.2</v>
      </c>
      <c r="CN108" s="5">
        <v>187.2</v>
      </c>
      <c r="CO108" s="5">
        <v>187.9</v>
      </c>
      <c r="CP108" s="5">
        <v>194.8</v>
      </c>
      <c r="CQ108" s="5">
        <v>196</v>
      </c>
      <c r="CR108" s="5">
        <v>196.3</v>
      </c>
      <c r="CS108" s="5">
        <v>200.3</v>
      </c>
      <c r="CT108" s="5">
        <v>186.7</v>
      </c>
      <c r="CU108" s="5">
        <v>164.5</v>
      </c>
      <c r="CV108" s="5">
        <v>155.6</v>
      </c>
      <c r="CW108" s="5">
        <v>157.19999999999999</v>
      </c>
      <c r="CX108" s="5">
        <v>160.19999999999999</v>
      </c>
      <c r="CY108" s="5">
        <v>162.4</v>
      </c>
      <c r="CZ108" s="5">
        <v>162.69999999999999</v>
      </c>
      <c r="DA108" s="5">
        <v>157.4</v>
      </c>
      <c r="DB108" s="5">
        <v>161.6</v>
      </c>
      <c r="DC108" s="5">
        <v>163.4</v>
      </c>
      <c r="DD108" s="5">
        <v>164.9</v>
      </c>
      <c r="DE108" s="5">
        <v>167.2</v>
      </c>
      <c r="DF108" s="5">
        <v>169.4</v>
      </c>
      <c r="DG108" s="5">
        <v>164.9</v>
      </c>
      <c r="DH108" s="5">
        <v>177</v>
      </c>
      <c r="DI108" s="5">
        <v>179.8</v>
      </c>
      <c r="DJ108" s="5">
        <v>181.8</v>
      </c>
      <c r="DK108" s="5">
        <v>183.8</v>
      </c>
      <c r="DL108" s="5">
        <v>188.4</v>
      </c>
      <c r="DM108" s="5">
        <v>193.8</v>
      </c>
      <c r="DN108" s="5">
        <v>193.9</v>
      </c>
      <c r="DO108" s="5">
        <v>203.9</v>
      </c>
      <c r="DP108" s="5">
        <v>206.4</v>
      </c>
      <c r="DQ108" s="5">
        <v>217.6</v>
      </c>
      <c r="DR108" s="5">
        <v>209.9</v>
      </c>
      <c r="DS108" s="5">
        <v>225.4</v>
      </c>
      <c r="DT108" s="5">
        <v>229.6</v>
      </c>
    </row>
    <row r="109" spans="1:124">
      <c r="A109" s="3" t="s">
        <v>231</v>
      </c>
      <c r="B109" s="3" t="s">
        <v>232</v>
      </c>
      <c r="C109" s="4">
        <v>1.6590000000000001E-2</v>
      </c>
      <c r="D109" s="5">
        <v>101.9</v>
      </c>
      <c r="E109" s="5">
        <v>101.7</v>
      </c>
      <c r="F109" s="5">
        <v>104.8</v>
      </c>
      <c r="G109" s="5">
        <v>112.8</v>
      </c>
      <c r="H109" s="5">
        <v>118.4</v>
      </c>
      <c r="I109" s="5">
        <v>113.7</v>
      </c>
      <c r="J109" s="5">
        <v>115.3</v>
      </c>
      <c r="K109" s="5">
        <v>117.4</v>
      </c>
      <c r="L109" s="5">
        <v>116</v>
      </c>
      <c r="M109" s="5">
        <v>115</v>
      </c>
      <c r="N109" s="5">
        <v>116.1</v>
      </c>
      <c r="O109" s="5">
        <v>111.1</v>
      </c>
      <c r="P109" s="5">
        <v>111.9</v>
      </c>
      <c r="Q109" s="5">
        <v>111.8</v>
      </c>
      <c r="R109" s="5">
        <v>118</v>
      </c>
      <c r="S109" s="5">
        <v>112.3</v>
      </c>
      <c r="T109" s="5">
        <v>121.9</v>
      </c>
      <c r="U109" s="5">
        <v>117.6</v>
      </c>
      <c r="V109" s="5">
        <v>114.4</v>
      </c>
      <c r="W109" s="5">
        <v>112.1</v>
      </c>
      <c r="X109" s="5">
        <v>114.5</v>
      </c>
      <c r="Y109" s="5">
        <v>110.4</v>
      </c>
      <c r="Z109" s="5">
        <v>112.2</v>
      </c>
      <c r="AA109" s="5">
        <v>114.5</v>
      </c>
      <c r="AB109" s="5">
        <v>109.9</v>
      </c>
      <c r="AC109" s="5">
        <v>108.8</v>
      </c>
      <c r="AD109" s="5">
        <v>111.1</v>
      </c>
      <c r="AE109" s="5">
        <v>106.6</v>
      </c>
      <c r="AF109" s="5">
        <v>110.4</v>
      </c>
      <c r="AG109" s="5">
        <v>108.2</v>
      </c>
      <c r="AH109" s="5">
        <v>110.1</v>
      </c>
      <c r="AI109" s="5">
        <v>107.3</v>
      </c>
      <c r="AJ109" s="5">
        <v>107.2</v>
      </c>
      <c r="AK109" s="5">
        <v>108</v>
      </c>
      <c r="AL109" s="5">
        <v>109.8</v>
      </c>
      <c r="AM109" s="5">
        <v>106.9</v>
      </c>
      <c r="AN109" s="5">
        <v>105.8</v>
      </c>
      <c r="AO109" s="5">
        <v>110.2</v>
      </c>
      <c r="AP109" s="5">
        <v>109.4</v>
      </c>
      <c r="AQ109" s="5">
        <v>109</v>
      </c>
      <c r="AR109" s="5">
        <v>112.6</v>
      </c>
      <c r="AS109" s="5">
        <v>116.4</v>
      </c>
      <c r="AT109" s="5">
        <v>117.1</v>
      </c>
      <c r="AU109" s="5">
        <v>119.1</v>
      </c>
      <c r="AV109" s="5">
        <v>119.7</v>
      </c>
      <c r="AW109" s="5">
        <v>118.5</v>
      </c>
      <c r="AX109" s="5">
        <v>118.1</v>
      </c>
      <c r="AY109" s="5">
        <v>118.1</v>
      </c>
      <c r="AZ109" s="5">
        <v>115.5</v>
      </c>
      <c r="BA109" s="5">
        <v>114.3</v>
      </c>
      <c r="BB109" s="5">
        <v>112.7</v>
      </c>
      <c r="BC109" s="5">
        <v>112.5</v>
      </c>
      <c r="BD109" s="5">
        <v>112</v>
      </c>
      <c r="BE109" s="5">
        <v>113.5</v>
      </c>
      <c r="BF109" s="5">
        <v>113</v>
      </c>
      <c r="BG109" s="5">
        <v>110.1</v>
      </c>
      <c r="BH109" s="5">
        <v>109.4</v>
      </c>
      <c r="BI109" s="5">
        <v>110</v>
      </c>
      <c r="BJ109" s="5">
        <v>108.5</v>
      </c>
      <c r="BK109" s="5">
        <v>106.8</v>
      </c>
      <c r="BL109" s="5">
        <v>104.2</v>
      </c>
      <c r="BM109" s="5">
        <v>102.6</v>
      </c>
      <c r="BN109" s="5">
        <v>98.3</v>
      </c>
      <c r="BO109" s="5">
        <v>96.8</v>
      </c>
      <c r="BP109" s="5">
        <v>94.5</v>
      </c>
      <c r="BQ109" s="5">
        <v>98.4</v>
      </c>
      <c r="BR109" s="5">
        <v>99.1</v>
      </c>
      <c r="BS109" s="5">
        <v>99.2</v>
      </c>
      <c r="BT109" s="5">
        <v>100.2</v>
      </c>
      <c r="BU109" s="5">
        <v>99.8</v>
      </c>
      <c r="BV109" s="5">
        <v>100.6</v>
      </c>
      <c r="BW109" s="5">
        <v>104.4</v>
      </c>
      <c r="BX109" s="5">
        <v>107.2</v>
      </c>
      <c r="BY109" s="5">
        <v>98.9</v>
      </c>
      <c r="BZ109" s="5">
        <v>101.3</v>
      </c>
      <c r="CA109" s="5">
        <v>104.8</v>
      </c>
      <c r="CB109" s="5">
        <v>105.9</v>
      </c>
      <c r="CC109" s="5">
        <v>111.4</v>
      </c>
      <c r="CD109" s="5">
        <v>116.6</v>
      </c>
      <c r="CE109" s="5">
        <v>117.5</v>
      </c>
      <c r="CF109" s="5">
        <v>118.2</v>
      </c>
      <c r="CG109" s="5">
        <v>119.7</v>
      </c>
      <c r="CH109" s="5">
        <v>127.4</v>
      </c>
      <c r="CI109" s="5">
        <v>122.9</v>
      </c>
      <c r="CJ109" s="5">
        <v>120.8</v>
      </c>
      <c r="CK109" s="5">
        <v>121.9</v>
      </c>
      <c r="CL109" s="5">
        <v>120.9</v>
      </c>
      <c r="CM109" s="5">
        <v>117.5</v>
      </c>
      <c r="CN109" s="5">
        <v>121.5</v>
      </c>
      <c r="CO109" s="5">
        <v>120.5</v>
      </c>
      <c r="CP109" s="5">
        <v>121.6</v>
      </c>
      <c r="CQ109" s="5">
        <v>121.5</v>
      </c>
      <c r="CR109" s="5">
        <v>124.3</v>
      </c>
      <c r="CS109" s="5">
        <v>124.2</v>
      </c>
      <c r="CT109" s="5">
        <v>123.6</v>
      </c>
      <c r="CU109" s="5">
        <v>114.8</v>
      </c>
      <c r="CV109" s="5">
        <v>109.8</v>
      </c>
      <c r="CW109" s="5">
        <v>107.6</v>
      </c>
      <c r="CX109" s="5">
        <v>115.1</v>
      </c>
      <c r="CY109" s="5">
        <v>116</v>
      </c>
      <c r="CZ109" s="5">
        <v>120.1</v>
      </c>
      <c r="DA109" s="5">
        <v>126</v>
      </c>
      <c r="DB109" s="5">
        <v>129.30000000000001</v>
      </c>
      <c r="DC109" s="5">
        <v>125.7</v>
      </c>
      <c r="DD109" s="5">
        <v>127</v>
      </c>
      <c r="DE109" s="5">
        <v>142.5</v>
      </c>
      <c r="DF109" s="5">
        <v>161.5</v>
      </c>
      <c r="DG109" s="5">
        <v>174</v>
      </c>
      <c r="DH109" s="5">
        <v>169.8</v>
      </c>
      <c r="DI109" s="5">
        <v>176.4</v>
      </c>
      <c r="DJ109" s="5">
        <v>160.19999999999999</v>
      </c>
      <c r="DK109" s="5">
        <v>169.5</v>
      </c>
      <c r="DL109" s="5">
        <v>184.1</v>
      </c>
      <c r="DM109" s="5">
        <v>174.9</v>
      </c>
      <c r="DN109" s="5">
        <v>171.5</v>
      </c>
      <c r="DO109" s="5">
        <v>163.80000000000001</v>
      </c>
      <c r="DP109" s="5">
        <v>169.4</v>
      </c>
      <c r="DQ109" s="5">
        <v>169.5</v>
      </c>
      <c r="DR109" s="5">
        <v>182.6</v>
      </c>
      <c r="DS109" s="5">
        <v>202.6</v>
      </c>
      <c r="DT109" s="5">
        <v>198.9</v>
      </c>
    </row>
    <row r="110" spans="1:124">
      <c r="A110" s="3" t="s">
        <v>233</v>
      </c>
      <c r="B110" s="3" t="s">
        <v>234</v>
      </c>
      <c r="C110" s="4">
        <v>0.37606000000000001</v>
      </c>
      <c r="D110" s="5">
        <v>131</v>
      </c>
      <c r="E110" s="5">
        <v>139.6</v>
      </c>
      <c r="F110" s="5">
        <v>144.80000000000001</v>
      </c>
      <c r="G110" s="5">
        <v>182.7</v>
      </c>
      <c r="H110" s="5">
        <v>183.8</v>
      </c>
      <c r="I110" s="5">
        <v>166.2</v>
      </c>
      <c r="J110" s="5">
        <v>134.19999999999999</v>
      </c>
      <c r="K110" s="5">
        <v>140.1</v>
      </c>
      <c r="L110" s="5">
        <v>142.6</v>
      </c>
      <c r="M110" s="5">
        <v>139</v>
      </c>
      <c r="N110" s="5">
        <v>137.69999999999999</v>
      </c>
      <c r="O110" s="5">
        <v>150.9</v>
      </c>
      <c r="P110" s="5">
        <v>163</v>
      </c>
      <c r="Q110" s="5">
        <v>164.4</v>
      </c>
      <c r="R110" s="5">
        <v>156.69999999999999</v>
      </c>
      <c r="S110" s="5">
        <v>153.5</v>
      </c>
      <c r="T110" s="5">
        <v>148</v>
      </c>
      <c r="U110" s="5">
        <v>148.1</v>
      </c>
      <c r="V110" s="5">
        <v>147</v>
      </c>
      <c r="W110" s="5">
        <v>160.30000000000001</v>
      </c>
      <c r="X110" s="5">
        <v>160.1</v>
      </c>
      <c r="Y110" s="5">
        <v>157.80000000000001</v>
      </c>
      <c r="Z110" s="5">
        <v>162</v>
      </c>
      <c r="AA110" s="5">
        <v>169.5</v>
      </c>
      <c r="AB110" s="5">
        <v>175.6</v>
      </c>
      <c r="AC110" s="5">
        <v>188.5</v>
      </c>
      <c r="AD110" s="5">
        <v>175.5</v>
      </c>
      <c r="AE110" s="5">
        <v>175.9</v>
      </c>
      <c r="AF110" s="5">
        <v>162.4</v>
      </c>
      <c r="AG110" s="5">
        <v>141.80000000000001</v>
      </c>
      <c r="AH110" s="5">
        <v>131.6</v>
      </c>
      <c r="AI110" s="5">
        <v>135</v>
      </c>
      <c r="AJ110" s="5">
        <v>140.80000000000001</v>
      </c>
      <c r="AK110" s="5">
        <v>144.6</v>
      </c>
      <c r="AL110" s="5">
        <v>142.19999999999999</v>
      </c>
      <c r="AM110" s="5">
        <v>141.30000000000001</v>
      </c>
      <c r="AN110" s="5">
        <v>145.5</v>
      </c>
      <c r="AO110" s="5">
        <v>166.2</v>
      </c>
      <c r="AP110" s="5">
        <v>155.6</v>
      </c>
      <c r="AQ110" s="5">
        <v>147.1</v>
      </c>
      <c r="AR110" s="5">
        <v>139.19999999999999</v>
      </c>
      <c r="AS110" s="5">
        <v>139.19999999999999</v>
      </c>
      <c r="AT110" s="5">
        <v>156.9</v>
      </c>
      <c r="AU110" s="5">
        <v>158.30000000000001</v>
      </c>
      <c r="AV110" s="5">
        <v>152.19999999999999</v>
      </c>
      <c r="AW110" s="5">
        <v>151.30000000000001</v>
      </c>
      <c r="AX110" s="5">
        <v>150.19999999999999</v>
      </c>
      <c r="AY110" s="5">
        <v>151.4</v>
      </c>
      <c r="AZ110" s="5">
        <v>167.5</v>
      </c>
      <c r="BA110" s="5">
        <v>162.4</v>
      </c>
      <c r="BB110" s="5">
        <v>165.1</v>
      </c>
      <c r="BC110" s="5">
        <v>158.69999999999999</v>
      </c>
      <c r="BD110" s="5">
        <v>156.30000000000001</v>
      </c>
      <c r="BE110" s="5">
        <v>149.30000000000001</v>
      </c>
      <c r="BF110" s="5">
        <v>132.30000000000001</v>
      </c>
      <c r="BG110" s="5">
        <v>126.2</v>
      </c>
      <c r="BH110" s="5">
        <v>128.9</v>
      </c>
      <c r="BI110" s="5">
        <v>127.8</v>
      </c>
      <c r="BJ110" s="5">
        <v>126</v>
      </c>
      <c r="BK110" s="5">
        <v>124.9</v>
      </c>
      <c r="BL110" s="5">
        <v>126.8</v>
      </c>
      <c r="BM110" s="5">
        <v>123.4</v>
      </c>
      <c r="BN110" s="5">
        <v>121.2</v>
      </c>
      <c r="BO110" s="5">
        <v>121.6</v>
      </c>
      <c r="BP110" s="5">
        <v>122.8</v>
      </c>
      <c r="BQ110" s="5">
        <v>124.8</v>
      </c>
      <c r="BR110" s="5">
        <v>126</v>
      </c>
      <c r="BS110" s="5">
        <v>122.2</v>
      </c>
      <c r="BT110" s="5">
        <v>125.3</v>
      </c>
      <c r="BU110" s="5">
        <v>136.6</v>
      </c>
      <c r="BV110" s="5">
        <v>152.19999999999999</v>
      </c>
      <c r="BW110" s="5">
        <v>156</v>
      </c>
      <c r="BX110" s="5">
        <v>157.5</v>
      </c>
      <c r="BY110" s="5">
        <v>155.9</v>
      </c>
      <c r="BZ110" s="5">
        <v>153.1</v>
      </c>
      <c r="CA110" s="5">
        <v>150.1</v>
      </c>
      <c r="CB110" s="5">
        <v>147.1</v>
      </c>
      <c r="CC110" s="5">
        <v>142.9</v>
      </c>
      <c r="CD110" s="5">
        <v>140.19999999999999</v>
      </c>
      <c r="CE110" s="5">
        <v>141.6</v>
      </c>
      <c r="CF110" s="5">
        <v>143.9</v>
      </c>
      <c r="CG110" s="5">
        <v>151.5</v>
      </c>
      <c r="CH110" s="5">
        <v>159.80000000000001</v>
      </c>
      <c r="CI110" s="5">
        <v>157.5</v>
      </c>
      <c r="CJ110" s="5">
        <v>162.30000000000001</v>
      </c>
      <c r="CK110" s="5">
        <v>159.1</v>
      </c>
      <c r="CL110" s="5">
        <v>161.80000000000001</v>
      </c>
      <c r="CM110" s="5">
        <v>156.9</v>
      </c>
      <c r="CN110" s="5">
        <v>157.80000000000001</v>
      </c>
      <c r="CO110" s="5">
        <v>164.9</v>
      </c>
      <c r="CP110" s="5">
        <v>160.80000000000001</v>
      </c>
      <c r="CQ110" s="5">
        <v>161.80000000000001</v>
      </c>
      <c r="CR110" s="5">
        <v>172.5</v>
      </c>
      <c r="CS110" s="5">
        <v>181.8</v>
      </c>
      <c r="CT110" s="5">
        <v>171.6</v>
      </c>
      <c r="CU110" s="5">
        <v>157.19999999999999</v>
      </c>
      <c r="CV110" s="5">
        <v>156.5</v>
      </c>
      <c r="CW110" s="5">
        <v>164.1</v>
      </c>
      <c r="CX110" s="5">
        <v>164.1</v>
      </c>
      <c r="CY110" s="5">
        <v>160.9</v>
      </c>
      <c r="CZ110" s="5">
        <v>163.5</v>
      </c>
      <c r="DA110" s="5">
        <v>164.5</v>
      </c>
      <c r="DB110" s="5">
        <v>168.7</v>
      </c>
      <c r="DC110" s="5">
        <v>174.6</v>
      </c>
      <c r="DD110" s="5">
        <v>178.3</v>
      </c>
      <c r="DE110" s="5">
        <v>188</v>
      </c>
      <c r="DF110" s="5">
        <v>194.4</v>
      </c>
      <c r="DG110" s="5">
        <v>217.7</v>
      </c>
      <c r="DH110" s="5">
        <v>244.6</v>
      </c>
      <c r="DI110" s="5">
        <v>276.5</v>
      </c>
      <c r="DJ110" s="5">
        <v>282.60000000000002</v>
      </c>
      <c r="DK110" s="5">
        <v>299</v>
      </c>
      <c r="DL110" s="5">
        <v>358.4</v>
      </c>
      <c r="DM110" s="5">
        <v>337.1</v>
      </c>
      <c r="DN110" s="5">
        <v>230.6</v>
      </c>
      <c r="DO110" s="5">
        <v>234.6</v>
      </c>
      <c r="DP110" s="5">
        <v>258.10000000000002</v>
      </c>
      <c r="DQ110" s="5">
        <v>263.7</v>
      </c>
      <c r="DR110" s="5">
        <v>275.7</v>
      </c>
      <c r="DS110" s="5">
        <v>308.2</v>
      </c>
      <c r="DT110" s="5">
        <v>311.3</v>
      </c>
    </row>
    <row r="111" spans="1:124">
      <c r="A111" s="3" t="s">
        <v>235</v>
      </c>
      <c r="B111" s="3" t="s">
        <v>236</v>
      </c>
      <c r="C111" s="4">
        <v>1.9604299999999999</v>
      </c>
      <c r="D111" s="5">
        <v>110.9</v>
      </c>
      <c r="E111" s="5">
        <v>108.7</v>
      </c>
      <c r="F111" s="5">
        <v>105.2</v>
      </c>
      <c r="G111" s="5">
        <v>107.1</v>
      </c>
      <c r="H111" s="5">
        <v>106.3</v>
      </c>
      <c r="I111" s="5">
        <v>107.6</v>
      </c>
      <c r="J111" s="5">
        <v>111.1</v>
      </c>
      <c r="K111" s="5">
        <v>111.3</v>
      </c>
      <c r="L111" s="5">
        <v>113.3</v>
      </c>
      <c r="M111" s="5">
        <v>116.3</v>
      </c>
      <c r="N111" s="5">
        <v>122.5</v>
      </c>
      <c r="O111" s="5">
        <v>123.8</v>
      </c>
      <c r="P111" s="5">
        <v>122.6</v>
      </c>
      <c r="Q111" s="5">
        <v>122.1</v>
      </c>
      <c r="R111" s="5">
        <v>123.7</v>
      </c>
      <c r="S111" s="5">
        <v>121.8</v>
      </c>
      <c r="T111" s="5">
        <v>113.5</v>
      </c>
      <c r="U111" s="5">
        <v>115.4</v>
      </c>
      <c r="V111" s="5">
        <v>112.5</v>
      </c>
      <c r="W111" s="5">
        <v>105.7</v>
      </c>
      <c r="X111" s="5">
        <v>105</v>
      </c>
      <c r="Y111" s="5">
        <v>108</v>
      </c>
      <c r="Z111" s="5">
        <v>109.7</v>
      </c>
      <c r="AA111" s="5">
        <v>111.3</v>
      </c>
      <c r="AB111" s="5">
        <v>108.5</v>
      </c>
      <c r="AC111" s="5">
        <v>107.4</v>
      </c>
      <c r="AD111" s="5">
        <v>108.1</v>
      </c>
      <c r="AE111" s="5">
        <v>108.1</v>
      </c>
      <c r="AF111" s="5">
        <v>108.4</v>
      </c>
      <c r="AG111" s="5">
        <v>110.9</v>
      </c>
      <c r="AH111" s="5">
        <v>110.7</v>
      </c>
      <c r="AI111" s="5">
        <v>110.4</v>
      </c>
      <c r="AJ111" s="5">
        <v>110</v>
      </c>
      <c r="AK111" s="5">
        <v>110.1</v>
      </c>
      <c r="AL111" s="5">
        <v>108.3</v>
      </c>
      <c r="AM111" s="5">
        <v>109.5</v>
      </c>
      <c r="AN111" s="5">
        <v>108.1</v>
      </c>
      <c r="AO111" s="5">
        <v>108.7</v>
      </c>
      <c r="AP111" s="5">
        <v>110.3</v>
      </c>
      <c r="AQ111" s="5">
        <v>111.6</v>
      </c>
      <c r="AR111" s="5">
        <v>114.6</v>
      </c>
      <c r="AS111" s="5">
        <v>114.6</v>
      </c>
      <c r="AT111" s="5">
        <v>115.3</v>
      </c>
      <c r="AU111" s="5">
        <v>115.8</v>
      </c>
      <c r="AV111" s="5">
        <v>115.8</v>
      </c>
      <c r="AW111" s="5">
        <v>114.6</v>
      </c>
      <c r="AX111" s="5">
        <v>113.3</v>
      </c>
      <c r="AY111" s="5">
        <v>114.6</v>
      </c>
      <c r="AZ111" s="5">
        <v>115.2</v>
      </c>
      <c r="BA111" s="5">
        <v>113.6</v>
      </c>
      <c r="BB111" s="5">
        <v>116.1</v>
      </c>
      <c r="BC111" s="5">
        <v>117.1</v>
      </c>
      <c r="BD111" s="5">
        <v>114.8</v>
      </c>
      <c r="BE111" s="5">
        <v>113.5</v>
      </c>
      <c r="BF111" s="5">
        <v>113.8</v>
      </c>
      <c r="BG111" s="5">
        <v>113.5</v>
      </c>
      <c r="BH111" s="5">
        <v>114.2</v>
      </c>
      <c r="BI111" s="5">
        <v>115</v>
      </c>
      <c r="BJ111" s="5">
        <v>116.5</v>
      </c>
      <c r="BK111" s="5">
        <v>115</v>
      </c>
      <c r="BL111" s="5">
        <v>114.7</v>
      </c>
      <c r="BM111" s="5">
        <v>112.9</v>
      </c>
      <c r="BN111" s="5">
        <v>112</v>
      </c>
      <c r="BO111" s="5">
        <v>114</v>
      </c>
      <c r="BP111" s="5">
        <v>114.3</v>
      </c>
      <c r="BQ111" s="5">
        <v>113.9</v>
      </c>
      <c r="BR111" s="5">
        <v>112.1</v>
      </c>
      <c r="BS111" s="5">
        <v>108.8</v>
      </c>
      <c r="BT111" s="5">
        <v>106.6</v>
      </c>
      <c r="BU111" s="5">
        <v>106.6</v>
      </c>
      <c r="BV111" s="5">
        <v>107.3</v>
      </c>
      <c r="BW111" s="5">
        <v>107.6</v>
      </c>
      <c r="BX111" s="5">
        <v>109.8</v>
      </c>
      <c r="BY111" s="5">
        <v>109.4</v>
      </c>
      <c r="BZ111" s="5">
        <v>110.6</v>
      </c>
      <c r="CA111" s="5">
        <v>109.6</v>
      </c>
      <c r="CB111" s="5">
        <v>108.7</v>
      </c>
      <c r="CC111" s="5">
        <v>108.7</v>
      </c>
      <c r="CD111" s="5">
        <v>108.1</v>
      </c>
      <c r="CE111" s="5">
        <v>108.1</v>
      </c>
      <c r="CF111" s="5">
        <v>107.8</v>
      </c>
      <c r="CG111" s="5">
        <v>102.9</v>
      </c>
      <c r="CH111" s="5">
        <v>102</v>
      </c>
      <c r="CI111" s="5">
        <v>102.3</v>
      </c>
      <c r="CJ111" s="5">
        <v>102.8</v>
      </c>
      <c r="CK111" s="5">
        <v>103</v>
      </c>
      <c r="CL111" s="5">
        <v>106.1</v>
      </c>
      <c r="CM111" s="5">
        <v>106.6</v>
      </c>
      <c r="CN111" s="5">
        <v>105.8</v>
      </c>
      <c r="CO111" s="5">
        <v>104.2</v>
      </c>
      <c r="CP111" s="5">
        <v>103.1</v>
      </c>
      <c r="CQ111" s="5">
        <v>104.1</v>
      </c>
      <c r="CR111" s="5">
        <v>105.4</v>
      </c>
      <c r="CS111" s="5">
        <v>105.8</v>
      </c>
      <c r="CT111" s="5">
        <v>105.4</v>
      </c>
      <c r="CU111" s="5">
        <v>105</v>
      </c>
      <c r="CV111" s="5">
        <v>105</v>
      </c>
      <c r="CW111" s="5">
        <v>103.8</v>
      </c>
      <c r="CX111" s="5">
        <v>103.8</v>
      </c>
      <c r="CY111" s="5">
        <v>104.8</v>
      </c>
      <c r="CZ111" s="5">
        <v>104.8</v>
      </c>
      <c r="DA111" s="5">
        <v>104.6</v>
      </c>
      <c r="DB111" s="5">
        <v>109.8</v>
      </c>
      <c r="DC111" s="5">
        <v>114</v>
      </c>
      <c r="DD111" s="5">
        <v>113.8</v>
      </c>
      <c r="DE111" s="5">
        <v>114.2</v>
      </c>
      <c r="DF111" s="5">
        <v>113.9</v>
      </c>
      <c r="DG111" s="5">
        <v>115.2</v>
      </c>
      <c r="DH111" s="5">
        <v>115.5</v>
      </c>
      <c r="DI111" s="5">
        <v>115.8</v>
      </c>
      <c r="DJ111" s="5">
        <v>115.9</v>
      </c>
      <c r="DK111" s="5">
        <v>116.3</v>
      </c>
      <c r="DL111" s="5">
        <v>118.2</v>
      </c>
      <c r="DM111" s="5">
        <v>119.8</v>
      </c>
      <c r="DN111" s="5">
        <v>119.9</v>
      </c>
      <c r="DO111" s="5">
        <v>121</v>
      </c>
      <c r="DP111" s="5">
        <v>123.8</v>
      </c>
      <c r="DQ111" s="5">
        <v>122.3</v>
      </c>
      <c r="DR111" s="5">
        <v>123.3</v>
      </c>
      <c r="DS111" s="5">
        <v>126.7</v>
      </c>
      <c r="DT111" s="5">
        <v>127.3</v>
      </c>
    </row>
    <row r="112" spans="1:124">
      <c r="A112" s="3" t="s">
        <v>237</v>
      </c>
      <c r="B112" s="3" t="s">
        <v>238</v>
      </c>
      <c r="C112" s="4">
        <v>3.0620000000000001E-2</v>
      </c>
      <c r="D112" s="5">
        <v>102.8</v>
      </c>
      <c r="E112" s="5">
        <v>99.8</v>
      </c>
      <c r="F112" s="5">
        <v>101.2</v>
      </c>
      <c r="G112" s="5">
        <v>103.3</v>
      </c>
      <c r="H112" s="5">
        <v>103.6</v>
      </c>
      <c r="I112" s="5">
        <v>103.5</v>
      </c>
      <c r="J112" s="5">
        <v>103.7</v>
      </c>
      <c r="K112" s="5">
        <v>103.7</v>
      </c>
      <c r="L112" s="5">
        <v>103.6</v>
      </c>
      <c r="M112" s="5">
        <v>103.5</v>
      </c>
      <c r="N112" s="5">
        <v>104</v>
      </c>
      <c r="O112" s="5">
        <v>104.3</v>
      </c>
      <c r="P112" s="5">
        <v>104.1</v>
      </c>
      <c r="Q112" s="5">
        <v>104.1</v>
      </c>
      <c r="R112" s="5">
        <v>105</v>
      </c>
      <c r="S112" s="5">
        <v>105.5</v>
      </c>
      <c r="T112" s="5">
        <v>105.5</v>
      </c>
      <c r="U112" s="5">
        <v>111.1</v>
      </c>
      <c r="V112" s="5">
        <v>111.1</v>
      </c>
      <c r="W112" s="5">
        <v>117</v>
      </c>
      <c r="X112" s="5">
        <v>109.1</v>
      </c>
      <c r="Y112" s="5">
        <v>108.8</v>
      </c>
      <c r="Z112" s="5">
        <v>108.4</v>
      </c>
      <c r="AA112" s="5">
        <v>108.4</v>
      </c>
      <c r="AB112" s="5">
        <v>108.4</v>
      </c>
      <c r="AC112" s="5">
        <v>108.4</v>
      </c>
      <c r="AD112" s="5">
        <v>108.8</v>
      </c>
      <c r="AE112" s="5">
        <v>108.8</v>
      </c>
      <c r="AF112" s="5">
        <v>107.7</v>
      </c>
      <c r="AG112" s="5">
        <v>108.4</v>
      </c>
      <c r="AH112" s="5">
        <v>108.6</v>
      </c>
      <c r="AI112" s="5">
        <v>108.4</v>
      </c>
      <c r="AJ112" s="5">
        <v>108.4</v>
      </c>
      <c r="AK112" s="5">
        <v>108.6</v>
      </c>
      <c r="AL112" s="5">
        <v>108.5</v>
      </c>
      <c r="AM112" s="5">
        <v>108.5</v>
      </c>
      <c r="AN112" s="5">
        <v>108.5</v>
      </c>
      <c r="AO112" s="5">
        <v>108.5</v>
      </c>
      <c r="AP112" s="5">
        <v>108.5</v>
      </c>
      <c r="AQ112" s="5">
        <v>108.5</v>
      </c>
      <c r="AR112" s="5">
        <v>108.5</v>
      </c>
      <c r="AS112" s="5">
        <v>108.5</v>
      </c>
      <c r="AT112" s="5">
        <v>108.5</v>
      </c>
      <c r="AU112" s="5">
        <v>108.5</v>
      </c>
      <c r="AV112" s="5">
        <v>108.5</v>
      </c>
      <c r="AW112" s="5">
        <v>108.5</v>
      </c>
      <c r="AX112" s="5">
        <v>108.5</v>
      </c>
      <c r="AY112" s="5">
        <v>108.5</v>
      </c>
      <c r="AZ112" s="5">
        <v>109.1</v>
      </c>
      <c r="BA112" s="5">
        <v>110.4</v>
      </c>
      <c r="BB112" s="5">
        <v>110.4</v>
      </c>
      <c r="BC112" s="5">
        <v>105.6</v>
      </c>
      <c r="BD112" s="5">
        <v>97.5</v>
      </c>
      <c r="BE112" s="5">
        <v>96.9</v>
      </c>
      <c r="BF112" s="5">
        <v>96</v>
      </c>
      <c r="BG112" s="5">
        <v>96.7</v>
      </c>
      <c r="BH112" s="5">
        <v>96.8</v>
      </c>
      <c r="BI112" s="5">
        <v>95.9</v>
      </c>
      <c r="BJ112" s="5">
        <v>95.7</v>
      </c>
      <c r="BK112" s="5">
        <v>96.1</v>
      </c>
      <c r="BL112" s="5">
        <v>96.4</v>
      </c>
      <c r="BM112" s="5">
        <v>96.3</v>
      </c>
      <c r="BN112" s="5">
        <v>96.1</v>
      </c>
      <c r="BO112" s="5">
        <v>96.4</v>
      </c>
      <c r="BP112" s="5">
        <v>95.1</v>
      </c>
      <c r="BQ112" s="5">
        <v>95.3</v>
      </c>
      <c r="BR112" s="5">
        <v>94</v>
      </c>
      <c r="BS112" s="5">
        <v>94.5</v>
      </c>
      <c r="BT112" s="5">
        <v>101.2</v>
      </c>
      <c r="BU112" s="5">
        <v>102</v>
      </c>
      <c r="BV112" s="5">
        <v>112.3</v>
      </c>
      <c r="BW112" s="5">
        <v>118</v>
      </c>
      <c r="BX112" s="5">
        <v>116.4</v>
      </c>
      <c r="BY112" s="5">
        <v>114.9</v>
      </c>
      <c r="BZ112" s="5">
        <v>116.6</v>
      </c>
      <c r="CA112" s="5">
        <v>116.6</v>
      </c>
      <c r="CB112" s="5">
        <v>115.2</v>
      </c>
      <c r="CC112" s="5">
        <v>110.1</v>
      </c>
      <c r="CD112" s="5">
        <v>106.9</v>
      </c>
      <c r="CE112" s="5">
        <v>108.6</v>
      </c>
      <c r="CF112" s="5">
        <v>109.2</v>
      </c>
      <c r="CG112" s="5">
        <v>110.4</v>
      </c>
      <c r="CH112" s="5">
        <v>110.5</v>
      </c>
      <c r="CI112" s="5">
        <v>111.3</v>
      </c>
      <c r="CJ112" s="5">
        <v>111.5</v>
      </c>
      <c r="CK112" s="5">
        <v>115.2</v>
      </c>
      <c r="CL112" s="5">
        <v>117.3</v>
      </c>
      <c r="CM112" s="5">
        <v>120</v>
      </c>
      <c r="CN112" s="5">
        <v>114.7</v>
      </c>
      <c r="CO112" s="5">
        <v>110.4</v>
      </c>
      <c r="CP112" s="5">
        <v>108.6</v>
      </c>
      <c r="CQ112" s="5">
        <v>111.2</v>
      </c>
      <c r="CR112" s="5">
        <v>110.2</v>
      </c>
      <c r="CS112" s="5">
        <v>111.5</v>
      </c>
      <c r="CT112" s="5">
        <v>111.5</v>
      </c>
      <c r="CU112" s="5">
        <v>109.8</v>
      </c>
      <c r="CV112" s="5">
        <v>110.6</v>
      </c>
      <c r="CW112" s="5">
        <v>110</v>
      </c>
      <c r="CX112" s="5">
        <v>111.9</v>
      </c>
      <c r="CY112" s="5">
        <v>113.5</v>
      </c>
      <c r="CZ112" s="5">
        <v>114.8</v>
      </c>
      <c r="DA112" s="5">
        <v>113.2</v>
      </c>
      <c r="DB112" s="5">
        <v>104.2</v>
      </c>
      <c r="DC112" s="5">
        <v>103.8</v>
      </c>
      <c r="DD112" s="5">
        <v>106.1</v>
      </c>
      <c r="DE112" s="5">
        <v>105</v>
      </c>
      <c r="DF112" s="5">
        <v>103.5</v>
      </c>
      <c r="DG112" s="5">
        <v>104.4</v>
      </c>
      <c r="DH112" s="5">
        <v>99.6</v>
      </c>
      <c r="DI112" s="5">
        <v>98.7</v>
      </c>
      <c r="DJ112" s="5">
        <v>96.4</v>
      </c>
      <c r="DK112" s="5">
        <v>99.5</v>
      </c>
      <c r="DL112" s="5">
        <v>105.6</v>
      </c>
      <c r="DM112" s="5">
        <v>105.8</v>
      </c>
      <c r="DN112" s="5">
        <v>102.1</v>
      </c>
      <c r="DO112" s="5">
        <v>99.7</v>
      </c>
      <c r="DP112" s="5">
        <v>101.2</v>
      </c>
      <c r="DQ112" s="5">
        <v>102.3</v>
      </c>
      <c r="DR112" s="5">
        <v>103.8</v>
      </c>
      <c r="DS112" s="5">
        <v>105</v>
      </c>
      <c r="DT112" s="5">
        <v>104.3</v>
      </c>
    </row>
    <row r="113" spans="1:124">
      <c r="A113" s="3" t="s">
        <v>239</v>
      </c>
      <c r="B113" s="3" t="s">
        <v>240</v>
      </c>
      <c r="C113" s="4">
        <v>2.29E-2</v>
      </c>
      <c r="D113" s="5">
        <v>96</v>
      </c>
      <c r="E113" s="5">
        <v>96</v>
      </c>
      <c r="F113" s="5">
        <v>96</v>
      </c>
      <c r="G113" s="5">
        <v>96</v>
      </c>
      <c r="H113" s="5">
        <v>96</v>
      </c>
      <c r="I113" s="5">
        <v>96</v>
      </c>
      <c r="J113" s="5">
        <v>96</v>
      </c>
      <c r="K113" s="5">
        <v>96</v>
      </c>
      <c r="L113" s="5">
        <v>96</v>
      </c>
      <c r="M113" s="5">
        <v>96</v>
      </c>
      <c r="N113" s="5">
        <v>96</v>
      </c>
      <c r="O113" s="5">
        <v>96</v>
      </c>
      <c r="P113" s="5">
        <v>96</v>
      </c>
      <c r="Q113" s="5">
        <v>96</v>
      </c>
      <c r="R113" s="5">
        <v>94.7</v>
      </c>
      <c r="S113" s="5">
        <v>96</v>
      </c>
      <c r="T113" s="5">
        <v>100.7</v>
      </c>
      <c r="U113" s="5">
        <v>105.2</v>
      </c>
      <c r="V113" s="5">
        <v>106</v>
      </c>
      <c r="W113" s="5">
        <v>106.9</v>
      </c>
      <c r="X113" s="5">
        <v>106.9</v>
      </c>
      <c r="Y113" s="5">
        <v>106.9</v>
      </c>
      <c r="Z113" s="5">
        <v>106.9</v>
      </c>
      <c r="AA113" s="5">
        <v>106.9</v>
      </c>
      <c r="AB113" s="5">
        <v>106.9</v>
      </c>
      <c r="AC113" s="5">
        <v>110</v>
      </c>
      <c r="AD113" s="5">
        <v>110</v>
      </c>
      <c r="AE113" s="5">
        <v>110</v>
      </c>
      <c r="AF113" s="5">
        <v>110</v>
      </c>
      <c r="AG113" s="5">
        <v>110</v>
      </c>
      <c r="AH113" s="5">
        <v>111.7</v>
      </c>
      <c r="AI113" s="5">
        <v>111.7</v>
      </c>
      <c r="AJ113" s="5">
        <v>111.7</v>
      </c>
      <c r="AK113" s="5">
        <v>110.1</v>
      </c>
      <c r="AL113" s="5">
        <v>110.1</v>
      </c>
      <c r="AM113" s="5">
        <v>110.1</v>
      </c>
      <c r="AN113" s="5">
        <v>110.2</v>
      </c>
      <c r="AO113" s="5">
        <v>111.6</v>
      </c>
      <c r="AP113" s="5">
        <v>110.2</v>
      </c>
      <c r="AQ113" s="5">
        <v>110.2</v>
      </c>
      <c r="AR113" s="5">
        <v>112.5</v>
      </c>
      <c r="AS113" s="5">
        <v>112.5</v>
      </c>
      <c r="AT113" s="5">
        <v>112.5</v>
      </c>
      <c r="AU113" s="5">
        <v>112.5</v>
      </c>
      <c r="AV113" s="5">
        <v>112.5</v>
      </c>
      <c r="AW113" s="5">
        <v>112.5</v>
      </c>
      <c r="AX113" s="5">
        <v>112.5</v>
      </c>
      <c r="AY113" s="5">
        <v>112.5</v>
      </c>
      <c r="AZ113" s="5">
        <v>114.8</v>
      </c>
      <c r="BA113" s="5">
        <v>114.8</v>
      </c>
      <c r="BB113" s="5">
        <v>114.8</v>
      </c>
      <c r="BC113" s="5">
        <v>114.4</v>
      </c>
      <c r="BD113" s="5">
        <v>113.9</v>
      </c>
      <c r="BE113" s="5">
        <v>113.6</v>
      </c>
      <c r="BF113" s="5">
        <v>113.5</v>
      </c>
      <c r="BG113" s="5">
        <v>115.2</v>
      </c>
      <c r="BH113" s="5">
        <v>115.2</v>
      </c>
      <c r="BI113" s="5">
        <v>115</v>
      </c>
      <c r="BJ113" s="5">
        <v>114.9</v>
      </c>
      <c r="BK113" s="5">
        <v>113.6</v>
      </c>
      <c r="BL113" s="5">
        <v>113.9</v>
      </c>
      <c r="BM113" s="5">
        <v>113.9</v>
      </c>
      <c r="BN113" s="5">
        <v>113.9</v>
      </c>
      <c r="BO113" s="5">
        <v>113.9</v>
      </c>
      <c r="BP113" s="5">
        <v>114.9</v>
      </c>
      <c r="BQ113" s="5">
        <v>111.3</v>
      </c>
      <c r="BR113" s="5">
        <v>111.3</v>
      </c>
      <c r="BS113" s="5">
        <v>112.3</v>
      </c>
      <c r="BT113" s="5">
        <v>113.5</v>
      </c>
      <c r="BU113" s="5">
        <v>110.8</v>
      </c>
      <c r="BV113" s="5">
        <v>108.6</v>
      </c>
      <c r="BW113" s="5">
        <v>108.5</v>
      </c>
      <c r="BX113" s="5">
        <v>109.4</v>
      </c>
      <c r="BY113" s="5">
        <v>109.9</v>
      </c>
      <c r="BZ113" s="5">
        <v>110.3</v>
      </c>
      <c r="CA113" s="5">
        <v>110.3</v>
      </c>
      <c r="CB113" s="5">
        <v>112.1</v>
      </c>
      <c r="CC113" s="5">
        <v>106.5</v>
      </c>
      <c r="CD113" s="5">
        <v>97.6</v>
      </c>
      <c r="CE113" s="5">
        <v>99.4</v>
      </c>
      <c r="CF113" s="5">
        <v>101.3</v>
      </c>
      <c r="CG113" s="5">
        <v>102.5</v>
      </c>
      <c r="CH113" s="5">
        <v>100.4</v>
      </c>
      <c r="CI113" s="5">
        <v>102.1</v>
      </c>
      <c r="CJ113" s="5">
        <v>103.1</v>
      </c>
      <c r="CK113" s="5">
        <v>100</v>
      </c>
      <c r="CL113" s="5">
        <v>99.8</v>
      </c>
      <c r="CM113" s="5">
        <v>101.7</v>
      </c>
      <c r="CN113" s="5">
        <v>101.9</v>
      </c>
      <c r="CO113" s="5">
        <v>98.8</v>
      </c>
      <c r="CP113" s="5">
        <v>96</v>
      </c>
      <c r="CQ113" s="5">
        <v>96</v>
      </c>
      <c r="CR113" s="5">
        <v>96.5</v>
      </c>
      <c r="CS113" s="5">
        <v>96</v>
      </c>
      <c r="CT113" s="5">
        <v>96.9</v>
      </c>
      <c r="CU113" s="5">
        <v>100.2</v>
      </c>
      <c r="CV113" s="5">
        <v>99.3</v>
      </c>
      <c r="CW113" s="5">
        <v>98.4</v>
      </c>
      <c r="CX113" s="5">
        <v>100</v>
      </c>
      <c r="CY113" s="5">
        <v>102</v>
      </c>
      <c r="CZ113" s="5">
        <v>102.2</v>
      </c>
      <c r="DA113" s="5">
        <v>99.8</v>
      </c>
      <c r="DB113" s="5">
        <v>97.2</v>
      </c>
      <c r="DC113" s="5">
        <v>94.9</v>
      </c>
      <c r="DD113" s="5">
        <v>96.7</v>
      </c>
      <c r="DE113" s="5">
        <v>96.6</v>
      </c>
      <c r="DF113" s="5">
        <v>98</v>
      </c>
      <c r="DG113" s="5">
        <v>97.9</v>
      </c>
      <c r="DH113" s="5">
        <v>92.5</v>
      </c>
      <c r="DI113" s="5">
        <v>90.5</v>
      </c>
      <c r="DJ113" s="5">
        <v>89</v>
      </c>
      <c r="DK113" s="5">
        <v>90.7</v>
      </c>
      <c r="DL113" s="5">
        <v>91.2</v>
      </c>
      <c r="DM113" s="5">
        <v>90.4</v>
      </c>
      <c r="DN113" s="5">
        <v>88.5</v>
      </c>
      <c r="DO113" s="5">
        <v>87.7</v>
      </c>
      <c r="DP113" s="5">
        <v>90.1</v>
      </c>
      <c r="DQ113" s="5">
        <v>91.8</v>
      </c>
      <c r="DR113" s="5">
        <v>91.8</v>
      </c>
      <c r="DS113" s="5">
        <v>91.6</v>
      </c>
      <c r="DT113" s="5">
        <v>91.6</v>
      </c>
    </row>
    <row r="114" spans="1:124">
      <c r="A114" s="3" t="s">
        <v>241</v>
      </c>
      <c r="B114" s="3" t="s">
        <v>242</v>
      </c>
      <c r="C114" s="4">
        <v>4.1799999999999997E-3</v>
      </c>
      <c r="D114" s="5">
        <v>100</v>
      </c>
      <c r="E114" s="5">
        <v>100</v>
      </c>
      <c r="F114" s="5">
        <v>100</v>
      </c>
      <c r="G114" s="5">
        <v>100</v>
      </c>
      <c r="H114" s="5">
        <v>100</v>
      </c>
      <c r="I114" s="5">
        <v>100</v>
      </c>
      <c r="J114" s="5">
        <v>100</v>
      </c>
      <c r="K114" s="5">
        <v>100</v>
      </c>
      <c r="L114" s="5">
        <v>100</v>
      </c>
      <c r="M114" s="5">
        <v>100</v>
      </c>
      <c r="N114" s="5">
        <v>100</v>
      </c>
      <c r="O114" s="5">
        <v>100</v>
      </c>
      <c r="P114" s="5">
        <v>100</v>
      </c>
      <c r="Q114" s="5">
        <v>100</v>
      </c>
      <c r="R114" s="5">
        <v>100</v>
      </c>
      <c r="S114" s="5">
        <v>100</v>
      </c>
      <c r="T114" s="5">
        <v>100</v>
      </c>
      <c r="U114" s="5">
        <v>100</v>
      </c>
      <c r="V114" s="5">
        <v>100</v>
      </c>
      <c r="W114" s="5">
        <v>100</v>
      </c>
      <c r="X114" s="5">
        <v>100</v>
      </c>
      <c r="Y114" s="5">
        <v>100</v>
      </c>
      <c r="Z114" s="5">
        <v>100</v>
      </c>
      <c r="AA114" s="5">
        <v>100</v>
      </c>
      <c r="AB114" s="5">
        <v>100</v>
      </c>
      <c r="AC114" s="5">
        <v>100</v>
      </c>
      <c r="AD114" s="5">
        <v>100</v>
      </c>
      <c r="AE114" s="5">
        <v>100</v>
      </c>
      <c r="AF114" s="5">
        <v>100</v>
      </c>
      <c r="AG114" s="5">
        <v>100</v>
      </c>
      <c r="AH114" s="5">
        <v>100</v>
      </c>
      <c r="AI114" s="5">
        <v>100</v>
      </c>
      <c r="AJ114" s="5">
        <v>100</v>
      </c>
      <c r="AK114" s="5">
        <v>100</v>
      </c>
      <c r="AL114" s="5">
        <v>100</v>
      </c>
      <c r="AM114" s="5">
        <v>100</v>
      </c>
      <c r="AN114" s="5">
        <v>100</v>
      </c>
      <c r="AO114" s="5">
        <v>100</v>
      </c>
      <c r="AP114" s="5">
        <v>100</v>
      </c>
      <c r="AQ114" s="5">
        <v>100</v>
      </c>
      <c r="AR114" s="5">
        <v>100</v>
      </c>
      <c r="AS114" s="5">
        <v>100</v>
      </c>
      <c r="AT114" s="5">
        <v>100</v>
      </c>
      <c r="AU114" s="5">
        <v>100</v>
      </c>
      <c r="AV114" s="5">
        <v>100</v>
      </c>
      <c r="AW114" s="5">
        <v>100</v>
      </c>
      <c r="AX114" s="5">
        <v>100</v>
      </c>
      <c r="AY114" s="5">
        <v>100</v>
      </c>
      <c r="AZ114" s="5">
        <v>100</v>
      </c>
      <c r="BA114" s="5">
        <v>100</v>
      </c>
      <c r="BB114" s="5">
        <v>100</v>
      </c>
      <c r="BC114" s="5">
        <v>100</v>
      </c>
      <c r="BD114" s="5">
        <v>100</v>
      </c>
      <c r="BE114" s="5">
        <v>100</v>
      </c>
      <c r="BF114" s="5">
        <v>100</v>
      </c>
      <c r="BG114" s="5">
        <v>100</v>
      </c>
      <c r="BH114" s="5">
        <v>100</v>
      </c>
      <c r="BI114" s="5">
        <v>100</v>
      </c>
      <c r="BJ114" s="5">
        <v>100</v>
      </c>
      <c r="BK114" s="5">
        <v>100</v>
      </c>
      <c r="BL114" s="5">
        <v>100</v>
      </c>
      <c r="BM114" s="5">
        <v>100</v>
      </c>
      <c r="BN114" s="5">
        <v>100</v>
      </c>
      <c r="BO114" s="5">
        <v>100</v>
      </c>
      <c r="BP114" s="5">
        <v>100</v>
      </c>
      <c r="BQ114" s="5">
        <v>65.5</v>
      </c>
      <c r="BR114" s="5">
        <v>65.5</v>
      </c>
      <c r="BS114" s="5">
        <v>65.5</v>
      </c>
      <c r="BT114" s="5">
        <v>65.5</v>
      </c>
      <c r="BU114" s="5">
        <v>65.5</v>
      </c>
      <c r="BV114" s="5">
        <v>65.5</v>
      </c>
      <c r="BW114" s="5">
        <v>65.5</v>
      </c>
      <c r="BX114" s="5">
        <v>65.5</v>
      </c>
      <c r="BY114" s="5">
        <v>65.5</v>
      </c>
      <c r="BZ114" s="5">
        <v>65.5</v>
      </c>
      <c r="CA114" s="5">
        <v>65.5</v>
      </c>
      <c r="CB114" s="5">
        <v>65.5</v>
      </c>
      <c r="CC114" s="5">
        <v>65.5</v>
      </c>
      <c r="CD114" s="5">
        <v>65.5</v>
      </c>
      <c r="CE114" s="5">
        <v>65.5</v>
      </c>
      <c r="CF114" s="5">
        <v>65.5</v>
      </c>
      <c r="CG114" s="5">
        <v>65.5</v>
      </c>
      <c r="CH114" s="5">
        <v>73.3</v>
      </c>
      <c r="CI114" s="5">
        <v>73.3</v>
      </c>
      <c r="CJ114" s="5">
        <v>73.3</v>
      </c>
      <c r="CK114" s="5">
        <v>73.3</v>
      </c>
      <c r="CL114" s="5">
        <v>73.3</v>
      </c>
      <c r="CM114" s="5">
        <v>73.3</v>
      </c>
      <c r="CN114" s="5">
        <v>73.3</v>
      </c>
      <c r="CO114" s="5">
        <v>73.3</v>
      </c>
      <c r="CP114" s="5">
        <v>73.3</v>
      </c>
      <c r="CQ114" s="5">
        <v>73.3</v>
      </c>
      <c r="CR114" s="5">
        <v>73.3</v>
      </c>
      <c r="CS114" s="5">
        <v>73.3</v>
      </c>
      <c r="CT114" s="5">
        <v>73.3</v>
      </c>
      <c r="CU114" s="5">
        <v>73.3</v>
      </c>
      <c r="CV114" s="5">
        <v>73.3</v>
      </c>
      <c r="CW114" s="5">
        <v>73.3</v>
      </c>
      <c r="CX114" s="5">
        <v>73.3</v>
      </c>
      <c r="CY114" s="5">
        <v>73.3</v>
      </c>
      <c r="CZ114" s="5">
        <v>73.3</v>
      </c>
      <c r="DA114" s="5">
        <v>73.3</v>
      </c>
      <c r="DB114" s="5">
        <v>73.3</v>
      </c>
      <c r="DC114" s="5">
        <v>73.3</v>
      </c>
      <c r="DD114" s="5">
        <v>73.3</v>
      </c>
      <c r="DE114" s="5">
        <v>73.3</v>
      </c>
      <c r="DF114" s="5">
        <v>73.3</v>
      </c>
      <c r="DG114" s="5">
        <v>73.3</v>
      </c>
      <c r="DH114" s="5">
        <v>73.3</v>
      </c>
      <c r="DI114" s="5">
        <v>73.3</v>
      </c>
      <c r="DJ114" s="5">
        <v>73.3</v>
      </c>
      <c r="DK114" s="5">
        <v>73.3</v>
      </c>
      <c r="DL114" s="5">
        <v>73.3</v>
      </c>
      <c r="DM114" s="5">
        <v>73.3</v>
      </c>
      <c r="DN114" s="5">
        <v>73.3</v>
      </c>
      <c r="DO114" s="5">
        <v>73.3</v>
      </c>
      <c r="DP114" s="5">
        <v>73.3</v>
      </c>
      <c r="DQ114" s="5">
        <v>73.3</v>
      </c>
      <c r="DR114" s="5">
        <v>73.3</v>
      </c>
      <c r="DS114" s="5">
        <v>73.3</v>
      </c>
      <c r="DT114" s="5">
        <v>73.3</v>
      </c>
    </row>
    <row r="115" spans="1:124">
      <c r="A115" s="3" t="s">
        <v>243</v>
      </c>
      <c r="B115" s="3" t="s">
        <v>244</v>
      </c>
      <c r="C115" s="4">
        <v>9.3740000000000004E-2</v>
      </c>
      <c r="D115" s="5">
        <v>100</v>
      </c>
      <c r="E115" s="5">
        <v>100</v>
      </c>
      <c r="F115" s="5">
        <v>100</v>
      </c>
      <c r="G115" s="5">
        <v>100</v>
      </c>
      <c r="H115" s="5">
        <v>100</v>
      </c>
      <c r="I115" s="5">
        <v>100</v>
      </c>
      <c r="J115" s="5">
        <v>100</v>
      </c>
      <c r="K115" s="5">
        <v>102</v>
      </c>
      <c r="L115" s="5">
        <v>104</v>
      </c>
      <c r="M115" s="5">
        <v>104</v>
      </c>
      <c r="N115" s="5">
        <v>104</v>
      </c>
      <c r="O115" s="5">
        <v>104</v>
      </c>
      <c r="P115" s="5">
        <v>104</v>
      </c>
      <c r="Q115" s="5">
        <v>104</v>
      </c>
      <c r="R115" s="5">
        <v>105.8</v>
      </c>
      <c r="S115" s="5">
        <v>104</v>
      </c>
      <c r="T115" s="5">
        <v>104</v>
      </c>
      <c r="U115" s="5">
        <v>104</v>
      </c>
      <c r="V115" s="5">
        <v>104</v>
      </c>
      <c r="W115" s="5">
        <v>110.9</v>
      </c>
      <c r="X115" s="5">
        <v>108.5</v>
      </c>
      <c r="Y115" s="5">
        <v>108.5</v>
      </c>
      <c r="Z115" s="5">
        <v>109.4</v>
      </c>
      <c r="AA115" s="5">
        <v>110</v>
      </c>
      <c r="AB115" s="5">
        <v>110</v>
      </c>
      <c r="AC115" s="5">
        <v>117.1</v>
      </c>
      <c r="AD115" s="5">
        <v>112.2</v>
      </c>
      <c r="AE115" s="5">
        <v>112.9</v>
      </c>
      <c r="AF115" s="5">
        <v>112.9</v>
      </c>
      <c r="AG115" s="5">
        <v>113.6</v>
      </c>
      <c r="AH115" s="5">
        <v>113.6</v>
      </c>
      <c r="AI115" s="5">
        <v>113.6</v>
      </c>
      <c r="AJ115" s="5">
        <v>113.6</v>
      </c>
      <c r="AK115" s="5">
        <v>113.6</v>
      </c>
      <c r="AL115" s="5">
        <v>113.6</v>
      </c>
      <c r="AM115" s="5">
        <v>112.7</v>
      </c>
      <c r="AN115" s="5">
        <v>113.6</v>
      </c>
      <c r="AO115" s="5">
        <v>113.6</v>
      </c>
      <c r="AP115" s="5">
        <v>113.6</v>
      </c>
      <c r="AQ115" s="5">
        <v>113.6</v>
      </c>
      <c r="AR115" s="5">
        <v>113.6</v>
      </c>
      <c r="AS115" s="5">
        <v>113.6</v>
      </c>
      <c r="AT115" s="5">
        <v>113.6</v>
      </c>
      <c r="AU115" s="5">
        <v>113.6</v>
      </c>
      <c r="AV115" s="5">
        <v>113.6</v>
      </c>
      <c r="AW115" s="5">
        <v>113.6</v>
      </c>
      <c r="AX115" s="5">
        <v>113.6</v>
      </c>
      <c r="AY115" s="5">
        <v>113.6</v>
      </c>
      <c r="AZ115" s="5">
        <v>113.6</v>
      </c>
      <c r="BA115" s="5">
        <v>113.6</v>
      </c>
      <c r="BB115" s="5">
        <v>113.6</v>
      </c>
      <c r="BC115" s="5">
        <v>113.6</v>
      </c>
      <c r="BD115" s="5">
        <v>113.6</v>
      </c>
      <c r="BE115" s="5">
        <v>113.6</v>
      </c>
      <c r="BF115" s="5">
        <v>113.6</v>
      </c>
      <c r="BG115" s="5">
        <v>113.6</v>
      </c>
      <c r="BH115" s="5">
        <v>113.6</v>
      </c>
      <c r="BI115" s="5">
        <v>113.6</v>
      </c>
      <c r="BJ115" s="5">
        <v>113.6</v>
      </c>
      <c r="BK115" s="5">
        <v>113.6</v>
      </c>
      <c r="BL115" s="5">
        <v>113.6</v>
      </c>
      <c r="BM115" s="5">
        <v>113.6</v>
      </c>
      <c r="BN115" s="5">
        <v>113.6</v>
      </c>
      <c r="BO115" s="5">
        <v>113.6</v>
      </c>
      <c r="BP115" s="5">
        <v>113.6</v>
      </c>
      <c r="BQ115" s="5">
        <v>113.6</v>
      </c>
      <c r="BR115" s="5">
        <v>113.6</v>
      </c>
      <c r="BS115" s="5">
        <v>113.6</v>
      </c>
      <c r="BT115" s="5">
        <v>113.6</v>
      </c>
      <c r="BU115" s="5">
        <v>113.6</v>
      </c>
      <c r="BV115" s="5">
        <v>113.6</v>
      </c>
      <c r="BW115" s="5">
        <v>113.6</v>
      </c>
      <c r="BX115" s="5">
        <v>113.6</v>
      </c>
      <c r="BY115" s="5">
        <v>113.6</v>
      </c>
      <c r="BZ115" s="5">
        <v>113.6</v>
      </c>
      <c r="CA115" s="5">
        <v>113.6</v>
      </c>
      <c r="CB115" s="5">
        <v>113.6</v>
      </c>
      <c r="CC115" s="5">
        <v>117.2</v>
      </c>
      <c r="CD115" s="5">
        <v>113.6</v>
      </c>
      <c r="CE115" s="5">
        <v>113.6</v>
      </c>
      <c r="CF115" s="5">
        <v>113.6</v>
      </c>
      <c r="CG115" s="5">
        <v>113.6</v>
      </c>
      <c r="CH115" s="5">
        <v>113.6</v>
      </c>
      <c r="CI115" s="5">
        <v>113.6</v>
      </c>
      <c r="CJ115" s="5">
        <v>113.6</v>
      </c>
      <c r="CK115" s="5">
        <v>113.6</v>
      </c>
      <c r="CL115" s="5">
        <v>113.6</v>
      </c>
      <c r="CM115" s="5">
        <v>113.6</v>
      </c>
      <c r="CN115" s="5">
        <v>113.6</v>
      </c>
      <c r="CO115" s="5">
        <v>113.6</v>
      </c>
      <c r="CP115" s="5">
        <v>113.6</v>
      </c>
      <c r="CQ115" s="5">
        <v>113.6</v>
      </c>
      <c r="CR115" s="5">
        <v>113.6</v>
      </c>
      <c r="CS115" s="5">
        <v>113.6</v>
      </c>
      <c r="CT115" s="5">
        <v>113.6</v>
      </c>
      <c r="CU115" s="5">
        <v>113.6</v>
      </c>
      <c r="CV115" s="5">
        <v>113.6</v>
      </c>
      <c r="CW115" s="5">
        <v>113.6</v>
      </c>
      <c r="CX115" s="5">
        <v>113.6</v>
      </c>
      <c r="CY115" s="5">
        <v>113.6</v>
      </c>
      <c r="CZ115" s="5">
        <v>113.6</v>
      </c>
      <c r="DA115" s="5">
        <v>113.6</v>
      </c>
      <c r="DB115" s="5">
        <v>113.6</v>
      </c>
      <c r="DC115" s="5">
        <v>113.6</v>
      </c>
      <c r="DD115" s="5">
        <v>113.6</v>
      </c>
      <c r="DE115" s="5">
        <v>113.6</v>
      </c>
      <c r="DF115" s="5">
        <v>113.6</v>
      </c>
      <c r="DG115" s="5">
        <v>113.6</v>
      </c>
      <c r="DH115" s="5">
        <v>113.6</v>
      </c>
      <c r="DI115" s="5">
        <v>113.6</v>
      </c>
      <c r="DJ115" s="5">
        <v>113.6</v>
      </c>
      <c r="DK115" s="5">
        <v>113.6</v>
      </c>
      <c r="DL115" s="5">
        <v>113.6</v>
      </c>
      <c r="DM115" s="5">
        <v>113.6</v>
      </c>
      <c r="DN115" s="5">
        <v>113.6</v>
      </c>
      <c r="DO115" s="5">
        <v>113.6</v>
      </c>
      <c r="DP115" s="5">
        <v>113.6</v>
      </c>
      <c r="DQ115" s="5">
        <v>113.6</v>
      </c>
      <c r="DR115" s="5">
        <v>113.6</v>
      </c>
      <c r="DS115" s="5">
        <v>113.6</v>
      </c>
      <c r="DT115" s="5">
        <v>113.6</v>
      </c>
    </row>
    <row r="116" spans="1:124">
      <c r="A116" s="3" t="s">
        <v>245</v>
      </c>
      <c r="B116" s="3" t="s">
        <v>246</v>
      </c>
      <c r="C116" s="4">
        <v>0.10347000000000001</v>
      </c>
      <c r="D116" s="5">
        <v>245.2</v>
      </c>
      <c r="E116" s="5">
        <v>253.4</v>
      </c>
      <c r="F116" s="5">
        <v>206.8</v>
      </c>
      <c r="G116" s="5">
        <v>173.2</v>
      </c>
      <c r="H116" s="5">
        <v>175.9</v>
      </c>
      <c r="I116" s="5">
        <v>127.4</v>
      </c>
      <c r="J116" s="5">
        <v>139</v>
      </c>
      <c r="K116" s="5">
        <v>134.80000000000001</v>
      </c>
      <c r="L116" s="5">
        <v>171.5</v>
      </c>
      <c r="M116" s="5">
        <v>225.2</v>
      </c>
      <c r="N116" s="5">
        <v>195.9</v>
      </c>
      <c r="O116" s="5">
        <v>192.7</v>
      </c>
      <c r="P116" s="5">
        <v>185.9</v>
      </c>
      <c r="Q116" s="5">
        <v>175.2</v>
      </c>
      <c r="R116" s="5">
        <v>158.80000000000001</v>
      </c>
      <c r="S116" s="5">
        <v>138.19999999999999</v>
      </c>
      <c r="T116" s="5">
        <v>121.1</v>
      </c>
      <c r="U116" s="5">
        <v>162</v>
      </c>
      <c r="V116" s="5">
        <v>129.5</v>
      </c>
      <c r="W116" s="5">
        <v>116.8</v>
      </c>
      <c r="X116" s="5">
        <v>101.7</v>
      </c>
      <c r="Y116" s="5">
        <v>110</v>
      </c>
      <c r="Z116" s="5">
        <v>108.9</v>
      </c>
      <c r="AA116" s="5">
        <v>102.5</v>
      </c>
      <c r="AB116" s="5">
        <v>101.1</v>
      </c>
      <c r="AC116" s="5">
        <v>113.7</v>
      </c>
      <c r="AD116" s="5">
        <v>114.5</v>
      </c>
      <c r="AE116" s="5">
        <v>122.8</v>
      </c>
      <c r="AF116" s="5">
        <v>122</v>
      </c>
      <c r="AG116" s="5">
        <v>128.30000000000001</v>
      </c>
      <c r="AH116" s="5">
        <v>121.1</v>
      </c>
      <c r="AI116" s="5">
        <v>113.9</v>
      </c>
      <c r="AJ116" s="5">
        <v>103.9</v>
      </c>
      <c r="AK116" s="5">
        <v>103.8</v>
      </c>
      <c r="AL116" s="5">
        <v>91.1</v>
      </c>
      <c r="AM116" s="5">
        <v>91.4</v>
      </c>
      <c r="AN116" s="5">
        <v>98.2</v>
      </c>
      <c r="AO116" s="5">
        <v>105.4</v>
      </c>
      <c r="AP116" s="5">
        <v>105.9</v>
      </c>
      <c r="AQ116" s="5">
        <v>98.1</v>
      </c>
      <c r="AR116" s="5">
        <v>87.7</v>
      </c>
      <c r="AS116" s="5">
        <v>90.8</v>
      </c>
      <c r="AT116" s="5">
        <v>89.8</v>
      </c>
      <c r="AU116" s="5">
        <v>84.1</v>
      </c>
      <c r="AV116" s="5">
        <v>75.3</v>
      </c>
      <c r="AW116" s="5">
        <v>75.599999999999994</v>
      </c>
      <c r="AX116" s="5">
        <v>71.5</v>
      </c>
      <c r="AY116" s="5">
        <v>69.400000000000006</v>
      </c>
      <c r="AZ116" s="5">
        <v>73.8</v>
      </c>
      <c r="BA116" s="5">
        <v>73.3</v>
      </c>
      <c r="BB116" s="5">
        <v>72.099999999999994</v>
      </c>
      <c r="BC116" s="5">
        <v>79.3</v>
      </c>
      <c r="BD116" s="5">
        <v>82.6</v>
      </c>
      <c r="BE116" s="5">
        <v>81.5</v>
      </c>
      <c r="BF116" s="5">
        <v>78.7</v>
      </c>
      <c r="BG116" s="5">
        <v>74.5</v>
      </c>
      <c r="BH116" s="5">
        <v>74.2</v>
      </c>
      <c r="BI116" s="5">
        <v>75</v>
      </c>
      <c r="BJ116" s="5">
        <v>74.8</v>
      </c>
      <c r="BK116" s="5">
        <v>86.6</v>
      </c>
      <c r="BL116" s="5">
        <v>90.1</v>
      </c>
      <c r="BM116" s="5">
        <v>84.9</v>
      </c>
      <c r="BN116" s="5">
        <v>78.8</v>
      </c>
      <c r="BO116" s="5">
        <v>76.8</v>
      </c>
      <c r="BP116" s="5">
        <v>82.7</v>
      </c>
      <c r="BQ116" s="5">
        <v>85.7</v>
      </c>
      <c r="BR116" s="5">
        <v>85.1</v>
      </c>
      <c r="BS116" s="5">
        <v>84.7</v>
      </c>
      <c r="BT116" s="5">
        <v>90</v>
      </c>
      <c r="BU116" s="5">
        <v>99</v>
      </c>
      <c r="BV116" s="5">
        <v>102.7</v>
      </c>
      <c r="BW116" s="5">
        <v>95.7</v>
      </c>
      <c r="BX116" s="5">
        <v>91.3</v>
      </c>
      <c r="BY116" s="5">
        <v>88.6</v>
      </c>
      <c r="BZ116" s="5">
        <v>85.1</v>
      </c>
      <c r="CA116" s="5">
        <v>92.6</v>
      </c>
      <c r="CB116" s="5">
        <v>98.6</v>
      </c>
      <c r="CC116" s="5">
        <v>97</v>
      </c>
      <c r="CD116" s="5">
        <v>100.3</v>
      </c>
      <c r="CE116" s="5">
        <v>108.4</v>
      </c>
      <c r="CF116" s="5">
        <v>101.7</v>
      </c>
      <c r="CG116" s="5">
        <v>100.1</v>
      </c>
      <c r="CH116" s="5">
        <v>97.3</v>
      </c>
      <c r="CI116" s="5">
        <v>97.3</v>
      </c>
      <c r="CJ116" s="5">
        <v>100.6</v>
      </c>
      <c r="CK116" s="5">
        <v>100</v>
      </c>
      <c r="CL116" s="5">
        <v>98.5</v>
      </c>
      <c r="CM116" s="5">
        <v>97.3</v>
      </c>
      <c r="CN116" s="5">
        <v>97.4</v>
      </c>
      <c r="CO116" s="5">
        <v>93.7</v>
      </c>
      <c r="CP116" s="5">
        <v>89.5</v>
      </c>
      <c r="CQ116" s="5">
        <v>93.6</v>
      </c>
      <c r="CR116" s="5">
        <v>89.7</v>
      </c>
      <c r="CS116" s="5">
        <v>91.2</v>
      </c>
      <c r="CT116" s="5">
        <v>89.2</v>
      </c>
      <c r="CU116" s="5">
        <v>82</v>
      </c>
      <c r="CV116" s="5">
        <v>79.3</v>
      </c>
      <c r="CW116" s="5">
        <v>79.400000000000006</v>
      </c>
      <c r="CX116" s="5">
        <v>82.4</v>
      </c>
      <c r="CY116" s="5">
        <v>84</v>
      </c>
      <c r="CZ116" s="5">
        <v>86.8</v>
      </c>
      <c r="DA116" s="5">
        <v>91.3</v>
      </c>
      <c r="DB116" s="5">
        <v>91.1</v>
      </c>
      <c r="DC116" s="5">
        <v>92.3</v>
      </c>
      <c r="DD116" s="5">
        <v>90.3</v>
      </c>
      <c r="DE116" s="5">
        <v>90.5</v>
      </c>
      <c r="DF116" s="5">
        <v>89.1</v>
      </c>
      <c r="DG116" s="5">
        <v>88</v>
      </c>
      <c r="DH116" s="5">
        <v>90.7</v>
      </c>
      <c r="DI116" s="5">
        <v>94.5</v>
      </c>
      <c r="DJ116" s="5">
        <v>93.4</v>
      </c>
      <c r="DK116" s="5">
        <v>95</v>
      </c>
      <c r="DL116" s="5">
        <v>112.3</v>
      </c>
      <c r="DM116" s="5">
        <v>138.1</v>
      </c>
      <c r="DN116" s="5">
        <v>136.1</v>
      </c>
      <c r="DO116" s="5">
        <v>145.6</v>
      </c>
      <c r="DP116" s="5">
        <v>134.1</v>
      </c>
      <c r="DQ116" s="5">
        <v>138.80000000000001</v>
      </c>
      <c r="DR116" s="5">
        <v>139.19999999999999</v>
      </c>
      <c r="DS116" s="5">
        <v>137.80000000000001</v>
      </c>
      <c r="DT116" s="5">
        <v>146.30000000000001</v>
      </c>
    </row>
    <row r="117" spans="1:124">
      <c r="A117" s="3" t="s">
        <v>247</v>
      </c>
      <c r="B117" s="3" t="s">
        <v>248</v>
      </c>
      <c r="C117" s="4">
        <v>0.28850999999999999</v>
      </c>
      <c r="D117" s="5">
        <v>95.6</v>
      </c>
      <c r="E117" s="5">
        <v>94.4</v>
      </c>
      <c r="F117" s="5">
        <v>91.6</v>
      </c>
      <c r="G117" s="5">
        <v>88.7</v>
      </c>
      <c r="H117" s="5">
        <v>83.1</v>
      </c>
      <c r="I117" s="5">
        <v>87.1</v>
      </c>
      <c r="J117" s="5">
        <v>88.9</v>
      </c>
      <c r="K117" s="5">
        <v>83.3</v>
      </c>
      <c r="L117" s="5">
        <v>77.5</v>
      </c>
      <c r="M117" s="5">
        <v>77.3</v>
      </c>
      <c r="N117" s="5">
        <v>75.3</v>
      </c>
      <c r="O117" s="5">
        <v>78.7</v>
      </c>
      <c r="P117" s="5">
        <v>77.900000000000006</v>
      </c>
      <c r="Q117" s="5">
        <v>81</v>
      </c>
      <c r="R117" s="5">
        <v>84</v>
      </c>
      <c r="S117" s="5">
        <v>92.3</v>
      </c>
      <c r="T117" s="5">
        <v>91.6</v>
      </c>
      <c r="U117" s="5">
        <v>86.8</v>
      </c>
      <c r="V117" s="5">
        <v>77.8</v>
      </c>
      <c r="W117" s="5">
        <v>73.900000000000006</v>
      </c>
      <c r="X117" s="5">
        <v>73.5</v>
      </c>
      <c r="Y117" s="5">
        <v>73</v>
      </c>
      <c r="Z117" s="5">
        <v>70.8</v>
      </c>
      <c r="AA117" s="5">
        <v>71.599999999999994</v>
      </c>
      <c r="AB117" s="5">
        <v>69</v>
      </c>
      <c r="AC117" s="5">
        <v>69.2</v>
      </c>
      <c r="AD117" s="5">
        <v>69.599999999999994</v>
      </c>
      <c r="AE117" s="5">
        <v>67.3</v>
      </c>
      <c r="AF117" s="5">
        <v>63.5</v>
      </c>
      <c r="AG117" s="5">
        <v>58.5</v>
      </c>
      <c r="AH117" s="5">
        <v>58.5</v>
      </c>
      <c r="AI117" s="5">
        <v>56.9</v>
      </c>
      <c r="AJ117" s="5">
        <v>56.2</v>
      </c>
      <c r="AK117" s="5">
        <v>59.1</v>
      </c>
      <c r="AL117" s="5">
        <v>60.2</v>
      </c>
      <c r="AM117" s="5">
        <v>62.3</v>
      </c>
      <c r="AN117" s="5">
        <v>56.8</v>
      </c>
      <c r="AO117" s="5">
        <v>60</v>
      </c>
      <c r="AP117" s="5">
        <v>62.9</v>
      </c>
      <c r="AQ117" s="5">
        <v>60.8</v>
      </c>
      <c r="AR117" s="5">
        <v>56</v>
      </c>
      <c r="AS117" s="5">
        <v>53.6</v>
      </c>
      <c r="AT117" s="5">
        <v>55</v>
      </c>
      <c r="AU117" s="5">
        <v>52.7</v>
      </c>
      <c r="AV117" s="5">
        <v>49.3</v>
      </c>
      <c r="AW117" s="5">
        <v>46.7</v>
      </c>
      <c r="AX117" s="5">
        <v>44.7</v>
      </c>
      <c r="AY117" s="5">
        <v>52.1</v>
      </c>
      <c r="AZ117" s="5">
        <v>62.6</v>
      </c>
      <c r="BA117" s="5">
        <v>62.5</v>
      </c>
      <c r="BB117" s="5">
        <v>63.8</v>
      </c>
      <c r="BC117" s="5">
        <v>68.2</v>
      </c>
      <c r="BD117" s="5">
        <v>66.2</v>
      </c>
      <c r="BE117" s="5">
        <v>57.7</v>
      </c>
      <c r="BF117" s="5">
        <v>55.7</v>
      </c>
      <c r="BG117" s="5">
        <v>58.5</v>
      </c>
      <c r="BH117" s="5">
        <v>63.7</v>
      </c>
      <c r="BI117" s="5">
        <v>69.8</v>
      </c>
      <c r="BJ117" s="5">
        <v>75.099999999999994</v>
      </c>
      <c r="BK117" s="5">
        <v>71.3</v>
      </c>
      <c r="BL117" s="5">
        <v>69</v>
      </c>
      <c r="BM117" s="5">
        <v>62.4</v>
      </c>
      <c r="BN117" s="5">
        <v>59</v>
      </c>
      <c r="BO117" s="5">
        <v>63.4</v>
      </c>
      <c r="BP117" s="5">
        <v>62.4</v>
      </c>
      <c r="BQ117" s="5">
        <v>64.400000000000006</v>
      </c>
      <c r="BR117" s="5">
        <v>63</v>
      </c>
      <c r="BS117" s="5">
        <v>60.5</v>
      </c>
      <c r="BT117" s="5">
        <v>62.9</v>
      </c>
      <c r="BU117" s="5">
        <v>60.8</v>
      </c>
      <c r="BV117" s="5">
        <v>59.4</v>
      </c>
      <c r="BW117" s="5">
        <v>59.8</v>
      </c>
      <c r="BX117" s="5">
        <v>58.1</v>
      </c>
      <c r="BY117" s="5">
        <v>59.6</v>
      </c>
      <c r="BZ117" s="5">
        <v>60.8</v>
      </c>
      <c r="CA117" s="5">
        <v>62.3</v>
      </c>
      <c r="CB117" s="5">
        <v>64</v>
      </c>
      <c r="CC117" s="5">
        <v>63.1</v>
      </c>
      <c r="CD117" s="5">
        <v>61.3</v>
      </c>
      <c r="CE117" s="5">
        <v>58.6</v>
      </c>
      <c r="CF117" s="5">
        <v>58.2</v>
      </c>
      <c r="CG117" s="5">
        <v>59.8</v>
      </c>
      <c r="CH117" s="5">
        <v>58.8</v>
      </c>
      <c r="CI117" s="5">
        <v>61.4</v>
      </c>
      <c r="CJ117" s="5">
        <v>61.9</v>
      </c>
      <c r="CK117" s="5">
        <v>64.5</v>
      </c>
      <c r="CL117" s="5">
        <v>71.900000000000006</v>
      </c>
      <c r="CM117" s="5">
        <v>72.400000000000006</v>
      </c>
      <c r="CN117" s="5">
        <v>69.3</v>
      </c>
      <c r="CO117" s="5">
        <v>64.099999999999994</v>
      </c>
      <c r="CP117" s="5">
        <v>58.5</v>
      </c>
      <c r="CQ117" s="5">
        <v>61.6</v>
      </c>
      <c r="CR117" s="5">
        <v>63.1</v>
      </c>
      <c r="CS117" s="5">
        <v>64.3</v>
      </c>
      <c r="CT117" s="5">
        <v>64.7</v>
      </c>
      <c r="CU117" s="5">
        <v>61.8</v>
      </c>
      <c r="CV117" s="5">
        <v>59.7</v>
      </c>
      <c r="CW117" s="5">
        <v>56.8</v>
      </c>
      <c r="CX117" s="5">
        <v>57.6</v>
      </c>
      <c r="CY117" s="5">
        <v>60.2</v>
      </c>
      <c r="CZ117" s="5">
        <v>63.4</v>
      </c>
      <c r="DA117" s="5">
        <v>64.3</v>
      </c>
      <c r="DB117" s="5">
        <v>67.5</v>
      </c>
      <c r="DC117" s="5">
        <v>74.2</v>
      </c>
      <c r="DD117" s="5">
        <v>75.2</v>
      </c>
      <c r="DE117" s="5">
        <v>71.900000000000006</v>
      </c>
      <c r="DF117" s="5">
        <v>74.8</v>
      </c>
      <c r="DG117" s="5">
        <v>80</v>
      </c>
      <c r="DH117" s="5">
        <v>80.900000000000006</v>
      </c>
      <c r="DI117" s="5">
        <v>81.7</v>
      </c>
      <c r="DJ117" s="5">
        <v>82.1</v>
      </c>
      <c r="DK117" s="5">
        <v>81.400000000000006</v>
      </c>
      <c r="DL117" s="5">
        <v>85.8</v>
      </c>
      <c r="DM117" s="5">
        <v>84.8</v>
      </c>
      <c r="DN117" s="5">
        <v>82.6</v>
      </c>
      <c r="DO117" s="5">
        <v>88.2</v>
      </c>
      <c r="DP117" s="5">
        <v>86.7</v>
      </c>
      <c r="DQ117" s="5">
        <v>78.099999999999994</v>
      </c>
      <c r="DR117" s="5">
        <v>79.3</v>
      </c>
      <c r="DS117" s="5">
        <v>82.3</v>
      </c>
      <c r="DT117" s="5">
        <v>82.8</v>
      </c>
    </row>
    <row r="118" spans="1:124">
      <c r="A118" s="3" t="s">
        <v>249</v>
      </c>
      <c r="B118" s="3" t="s">
        <v>250</v>
      </c>
      <c r="C118" s="4">
        <v>0.88561000000000001</v>
      </c>
      <c r="D118" s="5">
        <v>104</v>
      </c>
      <c r="E118" s="5">
        <v>100</v>
      </c>
      <c r="F118" s="5">
        <v>100.8</v>
      </c>
      <c r="G118" s="5">
        <v>106.6</v>
      </c>
      <c r="H118" s="5">
        <v>103.9</v>
      </c>
      <c r="I118" s="5">
        <v>106.6</v>
      </c>
      <c r="J118" s="5">
        <v>109.9</v>
      </c>
      <c r="K118" s="5">
        <v>111.1</v>
      </c>
      <c r="L118" s="5">
        <v>113.1</v>
      </c>
      <c r="M118" s="5">
        <v>115.3</v>
      </c>
      <c r="N118" s="5">
        <v>129.69999999999999</v>
      </c>
      <c r="O118" s="5">
        <v>131</v>
      </c>
      <c r="P118" s="5">
        <v>131</v>
      </c>
      <c r="Q118" s="5">
        <v>131</v>
      </c>
      <c r="R118" s="5">
        <v>131</v>
      </c>
      <c r="S118" s="5">
        <v>124.1</v>
      </c>
      <c r="T118" s="5">
        <v>107.3</v>
      </c>
      <c r="U118" s="5">
        <v>107.3</v>
      </c>
      <c r="V118" s="5">
        <v>107.3</v>
      </c>
      <c r="W118" s="5">
        <v>93.1</v>
      </c>
      <c r="X118" s="5">
        <v>93.1</v>
      </c>
      <c r="Y118" s="5">
        <v>97.4</v>
      </c>
      <c r="Z118" s="5">
        <v>98.8</v>
      </c>
      <c r="AA118" s="5">
        <v>98.8</v>
      </c>
      <c r="AB118" s="5">
        <v>98.8</v>
      </c>
      <c r="AC118" s="5">
        <v>98.8</v>
      </c>
      <c r="AD118" s="5">
        <v>98.8</v>
      </c>
      <c r="AE118" s="5">
        <v>98.8</v>
      </c>
      <c r="AF118" s="5">
        <v>98.8</v>
      </c>
      <c r="AG118" s="5">
        <v>99.8</v>
      </c>
      <c r="AH118" s="5">
        <v>99.8</v>
      </c>
      <c r="AI118" s="5">
        <v>99.8</v>
      </c>
      <c r="AJ118" s="5">
        <v>99.8</v>
      </c>
      <c r="AK118" s="5">
        <v>99.8</v>
      </c>
      <c r="AL118" s="5">
        <v>99.8</v>
      </c>
      <c r="AM118" s="5">
        <v>106.5</v>
      </c>
      <c r="AN118" s="5">
        <v>106.5</v>
      </c>
      <c r="AO118" s="5">
        <v>106.5</v>
      </c>
      <c r="AP118" s="5">
        <v>106.5</v>
      </c>
      <c r="AQ118" s="5">
        <v>106.5</v>
      </c>
      <c r="AR118" s="5">
        <v>106.5</v>
      </c>
      <c r="AS118" s="5">
        <v>106.5</v>
      </c>
      <c r="AT118" s="5">
        <v>106.5</v>
      </c>
      <c r="AU118" s="5">
        <v>106.5</v>
      </c>
      <c r="AV118" s="5">
        <v>106.5</v>
      </c>
      <c r="AW118" s="5">
        <v>106.5</v>
      </c>
      <c r="AX118" s="5">
        <v>106.5</v>
      </c>
      <c r="AY118" s="5">
        <v>106.5</v>
      </c>
      <c r="AZ118" s="5">
        <v>106.5</v>
      </c>
      <c r="BA118" s="5">
        <v>106.5</v>
      </c>
      <c r="BB118" s="5">
        <v>106.5</v>
      </c>
      <c r="BC118" s="5">
        <v>106.5</v>
      </c>
      <c r="BD118" s="5">
        <v>106.5</v>
      </c>
      <c r="BE118" s="5">
        <v>106.5</v>
      </c>
      <c r="BF118" s="5">
        <v>106.5</v>
      </c>
      <c r="BG118" s="5">
        <v>106.5</v>
      </c>
      <c r="BH118" s="5">
        <v>106.5</v>
      </c>
      <c r="BI118" s="5">
        <v>106.5</v>
      </c>
      <c r="BJ118" s="5">
        <v>106.5</v>
      </c>
      <c r="BK118" s="5">
        <v>106.5</v>
      </c>
      <c r="BL118" s="5">
        <v>106.5</v>
      </c>
      <c r="BM118" s="5">
        <v>106.5</v>
      </c>
      <c r="BN118" s="5">
        <v>106.5</v>
      </c>
      <c r="BO118" s="5">
        <v>106.5</v>
      </c>
      <c r="BP118" s="5">
        <v>106.5</v>
      </c>
      <c r="BQ118" s="5">
        <v>106.5</v>
      </c>
      <c r="BR118" s="5">
        <v>106.5</v>
      </c>
      <c r="BS118" s="5">
        <v>106.5</v>
      </c>
      <c r="BT118" s="5">
        <v>106.5</v>
      </c>
      <c r="BU118" s="5">
        <v>106.5</v>
      </c>
      <c r="BV118" s="5">
        <v>106.5</v>
      </c>
      <c r="BW118" s="5">
        <v>106.4</v>
      </c>
      <c r="BX118" s="5">
        <v>112</v>
      </c>
      <c r="BY118" s="5">
        <v>112</v>
      </c>
      <c r="BZ118" s="5">
        <v>115.1</v>
      </c>
      <c r="CA118" s="5">
        <v>115.1</v>
      </c>
      <c r="CB118" s="5">
        <v>110.5</v>
      </c>
      <c r="CC118" s="5">
        <v>110.5</v>
      </c>
      <c r="CD118" s="5">
        <v>110.5</v>
      </c>
      <c r="CE118" s="5">
        <v>110.5</v>
      </c>
      <c r="CF118" s="5">
        <v>110.5</v>
      </c>
      <c r="CG118" s="5">
        <v>98.2</v>
      </c>
      <c r="CH118" s="5">
        <v>94.7</v>
      </c>
      <c r="CI118" s="5">
        <v>93.3</v>
      </c>
      <c r="CJ118" s="5">
        <v>93.3</v>
      </c>
      <c r="CK118" s="5">
        <v>91.9</v>
      </c>
      <c r="CL118" s="5">
        <v>92.3</v>
      </c>
      <c r="CM118" s="5">
        <v>92.3</v>
      </c>
      <c r="CN118" s="5">
        <v>92.3</v>
      </c>
      <c r="CO118" s="5">
        <v>92.3</v>
      </c>
      <c r="CP118" s="5">
        <v>92.3</v>
      </c>
      <c r="CQ118" s="5">
        <v>92.3</v>
      </c>
      <c r="CR118" s="5">
        <v>92.3</v>
      </c>
      <c r="CS118" s="5">
        <v>92.3</v>
      </c>
      <c r="CT118" s="5">
        <v>92.9</v>
      </c>
      <c r="CU118" s="5">
        <v>93.3</v>
      </c>
      <c r="CV118" s="5">
        <v>93.3</v>
      </c>
      <c r="CW118" s="5">
        <v>93.3</v>
      </c>
      <c r="CX118" s="5">
        <v>93.3</v>
      </c>
      <c r="CY118" s="5">
        <v>93.3</v>
      </c>
      <c r="CZ118" s="5">
        <v>93.3</v>
      </c>
      <c r="DA118" s="5">
        <v>93.3</v>
      </c>
      <c r="DB118" s="5">
        <v>93.6</v>
      </c>
      <c r="DC118" s="5">
        <v>93.6</v>
      </c>
      <c r="DD118" s="5">
        <v>92.5</v>
      </c>
      <c r="DE118" s="5">
        <v>94.5</v>
      </c>
      <c r="DF118" s="5">
        <v>95.5</v>
      </c>
      <c r="DG118" s="5">
        <v>96.5</v>
      </c>
      <c r="DH118" s="5">
        <v>96.5</v>
      </c>
      <c r="DI118" s="5">
        <v>97.2</v>
      </c>
      <c r="DJ118" s="5">
        <v>97.3</v>
      </c>
      <c r="DK118" s="5">
        <v>97.3</v>
      </c>
      <c r="DL118" s="5">
        <v>97.3</v>
      </c>
      <c r="DM118" s="5">
        <v>97.3</v>
      </c>
      <c r="DN118" s="5">
        <v>97.3</v>
      </c>
      <c r="DO118" s="5">
        <v>98</v>
      </c>
      <c r="DP118" s="5">
        <v>101.5</v>
      </c>
      <c r="DQ118" s="5">
        <v>97.3</v>
      </c>
      <c r="DR118" s="5">
        <v>97.3</v>
      </c>
      <c r="DS118" s="5">
        <v>97.3</v>
      </c>
      <c r="DT118" s="5">
        <v>97.3</v>
      </c>
    </row>
    <row r="119" spans="1:124">
      <c r="A119" s="3" t="s">
        <v>251</v>
      </c>
      <c r="B119" s="3" t="s">
        <v>252</v>
      </c>
      <c r="C119" s="4">
        <v>0.53139999999999998</v>
      </c>
      <c r="D119" s="5">
        <v>107.9</v>
      </c>
      <c r="E119" s="5">
        <v>105.3</v>
      </c>
      <c r="F119" s="5">
        <v>101.7</v>
      </c>
      <c r="G119" s="5">
        <v>107</v>
      </c>
      <c r="H119" s="5">
        <v>111.3</v>
      </c>
      <c r="I119" s="5">
        <v>118.6</v>
      </c>
      <c r="J119" s="5">
        <v>122.8</v>
      </c>
      <c r="K119" s="5">
        <v>125</v>
      </c>
      <c r="L119" s="5">
        <v>124.9</v>
      </c>
      <c r="M119" s="5">
        <v>121.9</v>
      </c>
      <c r="N119" s="5">
        <v>127.4</v>
      </c>
      <c r="O119" s="5">
        <v>128.9</v>
      </c>
      <c r="P119" s="5">
        <v>126.3</v>
      </c>
      <c r="Q119" s="5">
        <v>124.7</v>
      </c>
      <c r="R119" s="5">
        <v>131.9</v>
      </c>
      <c r="S119" s="5">
        <v>136.19999999999999</v>
      </c>
      <c r="T119" s="5">
        <v>137.1</v>
      </c>
      <c r="U119" s="5">
        <v>138.19999999999999</v>
      </c>
      <c r="V119" s="5">
        <v>138.6</v>
      </c>
      <c r="W119" s="5">
        <v>140.19999999999999</v>
      </c>
      <c r="X119" s="5">
        <v>141.6</v>
      </c>
      <c r="Y119" s="5">
        <v>144.30000000000001</v>
      </c>
      <c r="Z119" s="5">
        <v>149.5</v>
      </c>
      <c r="AA119" s="5">
        <v>156</v>
      </c>
      <c r="AB119" s="5">
        <v>147.5</v>
      </c>
      <c r="AC119" s="5">
        <v>139.30000000000001</v>
      </c>
      <c r="AD119" s="5">
        <v>142.30000000000001</v>
      </c>
      <c r="AE119" s="5">
        <v>142</v>
      </c>
      <c r="AF119" s="5">
        <v>145.5</v>
      </c>
      <c r="AG119" s="5">
        <v>154.1</v>
      </c>
      <c r="AH119" s="5">
        <v>155</v>
      </c>
      <c r="AI119" s="5">
        <v>156.1</v>
      </c>
      <c r="AJ119" s="5">
        <v>156.9</v>
      </c>
      <c r="AK119" s="5">
        <v>155.80000000000001</v>
      </c>
      <c r="AL119" s="5">
        <v>150.80000000000001</v>
      </c>
      <c r="AM119" s="5">
        <v>143.1</v>
      </c>
      <c r="AN119" s="5">
        <v>139.5</v>
      </c>
      <c r="AO119" s="5">
        <v>138.4</v>
      </c>
      <c r="AP119" s="5">
        <v>142.80000000000001</v>
      </c>
      <c r="AQ119" s="5">
        <v>150.5</v>
      </c>
      <c r="AR119" s="5">
        <v>165.9</v>
      </c>
      <c r="AS119" s="5">
        <v>166.6</v>
      </c>
      <c r="AT119" s="5">
        <v>168.7</v>
      </c>
      <c r="AU119" s="5">
        <v>172.9</v>
      </c>
      <c r="AV119" s="5">
        <v>176.2</v>
      </c>
      <c r="AW119" s="5">
        <v>173.3</v>
      </c>
      <c r="AX119" s="5">
        <v>170.3</v>
      </c>
      <c r="AY119" s="5">
        <v>171.6</v>
      </c>
      <c r="AZ119" s="5">
        <v>167.1</v>
      </c>
      <c r="BA119" s="5">
        <v>161.4</v>
      </c>
      <c r="BB119" s="5">
        <v>170.2</v>
      </c>
      <c r="BC119" s="5">
        <v>170.1</v>
      </c>
      <c r="BD119" s="5">
        <v>162.69999999999999</v>
      </c>
      <c r="BE119" s="5">
        <v>162.9</v>
      </c>
      <c r="BF119" s="5">
        <v>165.4</v>
      </c>
      <c r="BG119" s="5">
        <v>163.5</v>
      </c>
      <c r="BH119" s="5">
        <v>163.5</v>
      </c>
      <c r="BI119" s="5">
        <v>163</v>
      </c>
      <c r="BJ119" s="5">
        <v>165.9</v>
      </c>
      <c r="BK119" s="5">
        <v>159.80000000000001</v>
      </c>
      <c r="BL119" s="5">
        <v>159.5</v>
      </c>
      <c r="BM119" s="5">
        <v>157.4</v>
      </c>
      <c r="BN119" s="5">
        <v>157.19999999999999</v>
      </c>
      <c r="BO119" s="5">
        <v>162.4</v>
      </c>
      <c r="BP119" s="5">
        <v>163.1</v>
      </c>
      <c r="BQ119" s="5">
        <v>160.19999999999999</v>
      </c>
      <c r="BR119" s="5">
        <v>154.69999999999999</v>
      </c>
      <c r="BS119" s="5">
        <v>143.9</v>
      </c>
      <c r="BT119" s="5">
        <v>132.69999999999999</v>
      </c>
      <c r="BU119" s="5">
        <v>132.30000000000001</v>
      </c>
      <c r="BV119" s="5">
        <v>134.30000000000001</v>
      </c>
      <c r="BW119" s="5">
        <v>136.30000000000001</v>
      </c>
      <c r="BX119" s="5">
        <v>137</v>
      </c>
      <c r="BY119" s="5">
        <v>135.19999999999999</v>
      </c>
      <c r="BZ119" s="5">
        <v>134.6</v>
      </c>
      <c r="CA119" s="5">
        <v>128.80000000000001</v>
      </c>
      <c r="CB119" s="5">
        <v>131</v>
      </c>
      <c r="CC119" s="5">
        <v>131.69999999999999</v>
      </c>
      <c r="CD119" s="5">
        <v>130.80000000000001</v>
      </c>
      <c r="CE119" s="5">
        <v>130.5</v>
      </c>
      <c r="CF119" s="5">
        <v>131</v>
      </c>
      <c r="CG119" s="5">
        <v>132.69999999999999</v>
      </c>
      <c r="CH119" s="5">
        <v>136.30000000000001</v>
      </c>
      <c r="CI119" s="5">
        <v>138.1</v>
      </c>
      <c r="CJ119" s="5">
        <v>139</v>
      </c>
      <c r="CK119" s="5">
        <v>140.69999999999999</v>
      </c>
      <c r="CL119" s="5">
        <v>147.5</v>
      </c>
      <c r="CM119" s="5">
        <v>149.19999999999999</v>
      </c>
      <c r="CN119" s="5">
        <v>148.4</v>
      </c>
      <c r="CO119" s="5">
        <v>146.1</v>
      </c>
      <c r="CP119" s="5">
        <v>146.30000000000001</v>
      </c>
      <c r="CQ119" s="5">
        <v>147.5</v>
      </c>
      <c r="CR119" s="5">
        <v>152.1</v>
      </c>
      <c r="CS119" s="5">
        <v>152.5</v>
      </c>
      <c r="CT119" s="5">
        <v>150.19999999999999</v>
      </c>
      <c r="CU119" s="5">
        <v>151.1</v>
      </c>
      <c r="CV119" s="5">
        <v>152.80000000000001</v>
      </c>
      <c r="CW119" s="5">
        <v>150</v>
      </c>
      <c r="CX119" s="5">
        <v>148.6</v>
      </c>
      <c r="CY119" s="5">
        <v>150.4</v>
      </c>
      <c r="CZ119" s="5">
        <v>148.1</v>
      </c>
      <c r="DA119" s="5">
        <v>146.30000000000001</v>
      </c>
      <c r="DB119" s="5">
        <v>163.80000000000001</v>
      </c>
      <c r="DC119" s="5">
        <v>175.6</v>
      </c>
      <c r="DD119" s="5">
        <v>176.4</v>
      </c>
      <c r="DE119" s="5">
        <v>176.5</v>
      </c>
      <c r="DF119" s="5">
        <v>172.2</v>
      </c>
      <c r="DG119" s="5">
        <v>172.6</v>
      </c>
      <c r="DH119" s="5">
        <v>173.2</v>
      </c>
      <c r="DI119" s="5">
        <v>172.3</v>
      </c>
      <c r="DJ119" s="5">
        <v>172.8</v>
      </c>
      <c r="DK119" s="5">
        <v>173.8</v>
      </c>
      <c r="DL119" s="5">
        <v>174.6</v>
      </c>
      <c r="DM119" s="5">
        <v>176.4</v>
      </c>
      <c r="DN119" s="5">
        <v>178.3</v>
      </c>
      <c r="DO119" s="5">
        <v>176.8</v>
      </c>
      <c r="DP119" s="5">
        <v>183.9</v>
      </c>
      <c r="DQ119" s="5">
        <v>189.1</v>
      </c>
      <c r="DR119" s="5">
        <v>192.1</v>
      </c>
      <c r="DS119" s="5">
        <v>203.1</v>
      </c>
      <c r="DT119" s="5">
        <v>203.4</v>
      </c>
    </row>
    <row r="120" spans="1:124">
      <c r="A120" s="3" t="s">
        <v>253</v>
      </c>
      <c r="B120" s="3" t="s">
        <v>254</v>
      </c>
      <c r="C120" s="4">
        <v>0.2039</v>
      </c>
      <c r="D120" s="5">
        <v>96.3</v>
      </c>
      <c r="E120" s="5">
        <v>99</v>
      </c>
      <c r="F120" s="5">
        <v>98.7</v>
      </c>
      <c r="G120" s="5">
        <v>96.9</v>
      </c>
      <c r="H120" s="5">
        <v>104.7</v>
      </c>
      <c r="I120" s="5">
        <v>100.3</v>
      </c>
      <c r="J120" s="5">
        <v>110.2</v>
      </c>
      <c r="K120" s="5">
        <v>127.5</v>
      </c>
      <c r="L120" s="5">
        <v>127.3</v>
      </c>
      <c r="M120" s="5">
        <v>116.5</v>
      </c>
      <c r="N120" s="5">
        <v>147</v>
      </c>
      <c r="O120" s="5">
        <v>110.4</v>
      </c>
      <c r="P120" s="5">
        <v>116.9</v>
      </c>
      <c r="Q120" s="5">
        <v>124.4</v>
      </c>
      <c r="R120" s="5">
        <v>120.8</v>
      </c>
      <c r="S120" s="5">
        <v>115.1</v>
      </c>
      <c r="T120" s="5">
        <v>130.19999999999999</v>
      </c>
      <c r="U120" s="5">
        <v>138.6</v>
      </c>
      <c r="V120" s="5">
        <v>145</v>
      </c>
      <c r="W120" s="5">
        <v>144.6</v>
      </c>
      <c r="X120" s="5">
        <v>166.1</v>
      </c>
      <c r="Y120" s="5">
        <v>152</v>
      </c>
      <c r="Z120" s="5">
        <v>155.19999999999999</v>
      </c>
      <c r="AA120" s="5">
        <v>144.19999999999999</v>
      </c>
      <c r="AB120" s="5">
        <v>138.1</v>
      </c>
      <c r="AC120" s="5">
        <v>128.1</v>
      </c>
      <c r="AD120" s="5">
        <v>123.3</v>
      </c>
      <c r="AE120" s="5">
        <v>134.30000000000001</v>
      </c>
      <c r="AF120" s="5">
        <v>146.4</v>
      </c>
      <c r="AG120" s="5">
        <v>135.80000000000001</v>
      </c>
      <c r="AH120" s="5">
        <v>157.80000000000001</v>
      </c>
      <c r="AI120" s="5">
        <v>151.9</v>
      </c>
      <c r="AJ120" s="5">
        <v>160.4</v>
      </c>
      <c r="AK120" s="5">
        <v>150.4</v>
      </c>
      <c r="AL120" s="5">
        <v>167.7</v>
      </c>
      <c r="AM120" s="5">
        <v>125.4</v>
      </c>
      <c r="AN120" s="5">
        <v>114.6</v>
      </c>
      <c r="AO120" s="5">
        <v>119.5</v>
      </c>
      <c r="AP120" s="5">
        <v>127.1</v>
      </c>
      <c r="AQ120" s="5">
        <v>120.9</v>
      </c>
      <c r="AR120" s="5">
        <v>144.30000000000001</v>
      </c>
      <c r="AS120" s="5">
        <v>143.19999999999999</v>
      </c>
      <c r="AT120" s="5">
        <v>154.80000000000001</v>
      </c>
      <c r="AU120" s="5">
        <v>157.69999999999999</v>
      </c>
      <c r="AV120" s="5">
        <v>181.4</v>
      </c>
      <c r="AW120" s="5">
        <v>185.3</v>
      </c>
      <c r="AX120" s="5">
        <v>169.5</v>
      </c>
      <c r="AY120" s="5">
        <v>139</v>
      </c>
      <c r="AZ120" s="5">
        <v>140.1</v>
      </c>
      <c r="BA120" s="5">
        <v>133.1</v>
      </c>
      <c r="BB120" s="5">
        <v>121.7</v>
      </c>
      <c r="BC120" s="5">
        <v>120.9</v>
      </c>
      <c r="BD120" s="5">
        <v>134.30000000000001</v>
      </c>
      <c r="BE120" s="5">
        <v>138.5</v>
      </c>
      <c r="BF120" s="5">
        <v>137.6</v>
      </c>
      <c r="BG120" s="5">
        <v>125.1</v>
      </c>
      <c r="BH120" s="5">
        <v>135.1</v>
      </c>
      <c r="BI120" s="5">
        <v>152.19999999999999</v>
      </c>
      <c r="BJ120" s="5">
        <v>171</v>
      </c>
      <c r="BK120" s="5">
        <v>139</v>
      </c>
      <c r="BL120" s="5">
        <v>134.4</v>
      </c>
      <c r="BM120" s="5">
        <v>145.4</v>
      </c>
      <c r="BN120" s="5">
        <v>120.3</v>
      </c>
      <c r="BO120" s="5">
        <v>124.3</v>
      </c>
      <c r="BP120" s="5">
        <v>155.19999999999999</v>
      </c>
      <c r="BQ120" s="5">
        <v>140.4</v>
      </c>
      <c r="BR120" s="5">
        <v>151.80000000000001</v>
      </c>
      <c r="BS120" s="5">
        <v>154.80000000000001</v>
      </c>
      <c r="BT120" s="5">
        <v>184</v>
      </c>
      <c r="BU120" s="5">
        <v>178.6</v>
      </c>
      <c r="BV120" s="5">
        <v>151.30000000000001</v>
      </c>
      <c r="BW120" s="5">
        <v>143.69999999999999</v>
      </c>
      <c r="BX120" s="5">
        <v>134</v>
      </c>
      <c r="BY120" s="5">
        <v>137.6</v>
      </c>
      <c r="BZ120" s="5">
        <v>136.1</v>
      </c>
      <c r="CA120" s="5">
        <v>151.4</v>
      </c>
      <c r="CB120" s="5">
        <v>155.30000000000001</v>
      </c>
      <c r="CC120" s="5">
        <v>166.9</v>
      </c>
      <c r="CD120" s="5">
        <v>166.7</v>
      </c>
      <c r="CE120" s="5">
        <v>169.3</v>
      </c>
      <c r="CF120" s="5">
        <v>176.4</v>
      </c>
      <c r="CG120" s="5">
        <v>191.4</v>
      </c>
      <c r="CH120" s="5">
        <v>189.3</v>
      </c>
      <c r="CI120" s="5">
        <v>194.9</v>
      </c>
      <c r="CJ120" s="5">
        <v>234.2</v>
      </c>
      <c r="CK120" s="5">
        <v>225.1</v>
      </c>
      <c r="CL120" s="5">
        <v>208.3</v>
      </c>
      <c r="CM120" s="5">
        <v>211.8</v>
      </c>
      <c r="CN120" s="5">
        <v>239.2</v>
      </c>
      <c r="CO120" s="5">
        <v>181.7</v>
      </c>
      <c r="CP120" s="5">
        <v>207.4</v>
      </c>
      <c r="CQ120" s="5">
        <v>238.5</v>
      </c>
      <c r="CR120" s="5">
        <v>348.3</v>
      </c>
      <c r="CS120" s="5">
        <v>280.7</v>
      </c>
      <c r="CT120" s="5">
        <v>294.60000000000002</v>
      </c>
      <c r="CU120" s="5">
        <v>186.6</v>
      </c>
      <c r="CV120" s="5">
        <v>169.9</v>
      </c>
      <c r="CW120" s="5">
        <v>150.69999999999999</v>
      </c>
      <c r="CX120" s="5">
        <v>200.5</v>
      </c>
      <c r="CY120" s="5">
        <v>173.3</v>
      </c>
      <c r="CZ120" s="5">
        <v>235.2</v>
      </c>
      <c r="DA120" s="5">
        <v>203.4</v>
      </c>
      <c r="DB120" s="5">
        <v>231.7</v>
      </c>
      <c r="DC120" s="5">
        <v>310.39999999999998</v>
      </c>
      <c r="DD120" s="5">
        <v>285</v>
      </c>
      <c r="DE120" s="5">
        <v>228.7</v>
      </c>
      <c r="DF120" s="5">
        <v>176.7</v>
      </c>
      <c r="DG120" s="5">
        <v>154.19999999999999</v>
      </c>
      <c r="DH120" s="5">
        <v>163</v>
      </c>
      <c r="DI120" s="5">
        <v>119.5</v>
      </c>
      <c r="DJ120" s="5">
        <v>138.69999999999999</v>
      </c>
      <c r="DK120" s="5">
        <v>168.2</v>
      </c>
      <c r="DL120" s="5">
        <v>210.5</v>
      </c>
      <c r="DM120" s="5">
        <v>211.2</v>
      </c>
      <c r="DN120" s="5">
        <v>217.9</v>
      </c>
      <c r="DO120" s="5">
        <v>228.7</v>
      </c>
      <c r="DP120" s="5">
        <v>309.8</v>
      </c>
      <c r="DQ120" s="5">
        <v>292.2</v>
      </c>
      <c r="DR120" s="5">
        <v>290.2</v>
      </c>
      <c r="DS120" s="5">
        <v>253.9</v>
      </c>
      <c r="DT120" s="5">
        <v>230.8</v>
      </c>
    </row>
    <row r="121" spans="1:124">
      <c r="A121" s="3" t="s">
        <v>255</v>
      </c>
      <c r="B121" s="3" t="s">
        <v>256</v>
      </c>
      <c r="C121" s="4">
        <v>0.14263999999999999</v>
      </c>
      <c r="D121" s="5">
        <v>99.8</v>
      </c>
      <c r="E121" s="5">
        <v>105.3</v>
      </c>
      <c r="F121" s="5">
        <v>103.9</v>
      </c>
      <c r="G121" s="5">
        <v>97.7</v>
      </c>
      <c r="H121" s="5">
        <v>105.6</v>
      </c>
      <c r="I121" s="5">
        <v>108.6</v>
      </c>
      <c r="J121" s="5">
        <v>122.9</v>
      </c>
      <c r="K121" s="5">
        <v>133.9</v>
      </c>
      <c r="L121" s="5">
        <v>127.4</v>
      </c>
      <c r="M121" s="5">
        <v>117</v>
      </c>
      <c r="N121" s="5">
        <v>147</v>
      </c>
      <c r="O121" s="5">
        <v>112.1</v>
      </c>
      <c r="P121" s="5">
        <v>120.3</v>
      </c>
      <c r="Q121" s="5">
        <v>136.1</v>
      </c>
      <c r="R121" s="5">
        <v>121.3</v>
      </c>
      <c r="S121" s="5">
        <v>119.6</v>
      </c>
      <c r="T121" s="5">
        <v>132.19999999999999</v>
      </c>
      <c r="U121" s="5">
        <v>145.6</v>
      </c>
      <c r="V121" s="5">
        <v>155.1</v>
      </c>
      <c r="W121" s="5">
        <v>151.69999999999999</v>
      </c>
      <c r="X121" s="5">
        <v>168.4</v>
      </c>
      <c r="Y121" s="5">
        <v>148.80000000000001</v>
      </c>
      <c r="Z121" s="5">
        <v>156.30000000000001</v>
      </c>
      <c r="AA121" s="5">
        <v>153</v>
      </c>
      <c r="AB121" s="5">
        <v>147.6</v>
      </c>
      <c r="AC121" s="5">
        <v>136.6</v>
      </c>
      <c r="AD121" s="5">
        <v>125.4</v>
      </c>
      <c r="AE121" s="5">
        <v>130.6</v>
      </c>
      <c r="AF121" s="5">
        <v>144.6</v>
      </c>
      <c r="AG121" s="5">
        <v>146.19999999999999</v>
      </c>
      <c r="AH121" s="5">
        <v>173.4</v>
      </c>
      <c r="AI121" s="5">
        <v>154.19999999999999</v>
      </c>
      <c r="AJ121" s="5">
        <v>158.9</v>
      </c>
      <c r="AK121" s="5">
        <v>143.9</v>
      </c>
      <c r="AL121" s="5">
        <v>180.3</v>
      </c>
      <c r="AM121" s="5">
        <v>128.30000000000001</v>
      </c>
      <c r="AN121" s="5">
        <v>126.5</v>
      </c>
      <c r="AO121" s="5">
        <v>134.80000000000001</v>
      </c>
      <c r="AP121" s="5">
        <v>139.4</v>
      </c>
      <c r="AQ121" s="5">
        <v>124.3</v>
      </c>
      <c r="AR121" s="5">
        <v>152.4</v>
      </c>
      <c r="AS121" s="5">
        <v>148.6</v>
      </c>
      <c r="AT121" s="5">
        <v>167.7</v>
      </c>
      <c r="AU121" s="5">
        <v>161.80000000000001</v>
      </c>
      <c r="AV121" s="5">
        <v>187.9</v>
      </c>
      <c r="AW121" s="5">
        <v>184</v>
      </c>
      <c r="AX121" s="5">
        <v>169.6</v>
      </c>
      <c r="AY121" s="5">
        <v>148.1</v>
      </c>
      <c r="AZ121" s="5">
        <v>148.6</v>
      </c>
      <c r="BA121" s="5">
        <v>141.6</v>
      </c>
      <c r="BB121" s="5">
        <v>123.2</v>
      </c>
      <c r="BC121" s="5">
        <v>121.9</v>
      </c>
      <c r="BD121" s="5">
        <v>135.80000000000001</v>
      </c>
      <c r="BE121" s="5">
        <v>139.1</v>
      </c>
      <c r="BF121" s="5">
        <v>141.4</v>
      </c>
      <c r="BG121" s="5">
        <v>125.1</v>
      </c>
      <c r="BH121" s="5">
        <v>133</v>
      </c>
      <c r="BI121" s="5">
        <v>141.4</v>
      </c>
      <c r="BJ121" s="5">
        <v>164.3</v>
      </c>
      <c r="BK121" s="5">
        <v>133.30000000000001</v>
      </c>
      <c r="BL121" s="5">
        <v>131.9</v>
      </c>
      <c r="BM121" s="5">
        <v>157.1</v>
      </c>
      <c r="BN121" s="5">
        <v>121.9</v>
      </c>
      <c r="BO121" s="5">
        <v>123.5</v>
      </c>
      <c r="BP121" s="5">
        <v>151.6</v>
      </c>
      <c r="BQ121" s="5">
        <v>144</v>
      </c>
      <c r="BR121" s="5">
        <v>155.19999999999999</v>
      </c>
      <c r="BS121" s="5">
        <v>153.30000000000001</v>
      </c>
      <c r="BT121" s="5">
        <v>177.1</v>
      </c>
      <c r="BU121" s="5">
        <v>175</v>
      </c>
      <c r="BV121" s="5">
        <v>145.80000000000001</v>
      </c>
      <c r="BW121" s="5">
        <v>148.4</v>
      </c>
      <c r="BX121" s="5">
        <v>138.5</v>
      </c>
      <c r="BY121" s="5">
        <v>146.80000000000001</v>
      </c>
      <c r="BZ121" s="5">
        <v>144.4</v>
      </c>
      <c r="CA121" s="5">
        <v>164.3</v>
      </c>
      <c r="CB121" s="5">
        <v>164.4</v>
      </c>
      <c r="CC121" s="5">
        <v>180.7</v>
      </c>
      <c r="CD121" s="5">
        <v>180.6</v>
      </c>
      <c r="CE121" s="5">
        <v>169.4</v>
      </c>
      <c r="CF121" s="5">
        <v>170.2</v>
      </c>
      <c r="CG121" s="5">
        <v>190.3</v>
      </c>
      <c r="CH121" s="5">
        <v>202.6</v>
      </c>
      <c r="CI121" s="5">
        <v>210.6</v>
      </c>
      <c r="CJ121" s="5">
        <v>258.8</v>
      </c>
      <c r="CK121" s="5">
        <v>251.5</v>
      </c>
      <c r="CL121" s="5">
        <v>225.5</v>
      </c>
      <c r="CM121" s="5">
        <v>221.2</v>
      </c>
      <c r="CN121" s="5">
        <v>249.1</v>
      </c>
      <c r="CO121" s="5">
        <v>192.6</v>
      </c>
      <c r="CP121" s="5">
        <v>198.4</v>
      </c>
      <c r="CQ121" s="5">
        <v>214.6</v>
      </c>
      <c r="CR121" s="5">
        <v>334.6</v>
      </c>
      <c r="CS121" s="5">
        <v>243.1</v>
      </c>
      <c r="CT121" s="5">
        <v>290.39999999999998</v>
      </c>
      <c r="CU121" s="5">
        <v>164.9</v>
      </c>
      <c r="CV121" s="5">
        <v>141.19999999999999</v>
      </c>
      <c r="CW121" s="5">
        <v>126.9</v>
      </c>
      <c r="CX121" s="5">
        <v>177.3</v>
      </c>
      <c r="CY121" s="5">
        <v>146.1</v>
      </c>
      <c r="CZ121" s="5">
        <v>219.2</v>
      </c>
      <c r="DA121" s="5">
        <v>199.1</v>
      </c>
      <c r="DB121" s="5">
        <v>240.3</v>
      </c>
      <c r="DC121" s="5">
        <v>335.2</v>
      </c>
      <c r="DD121" s="5">
        <v>290.39999999999998</v>
      </c>
      <c r="DE121" s="5">
        <v>195.4</v>
      </c>
      <c r="DF121" s="5">
        <v>147.69999999999999</v>
      </c>
      <c r="DG121" s="5">
        <v>142.5</v>
      </c>
      <c r="DH121" s="5">
        <v>163.19999999999999</v>
      </c>
      <c r="DI121" s="5">
        <v>122.4</v>
      </c>
      <c r="DJ121" s="5">
        <v>138.19999999999999</v>
      </c>
      <c r="DK121" s="5">
        <v>159.69999999999999</v>
      </c>
      <c r="DL121" s="5">
        <v>203.1</v>
      </c>
      <c r="DM121" s="5">
        <v>213.5</v>
      </c>
      <c r="DN121" s="5">
        <v>218.7</v>
      </c>
      <c r="DO121" s="5">
        <v>219</v>
      </c>
      <c r="DP121" s="5">
        <v>271</v>
      </c>
      <c r="DQ121" s="5">
        <v>245.5</v>
      </c>
      <c r="DR121" s="5">
        <v>267.7</v>
      </c>
      <c r="DS121" s="5">
        <v>236.9</v>
      </c>
      <c r="DT121" s="5">
        <v>227.6</v>
      </c>
    </row>
    <row r="122" spans="1:124">
      <c r="A122" s="3" t="s">
        <v>257</v>
      </c>
      <c r="B122" s="3" t="s">
        <v>258</v>
      </c>
      <c r="C122" s="4">
        <v>3.0630000000000001E-2</v>
      </c>
      <c r="D122" s="5">
        <v>71.400000000000006</v>
      </c>
      <c r="E122" s="5">
        <v>75.7</v>
      </c>
      <c r="F122" s="5">
        <v>64.400000000000006</v>
      </c>
      <c r="G122" s="5">
        <v>76.7</v>
      </c>
      <c r="H122" s="5">
        <v>72.2</v>
      </c>
      <c r="I122" s="5">
        <v>75.2</v>
      </c>
      <c r="J122" s="5">
        <v>75.099999999999994</v>
      </c>
      <c r="K122" s="5">
        <v>109.7</v>
      </c>
      <c r="L122" s="5">
        <v>164.6</v>
      </c>
      <c r="M122" s="5">
        <v>128.19999999999999</v>
      </c>
      <c r="N122" s="5">
        <v>182.8</v>
      </c>
      <c r="O122" s="5">
        <v>110.6</v>
      </c>
      <c r="P122" s="5">
        <v>90.5</v>
      </c>
      <c r="Q122" s="5">
        <v>73.7</v>
      </c>
      <c r="R122" s="5">
        <v>84.6</v>
      </c>
      <c r="S122" s="5">
        <v>87.7</v>
      </c>
      <c r="T122" s="5">
        <v>116.8</v>
      </c>
      <c r="U122" s="5">
        <v>115.6</v>
      </c>
      <c r="V122" s="5">
        <v>119.2</v>
      </c>
      <c r="W122" s="5">
        <v>132.69999999999999</v>
      </c>
      <c r="X122" s="5">
        <v>199.2</v>
      </c>
      <c r="Y122" s="5">
        <v>203.5</v>
      </c>
      <c r="Z122" s="5">
        <v>183.6</v>
      </c>
      <c r="AA122" s="5">
        <v>135.1</v>
      </c>
      <c r="AB122" s="5">
        <v>103.8</v>
      </c>
      <c r="AC122" s="5">
        <v>82</v>
      </c>
      <c r="AD122" s="5">
        <v>80.900000000000006</v>
      </c>
      <c r="AE122" s="5">
        <v>100.8</v>
      </c>
      <c r="AF122" s="5">
        <v>131.6</v>
      </c>
      <c r="AG122" s="5">
        <v>110.3</v>
      </c>
      <c r="AH122" s="5">
        <v>126.9</v>
      </c>
      <c r="AI122" s="5">
        <v>150.4</v>
      </c>
      <c r="AJ122" s="5">
        <v>185.3</v>
      </c>
      <c r="AK122" s="5">
        <v>190.3</v>
      </c>
      <c r="AL122" s="5">
        <v>158.30000000000001</v>
      </c>
      <c r="AM122" s="5">
        <v>113.1</v>
      </c>
      <c r="AN122" s="5">
        <v>75.900000000000006</v>
      </c>
      <c r="AO122" s="5">
        <v>67.2</v>
      </c>
      <c r="AP122" s="5">
        <v>75</v>
      </c>
      <c r="AQ122" s="5">
        <v>86.7</v>
      </c>
      <c r="AR122" s="5">
        <v>102.4</v>
      </c>
      <c r="AS122" s="5">
        <v>119.8</v>
      </c>
      <c r="AT122" s="5">
        <v>124.3</v>
      </c>
      <c r="AU122" s="5">
        <v>182.4</v>
      </c>
      <c r="AV122" s="5">
        <v>205.8</v>
      </c>
      <c r="AW122" s="5">
        <v>204.8</v>
      </c>
      <c r="AX122" s="5">
        <v>207</v>
      </c>
      <c r="AY122" s="5">
        <v>116</v>
      </c>
      <c r="AZ122" s="5">
        <v>109.1</v>
      </c>
      <c r="BA122" s="5">
        <v>86.1</v>
      </c>
      <c r="BB122" s="5">
        <v>90.6</v>
      </c>
      <c r="BC122" s="5">
        <v>98</v>
      </c>
      <c r="BD122" s="5">
        <v>123</v>
      </c>
      <c r="BE122" s="5">
        <v>135.69999999999999</v>
      </c>
      <c r="BF122" s="5">
        <v>129.19999999999999</v>
      </c>
      <c r="BG122" s="5">
        <v>137.5</v>
      </c>
      <c r="BH122" s="5">
        <v>182.1</v>
      </c>
      <c r="BI122" s="5">
        <v>233.8</v>
      </c>
      <c r="BJ122" s="5">
        <v>228.2</v>
      </c>
      <c r="BK122" s="5">
        <v>159.6</v>
      </c>
      <c r="BL122" s="5">
        <v>153</v>
      </c>
      <c r="BM122" s="5">
        <v>102.8</v>
      </c>
      <c r="BN122" s="5">
        <v>93.2</v>
      </c>
      <c r="BO122" s="5">
        <v>100.5</v>
      </c>
      <c r="BP122" s="5">
        <v>125.7</v>
      </c>
      <c r="BQ122" s="5">
        <v>134.6</v>
      </c>
      <c r="BR122" s="5">
        <v>138.9</v>
      </c>
      <c r="BS122" s="5">
        <v>180.1</v>
      </c>
      <c r="BT122" s="5">
        <v>249.5</v>
      </c>
      <c r="BU122" s="5">
        <v>238.9</v>
      </c>
      <c r="BV122" s="5">
        <v>221.6</v>
      </c>
      <c r="BW122" s="5">
        <v>146</v>
      </c>
      <c r="BX122" s="5">
        <v>129.6</v>
      </c>
      <c r="BY122" s="5">
        <v>104.1</v>
      </c>
      <c r="BZ122" s="5">
        <v>98.6</v>
      </c>
      <c r="CA122" s="5">
        <v>106.7</v>
      </c>
      <c r="CB122" s="5">
        <v>127.1</v>
      </c>
      <c r="CC122" s="5">
        <v>139.69999999999999</v>
      </c>
      <c r="CD122" s="5">
        <v>145.6</v>
      </c>
      <c r="CE122" s="5">
        <v>197.6</v>
      </c>
      <c r="CF122" s="5">
        <v>243.6</v>
      </c>
      <c r="CG122" s="5">
        <v>240.2</v>
      </c>
      <c r="CH122" s="5">
        <v>178.7</v>
      </c>
      <c r="CI122" s="5">
        <v>178.7</v>
      </c>
      <c r="CJ122" s="5">
        <v>210.1</v>
      </c>
      <c r="CK122" s="5">
        <v>198.8</v>
      </c>
      <c r="CL122" s="5">
        <v>175.4</v>
      </c>
      <c r="CM122" s="5">
        <v>190.6</v>
      </c>
      <c r="CN122" s="5">
        <v>259.89999999999998</v>
      </c>
      <c r="CO122" s="5">
        <v>211.2</v>
      </c>
      <c r="CP122" s="5">
        <v>324.8</v>
      </c>
      <c r="CQ122" s="5">
        <v>473.9</v>
      </c>
      <c r="CR122" s="5">
        <v>652.29999999999995</v>
      </c>
      <c r="CS122" s="5">
        <v>632.5</v>
      </c>
      <c r="CT122" s="5">
        <v>502.2</v>
      </c>
      <c r="CU122" s="5">
        <v>378.2</v>
      </c>
      <c r="CV122" s="5">
        <v>382.2</v>
      </c>
      <c r="CW122" s="5">
        <v>317</v>
      </c>
      <c r="CX122" s="5">
        <v>388.6</v>
      </c>
      <c r="CY122" s="5">
        <v>372.5</v>
      </c>
      <c r="CZ122" s="5">
        <v>388.9</v>
      </c>
      <c r="DA122" s="5">
        <v>324.39999999999998</v>
      </c>
      <c r="DB122" s="5">
        <v>318.89999999999998</v>
      </c>
      <c r="DC122" s="5">
        <v>375.2</v>
      </c>
      <c r="DD122" s="5">
        <v>426</v>
      </c>
      <c r="DE122" s="5">
        <v>507.8</v>
      </c>
      <c r="DF122" s="5">
        <v>385.3</v>
      </c>
      <c r="DG122" s="5">
        <v>272.89999999999998</v>
      </c>
      <c r="DH122" s="5">
        <v>228.8</v>
      </c>
      <c r="DI122" s="5">
        <v>137.5</v>
      </c>
      <c r="DJ122" s="5">
        <v>185.1</v>
      </c>
      <c r="DK122" s="5">
        <v>252.1</v>
      </c>
      <c r="DL122" s="5">
        <v>319.2</v>
      </c>
      <c r="DM122" s="5">
        <v>308.3</v>
      </c>
      <c r="DN122" s="5">
        <v>313.2</v>
      </c>
      <c r="DO122" s="5">
        <v>384.8</v>
      </c>
      <c r="DP122" s="5">
        <v>628.5</v>
      </c>
      <c r="DQ122" s="5">
        <v>668.2</v>
      </c>
      <c r="DR122" s="5">
        <v>559.20000000000005</v>
      </c>
      <c r="DS122" s="5">
        <v>481.7</v>
      </c>
      <c r="DT122" s="5">
        <v>330.3</v>
      </c>
    </row>
    <row r="123" spans="1:124">
      <c r="A123" s="3" t="s">
        <v>259</v>
      </c>
      <c r="B123" s="3" t="s">
        <v>260</v>
      </c>
      <c r="C123" s="4">
        <v>3.0630000000000001E-2</v>
      </c>
      <c r="D123" s="5">
        <v>104.7</v>
      </c>
      <c r="E123" s="5">
        <v>92.7</v>
      </c>
      <c r="F123" s="5">
        <v>108.9</v>
      </c>
      <c r="G123" s="5">
        <v>113.3</v>
      </c>
      <c r="H123" s="5">
        <v>133.1</v>
      </c>
      <c r="I123" s="5">
        <v>86.9</v>
      </c>
      <c r="J123" s="5">
        <v>85.9</v>
      </c>
      <c r="K123" s="5">
        <v>115.5</v>
      </c>
      <c r="L123" s="5">
        <v>90</v>
      </c>
      <c r="M123" s="5">
        <v>102.3</v>
      </c>
      <c r="N123" s="5">
        <v>111.2</v>
      </c>
      <c r="O123" s="5">
        <v>102.2</v>
      </c>
      <c r="P123" s="5">
        <v>127.3</v>
      </c>
      <c r="Q123" s="5">
        <v>120.3</v>
      </c>
      <c r="R123" s="5">
        <v>154.19999999999999</v>
      </c>
      <c r="S123" s="5">
        <v>121.4</v>
      </c>
      <c r="T123" s="5">
        <v>134.5</v>
      </c>
      <c r="U123" s="5">
        <v>128.9</v>
      </c>
      <c r="V123" s="5">
        <v>123.7</v>
      </c>
      <c r="W123" s="5">
        <v>123.6</v>
      </c>
      <c r="X123" s="5">
        <v>122</v>
      </c>
      <c r="Y123" s="5">
        <v>115.6</v>
      </c>
      <c r="Z123" s="5">
        <v>121.6</v>
      </c>
      <c r="AA123" s="5">
        <v>112.2</v>
      </c>
      <c r="AB123" s="5">
        <v>128.5</v>
      </c>
      <c r="AC123" s="5">
        <v>134.19999999999999</v>
      </c>
      <c r="AD123" s="5">
        <v>155.5</v>
      </c>
      <c r="AE123" s="5">
        <v>184.8</v>
      </c>
      <c r="AF123" s="5">
        <v>169.5</v>
      </c>
      <c r="AG123" s="5">
        <v>112.8</v>
      </c>
      <c r="AH123" s="5">
        <v>115.9</v>
      </c>
      <c r="AI123" s="5">
        <v>142.4</v>
      </c>
      <c r="AJ123" s="5">
        <v>142.30000000000001</v>
      </c>
      <c r="AK123" s="5">
        <v>140.4</v>
      </c>
      <c r="AL123" s="5">
        <v>118.8</v>
      </c>
      <c r="AM123" s="5">
        <v>124.1</v>
      </c>
      <c r="AN123" s="5">
        <v>97.7</v>
      </c>
      <c r="AO123" s="5">
        <v>101</v>
      </c>
      <c r="AP123" s="5">
        <v>122.2</v>
      </c>
      <c r="AQ123" s="5">
        <v>139.30000000000001</v>
      </c>
      <c r="AR123" s="5">
        <v>148.5</v>
      </c>
      <c r="AS123" s="5">
        <v>141.6</v>
      </c>
      <c r="AT123" s="5">
        <v>125</v>
      </c>
      <c r="AU123" s="5">
        <v>113.6</v>
      </c>
      <c r="AV123" s="5">
        <v>127.1</v>
      </c>
      <c r="AW123" s="5">
        <v>172.3</v>
      </c>
      <c r="AX123" s="5">
        <v>131.19999999999999</v>
      </c>
      <c r="AY123" s="5">
        <v>120</v>
      </c>
      <c r="AZ123" s="5">
        <v>131.6</v>
      </c>
      <c r="BA123" s="5">
        <v>140.80000000000001</v>
      </c>
      <c r="BB123" s="5">
        <v>146.30000000000001</v>
      </c>
      <c r="BC123" s="5">
        <v>139.4</v>
      </c>
      <c r="BD123" s="5">
        <v>138.5</v>
      </c>
      <c r="BE123" s="5">
        <v>138.5</v>
      </c>
      <c r="BF123" s="5">
        <v>128.19999999999999</v>
      </c>
      <c r="BG123" s="5">
        <v>112.9</v>
      </c>
      <c r="BH123" s="5">
        <v>97.9</v>
      </c>
      <c r="BI123" s="5">
        <v>120.9</v>
      </c>
      <c r="BJ123" s="5">
        <v>145.30000000000001</v>
      </c>
      <c r="BK123" s="5">
        <v>144.69999999999999</v>
      </c>
      <c r="BL123" s="5">
        <v>127.6</v>
      </c>
      <c r="BM123" s="5">
        <v>133.5</v>
      </c>
      <c r="BN123" s="5">
        <v>140.19999999999999</v>
      </c>
      <c r="BO123" s="5">
        <v>152</v>
      </c>
      <c r="BP123" s="5">
        <v>201.1</v>
      </c>
      <c r="BQ123" s="5">
        <v>129.4</v>
      </c>
      <c r="BR123" s="5">
        <v>149</v>
      </c>
      <c r="BS123" s="5">
        <v>136.1</v>
      </c>
      <c r="BT123" s="5">
        <v>150.5</v>
      </c>
      <c r="BU123" s="5">
        <v>135.19999999999999</v>
      </c>
      <c r="BV123" s="5">
        <v>106.7</v>
      </c>
      <c r="BW123" s="5">
        <v>119.2</v>
      </c>
      <c r="BX123" s="5">
        <v>117.1</v>
      </c>
      <c r="BY123" s="5">
        <v>128.5</v>
      </c>
      <c r="BZ123" s="5">
        <v>135.30000000000001</v>
      </c>
      <c r="CA123" s="5">
        <v>135.9</v>
      </c>
      <c r="CB123" s="5">
        <v>140.9</v>
      </c>
      <c r="CC123" s="5">
        <v>130.19999999999999</v>
      </c>
      <c r="CD123" s="5">
        <v>123.4</v>
      </c>
      <c r="CE123" s="5">
        <v>140.6</v>
      </c>
      <c r="CF123" s="5">
        <v>138</v>
      </c>
      <c r="CG123" s="5">
        <v>147.80000000000001</v>
      </c>
      <c r="CH123" s="5">
        <v>138.5</v>
      </c>
      <c r="CI123" s="5">
        <v>138.5</v>
      </c>
      <c r="CJ123" s="5">
        <v>143.30000000000001</v>
      </c>
      <c r="CK123" s="5">
        <v>128.30000000000001</v>
      </c>
      <c r="CL123" s="5">
        <v>160.69999999999999</v>
      </c>
      <c r="CM123" s="5">
        <v>189.5</v>
      </c>
      <c r="CN123" s="5">
        <v>172.2</v>
      </c>
      <c r="CO123" s="5">
        <v>101.6</v>
      </c>
      <c r="CP123" s="5">
        <v>131.9</v>
      </c>
      <c r="CQ123" s="5">
        <v>114.4</v>
      </c>
      <c r="CR123" s="5">
        <v>108.3</v>
      </c>
      <c r="CS123" s="5">
        <v>104.1</v>
      </c>
      <c r="CT123" s="5">
        <v>106.5</v>
      </c>
      <c r="CU123" s="5">
        <v>95.8</v>
      </c>
      <c r="CV123" s="5">
        <v>91.1</v>
      </c>
      <c r="CW123" s="5">
        <v>95.5</v>
      </c>
      <c r="CX123" s="5">
        <v>120.4</v>
      </c>
      <c r="CY123" s="5">
        <v>100.9</v>
      </c>
      <c r="CZ123" s="5">
        <v>156.19999999999999</v>
      </c>
      <c r="DA123" s="5">
        <v>102.3</v>
      </c>
      <c r="DB123" s="5">
        <v>104.4</v>
      </c>
      <c r="DC123" s="5">
        <v>129.80000000000001</v>
      </c>
      <c r="DD123" s="5">
        <v>119</v>
      </c>
      <c r="DE123" s="5">
        <v>104.7</v>
      </c>
      <c r="DF123" s="5">
        <v>103.2</v>
      </c>
      <c r="DG123" s="5">
        <v>89.7</v>
      </c>
      <c r="DH123" s="5">
        <v>96.7</v>
      </c>
      <c r="DI123" s="5">
        <v>87.9</v>
      </c>
      <c r="DJ123" s="5">
        <v>94.2</v>
      </c>
      <c r="DK123" s="5">
        <v>123.8</v>
      </c>
      <c r="DL123" s="5">
        <v>136.5</v>
      </c>
      <c r="DM123" s="5">
        <v>103.3</v>
      </c>
      <c r="DN123" s="5">
        <v>118.6</v>
      </c>
      <c r="DO123" s="5">
        <v>117.6</v>
      </c>
      <c r="DP123" s="5">
        <v>171.4</v>
      </c>
      <c r="DQ123" s="5">
        <v>133.9</v>
      </c>
      <c r="DR123" s="5">
        <v>125.7</v>
      </c>
      <c r="DS123" s="5">
        <v>105.4</v>
      </c>
      <c r="DT123" s="5">
        <v>146.6</v>
      </c>
    </row>
    <row r="124" spans="1:124">
      <c r="A124" s="3" t="s">
        <v>261</v>
      </c>
      <c r="B124" s="3" t="s">
        <v>262</v>
      </c>
      <c r="C124" s="4">
        <v>0.83316999999999997</v>
      </c>
      <c r="D124" s="5">
        <v>103.3</v>
      </c>
      <c r="E124" s="5">
        <v>114.3</v>
      </c>
      <c r="F124" s="5">
        <v>108.9</v>
      </c>
      <c r="G124" s="5">
        <v>119.7</v>
      </c>
      <c r="H124" s="5">
        <v>123.4</v>
      </c>
      <c r="I124" s="5">
        <v>118.3</v>
      </c>
      <c r="J124" s="5">
        <v>118.5</v>
      </c>
      <c r="K124" s="5">
        <v>118.2</v>
      </c>
      <c r="L124" s="5">
        <v>124</v>
      </c>
      <c r="M124" s="5">
        <v>123.1</v>
      </c>
      <c r="N124" s="5">
        <v>124.6</v>
      </c>
      <c r="O124" s="5">
        <v>121.9</v>
      </c>
      <c r="P124" s="5">
        <v>111.9</v>
      </c>
      <c r="Q124" s="5">
        <v>111.2</v>
      </c>
      <c r="R124" s="5">
        <v>111.2</v>
      </c>
      <c r="S124" s="5">
        <v>114.9</v>
      </c>
      <c r="T124" s="5">
        <v>113.4</v>
      </c>
      <c r="U124" s="5">
        <v>109.8</v>
      </c>
      <c r="V124" s="5">
        <v>114.6</v>
      </c>
      <c r="W124" s="5">
        <v>118.4</v>
      </c>
      <c r="X124" s="5">
        <v>119.8</v>
      </c>
      <c r="Y124" s="5">
        <v>118</v>
      </c>
      <c r="Z124" s="5">
        <v>114.7</v>
      </c>
      <c r="AA124" s="5">
        <v>115.4</v>
      </c>
      <c r="AB124" s="5">
        <v>116.2</v>
      </c>
      <c r="AC124" s="5">
        <v>126</v>
      </c>
      <c r="AD124" s="5">
        <v>111</v>
      </c>
      <c r="AE124" s="5">
        <v>108.7</v>
      </c>
      <c r="AF124" s="5">
        <v>121.7</v>
      </c>
      <c r="AG124" s="5">
        <v>131.6</v>
      </c>
      <c r="AH124" s="5">
        <v>124.4</v>
      </c>
      <c r="AI124" s="5">
        <v>118.6</v>
      </c>
      <c r="AJ124" s="5">
        <v>125.7</v>
      </c>
      <c r="AK124" s="5">
        <v>114.5</v>
      </c>
      <c r="AL124" s="5">
        <v>112.6</v>
      </c>
      <c r="AM124" s="5">
        <v>111.8</v>
      </c>
      <c r="AN124" s="5">
        <v>107.1</v>
      </c>
      <c r="AO124" s="5">
        <v>102.5</v>
      </c>
      <c r="AP124" s="5">
        <v>108.4</v>
      </c>
      <c r="AQ124" s="5">
        <v>105</v>
      </c>
      <c r="AR124" s="5">
        <v>104.8</v>
      </c>
      <c r="AS124" s="5">
        <v>108.2</v>
      </c>
      <c r="AT124" s="5">
        <v>95</v>
      </c>
      <c r="AU124" s="5">
        <v>99.8</v>
      </c>
      <c r="AV124" s="5">
        <v>119.9</v>
      </c>
      <c r="AW124" s="5">
        <v>98.8</v>
      </c>
      <c r="AX124" s="5">
        <v>101.5</v>
      </c>
      <c r="AY124" s="5">
        <v>115.6</v>
      </c>
      <c r="AZ124" s="5">
        <v>104.3</v>
      </c>
      <c r="BA124" s="5">
        <v>110.7</v>
      </c>
      <c r="BB124" s="5">
        <v>118.7</v>
      </c>
      <c r="BC124" s="5">
        <v>95.8</v>
      </c>
      <c r="BD124" s="5">
        <v>128.1</v>
      </c>
      <c r="BE124" s="5">
        <v>128.6</v>
      </c>
      <c r="BF124" s="5">
        <v>105.2</v>
      </c>
      <c r="BG124" s="5">
        <v>110.8</v>
      </c>
      <c r="BH124" s="5">
        <v>113.8</v>
      </c>
      <c r="BI124" s="5">
        <v>113.1</v>
      </c>
      <c r="BJ124" s="5">
        <v>112.7</v>
      </c>
      <c r="BK124" s="5">
        <v>114.8</v>
      </c>
      <c r="BL124" s="5">
        <v>116.3</v>
      </c>
      <c r="BM124" s="5">
        <v>119.6</v>
      </c>
      <c r="BN124" s="5">
        <v>118.2</v>
      </c>
      <c r="BO124" s="5">
        <v>119.5</v>
      </c>
      <c r="BP124" s="5">
        <v>120.8</v>
      </c>
      <c r="BQ124" s="5">
        <v>129.30000000000001</v>
      </c>
      <c r="BR124" s="5">
        <v>122.3</v>
      </c>
      <c r="BS124" s="5">
        <v>121.9</v>
      </c>
      <c r="BT124" s="5">
        <v>122.2</v>
      </c>
      <c r="BU124" s="5">
        <v>119.7</v>
      </c>
      <c r="BV124" s="5">
        <v>121.6</v>
      </c>
      <c r="BW124" s="5">
        <v>138.30000000000001</v>
      </c>
      <c r="BX124" s="5">
        <v>140.19999999999999</v>
      </c>
      <c r="BY124" s="5">
        <v>129.6</v>
      </c>
      <c r="BZ124" s="5">
        <v>123.2</v>
      </c>
      <c r="CA124" s="5">
        <v>135.19999999999999</v>
      </c>
      <c r="CB124" s="5">
        <v>129.4</v>
      </c>
      <c r="CC124" s="5">
        <v>130.4</v>
      </c>
      <c r="CD124" s="5">
        <v>140.4</v>
      </c>
      <c r="CE124" s="5">
        <v>151.4</v>
      </c>
      <c r="CF124" s="5">
        <v>139.30000000000001</v>
      </c>
      <c r="CG124" s="5">
        <v>136.69999999999999</v>
      </c>
      <c r="CH124" s="5">
        <v>144</v>
      </c>
      <c r="CI124" s="5">
        <v>138</v>
      </c>
      <c r="CJ124" s="5">
        <v>158</v>
      </c>
      <c r="CK124" s="5">
        <v>153.4</v>
      </c>
      <c r="CL124" s="5">
        <v>153.4</v>
      </c>
      <c r="CM124" s="5">
        <v>163.6</v>
      </c>
      <c r="CN124" s="5">
        <v>158.4</v>
      </c>
      <c r="CO124" s="5">
        <v>154.80000000000001</v>
      </c>
      <c r="CP124" s="5">
        <v>153.6</v>
      </c>
      <c r="CQ124" s="5">
        <v>142.6</v>
      </c>
      <c r="CR124" s="5">
        <v>147.6</v>
      </c>
      <c r="CS124" s="5">
        <v>153.80000000000001</v>
      </c>
      <c r="CT124" s="5">
        <v>157.4</v>
      </c>
      <c r="CU124" s="5">
        <v>156.80000000000001</v>
      </c>
      <c r="CV124" s="5">
        <v>154.1</v>
      </c>
      <c r="CW124" s="5">
        <v>150.9</v>
      </c>
      <c r="CX124" s="5">
        <v>166.3</v>
      </c>
      <c r="CY124" s="5">
        <v>166.5</v>
      </c>
      <c r="CZ124" s="5">
        <v>167.6</v>
      </c>
      <c r="DA124" s="5">
        <v>145.5</v>
      </c>
      <c r="DB124" s="5">
        <v>153.30000000000001</v>
      </c>
      <c r="DC124" s="5">
        <v>157.4</v>
      </c>
      <c r="DD124" s="5">
        <v>172.2</v>
      </c>
      <c r="DE124" s="5">
        <v>172.8</v>
      </c>
      <c r="DF124" s="5">
        <v>184.3</v>
      </c>
      <c r="DG124" s="5">
        <v>188.1</v>
      </c>
      <c r="DH124" s="5">
        <v>185.9</v>
      </c>
      <c r="DI124" s="5">
        <v>170.9</v>
      </c>
      <c r="DJ124" s="5">
        <v>191.8</v>
      </c>
      <c r="DK124" s="5">
        <v>187.4</v>
      </c>
      <c r="DL124" s="5">
        <v>179.6</v>
      </c>
      <c r="DM124" s="5">
        <v>190.3</v>
      </c>
      <c r="DN124" s="5">
        <v>178.7</v>
      </c>
      <c r="DO124" s="5">
        <v>198.6</v>
      </c>
      <c r="DP124" s="5">
        <v>204.7</v>
      </c>
      <c r="DQ124" s="5">
        <v>224.7</v>
      </c>
      <c r="DR124" s="5">
        <v>225</v>
      </c>
      <c r="DS124" s="5">
        <v>224.7</v>
      </c>
      <c r="DT124" s="5">
        <v>225</v>
      </c>
    </row>
    <row r="125" spans="1:124">
      <c r="A125" s="3" t="s">
        <v>263</v>
      </c>
      <c r="B125" s="3" t="s">
        <v>264</v>
      </c>
      <c r="C125" s="4">
        <v>0.64817999999999998</v>
      </c>
      <c r="D125" s="5">
        <v>100.2</v>
      </c>
      <c r="E125" s="5">
        <v>109.6</v>
      </c>
      <c r="F125" s="5">
        <v>101</v>
      </c>
      <c r="G125" s="5">
        <v>113.3</v>
      </c>
      <c r="H125" s="5">
        <v>118</v>
      </c>
      <c r="I125" s="5">
        <v>111.6</v>
      </c>
      <c r="J125" s="5">
        <v>111.3</v>
      </c>
      <c r="K125" s="5">
        <v>111</v>
      </c>
      <c r="L125" s="5">
        <v>117.9</v>
      </c>
      <c r="M125" s="5">
        <v>116.8</v>
      </c>
      <c r="N125" s="5">
        <v>118.6</v>
      </c>
      <c r="O125" s="5">
        <v>115.8</v>
      </c>
      <c r="P125" s="5">
        <v>102.3</v>
      </c>
      <c r="Q125" s="5">
        <v>100.7</v>
      </c>
      <c r="R125" s="5">
        <v>100.5</v>
      </c>
      <c r="S125" s="5">
        <v>105.1</v>
      </c>
      <c r="T125" s="5">
        <v>103.5</v>
      </c>
      <c r="U125" s="5">
        <v>99.5</v>
      </c>
      <c r="V125" s="5">
        <v>105.1</v>
      </c>
      <c r="W125" s="5">
        <v>110.6</v>
      </c>
      <c r="X125" s="5">
        <v>113</v>
      </c>
      <c r="Y125" s="5">
        <v>109.8</v>
      </c>
      <c r="Z125" s="5">
        <v>104.8</v>
      </c>
      <c r="AA125" s="5">
        <v>107.6</v>
      </c>
      <c r="AB125" s="5">
        <v>108.3</v>
      </c>
      <c r="AC125" s="5">
        <v>124</v>
      </c>
      <c r="AD125" s="5">
        <v>104.8</v>
      </c>
      <c r="AE125" s="5">
        <v>101.5</v>
      </c>
      <c r="AF125" s="5">
        <v>117.6</v>
      </c>
      <c r="AG125" s="5">
        <v>130.9</v>
      </c>
      <c r="AH125" s="5">
        <v>122.8</v>
      </c>
      <c r="AI125" s="5">
        <v>114.9</v>
      </c>
      <c r="AJ125" s="5">
        <v>117.6</v>
      </c>
      <c r="AK125" s="5">
        <v>103.9</v>
      </c>
      <c r="AL125" s="5">
        <v>100.1</v>
      </c>
      <c r="AM125" s="5">
        <v>100.2</v>
      </c>
      <c r="AN125" s="5">
        <v>95.4</v>
      </c>
      <c r="AO125" s="5">
        <v>89.2</v>
      </c>
      <c r="AP125" s="5">
        <v>96.6</v>
      </c>
      <c r="AQ125" s="5">
        <v>92.7</v>
      </c>
      <c r="AR125" s="5">
        <v>91.8</v>
      </c>
      <c r="AS125" s="5">
        <v>95.6</v>
      </c>
      <c r="AT125" s="5">
        <v>79</v>
      </c>
      <c r="AU125" s="5">
        <v>85.1</v>
      </c>
      <c r="AV125" s="5">
        <v>107.6</v>
      </c>
      <c r="AW125" s="5">
        <v>81.099999999999994</v>
      </c>
      <c r="AX125" s="5">
        <v>84.1</v>
      </c>
      <c r="AY125" s="5">
        <v>102.3</v>
      </c>
      <c r="AZ125" s="5">
        <v>88.2</v>
      </c>
      <c r="BA125" s="5">
        <v>96.2</v>
      </c>
      <c r="BB125" s="5">
        <v>105.2</v>
      </c>
      <c r="BC125" s="5">
        <v>76.099999999999994</v>
      </c>
      <c r="BD125" s="5">
        <v>118.4</v>
      </c>
      <c r="BE125" s="5">
        <v>119.1</v>
      </c>
      <c r="BF125" s="5">
        <v>88</v>
      </c>
      <c r="BG125" s="5">
        <v>93.6</v>
      </c>
      <c r="BH125" s="5">
        <v>97</v>
      </c>
      <c r="BI125" s="5">
        <v>99</v>
      </c>
      <c r="BJ125" s="5">
        <v>98.7</v>
      </c>
      <c r="BK125" s="5">
        <v>101.3</v>
      </c>
      <c r="BL125" s="5">
        <v>103.2</v>
      </c>
      <c r="BM125" s="5">
        <v>107</v>
      </c>
      <c r="BN125" s="5">
        <v>103.3</v>
      </c>
      <c r="BO125" s="5">
        <v>105.1</v>
      </c>
      <c r="BP125" s="5">
        <v>107.6</v>
      </c>
      <c r="BQ125" s="5">
        <v>118.3</v>
      </c>
      <c r="BR125" s="5">
        <v>109.1</v>
      </c>
      <c r="BS125" s="5">
        <v>108.4</v>
      </c>
      <c r="BT125" s="5">
        <v>109.3</v>
      </c>
      <c r="BU125" s="5">
        <v>105</v>
      </c>
      <c r="BV125" s="5">
        <v>106.7</v>
      </c>
      <c r="BW125" s="5">
        <v>126.1</v>
      </c>
      <c r="BX125" s="5">
        <v>128</v>
      </c>
      <c r="BY125" s="5">
        <v>114.9</v>
      </c>
      <c r="BZ125" s="5">
        <v>105.6</v>
      </c>
      <c r="CA125" s="5">
        <v>120.7</v>
      </c>
      <c r="CB125" s="5">
        <v>114.1</v>
      </c>
      <c r="CC125" s="5">
        <v>116.1</v>
      </c>
      <c r="CD125" s="5">
        <v>128.1</v>
      </c>
      <c r="CE125" s="5">
        <v>141.4</v>
      </c>
      <c r="CF125" s="5">
        <v>126.2</v>
      </c>
      <c r="CG125" s="5">
        <v>123.4</v>
      </c>
      <c r="CH125" s="5">
        <v>133</v>
      </c>
      <c r="CI125" s="5">
        <v>124.9</v>
      </c>
      <c r="CJ125" s="5">
        <v>153.69999999999999</v>
      </c>
      <c r="CK125" s="5">
        <v>147.5</v>
      </c>
      <c r="CL125" s="5">
        <v>146.80000000000001</v>
      </c>
      <c r="CM125" s="5">
        <v>159.5</v>
      </c>
      <c r="CN125" s="5">
        <v>153.69999999999999</v>
      </c>
      <c r="CO125" s="5">
        <v>149.80000000000001</v>
      </c>
      <c r="CP125" s="5">
        <v>147.30000000000001</v>
      </c>
      <c r="CQ125" s="5">
        <v>133</v>
      </c>
      <c r="CR125" s="5">
        <v>137.5</v>
      </c>
      <c r="CS125" s="5">
        <v>144.4</v>
      </c>
      <c r="CT125" s="5">
        <v>148</v>
      </c>
      <c r="CU125" s="5">
        <v>148</v>
      </c>
      <c r="CV125" s="5">
        <v>145.1</v>
      </c>
      <c r="CW125" s="5">
        <v>144.4</v>
      </c>
      <c r="CX125" s="5">
        <v>162.5</v>
      </c>
      <c r="CY125" s="5">
        <v>160.6</v>
      </c>
      <c r="CZ125" s="5">
        <v>162.6</v>
      </c>
      <c r="DA125" s="5">
        <v>136.80000000000001</v>
      </c>
      <c r="DB125" s="5">
        <v>146.80000000000001</v>
      </c>
      <c r="DC125" s="5">
        <v>150.1</v>
      </c>
      <c r="DD125" s="5">
        <v>168.2</v>
      </c>
      <c r="DE125" s="5">
        <v>168.3</v>
      </c>
      <c r="DF125" s="5">
        <v>183.7</v>
      </c>
      <c r="DG125" s="5">
        <v>187.9</v>
      </c>
      <c r="DH125" s="5">
        <v>182.9</v>
      </c>
      <c r="DI125" s="5">
        <v>163.19999999999999</v>
      </c>
      <c r="DJ125" s="5">
        <v>188.6</v>
      </c>
      <c r="DK125" s="5">
        <v>182</v>
      </c>
      <c r="DL125" s="5">
        <v>170.5</v>
      </c>
      <c r="DM125" s="5">
        <v>183.8</v>
      </c>
      <c r="DN125" s="5">
        <v>169.4</v>
      </c>
      <c r="DO125" s="5">
        <v>194.7</v>
      </c>
      <c r="DP125" s="5">
        <v>200.9</v>
      </c>
      <c r="DQ125" s="5">
        <v>226.6</v>
      </c>
      <c r="DR125" s="5">
        <v>226.9</v>
      </c>
      <c r="DS125" s="5">
        <v>226.6</v>
      </c>
      <c r="DT125" s="5">
        <v>226.9</v>
      </c>
    </row>
    <row r="126" spans="1:124">
      <c r="A126" s="3" t="s">
        <v>265</v>
      </c>
      <c r="B126" s="3" t="s">
        <v>266</v>
      </c>
      <c r="C126" s="4">
        <v>8.4200000000000004E-3</v>
      </c>
      <c r="D126" s="5">
        <v>103.7</v>
      </c>
      <c r="E126" s="5">
        <v>105</v>
      </c>
      <c r="F126" s="5">
        <v>103</v>
      </c>
      <c r="G126" s="5">
        <v>103.4</v>
      </c>
      <c r="H126" s="5">
        <v>103.9</v>
      </c>
      <c r="I126" s="5">
        <v>103.6</v>
      </c>
      <c r="J126" s="5">
        <v>105.9</v>
      </c>
      <c r="K126" s="5">
        <v>105.9</v>
      </c>
      <c r="L126" s="5">
        <v>105.9</v>
      </c>
      <c r="M126" s="5">
        <v>117.1</v>
      </c>
      <c r="N126" s="5">
        <v>117.1</v>
      </c>
      <c r="O126" s="5">
        <v>142.69999999999999</v>
      </c>
      <c r="P126" s="5">
        <v>145.4</v>
      </c>
      <c r="Q126" s="5">
        <v>146.1</v>
      </c>
      <c r="R126" s="5">
        <v>145.6</v>
      </c>
      <c r="S126" s="5">
        <v>150</v>
      </c>
      <c r="T126" s="5">
        <v>150</v>
      </c>
      <c r="U126" s="5">
        <v>142.69999999999999</v>
      </c>
      <c r="V126" s="5">
        <v>151.19999999999999</v>
      </c>
      <c r="W126" s="5">
        <v>146.6</v>
      </c>
      <c r="X126" s="5">
        <v>143</v>
      </c>
      <c r="Y126" s="5">
        <v>153</v>
      </c>
      <c r="Z126" s="5">
        <v>128.1</v>
      </c>
      <c r="AA126" s="5">
        <v>125</v>
      </c>
      <c r="AB126" s="5">
        <v>129.69999999999999</v>
      </c>
      <c r="AC126" s="5">
        <v>154.5</v>
      </c>
      <c r="AD126" s="5">
        <v>152.1</v>
      </c>
      <c r="AE126" s="5">
        <v>154.19999999999999</v>
      </c>
      <c r="AF126" s="5">
        <v>154.1</v>
      </c>
      <c r="AG126" s="5">
        <v>154.1</v>
      </c>
      <c r="AH126" s="5">
        <v>150.1</v>
      </c>
      <c r="AI126" s="5">
        <v>153.9</v>
      </c>
      <c r="AJ126" s="5">
        <v>157.9</v>
      </c>
      <c r="AK126" s="5">
        <v>157.30000000000001</v>
      </c>
      <c r="AL126" s="5">
        <v>158.6</v>
      </c>
      <c r="AM126" s="5">
        <v>158.80000000000001</v>
      </c>
      <c r="AN126" s="5">
        <v>171.2</v>
      </c>
      <c r="AO126" s="5">
        <v>161.9</v>
      </c>
      <c r="AP126" s="5">
        <v>164.5</v>
      </c>
      <c r="AQ126" s="5">
        <v>161.1</v>
      </c>
      <c r="AR126" s="5">
        <v>152.69999999999999</v>
      </c>
      <c r="AS126" s="5">
        <v>161.1</v>
      </c>
      <c r="AT126" s="5">
        <v>217</v>
      </c>
      <c r="AU126" s="5">
        <v>178</v>
      </c>
      <c r="AV126" s="5">
        <v>178</v>
      </c>
      <c r="AW126" s="5">
        <v>177.8</v>
      </c>
      <c r="AX126" s="5">
        <v>177.9</v>
      </c>
      <c r="AY126" s="5">
        <v>178.9</v>
      </c>
      <c r="AZ126" s="5">
        <v>178.9</v>
      </c>
      <c r="BA126" s="5">
        <v>180.3</v>
      </c>
      <c r="BB126" s="5">
        <v>186.1</v>
      </c>
      <c r="BC126" s="5">
        <v>186.1</v>
      </c>
      <c r="BD126" s="5">
        <v>186.1</v>
      </c>
      <c r="BE126" s="5">
        <v>186.1</v>
      </c>
      <c r="BF126" s="5">
        <v>189.3</v>
      </c>
      <c r="BG126" s="5">
        <v>189.3</v>
      </c>
      <c r="BH126" s="5">
        <v>189.4</v>
      </c>
      <c r="BI126" s="5">
        <v>189.4</v>
      </c>
      <c r="BJ126" s="5">
        <v>187</v>
      </c>
      <c r="BK126" s="5">
        <v>187.3</v>
      </c>
      <c r="BL126" s="5">
        <v>187.3</v>
      </c>
      <c r="BM126" s="5">
        <v>227.6</v>
      </c>
      <c r="BN126" s="5">
        <v>240.1</v>
      </c>
      <c r="BO126" s="5">
        <v>240.1</v>
      </c>
      <c r="BP126" s="5">
        <v>243.8</v>
      </c>
      <c r="BQ126" s="5">
        <v>237</v>
      </c>
      <c r="BR126" s="5">
        <v>243.8</v>
      </c>
      <c r="BS126" s="5">
        <v>243.8</v>
      </c>
      <c r="BT126" s="5">
        <v>243.6</v>
      </c>
      <c r="BU126" s="5">
        <v>243.6</v>
      </c>
      <c r="BV126" s="5">
        <v>243.6</v>
      </c>
      <c r="BW126" s="5">
        <v>243.7</v>
      </c>
      <c r="BX126" s="5">
        <v>243.5</v>
      </c>
      <c r="BY126" s="5">
        <v>238.8</v>
      </c>
      <c r="BZ126" s="5">
        <v>252.4</v>
      </c>
      <c r="CA126" s="5">
        <v>252.4</v>
      </c>
      <c r="CB126" s="5">
        <v>252.4</v>
      </c>
      <c r="CC126" s="5">
        <v>252.4</v>
      </c>
      <c r="CD126" s="5">
        <v>255</v>
      </c>
      <c r="CE126" s="5">
        <v>255.1</v>
      </c>
      <c r="CF126" s="5">
        <v>263.10000000000002</v>
      </c>
      <c r="CG126" s="5">
        <v>263.10000000000002</v>
      </c>
      <c r="CH126" s="5">
        <v>263.10000000000002</v>
      </c>
      <c r="CI126" s="5">
        <v>236.9</v>
      </c>
      <c r="CJ126" s="5">
        <v>250.1</v>
      </c>
      <c r="CK126" s="5">
        <v>257.39999999999998</v>
      </c>
      <c r="CL126" s="5">
        <v>261.89999999999998</v>
      </c>
      <c r="CM126" s="5">
        <v>261.89999999999998</v>
      </c>
      <c r="CN126" s="5">
        <v>261.89999999999998</v>
      </c>
      <c r="CO126" s="5">
        <v>261.89999999999998</v>
      </c>
      <c r="CP126" s="5">
        <v>261.89999999999998</v>
      </c>
      <c r="CQ126" s="5">
        <v>261.2</v>
      </c>
      <c r="CR126" s="5">
        <v>253.7</v>
      </c>
      <c r="CS126" s="5">
        <v>251.5</v>
      </c>
      <c r="CT126" s="5">
        <v>254.7</v>
      </c>
      <c r="CU126" s="5">
        <v>249.5</v>
      </c>
      <c r="CV126" s="5">
        <v>249.5</v>
      </c>
      <c r="CW126" s="5">
        <v>255.4</v>
      </c>
      <c r="CX126" s="5">
        <v>253.3</v>
      </c>
      <c r="CY126" s="5">
        <v>228.4</v>
      </c>
      <c r="CZ126" s="5">
        <v>228.4</v>
      </c>
      <c r="DA126" s="5">
        <v>228.4</v>
      </c>
      <c r="DB126" s="5">
        <v>237.9</v>
      </c>
      <c r="DC126" s="5">
        <v>241.8</v>
      </c>
      <c r="DD126" s="5">
        <v>242</v>
      </c>
      <c r="DE126" s="5">
        <v>242.3</v>
      </c>
      <c r="DF126" s="5">
        <v>231.8</v>
      </c>
      <c r="DG126" s="5">
        <v>216.5</v>
      </c>
      <c r="DH126" s="5">
        <v>215.9</v>
      </c>
      <c r="DI126" s="5">
        <v>230</v>
      </c>
      <c r="DJ126" s="5">
        <v>219</v>
      </c>
      <c r="DK126" s="5">
        <v>221.9</v>
      </c>
      <c r="DL126" s="5">
        <v>221.9</v>
      </c>
      <c r="DM126" s="5">
        <v>221.9</v>
      </c>
      <c r="DN126" s="5">
        <v>216.5</v>
      </c>
      <c r="DO126" s="5">
        <v>216.2</v>
      </c>
      <c r="DP126" s="5">
        <v>212.7</v>
      </c>
      <c r="DQ126" s="5">
        <v>209.2</v>
      </c>
      <c r="DR126" s="5">
        <v>209.2</v>
      </c>
      <c r="DS126" s="5">
        <v>209.2</v>
      </c>
      <c r="DT126" s="5">
        <v>209.2</v>
      </c>
    </row>
    <row r="127" spans="1:124">
      <c r="A127" s="3" t="s">
        <v>267</v>
      </c>
      <c r="B127" s="3" t="s">
        <v>268</v>
      </c>
      <c r="C127" s="4">
        <v>2.6450000000000001E-2</v>
      </c>
      <c r="D127" s="5">
        <v>93.9</v>
      </c>
      <c r="E127" s="5">
        <v>97.8</v>
      </c>
      <c r="F127" s="5">
        <v>97.8</v>
      </c>
      <c r="G127" s="5">
        <v>97.2</v>
      </c>
      <c r="H127" s="5">
        <v>96.1</v>
      </c>
      <c r="I127" s="5">
        <v>83.4</v>
      </c>
      <c r="J127" s="5">
        <v>85</v>
      </c>
      <c r="K127" s="5">
        <v>85</v>
      </c>
      <c r="L127" s="5">
        <v>84.2</v>
      </c>
      <c r="M127" s="5">
        <v>82.5</v>
      </c>
      <c r="N127" s="5">
        <v>82.3</v>
      </c>
      <c r="O127" s="5">
        <v>94.2</v>
      </c>
      <c r="P127" s="5">
        <v>94.9</v>
      </c>
      <c r="Q127" s="5">
        <v>90.2</v>
      </c>
      <c r="R127" s="5">
        <v>88.8</v>
      </c>
      <c r="S127" s="5">
        <v>88.2</v>
      </c>
      <c r="T127" s="5">
        <v>69.599999999999994</v>
      </c>
      <c r="U127" s="5">
        <v>70</v>
      </c>
      <c r="V127" s="5">
        <v>72.5</v>
      </c>
      <c r="W127" s="5">
        <v>74.5</v>
      </c>
      <c r="X127" s="5">
        <v>74</v>
      </c>
      <c r="Y127" s="5">
        <v>71.099999999999994</v>
      </c>
      <c r="Z127" s="5">
        <v>70.7</v>
      </c>
      <c r="AA127" s="5">
        <v>70.5</v>
      </c>
      <c r="AB127" s="5">
        <v>71.900000000000006</v>
      </c>
      <c r="AC127" s="5">
        <v>71.099999999999994</v>
      </c>
      <c r="AD127" s="5">
        <v>72.599999999999994</v>
      </c>
      <c r="AE127" s="5">
        <v>77.400000000000006</v>
      </c>
      <c r="AF127" s="5">
        <v>72.7</v>
      </c>
      <c r="AG127" s="5">
        <v>71.599999999999994</v>
      </c>
      <c r="AH127" s="5">
        <v>73.099999999999994</v>
      </c>
      <c r="AI127" s="5">
        <v>72.5</v>
      </c>
      <c r="AJ127" s="5">
        <v>71.400000000000006</v>
      </c>
      <c r="AK127" s="5">
        <v>77.2</v>
      </c>
      <c r="AL127" s="5">
        <v>74.400000000000006</v>
      </c>
      <c r="AM127" s="5">
        <v>69.599999999999994</v>
      </c>
      <c r="AN127" s="5">
        <v>69.099999999999994</v>
      </c>
      <c r="AO127" s="5">
        <v>72.400000000000006</v>
      </c>
      <c r="AP127" s="5">
        <v>78.7</v>
      </c>
      <c r="AQ127" s="5">
        <v>86.7</v>
      </c>
      <c r="AR127" s="5">
        <v>81.599999999999994</v>
      </c>
      <c r="AS127" s="5">
        <v>80.599999999999994</v>
      </c>
      <c r="AT127" s="5">
        <v>79.7</v>
      </c>
      <c r="AU127" s="5">
        <v>79.5</v>
      </c>
      <c r="AV127" s="5">
        <v>74.599999999999994</v>
      </c>
      <c r="AW127" s="5">
        <v>73.099999999999994</v>
      </c>
      <c r="AX127" s="5">
        <v>65.2</v>
      </c>
      <c r="AY127" s="5">
        <v>66.2</v>
      </c>
      <c r="AZ127" s="5">
        <v>66.599999999999994</v>
      </c>
      <c r="BA127" s="5">
        <v>63.5</v>
      </c>
      <c r="BB127" s="5">
        <v>65.7</v>
      </c>
      <c r="BC127" s="5">
        <v>66.2</v>
      </c>
      <c r="BD127" s="5">
        <v>65.5</v>
      </c>
      <c r="BE127" s="5">
        <v>62.5</v>
      </c>
      <c r="BF127" s="5">
        <v>67</v>
      </c>
      <c r="BG127" s="5">
        <v>83.3</v>
      </c>
      <c r="BH127" s="5">
        <v>105</v>
      </c>
      <c r="BI127" s="5">
        <v>103.4</v>
      </c>
      <c r="BJ127" s="5">
        <v>98.3</v>
      </c>
      <c r="BK127" s="5">
        <v>97.2</v>
      </c>
      <c r="BL127" s="5">
        <v>97.9</v>
      </c>
      <c r="BM127" s="5">
        <v>107.7</v>
      </c>
      <c r="BN127" s="5">
        <v>90.3</v>
      </c>
      <c r="BO127" s="5">
        <v>68.599999999999994</v>
      </c>
      <c r="BP127" s="5">
        <v>67</v>
      </c>
      <c r="BQ127" s="5">
        <v>66.7</v>
      </c>
      <c r="BR127" s="5">
        <v>72.7</v>
      </c>
      <c r="BS127" s="5">
        <v>67.5</v>
      </c>
      <c r="BT127" s="5">
        <v>66</v>
      </c>
      <c r="BU127" s="5">
        <v>74.400000000000006</v>
      </c>
      <c r="BV127" s="5">
        <v>72</v>
      </c>
      <c r="BW127" s="5">
        <v>82</v>
      </c>
      <c r="BX127" s="5">
        <v>77.8</v>
      </c>
      <c r="BY127" s="5">
        <v>75.8</v>
      </c>
      <c r="BZ127" s="5">
        <v>76.400000000000006</v>
      </c>
      <c r="CA127" s="5">
        <v>78.3</v>
      </c>
      <c r="CB127" s="5">
        <v>75.5</v>
      </c>
      <c r="CC127" s="5">
        <v>77.5</v>
      </c>
      <c r="CD127" s="5">
        <v>79.8</v>
      </c>
      <c r="CE127" s="5">
        <v>79.7</v>
      </c>
      <c r="CF127" s="5">
        <v>74.7</v>
      </c>
      <c r="CG127" s="5">
        <v>73.599999999999994</v>
      </c>
      <c r="CH127" s="5">
        <v>75.8</v>
      </c>
      <c r="CI127" s="5">
        <v>74.5</v>
      </c>
      <c r="CJ127" s="5">
        <v>74.2</v>
      </c>
      <c r="CK127" s="5">
        <v>72.900000000000006</v>
      </c>
      <c r="CL127" s="5">
        <v>72.8</v>
      </c>
      <c r="CM127" s="5">
        <v>72.8</v>
      </c>
      <c r="CN127" s="5">
        <v>72.400000000000006</v>
      </c>
      <c r="CO127" s="5">
        <v>71.7</v>
      </c>
      <c r="CP127" s="5">
        <v>76.099999999999994</v>
      </c>
      <c r="CQ127" s="5">
        <v>75.8</v>
      </c>
      <c r="CR127" s="5">
        <v>73.5</v>
      </c>
      <c r="CS127" s="5">
        <v>71.400000000000006</v>
      </c>
      <c r="CT127" s="5">
        <v>72.7</v>
      </c>
      <c r="CU127" s="5">
        <v>68.400000000000006</v>
      </c>
      <c r="CV127" s="5">
        <v>67.7</v>
      </c>
      <c r="CW127" s="5">
        <v>65.400000000000006</v>
      </c>
      <c r="CX127" s="5">
        <v>67.7</v>
      </c>
      <c r="CY127" s="5">
        <v>67.5</v>
      </c>
      <c r="CZ127" s="5">
        <v>73.5</v>
      </c>
      <c r="DA127" s="5">
        <v>80.3</v>
      </c>
      <c r="DB127" s="5">
        <v>82.8</v>
      </c>
      <c r="DC127" s="5">
        <v>79.599999999999994</v>
      </c>
      <c r="DD127" s="5">
        <v>87.1</v>
      </c>
      <c r="DE127" s="5">
        <v>87.1</v>
      </c>
      <c r="DF127" s="5">
        <v>94.2</v>
      </c>
      <c r="DG127" s="5">
        <v>105.5</v>
      </c>
      <c r="DH127" s="5">
        <v>109.5</v>
      </c>
      <c r="DI127" s="5">
        <v>103.2</v>
      </c>
      <c r="DJ127" s="5">
        <v>117.8</v>
      </c>
      <c r="DK127" s="5">
        <v>122.4</v>
      </c>
      <c r="DL127" s="5">
        <v>125</v>
      </c>
      <c r="DM127" s="5">
        <v>124.8</v>
      </c>
      <c r="DN127" s="5">
        <v>122.4</v>
      </c>
      <c r="DO127" s="5">
        <v>125.5</v>
      </c>
      <c r="DP127" s="5">
        <v>125.4</v>
      </c>
      <c r="DQ127" s="5">
        <v>118.2</v>
      </c>
      <c r="DR127" s="5">
        <v>113.2</v>
      </c>
      <c r="DS127" s="5">
        <v>118.2</v>
      </c>
      <c r="DT127" s="5">
        <v>113.2</v>
      </c>
    </row>
    <row r="128" spans="1:124">
      <c r="A128" s="3" t="s">
        <v>269</v>
      </c>
      <c r="B128" s="3" t="s">
        <v>270</v>
      </c>
      <c r="C128" s="4">
        <v>2.7519999999999999E-2</v>
      </c>
      <c r="D128" s="5">
        <v>97</v>
      </c>
      <c r="E128" s="5">
        <v>97.1</v>
      </c>
      <c r="F128" s="5">
        <v>92.8</v>
      </c>
      <c r="G128" s="5">
        <v>109.8</v>
      </c>
      <c r="H128" s="5">
        <v>103.1</v>
      </c>
      <c r="I128" s="5">
        <v>116.6</v>
      </c>
      <c r="J128" s="5">
        <v>118.3</v>
      </c>
      <c r="K128" s="5">
        <v>106</v>
      </c>
      <c r="L128" s="5">
        <v>114.7</v>
      </c>
      <c r="M128" s="5">
        <v>120.5</v>
      </c>
      <c r="N128" s="5">
        <v>120.6</v>
      </c>
      <c r="O128" s="5">
        <v>114.9</v>
      </c>
      <c r="P128" s="5">
        <v>112.7</v>
      </c>
      <c r="Q128" s="5">
        <v>114.5</v>
      </c>
      <c r="R128" s="5">
        <v>104</v>
      </c>
      <c r="S128" s="5">
        <v>110.7</v>
      </c>
      <c r="T128" s="5">
        <v>120.5</v>
      </c>
      <c r="U128" s="5">
        <v>130.30000000000001</v>
      </c>
      <c r="V128" s="5">
        <v>128.19999999999999</v>
      </c>
      <c r="W128" s="5">
        <v>135.69999999999999</v>
      </c>
      <c r="X128" s="5">
        <v>125.4</v>
      </c>
      <c r="Y128" s="5">
        <v>123.1</v>
      </c>
      <c r="Z128" s="5">
        <v>147</v>
      </c>
      <c r="AA128" s="5">
        <v>129</v>
      </c>
      <c r="AB128" s="5">
        <v>138.6</v>
      </c>
      <c r="AC128" s="5">
        <v>128.4</v>
      </c>
      <c r="AD128" s="5">
        <v>129.19999999999999</v>
      </c>
      <c r="AE128" s="5">
        <v>127.9</v>
      </c>
      <c r="AF128" s="5">
        <v>123.9</v>
      </c>
      <c r="AG128" s="5">
        <v>198.8</v>
      </c>
      <c r="AH128" s="5">
        <v>216.1</v>
      </c>
      <c r="AI128" s="5">
        <v>254.2</v>
      </c>
      <c r="AJ128" s="5">
        <v>146.9</v>
      </c>
      <c r="AK128" s="5">
        <v>157.19999999999999</v>
      </c>
      <c r="AL128" s="5">
        <v>176.8</v>
      </c>
      <c r="AM128" s="5">
        <v>176.8</v>
      </c>
      <c r="AN128" s="5">
        <v>170.4</v>
      </c>
      <c r="AO128" s="5">
        <v>177.7</v>
      </c>
      <c r="AP128" s="5">
        <v>172.5</v>
      </c>
      <c r="AQ128" s="5">
        <v>170.9</v>
      </c>
      <c r="AR128" s="5">
        <v>168.1</v>
      </c>
      <c r="AS128" s="5">
        <v>160.30000000000001</v>
      </c>
      <c r="AT128" s="5">
        <v>138.5</v>
      </c>
      <c r="AU128" s="5">
        <v>157.9</v>
      </c>
      <c r="AV128" s="5">
        <v>189.4</v>
      </c>
      <c r="AW128" s="5">
        <v>174.8</v>
      </c>
      <c r="AX128" s="5">
        <v>157.5</v>
      </c>
      <c r="AY128" s="5">
        <v>157.5</v>
      </c>
      <c r="AZ128" s="5">
        <v>156.4</v>
      </c>
      <c r="BA128" s="5">
        <v>146.9</v>
      </c>
      <c r="BB128" s="5">
        <v>150.6</v>
      </c>
      <c r="BC128" s="5">
        <v>157.1</v>
      </c>
      <c r="BD128" s="5">
        <v>157.69999999999999</v>
      </c>
      <c r="BE128" s="5">
        <v>158.69999999999999</v>
      </c>
      <c r="BF128" s="5">
        <v>157.69999999999999</v>
      </c>
      <c r="BG128" s="5">
        <v>158</v>
      </c>
      <c r="BH128" s="5">
        <v>163</v>
      </c>
      <c r="BI128" s="5">
        <v>162.5</v>
      </c>
      <c r="BJ128" s="5">
        <v>164</v>
      </c>
      <c r="BK128" s="5">
        <v>165.1</v>
      </c>
      <c r="BL128" s="5">
        <v>184.1</v>
      </c>
      <c r="BM128" s="5">
        <v>167.2</v>
      </c>
      <c r="BN128" s="5">
        <v>183.9</v>
      </c>
      <c r="BO128" s="5">
        <v>180.7</v>
      </c>
      <c r="BP128" s="5">
        <v>185.9</v>
      </c>
      <c r="BQ128" s="5">
        <v>192.3</v>
      </c>
      <c r="BR128" s="5">
        <v>179.2</v>
      </c>
      <c r="BS128" s="5">
        <v>181.9</v>
      </c>
      <c r="BT128" s="5">
        <v>181.1</v>
      </c>
      <c r="BU128" s="5">
        <v>183.6</v>
      </c>
      <c r="BV128" s="5">
        <v>185.8</v>
      </c>
      <c r="BW128" s="5">
        <v>188.6</v>
      </c>
      <c r="BX128" s="5">
        <v>195.7</v>
      </c>
      <c r="BY128" s="5">
        <v>193.5</v>
      </c>
      <c r="BZ128" s="5">
        <v>206.4</v>
      </c>
      <c r="CA128" s="5">
        <v>204.2</v>
      </c>
      <c r="CB128" s="5">
        <v>204.4</v>
      </c>
      <c r="CC128" s="5">
        <v>205</v>
      </c>
      <c r="CD128" s="5">
        <v>142.6</v>
      </c>
      <c r="CE128" s="5">
        <v>205.5</v>
      </c>
      <c r="CF128" s="5">
        <v>202.4</v>
      </c>
      <c r="CG128" s="5">
        <v>200.4</v>
      </c>
      <c r="CH128" s="5">
        <v>199.7</v>
      </c>
      <c r="CI128" s="5">
        <v>195</v>
      </c>
      <c r="CJ128" s="5">
        <v>189.3</v>
      </c>
      <c r="CK128" s="5">
        <v>189.2</v>
      </c>
      <c r="CL128" s="5">
        <v>215.4</v>
      </c>
      <c r="CM128" s="5">
        <v>217.6</v>
      </c>
      <c r="CN128" s="5">
        <v>216.9</v>
      </c>
      <c r="CO128" s="5">
        <v>224.9</v>
      </c>
      <c r="CP128" s="5">
        <v>225.9</v>
      </c>
      <c r="CQ128" s="5">
        <v>226.5</v>
      </c>
      <c r="CR128" s="5">
        <v>221.9</v>
      </c>
      <c r="CS128" s="5">
        <v>220.1</v>
      </c>
      <c r="CT128" s="5">
        <v>217.8</v>
      </c>
      <c r="CU128" s="5">
        <v>217.7</v>
      </c>
      <c r="CV128" s="5">
        <v>183.9</v>
      </c>
      <c r="CW128" s="5">
        <v>144.9</v>
      </c>
      <c r="CX128" s="5">
        <v>162.1</v>
      </c>
      <c r="CY128" s="5">
        <v>181.5</v>
      </c>
      <c r="CZ128" s="5">
        <v>187.8</v>
      </c>
      <c r="DA128" s="5">
        <v>202.3</v>
      </c>
      <c r="DB128" s="5">
        <v>201</v>
      </c>
      <c r="DC128" s="5">
        <v>201</v>
      </c>
      <c r="DD128" s="5">
        <v>201.3</v>
      </c>
      <c r="DE128" s="5">
        <v>201</v>
      </c>
      <c r="DF128" s="5">
        <v>200.7</v>
      </c>
      <c r="DG128" s="5">
        <v>202.4</v>
      </c>
      <c r="DH128" s="5">
        <v>245.7</v>
      </c>
      <c r="DI128" s="5">
        <v>258.10000000000002</v>
      </c>
      <c r="DJ128" s="5">
        <v>260.5</v>
      </c>
      <c r="DK128" s="5">
        <v>256.8</v>
      </c>
      <c r="DL128" s="5">
        <v>254.2</v>
      </c>
      <c r="DM128" s="5">
        <v>253.4</v>
      </c>
      <c r="DN128" s="5">
        <v>259.7</v>
      </c>
      <c r="DO128" s="5">
        <v>270.5</v>
      </c>
      <c r="DP128" s="5">
        <v>269.2</v>
      </c>
      <c r="DQ128" s="5">
        <v>268.60000000000002</v>
      </c>
      <c r="DR128" s="5">
        <v>270.3</v>
      </c>
      <c r="DS128" s="5">
        <v>268.60000000000002</v>
      </c>
      <c r="DT128" s="5">
        <v>270.3</v>
      </c>
    </row>
    <row r="129" spans="1:124">
      <c r="A129" s="3" t="s">
        <v>271</v>
      </c>
      <c r="B129" s="3" t="s">
        <v>272</v>
      </c>
      <c r="C129" s="4">
        <v>3.9550000000000002E-2</v>
      </c>
      <c r="D129" s="5">
        <v>106</v>
      </c>
      <c r="E129" s="5">
        <v>83.5</v>
      </c>
      <c r="F129" s="5">
        <v>107.2</v>
      </c>
      <c r="G129" s="5">
        <v>135.30000000000001</v>
      </c>
      <c r="H129" s="5">
        <v>124.9</v>
      </c>
      <c r="I129" s="5">
        <v>130.4</v>
      </c>
      <c r="J129" s="5">
        <v>129.30000000000001</v>
      </c>
      <c r="K129" s="5">
        <v>135.9</v>
      </c>
      <c r="L129" s="5">
        <v>122.9</v>
      </c>
      <c r="M129" s="5">
        <v>124.4</v>
      </c>
      <c r="N129" s="5">
        <v>124.8</v>
      </c>
      <c r="O129" s="5">
        <v>116.1</v>
      </c>
      <c r="P129" s="5">
        <v>112.5</v>
      </c>
      <c r="Q129" s="5">
        <v>134.30000000000001</v>
      </c>
      <c r="R129" s="5">
        <v>138.5</v>
      </c>
      <c r="S129" s="5">
        <v>120.5</v>
      </c>
      <c r="T129" s="5">
        <v>117.8</v>
      </c>
      <c r="U129" s="5">
        <v>113.9</v>
      </c>
      <c r="V129" s="5">
        <v>120.7</v>
      </c>
      <c r="W129" s="5">
        <v>119.2</v>
      </c>
      <c r="X129" s="5">
        <v>122.5</v>
      </c>
      <c r="Y129" s="5">
        <v>129.4</v>
      </c>
      <c r="Z129" s="5">
        <v>127.2</v>
      </c>
      <c r="AA129" s="5">
        <v>127.7</v>
      </c>
      <c r="AB129" s="5">
        <v>126.8</v>
      </c>
      <c r="AC129" s="5">
        <v>126.9</v>
      </c>
      <c r="AD129" s="5">
        <v>122.6</v>
      </c>
      <c r="AE129" s="5">
        <v>118.9</v>
      </c>
      <c r="AF129" s="5">
        <v>139.5</v>
      </c>
      <c r="AG129" s="5">
        <v>124.6</v>
      </c>
      <c r="AH129" s="5">
        <v>116</v>
      </c>
      <c r="AI129" s="5">
        <v>119.8</v>
      </c>
      <c r="AJ129" s="5">
        <v>115.5</v>
      </c>
      <c r="AK129" s="5">
        <v>117.7</v>
      </c>
      <c r="AL129" s="5">
        <v>117.7</v>
      </c>
      <c r="AM129" s="5">
        <v>112</v>
      </c>
      <c r="AN129" s="5">
        <v>94.4</v>
      </c>
      <c r="AO129" s="5">
        <v>85.6</v>
      </c>
      <c r="AP129" s="5">
        <v>89.2</v>
      </c>
      <c r="AQ129" s="5">
        <v>81.8</v>
      </c>
      <c r="AR129" s="5">
        <v>87.5</v>
      </c>
      <c r="AS129" s="5">
        <v>99.5</v>
      </c>
      <c r="AT129" s="5">
        <v>93.3</v>
      </c>
      <c r="AU129" s="5">
        <v>83.5</v>
      </c>
      <c r="AV129" s="5">
        <v>79.2</v>
      </c>
      <c r="AW129" s="5">
        <v>66.8</v>
      </c>
      <c r="AX129" s="5">
        <v>69.400000000000006</v>
      </c>
      <c r="AY129" s="5">
        <v>71.099999999999994</v>
      </c>
      <c r="AZ129" s="5">
        <v>98.2</v>
      </c>
      <c r="BA129" s="5">
        <v>99.1</v>
      </c>
      <c r="BB129" s="5">
        <v>93.8</v>
      </c>
      <c r="BC129" s="5">
        <v>81.7</v>
      </c>
      <c r="BD129" s="5">
        <v>78.5</v>
      </c>
      <c r="BE129" s="5">
        <v>91.5</v>
      </c>
      <c r="BF129" s="5">
        <v>108.6</v>
      </c>
      <c r="BG129" s="5">
        <v>140.80000000000001</v>
      </c>
      <c r="BH129" s="5">
        <v>174.7</v>
      </c>
      <c r="BI129" s="5">
        <v>190</v>
      </c>
      <c r="BJ129" s="5">
        <v>175.7</v>
      </c>
      <c r="BK129" s="5">
        <v>147.30000000000001</v>
      </c>
      <c r="BL129" s="5">
        <v>116.9</v>
      </c>
      <c r="BM129" s="5">
        <v>143.5</v>
      </c>
      <c r="BN129" s="5">
        <v>143.30000000000001</v>
      </c>
      <c r="BO129" s="5">
        <v>146</v>
      </c>
      <c r="BP129" s="5">
        <v>149.4</v>
      </c>
      <c r="BQ129" s="5">
        <v>152.19999999999999</v>
      </c>
      <c r="BR129" s="5">
        <v>160.6</v>
      </c>
      <c r="BS129" s="5">
        <v>137.30000000000001</v>
      </c>
      <c r="BT129" s="5">
        <v>133.30000000000001</v>
      </c>
      <c r="BU129" s="5">
        <v>141.80000000000001</v>
      </c>
      <c r="BV129" s="5">
        <v>147.5</v>
      </c>
      <c r="BW129" s="5">
        <v>163.9</v>
      </c>
      <c r="BX129" s="5">
        <v>174</v>
      </c>
      <c r="BY129" s="5">
        <v>161.1</v>
      </c>
      <c r="BZ129" s="5">
        <v>144</v>
      </c>
      <c r="CA129" s="5">
        <v>148.4</v>
      </c>
      <c r="CB129" s="5">
        <v>151.80000000000001</v>
      </c>
      <c r="CC129" s="5">
        <v>150.6</v>
      </c>
      <c r="CD129" s="5">
        <v>164.8</v>
      </c>
      <c r="CE129" s="5">
        <v>159.6</v>
      </c>
      <c r="CF129" s="5">
        <v>169.9</v>
      </c>
      <c r="CG129" s="5">
        <v>156.5</v>
      </c>
      <c r="CH129" s="5">
        <v>152.19999999999999</v>
      </c>
      <c r="CI129" s="5">
        <v>149.19999999999999</v>
      </c>
      <c r="CJ129" s="5">
        <v>155</v>
      </c>
      <c r="CK129" s="5">
        <v>154</v>
      </c>
      <c r="CL129" s="5">
        <v>139.69999999999999</v>
      </c>
      <c r="CM129" s="5">
        <v>139.69999999999999</v>
      </c>
      <c r="CN129" s="5">
        <v>138.9</v>
      </c>
      <c r="CO129" s="5">
        <v>129.1</v>
      </c>
      <c r="CP129" s="5">
        <v>128.9</v>
      </c>
      <c r="CQ129" s="5">
        <v>103.1</v>
      </c>
      <c r="CR129" s="5">
        <v>101.9</v>
      </c>
      <c r="CS129" s="5">
        <v>117.6</v>
      </c>
      <c r="CT129" s="5">
        <v>117.2</v>
      </c>
      <c r="CU129" s="5">
        <v>118.2</v>
      </c>
      <c r="CV129" s="5">
        <v>117.3</v>
      </c>
      <c r="CW129" s="5">
        <v>153.6</v>
      </c>
      <c r="CX129" s="5">
        <v>159.6</v>
      </c>
      <c r="CY129" s="5">
        <v>135.6</v>
      </c>
      <c r="CZ129" s="5">
        <v>128.9</v>
      </c>
      <c r="DA129" s="5">
        <v>123.2</v>
      </c>
      <c r="DB129" s="5">
        <v>132.5</v>
      </c>
      <c r="DC129" s="5">
        <v>122.2</v>
      </c>
      <c r="DD129" s="5">
        <v>125.7</v>
      </c>
      <c r="DE129" s="5">
        <v>131.4</v>
      </c>
      <c r="DF129" s="5">
        <v>142</v>
      </c>
      <c r="DG129" s="5">
        <v>130</v>
      </c>
      <c r="DH129" s="5">
        <v>130.4</v>
      </c>
      <c r="DI129" s="5">
        <v>137.9</v>
      </c>
      <c r="DJ129" s="5">
        <v>136.19999999999999</v>
      </c>
      <c r="DK129" s="5">
        <v>142.19999999999999</v>
      </c>
      <c r="DL129" s="5">
        <v>143.69999999999999</v>
      </c>
      <c r="DM129" s="5">
        <v>150.9</v>
      </c>
      <c r="DN129" s="5">
        <v>160.9</v>
      </c>
      <c r="DO129" s="5">
        <v>159.30000000000001</v>
      </c>
      <c r="DP129" s="5">
        <v>148.69999999999999</v>
      </c>
      <c r="DQ129" s="5">
        <v>155.1</v>
      </c>
      <c r="DR129" s="5">
        <v>151.6</v>
      </c>
      <c r="DS129" s="5">
        <v>155.1</v>
      </c>
      <c r="DT129" s="5">
        <v>151.6</v>
      </c>
    </row>
    <row r="130" spans="1:124">
      <c r="A130" s="3" t="s">
        <v>273</v>
      </c>
      <c r="B130" s="3" t="s">
        <v>274</v>
      </c>
      <c r="C130" s="4">
        <v>0.20862</v>
      </c>
      <c r="D130" s="5">
        <v>100.7</v>
      </c>
      <c r="E130" s="5">
        <v>104.2</v>
      </c>
      <c r="F130" s="5">
        <v>106.1</v>
      </c>
      <c r="G130" s="5">
        <v>110.8</v>
      </c>
      <c r="H130" s="5">
        <v>108.6</v>
      </c>
      <c r="I130" s="5">
        <v>106.7</v>
      </c>
      <c r="J130" s="5">
        <v>105.6</v>
      </c>
      <c r="K130" s="5">
        <v>107.7</v>
      </c>
      <c r="L130" s="5">
        <v>105.2</v>
      </c>
      <c r="M130" s="5">
        <v>98.8</v>
      </c>
      <c r="N130" s="5">
        <v>100.2</v>
      </c>
      <c r="O130" s="5">
        <v>91.6</v>
      </c>
      <c r="P130" s="5">
        <v>91.3</v>
      </c>
      <c r="Q130" s="5">
        <v>90.2</v>
      </c>
      <c r="R130" s="5">
        <v>90.7</v>
      </c>
      <c r="S130" s="5">
        <v>87.4</v>
      </c>
      <c r="T130" s="5">
        <v>83.6</v>
      </c>
      <c r="U130" s="5">
        <v>82.5</v>
      </c>
      <c r="V130" s="5">
        <v>86.7</v>
      </c>
      <c r="W130" s="5">
        <v>85.8</v>
      </c>
      <c r="X130" s="5">
        <v>94.1</v>
      </c>
      <c r="Y130" s="5">
        <v>94.6</v>
      </c>
      <c r="Z130" s="5">
        <v>93</v>
      </c>
      <c r="AA130" s="5">
        <v>90</v>
      </c>
      <c r="AB130" s="5">
        <v>88.1</v>
      </c>
      <c r="AC130" s="5">
        <v>88.9</v>
      </c>
      <c r="AD130" s="5">
        <v>95.4</v>
      </c>
      <c r="AE130" s="5">
        <v>96.5</v>
      </c>
      <c r="AF130" s="5">
        <v>97.3</v>
      </c>
      <c r="AG130" s="5">
        <v>98.8</v>
      </c>
      <c r="AH130" s="5">
        <v>97.9</v>
      </c>
      <c r="AI130" s="5">
        <v>97.5</v>
      </c>
      <c r="AJ130" s="5">
        <v>95</v>
      </c>
      <c r="AK130" s="5">
        <v>93.2</v>
      </c>
      <c r="AL130" s="5">
        <v>83.9</v>
      </c>
      <c r="AM130" s="5">
        <v>79.5</v>
      </c>
      <c r="AN130" s="5">
        <v>68.3</v>
      </c>
      <c r="AO130" s="5">
        <v>65</v>
      </c>
      <c r="AP130" s="5">
        <v>63.2</v>
      </c>
      <c r="AQ130" s="5">
        <v>56.9</v>
      </c>
      <c r="AR130" s="5">
        <v>54.2</v>
      </c>
      <c r="AS130" s="5">
        <v>58.8</v>
      </c>
      <c r="AT130" s="5">
        <v>50.1</v>
      </c>
      <c r="AU130" s="5">
        <v>50.6</v>
      </c>
      <c r="AV130" s="5">
        <v>47.7</v>
      </c>
      <c r="AW130" s="5">
        <v>53.8</v>
      </c>
      <c r="AX130" s="5">
        <v>46.3</v>
      </c>
      <c r="AY130" s="5">
        <v>48.7</v>
      </c>
      <c r="AZ130" s="5">
        <v>47.5</v>
      </c>
      <c r="BA130" s="5">
        <v>47.4</v>
      </c>
      <c r="BB130" s="5">
        <v>43.8</v>
      </c>
      <c r="BC130" s="5">
        <v>44.3</v>
      </c>
      <c r="BD130" s="5">
        <v>44.6</v>
      </c>
      <c r="BE130" s="5">
        <v>44.7</v>
      </c>
      <c r="BF130" s="5">
        <v>52.6</v>
      </c>
      <c r="BG130" s="5">
        <v>53.5</v>
      </c>
      <c r="BH130" s="5">
        <v>54.2</v>
      </c>
      <c r="BI130" s="5">
        <v>57.6</v>
      </c>
      <c r="BJ130" s="5">
        <v>60</v>
      </c>
      <c r="BK130" s="5">
        <v>62.2</v>
      </c>
      <c r="BL130" s="5">
        <v>68</v>
      </c>
      <c r="BM130" s="5">
        <v>67.3</v>
      </c>
      <c r="BN130" s="5">
        <v>66</v>
      </c>
      <c r="BO130" s="5">
        <v>63.7</v>
      </c>
      <c r="BP130" s="5">
        <v>63.9</v>
      </c>
      <c r="BQ130" s="5">
        <v>73.099999999999994</v>
      </c>
      <c r="BR130" s="5">
        <v>73.3</v>
      </c>
      <c r="BS130" s="5">
        <v>75.099999999999994</v>
      </c>
      <c r="BT130" s="5">
        <v>77</v>
      </c>
      <c r="BU130" s="5">
        <v>88.4</v>
      </c>
      <c r="BV130" s="5">
        <v>87.3</v>
      </c>
      <c r="BW130" s="5">
        <v>86.8</v>
      </c>
      <c r="BX130" s="5">
        <v>90.2</v>
      </c>
      <c r="BY130" s="5">
        <v>88.1</v>
      </c>
      <c r="BZ130" s="5">
        <v>88.7</v>
      </c>
      <c r="CA130" s="5">
        <v>92</v>
      </c>
      <c r="CB130" s="5">
        <v>87.6</v>
      </c>
      <c r="CC130" s="5">
        <v>93.7</v>
      </c>
      <c r="CD130" s="5">
        <v>96.8</v>
      </c>
      <c r="CE130" s="5">
        <v>95.3</v>
      </c>
      <c r="CF130" s="5">
        <v>91.7</v>
      </c>
      <c r="CG130" s="5">
        <v>84.8</v>
      </c>
      <c r="CH130" s="5">
        <v>80.2</v>
      </c>
      <c r="CI130" s="5">
        <v>91.7</v>
      </c>
      <c r="CJ130" s="5">
        <v>91</v>
      </c>
      <c r="CK130" s="5">
        <v>89.2</v>
      </c>
      <c r="CL130" s="5">
        <v>93.7</v>
      </c>
      <c r="CM130" s="5">
        <v>93.9</v>
      </c>
      <c r="CN130" s="5">
        <v>92.8</v>
      </c>
      <c r="CO130" s="5">
        <v>85.1</v>
      </c>
      <c r="CP130" s="5">
        <v>87.6</v>
      </c>
      <c r="CQ130" s="5">
        <v>82.8</v>
      </c>
      <c r="CR130" s="5">
        <v>89</v>
      </c>
      <c r="CS130" s="5">
        <v>88.8</v>
      </c>
      <c r="CT130" s="5">
        <v>92.6</v>
      </c>
      <c r="CU130" s="5">
        <v>93.1</v>
      </c>
      <c r="CV130" s="5">
        <v>89.5</v>
      </c>
      <c r="CW130" s="5">
        <v>86.1</v>
      </c>
      <c r="CX130" s="5">
        <v>79</v>
      </c>
      <c r="CY130" s="5">
        <v>80</v>
      </c>
      <c r="CZ130" s="5">
        <v>85.8</v>
      </c>
      <c r="DA130" s="5">
        <v>94.9</v>
      </c>
      <c r="DB130" s="5">
        <v>95.8</v>
      </c>
      <c r="DC130" s="5">
        <v>105.9</v>
      </c>
      <c r="DD130" s="5">
        <v>114</v>
      </c>
      <c r="DE130" s="5">
        <v>122.6</v>
      </c>
      <c r="DF130" s="5">
        <v>128.9</v>
      </c>
      <c r="DG130" s="5">
        <v>141.6</v>
      </c>
      <c r="DH130" s="5">
        <v>149</v>
      </c>
      <c r="DI130" s="5">
        <v>165.2</v>
      </c>
      <c r="DJ130" s="5">
        <v>182.1</v>
      </c>
      <c r="DK130" s="5">
        <v>184.4</v>
      </c>
      <c r="DL130" s="5">
        <v>182.1</v>
      </c>
      <c r="DM130" s="5">
        <v>165.6</v>
      </c>
      <c r="DN130" s="5">
        <v>153.9</v>
      </c>
      <c r="DO130" s="5">
        <v>150.69999999999999</v>
      </c>
      <c r="DP130" s="5">
        <v>139.30000000000001</v>
      </c>
      <c r="DQ130" s="5">
        <v>130.69999999999999</v>
      </c>
      <c r="DR130" s="5">
        <v>132</v>
      </c>
      <c r="DS130" s="5">
        <v>130.69999999999999</v>
      </c>
      <c r="DT130" s="5">
        <v>132</v>
      </c>
    </row>
    <row r="131" spans="1:124">
      <c r="A131" s="3" t="s">
        <v>275</v>
      </c>
      <c r="B131" s="3" t="s">
        <v>276</v>
      </c>
      <c r="C131" s="4">
        <v>0.33393</v>
      </c>
      <c r="D131" s="5">
        <v>100</v>
      </c>
      <c r="E131" s="5">
        <v>118.4</v>
      </c>
      <c r="F131" s="5">
        <v>98.1</v>
      </c>
      <c r="G131" s="5">
        <v>114.2</v>
      </c>
      <c r="H131" s="5">
        <v>126.5</v>
      </c>
      <c r="I131" s="5">
        <v>114.4</v>
      </c>
      <c r="J131" s="5">
        <v>114.4</v>
      </c>
      <c r="K131" s="5">
        <v>112.8</v>
      </c>
      <c r="L131" s="5">
        <v>128.6</v>
      </c>
      <c r="M131" s="5">
        <v>129.5</v>
      </c>
      <c r="N131" s="5">
        <v>132.1</v>
      </c>
      <c r="O131" s="5">
        <v>132.1</v>
      </c>
      <c r="P131" s="5">
        <v>106.4</v>
      </c>
      <c r="Q131" s="5">
        <v>101.7</v>
      </c>
      <c r="R131" s="5">
        <v>101.7</v>
      </c>
      <c r="S131" s="5">
        <v>114.1</v>
      </c>
      <c r="T131" s="5">
        <v>114.1</v>
      </c>
      <c r="U131" s="5">
        <v>106.8</v>
      </c>
      <c r="V131" s="5">
        <v>114.1</v>
      </c>
      <c r="W131" s="5">
        <v>124.8</v>
      </c>
      <c r="X131" s="5">
        <v>124.8</v>
      </c>
      <c r="Y131" s="5">
        <v>117.8</v>
      </c>
      <c r="Z131" s="5">
        <v>107.8</v>
      </c>
      <c r="AA131" s="5">
        <v>116.8</v>
      </c>
      <c r="AB131" s="5">
        <v>118.3</v>
      </c>
      <c r="AC131" s="5">
        <v>148.6</v>
      </c>
      <c r="AD131" s="5">
        <v>107.7</v>
      </c>
      <c r="AE131" s="5">
        <v>100.8</v>
      </c>
      <c r="AF131" s="5">
        <v>129.9</v>
      </c>
      <c r="AG131" s="5">
        <v>149.69999999999999</v>
      </c>
      <c r="AH131" s="5">
        <v>133.80000000000001</v>
      </c>
      <c r="AI131" s="5">
        <v>115.5</v>
      </c>
      <c r="AJ131" s="5">
        <v>132</v>
      </c>
      <c r="AK131" s="5">
        <v>104.7</v>
      </c>
      <c r="AL131" s="5">
        <v>101.7</v>
      </c>
      <c r="AM131" s="5">
        <v>105.6</v>
      </c>
      <c r="AN131" s="5">
        <v>105.6</v>
      </c>
      <c r="AO131" s="5">
        <v>96.1</v>
      </c>
      <c r="AP131" s="5">
        <v>110.9</v>
      </c>
      <c r="AQ131" s="5">
        <v>107.9</v>
      </c>
      <c r="AR131" s="5">
        <v>108</v>
      </c>
      <c r="AS131" s="5">
        <v>111.6</v>
      </c>
      <c r="AT131" s="5">
        <v>86.6</v>
      </c>
      <c r="AU131" s="5">
        <v>98.1</v>
      </c>
      <c r="AV131" s="5">
        <v>141.4</v>
      </c>
      <c r="AW131" s="5">
        <v>89.4</v>
      </c>
      <c r="AX131" s="5">
        <v>101.8</v>
      </c>
      <c r="AY131" s="5">
        <v>135.19999999999999</v>
      </c>
      <c r="AZ131" s="5">
        <v>105.6</v>
      </c>
      <c r="BA131" s="5">
        <v>122.1</v>
      </c>
      <c r="BB131" s="5">
        <v>141.80000000000001</v>
      </c>
      <c r="BC131" s="5">
        <v>85.9</v>
      </c>
      <c r="BD131" s="5">
        <v>168.1</v>
      </c>
      <c r="BE131" s="5">
        <v>168.1</v>
      </c>
      <c r="BF131" s="5">
        <v>100.4</v>
      </c>
      <c r="BG131" s="5">
        <v>105.6</v>
      </c>
      <c r="BH131" s="5">
        <v>105.6</v>
      </c>
      <c r="BI131" s="5">
        <v>105.6</v>
      </c>
      <c r="BJ131" s="5">
        <v>105.6</v>
      </c>
      <c r="BK131" s="5">
        <v>112.5</v>
      </c>
      <c r="BL131" s="5">
        <v>114.3</v>
      </c>
      <c r="BM131" s="5">
        <v>119.2</v>
      </c>
      <c r="BN131" s="5">
        <v>112.1</v>
      </c>
      <c r="BO131" s="5">
        <v>118.6</v>
      </c>
      <c r="BP131" s="5">
        <v>122.6</v>
      </c>
      <c r="BQ131" s="5">
        <v>136.69999999999999</v>
      </c>
      <c r="BR131" s="5">
        <v>118.3</v>
      </c>
      <c r="BS131" s="5">
        <v>118.8</v>
      </c>
      <c r="BT131" s="5">
        <v>120</v>
      </c>
      <c r="BU131" s="5">
        <v>102.8</v>
      </c>
      <c r="BV131" s="5">
        <v>106.1</v>
      </c>
      <c r="BW131" s="5">
        <v>141.1</v>
      </c>
      <c r="BX131" s="5">
        <v>141.1</v>
      </c>
      <c r="BY131" s="5">
        <v>118.9</v>
      </c>
      <c r="BZ131" s="5">
        <v>101</v>
      </c>
      <c r="CA131" s="5">
        <v>127.7</v>
      </c>
      <c r="CB131" s="5">
        <v>117.5</v>
      </c>
      <c r="CC131" s="5">
        <v>117.5</v>
      </c>
      <c r="CD131" s="5">
        <v>142</v>
      </c>
      <c r="CE131" s="5">
        <v>164.3</v>
      </c>
      <c r="CF131" s="5">
        <v>136.30000000000001</v>
      </c>
      <c r="CG131" s="5">
        <v>137</v>
      </c>
      <c r="CH131" s="5">
        <v>159</v>
      </c>
      <c r="CI131" s="5">
        <v>137.5</v>
      </c>
      <c r="CJ131" s="5">
        <v>193.5</v>
      </c>
      <c r="CK131" s="5">
        <v>182.7</v>
      </c>
      <c r="CL131" s="5">
        <v>177.6</v>
      </c>
      <c r="CM131" s="5">
        <v>201.8</v>
      </c>
      <c r="CN131" s="5">
        <v>191.4</v>
      </c>
      <c r="CO131" s="5">
        <v>189.1</v>
      </c>
      <c r="CP131" s="5">
        <v>182.2</v>
      </c>
      <c r="CQ131" s="5">
        <v>160.5</v>
      </c>
      <c r="CR131" s="5">
        <v>166.5</v>
      </c>
      <c r="CS131" s="5">
        <v>178.5</v>
      </c>
      <c r="CT131" s="5">
        <v>183.2</v>
      </c>
      <c r="CU131" s="5">
        <v>183.2</v>
      </c>
      <c r="CV131" s="5">
        <v>183.2</v>
      </c>
      <c r="CW131" s="5">
        <v>183.2</v>
      </c>
      <c r="CX131" s="5">
        <v>220.4</v>
      </c>
      <c r="CY131" s="5">
        <v>217.7</v>
      </c>
      <c r="CZ131" s="5">
        <v>217.7</v>
      </c>
      <c r="DA131" s="5">
        <v>160.69999999999999</v>
      </c>
      <c r="DB131" s="5">
        <v>178.2</v>
      </c>
      <c r="DC131" s="5">
        <v>179.6</v>
      </c>
      <c r="DD131" s="5">
        <v>208.7</v>
      </c>
      <c r="DE131" s="5">
        <v>202.8</v>
      </c>
      <c r="DF131" s="5">
        <v>227.3</v>
      </c>
      <c r="DG131" s="5">
        <v>228.2</v>
      </c>
      <c r="DH131" s="5">
        <v>209.6</v>
      </c>
      <c r="DI131" s="5">
        <v>159.4</v>
      </c>
      <c r="DJ131" s="5">
        <v>197.2</v>
      </c>
      <c r="DK131" s="5">
        <v>182</v>
      </c>
      <c r="DL131" s="5">
        <v>161</v>
      </c>
      <c r="DM131" s="5">
        <v>196.4</v>
      </c>
      <c r="DN131" s="5">
        <v>174.4</v>
      </c>
      <c r="DO131" s="5">
        <v>224.4</v>
      </c>
      <c r="DP131" s="5">
        <v>245</v>
      </c>
      <c r="DQ131" s="5">
        <v>300.3</v>
      </c>
      <c r="DR131" s="5">
        <v>300.7</v>
      </c>
      <c r="DS131" s="5">
        <v>300.3</v>
      </c>
      <c r="DT131" s="5">
        <v>300.7</v>
      </c>
    </row>
    <row r="132" spans="1:124">
      <c r="A132" s="3" t="s">
        <v>277</v>
      </c>
      <c r="B132" s="3" t="s">
        <v>278</v>
      </c>
      <c r="C132" s="4">
        <v>3.6900000000000001E-3</v>
      </c>
      <c r="D132" s="5">
        <v>94.3</v>
      </c>
      <c r="E132" s="5">
        <v>94.5</v>
      </c>
      <c r="F132" s="5">
        <v>90.3</v>
      </c>
      <c r="G132" s="5">
        <v>106.8</v>
      </c>
      <c r="H132" s="5">
        <v>100.3</v>
      </c>
      <c r="I132" s="5">
        <v>113.4</v>
      </c>
      <c r="J132" s="5">
        <v>115.2</v>
      </c>
      <c r="K132" s="5">
        <v>103.2</v>
      </c>
      <c r="L132" s="5">
        <v>110.7</v>
      </c>
      <c r="M132" s="5">
        <v>117.1</v>
      </c>
      <c r="N132" s="5">
        <v>117.1</v>
      </c>
      <c r="O132" s="5">
        <v>111.6</v>
      </c>
      <c r="P132" s="5">
        <v>109.7</v>
      </c>
      <c r="Q132" s="5">
        <v>111.4</v>
      </c>
      <c r="R132" s="5">
        <v>100.8</v>
      </c>
      <c r="S132" s="5">
        <v>107.7</v>
      </c>
      <c r="T132" s="5">
        <v>117.8</v>
      </c>
      <c r="U132" s="5">
        <v>126.5</v>
      </c>
      <c r="V132" s="5">
        <v>122.4</v>
      </c>
      <c r="W132" s="5">
        <v>127.9</v>
      </c>
      <c r="X132" s="5">
        <v>122.3</v>
      </c>
      <c r="Y132" s="5">
        <v>119.8</v>
      </c>
      <c r="Z132" s="5">
        <v>142.1</v>
      </c>
      <c r="AA132" s="5">
        <v>125.3</v>
      </c>
      <c r="AB132" s="5">
        <v>134.9</v>
      </c>
      <c r="AC132" s="5">
        <v>124.2</v>
      </c>
      <c r="AD132" s="5">
        <v>125.7</v>
      </c>
      <c r="AE132" s="5">
        <v>124.6</v>
      </c>
      <c r="AF132" s="5">
        <v>121.1</v>
      </c>
      <c r="AG132" s="5">
        <v>184.6</v>
      </c>
      <c r="AH132" s="5">
        <v>210.2</v>
      </c>
      <c r="AI132" s="5">
        <v>169.5</v>
      </c>
      <c r="AJ132" s="5">
        <v>142.80000000000001</v>
      </c>
      <c r="AK132" s="5">
        <v>153.1</v>
      </c>
      <c r="AL132" s="5">
        <v>173.6</v>
      </c>
      <c r="AM132" s="5">
        <v>173.6</v>
      </c>
      <c r="AN132" s="5">
        <v>165.7</v>
      </c>
      <c r="AO132" s="5">
        <v>172.9</v>
      </c>
      <c r="AP132" s="5">
        <v>167.8</v>
      </c>
      <c r="AQ132" s="5">
        <v>166.3</v>
      </c>
      <c r="AR132" s="5">
        <v>163.5</v>
      </c>
      <c r="AS132" s="5">
        <v>155.9</v>
      </c>
      <c r="AT132" s="5">
        <v>119.4</v>
      </c>
      <c r="AU132" s="5">
        <v>153.6</v>
      </c>
      <c r="AV132" s="5">
        <v>203.2</v>
      </c>
      <c r="AW132" s="5">
        <v>167.6</v>
      </c>
      <c r="AX132" s="5">
        <v>153.30000000000001</v>
      </c>
      <c r="AY132" s="5">
        <v>153.30000000000001</v>
      </c>
      <c r="AZ132" s="5">
        <v>152.19999999999999</v>
      </c>
      <c r="BA132" s="5">
        <v>137.69999999999999</v>
      </c>
      <c r="BB132" s="5">
        <v>139.30000000000001</v>
      </c>
      <c r="BC132" s="5">
        <v>143.5</v>
      </c>
      <c r="BD132" s="5">
        <v>145.80000000000001</v>
      </c>
      <c r="BE132" s="5">
        <v>150.69999999999999</v>
      </c>
      <c r="BF132" s="5">
        <v>150.5</v>
      </c>
      <c r="BG132" s="5">
        <v>146.80000000000001</v>
      </c>
      <c r="BH132" s="5">
        <v>146.80000000000001</v>
      </c>
      <c r="BI132" s="5">
        <v>146.80000000000001</v>
      </c>
      <c r="BJ132" s="5">
        <v>146.80000000000001</v>
      </c>
      <c r="BK132" s="5">
        <v>162.4</v>
      </c>
      <c r="BL132" s="5">
        <v>176.6</v>
      </c>
      <c r="BM132" s="5">
        <v>140.6</v>
      </c>
      <c r="BN132" s="5">
        <v>171.8</v>
      </c>
      <c r="BO132" s="5">
        <v>170</v>
      </c>
      <c r="BP132" s="5">
        <v>180.8</v>
      </c>
      <c r="BQ132" s="5">
        <v>187.1</v>
      </c>
      <c r="BR132" s="5">
        <v>174.3</v>
      </c>
      <c r="BS132" s="5">
        <v>176.9</v>
      </c>
      <c r="BT132" s="5">
        <v>169.5</v>
      </c>
      <c r="BU132" s="5">
        <v>171.8</v>
      </c>
      <c r="BV132" s="5">
        <v>173.6</v>
      </c>
      <c r="BW132" s="5">
        <v>176.1</v>
      </c>
      <c r="BX132" s="5">
        <v>180</v>
      </c>
      <c r="BY132" s="5">
        <v>179.2</v>
      </c>
      <c r="BZ132" s="5">
        <v>190.8</v>
      </c>
      <c r="CA132" s="5">
        <v>189.7</v>
      </c>
      <c r="CB132" s="5">
        <v>190.8</v>
      </c>
      <c r="CC132" s="5">
        <v>192</v>
      </c>
      <c r="CD132" s="5">
        <v>192</v>
      </c>
      <c r="CE132" s="5">
        <v>193</v>
      </c>
      <c r="CF132" s="5">
        <v>190.4</v>
      </c>
      <c r="CG132" s="5">
        <v>188.2</v>
      </c>
      <c r="CH132" s="5">
        <v>179.3</v>
      </c>
      <c r="CI132" s="5">
        <v>183</v>
      </c>
      <c r="CJ132" s="5">
        <v>175.8</v>
      </c>
      <c r="CK132" s="5">
        <v>173.9</v>
      </c>
      <c r="CL132" s="5">
        <v>198.7</v>
      </c>
      <c r="CM132" s="5">
        <v>203.5</v>
      </c>
      <c r="CN132" s="5">
        <v>204.8</v>
      </c>
      <c r="CO132" s="5">
        <v>213.9</v>
      </c>
      <c r="CP132" s="5">
        <v>216.2</v>
      </c>
      <c r="CQ132" s="5">
        <v>217.4</v>
      </c>
      <c r="CR132" s="5">
        <v>212.6</v>
      </c>
      <c r="CS132" s="5">
        <v>211.5</v>
      </c>
      <c r="CT132" s="5">
        <v>209.7</v>
      </c>
      <c r="CU132" s="5">
        <v>210</v>
      </c>
      <c r="CV132" s="5">
        <v>166.1</v>
      </c>
      <c r="CW132" s="5">
        <v>141.1</v>
      </c>
      <c r="CX132" s="5">
        <v>158.4</v>
      </c>
      <c r="CY132" s="5">
        <v>176.5</v>
      </c>
      <c r="CZ132" s="5">
        <v>181.1</v>
      </c>
      <c r="DA132" s="5">
        <v>193.5</v>
      </c>
      <c r="DB132" s="5">
        <v>191.7</v>
      </c>
      <c r="DC132" s="5">
        <v>191.7</v>
      </c>
      <c r="DD132" s="5">
        <v>192.1</v>
      </c>
      <c r="DE132" s="5">
        <v>192</v>
      </c>
      <c r="DF132" s="5">
        <v>191.4</v>
      </c>
      <c r="DG132" s="5">
        <v>193.1</v>
      </c>
      <c r="DH132" s="5">
        <v>231.9</v>
      </c>
      <c r="DI132" s="5">
        <v>242.6</v>
      </c>
      <c r="DJ132" s="5">
        <v>243.7</v>
      </c>
      <c r="DK132" s="5">
        <v>241</v>
      </c>
      <c r="DL132" s="5">
        <v>238.8</v>
      </c>
      <c r="DM132" s="5">
        <v>237.3</v>
      </c>
      <c r="DN132" s="5">
        <v>242.2</v>
      </c>
      <c r="DO132" s="5">
        <v>251.8</v>
      </c>
      <c r="DP132" s="5">
        <v>249.9</v>
      </c>
      <c r="DQ132" s="5">
        <v>248.6</v>
      </c>
      <c r="DR132" s="5">
        <v>249.2</v>
      </c>
      <c r="DS132" s="5">
        <v>248.6</v>
      </c>
      <c r="DT132" s="5">
        <v>249.2</v>
      </c>
    </row>
    <row r="133" spans="1:124">
      <c r="A133" s="3" t="s">
        <v>279</v>
      </c>
      <c r="B133" s="3" t="s">
        <v>280</v>
      </c>
      <c r="C133" s="4">
        <v>0.18498999999999999</v>
      </c>
      <c r="D133" s="5">
        <v>114.2</v>
      </c>
      <c r="E133" s="5">
        <v>130.6</v>
      </c>
      <c r="F133" s="5">
        <v>136.80000000000001</v>
      </c>
      <c r="G133" s="5">
        <v>141.80000000000001</v>
      </c>
      <c r="H133" s="5">
        <v>142.30000000000001</v>
      </c>
      <c r="I133" s="5">
        <v>141.69999999999999</v>
      </c>
      <c r="J133" s="5">
        <v>143.5</v>
      </c>
      <c r="K133" s="5">
        <v>143.69999999999999</v>
      </c>
      <c r="L133" s="5">
        <v>145.1</v>
      </c>
      <c r="M133" s="5">
        <v>145.4</v>
      </c>
      <c r="N133" s="5">
        <v>145.69999999999999</v>
      </c>
      <c r="O133" s="5">
        <v>143</v>
      </c>
      <c r="P133" s="5">
        <v>145.5</v>
      </c>
      <c r="Q133" s="5">
        <v>148</v>
      </c>
      <c r="R133" s="5">
        <v>148.80000000000001</v>
      </c>
      <c r="S133" s="5">
        <v>149.19999999999999</v>
      </c>
      <c r="T133" s="5">
        <v>148</v>
      </c>
      <c r="U133" s="5">
        <v>146.1</v>
      </c>
      <c r="V133" s="5">
        <v>148</v>
      </c>
      <c r="W133" s="5">
        <v>145.5</v>
      </c>
      <c r="X133" s="5">
        <v>143.6</v>
      </c>
      <c r="Y133" s="5">
        <v>146.9</v>
      </c>
      <c r="Z133" s="5">
        <v>149.19999999999999</v>
      </c>
      <c r="AA133" s="5">
        <v>142.69999999999999</v>
      </c>
      <c r="AB133" s="5">
        <v>143.6</v>
      </c>
      <c r="AC133" s="5">
        <v>133.1</v>
      </c>
      <c r="AD133" s="5">
        <v>132.69999999999999</v>
      </c>
      <c r="AE133" s="5">
        <v>133.80000000000001</v>
      </c>
      <c r="AF133" s="5">
        <v>136.1</v>
      </c>
      <c r="AG133" s="5">
        <v>133.80000000000001</v>
      </c>
      <c r="AH133" s="5">
        <v>130</v>
      </c>
      <c r="AI133" s="5">
        <v>131.4</v>
      </c>
      <c r="AJ133" s="5">
        <v>153.9</v>
      </c>
      <c r="AK133" s="5">
        <v>151.80000000000001</v>
      </c>
      <c r="AL133" s="5">
        <v>156.1</v>
      </c>
      <c r="AM133" s="5">
        <v>152.5</v>
      </c>
      <c r="AN133" s="5">
        <v>148.30000000000001</v>
      </c>
      <c r="AO133" s="5">
        <v>149.19999999999999</v>
      </c>
      <c r="AP133" s="5">
        <v>150</v>
      </c>
      <c r="AQ133" s="5">
        <v>148.19999999999999</v>
      </c>
      <c r="AR133" s="5">
        <v>150.30000000000001</v>
      </c>
      <c r="AS133" s="5">
        <v>152.5</v>
      </c>
      <c r="AT133" s="5">
        <v>150.9</v>
      </c>
      <c r="AU133" s="5">
        <v>151.4</v>
      </c>
      <c r="AV133" s="5">
        <v>162.80000000000001</v>
      </c>
      <c r="AW133" s="5">
        <v>160.80000000000001</v>
      </c>
      <c r="AX133" s="5">
        <v>162.4</v>
      </c>
      <c r="AY133" s="5">
        <v>162.19999999999999</v>
      </c>
      <c r="AZ133" s="5">
        <v>160.6</v>
      </c>
      <c r="BA133" s="5">
        <v>161.6</v>
      </c>
      <c r="BB133" s="5">
        <v>166</v>
      </c>
      <c r="BC133" s="5">
        <v>165.1</v>
      </c>
      <c r="BD133" s="5">
        <v>162.1</v>
      </c>
      <c r="BE133" s="5">
        <v>161.9</v>
      </c>
      <c r="BF133" s="5">
        <v>165.3</v>
      </c>
      <c r="BG133" s="5">
        <v>170.9</v>
      </c>
      <c r="BH133" s="5">
        <v>172.4</v>
      </c>
      <c r="BI133" s="5">
        <v>162.6</v>
      </c>
      <c r="BJ133" s="5">
        <v>161.69999999999999</v>
      </c>
      <c r="BK133" s="5">
        <v>162.1</v>
      </c>
      <c r="BL133" s="5">
        <v>162.4</v>
      </c>
      <c r="BM133" s="5">
        <v>163.80000000000001</v>
      </c>
      <c r="BN133" s="5">
        <v>170.2</v>
      </c>
      <c r="BO133" s="5">
        <v>169.9</v>
      </c>
      <c r="BP133" s="5">
        <v>166.9</v>
      </c>
      <c r="BQ133" s="5">
        <v>168</v>
      </c>
      <c r="BR133" s="5">
        <v>168.5</v>
      </c>
      <c r="BS133" s="5">
        <v>169</v>
      </c>
      <c r="BT133" s="5">
        <v>167.7</v>
      </c>
      <c r="BU133" s="5">
        <v>171.1</v>
      </c>
      <c r="BV133" s="5">
        <v>173.6</v>
      </c>
      <c r="BW133" s="5">
        <v>180.8</v>
      </c>
      <c r="BX133" s="5">
        <v>182.8</v>
      </c>
      <c r="BY133" s="5">
        <v>181.2</v>
      </c>
      <c r="BZ133" s="5">
        <v>184.6</v>
      </c>
      <c r="CA133" s="5">
        <v>186</v>
      </c>
      <c r="CB133" s="5">
        <v>183.2</v>
      </c>
      <c r="CC133" s="5">
        <v>180.5</v>
      </c>
      <c r="CD133" s="5">
        <v>183.6</v>
      </c>
      <c r="CE133" s="5">
        <v>186.2</v>
      </c>
      <c r="CF133" s="5">
        <v>185</v>
      </c>
      <c r="CG133" s="5">
        <v>183.3</v>
      </c>
      <c r="CH133" s="5">
        <v>182.4</v>
      </c>
      <c r="CI133" s="5">
        <v>183.7</v>
      </c>
      <c r="CJ133" s="5">
        <v>173</v>
      </c>
      <c r="CK133" s="5">
        <v>174</v>
      </c>
      <c r="CL133" s="5">
        <v>176.6</v>
      </c>
      <c r="CM133" s="5">
        <v>177.8</v>
      </c>
      <c r="CN133" s="5">
        <v>175</v>
      </c>
      <c r="CO133" s="5">
        <v>172.3</v>
      </c>
      <c r="CP133" s="5">
        <v>176</v>
      </c>
      <c r="CQ133" s="5">
        <v>176.4</v>
      </c>
      <c r="CR133" s="5">
        <v>182.6</v>
      </c>
      <c r="CS133" s="5">
        <v>186.6</v>
      </c>
      <c r="CT133" s="5">
        <v>190.1</v>
      </c>
      <c r="CU133" s="5">
        <v>187.7</v>
      </c>
      <c r="CV133" s="5">
        <v>185.7</v>
      </c>
      <c r="CW133" s="5">
        <v>174</v>
      </c>
      <c r="CX133" s="5">
        <v>179.7</v>
      </c>
      <c r="CY133" s="5">
        <v>187</v>
      </c>
      <c r="CZ133" s="5">
        <v>185.1</v>
      </c>
      <c r="DA133" s="5">
        <v>176.1</v>
      </c>
      <c r="DB133" s="5">
        <v>176.1</v>
      </c>
      <c r="DC133" s="5">
        <v>183</v>
      </c>
      <c r="DD133" s="5">
        <v>186.3</v>
      </c>
      <c r="DE133" s="5">
        <v>188.5</v>
      </c>
      <c r="DF133" s="5">
        <v>186.2</v>
      </c>
      <c r="DG133" s="5">
        <v>189</v>
      </c>
      <c r="DH133" s="5">
        <v>196.5</v>
      </c>
      <c r="DI133" s="5">
        <v>197.7</v>
      </c>
      <c r="DJ133" s="5">
        <v>203</v>
      </c>
      <c r="DK133" s="5">
        <v>206.5</v>
      </c>
      <c r="DL133" s="5">
        <v>211.7</v>
      </c>
      <c r="DM133" s="5">
        <v>213.2</v>
      </c>
      <c r="DN133" s="5">
        <v>211.2</v>
      </c>
      <c r="DO133" s="5">
        <v>212.1</v>
      </c>
      <c r="DP133" s="5">
        <v>218.2</v>
      </c>
      <c r="DQ133" s="5">
        <v>218</v>
      </c>
      <c r="DR133" s="5">
        <v>218.6</v>
      </c>
      <c r="DS133" s="5">
        <v>218.3</v>
      </c>
      <c r="DT133" s="5">
        <v>218.4</v>
      </c>
    </row>
    <row r="134" spans="1:124">
      <c r="A134" s="3" t="s">
        <v>281</v>
      </c>
      <c r="B134" s="3" t="s">
        <v>282</v>
      </c>
      <c r="C134" s="4">
        <v>0.11352</v>
      </c>
      <c r="D134" s="5">
        <v>111.9</v>
      </c>
      <c r="E134" s="5">
        <v>138.69999999999999</v>
      </c>
      <c r="F134" s="5">
        <v>149.69999999999999</v>
      </c>
      <c r="G134" s="5">
        <v>149.69999999999999</v>
      </c>
      <c r="H134" s="5">
        <v>149.69999999999999</v>
      </c>
      <c r="I134" s="5">
        <v>149.69999999999999</v>
      </c>
      <c r="J134" s="5">
        <v>149.69999999999999</v>
      </c>
      <c r="K134" s="5">
        <v>149.80000000000001</v>
      </c>
      <c r="L134" s="5">
        <v>149.69999999999999</v>
      </c>
      <c r="M134" s="5">
        <v>149.69999999999999</v>
      </c>
      <c r="N134" s="5">
        <v>149.69999999999999</v>
      </c>
      <c r="O134" s="5">
        <v>149.69999999999999</v>
      </c>
      <c r="P134" s="5">
        <v>149.69999999999999</v>
      </c>
      <c r="Q134" s="5">
        <v>149.69999999999999</v>
      </c>
      <c r="R134" s="5">
        <v>149.69999999999999</v>
      </c>
      <c r="S134" s="5">
        <v>149.69999999999999</v>
      </c>
      <c r="T134" s="5">
        <v>148</v>
      </c>
      <c r="U134" s="5">
        <v>145.19999999999999</v>
      </c>
      <c r="V134" s="5">
        <v>145.19999999999999</v>
      </c>
      <c r="W134" s="5">
        <v>145.19999999999999</v>
      </c>
      <c r="X134" s="5">
        <v>145.19999999999999</v>
      </c>
      <c r="Y134" s="5">
        <v>145.19999999999999</v>
      </c>
      <c r="Z134" s="5">
        <v>145.19999999999999</v>
      </c>
      <c r="AA134" s="5">
        <v>137.19999999999999</v>
      </c>
      <c r="AB134" s="5">
        <v>135.80000000000001</v>
      </c>
      <c r="AC134" s="5">
        <v>123.1</v>
      </c>
      <c r="AD134" s="5">
        <v>123.1</v>
      </c>
      <c r="AE134" s="5">
        <v>123.1</v>
      </c>
      <c r="AF134" s="5">
        <v>123.1</v>
      </c>
      <c r="AG134" s="5">
        <v>123.1</v>
      </c>
      <c r="AH134" s="5">
        <v>117.4</v>
      </c>
      <c r="AI134" s="5">
        <v>119.9</v>
      </c>
      <c r="AJ134" s="5">
        <v>151.6</v>
      </c>
      <c r="AK134" s="5">
        <v>151.80000000000001</v>
      </c>
      <c r="AL134" s="5">
        <v>155.69999999999999</v>
      </c>
      <c r="AM134" s="5">
        <v>153</v>
      </c>
      <c r="AN134" s="5">
        <v>142.6</v>
      </c>
      <c r="AO134" s="5">
        <v>142.6</v>
      </c>
      <c r="AP134" s="5">
        <v>144.6</v>
      </c>
      <c r="AQ134" s="5">
        <v>143.4</v>
      </c>
      <c r="AR134" s="5">
        <v>142.19999999999999</v>
      </c>
      <c r="AS134" s="5">
        <v>143.4</v>
      </c>
      <c r="AT134" s="5">
        <v>144.4</v>
      </c>
      <c r="AU134" s="5">
        <v>145.19999999999999</v>
      </c>
      <c r="AV134" s="5">
        <v>158.30000000000001</v>
      </c>
      <c r="AW134" s="5">
        <v>157.5</v>
      </c>
      <c r="AX134" s="5">
        <v>158.80000000000001</v>
      </c>
      <c r="AY134" s="5">
        <v>157.5</v>
      </c>
      <c r="AZ134" s="5">
        <v>154.6</v>
      </c>
      <c r="BA134" s="5">
        <v>155.9</v>
      </c>
      <c r="BB134" s="5">
        <v>156.30000000000001</v>
      </c>
      <c r="BC134" s="5">
        <v>152.6</v>
      </c>
      <c r="BD134" s="5">
        <v>150.4</v>
      </c>
      <c r="BE134" s="5">
        <v>150.1</v>
      </c>
      <c r="BF134" s="5">
        <v>155.4</v>
      </c>
      <c r="BG134" s="5">
        <v>153.80000000000001</v>
      </c>
      <c r="BH134" s="5">
        <v>156.1</v>
      </c>
      <c r="BI134" s="5">
        <v>140.5</v>
      </c>
      <c r="BJ134" s="5">
        <v>139</v>
      </c>
      <c r="BK134" s="5">
        <v>139</v>
      </c>
      <c r="BL134" s="5">
        <v>139.4</v>
      </c>
      <c r="BM134" s="5">
        <v>136.9</v>
      </c>
      <c r="BN134" s="5">
        <v>133.5</v>
      </c>
      <c r="BO134" s="5">
        <v>131.5</v>
      </c>
      <c r="BP134" s="5">
        <v>133.19999999999999</v>
      </c>
      <c r="BQ134" s="5">
        <v>135</v>
      </c>
      <c r="BR134" s="5">
        <v>135.80000000000001</v>
      </c>
      <c r="BS134" s="5">
        <v>136.6</v>
      </c>
      <c r="BT134" s="5">
        <v>134.5</v>
      </c>
      <c r="BU134" s="5">
        <v>133.69999999999999</v>
      </c>
      <c r="BV134" s="5">
        <v>133.6</v>
      </c>
      <c r="BW134" s="5">
        <v>142.19999999999999</v>
      </c>
      <c r="BX134" s="5">
        <v>142.19999999999999</v>
      </c>
      <c r="BY134" s="5">
        <v>142.19999999999999</v>
      </c>
      <c r="BZ134" s="5">
        <v>142.19999999999999</v>
      </c>
      <c r="CA134" s="5">
        <v>142.19999999999999</v>
      </c>
      <c r="CB134" s="5">
        <v>142.19999999999999</v>
      </c>
      <c r="CC134" s="5">
        <v>142.19999999999999</v>
      </c>
      <c r="CD134" s="5">
        <v>146.69999999999999</v>
      </c>
      <c r="CE134" s="5">
        <v>146.69999999999999</v>
      </c>
      <c r="CF134" s="5">
        <v>146.69999999999999</v>
      </c>
      <c r="CG134" s="5">
        <v>146.69999999999999</v>
      </c>
      <c r="CH134" s="5">
        <v>146.69999999999999</v>
      </c>
      <c r="CI134" s="5">
        <v>146.69999999999999</v>
      </c>
      <c r="CJ134" s="5">
        <v>146.69999999999999</v>
      </c>
      <c r="CK134" s="5">
        <v>146.69999999999999</v>
      </c>
      <c r="CL134" s="5">
        <v>146.69999999999999</v>
      </c>
      <c r="CM134" s="5">
        <v>146.69999999999999</v>
      </c>
      <c r="CN134" s="5">
        <v>146.69999999999999</v>
      </c>
      <c r="CO134" s="5">
        <v>146.69999999999999</v>
      </c>
      <c r="CP134" s="5">
        <v>146.69999999999999</v>
      </c>
      <c r="CQ134" s="5">
        <v>146.69999999999999</v>
      </c>
      <c r="CR134" s="5">
        <v>152.6</v>
      </c>
      <c r="CS134" s="5">
        <v>162</v>
      </c>
      <c r="CT134" s="5">
        <v>163</v>
      </c>
      <c r="CU134" s="5">
        <v>163</v>
      </c>
      <c r="CV134" s="5">
        <v>163</v>
      </c>
      <c r="CW134" s="5">
        <v>151</v>
      </c>
      <c r="CX134" s="5">
        <v>163</v>
      </c>
      <c r="CY134" s="5">
        <v>163</v>
      </c>
      <c r="CZ134" s="5">
        <v>163</v>
      </c>
      <c r="DA134" s="5">
        <v>163</v>
      </c>
      <c r="DB134" s="5">
        <v>163</v>
      </c>
      <c r="DC134" s="5">
        <v>163</v>
      </c>
      <c r="DD134" s="5">
        <v>163</v>
      </c>
      <c r="DE134" s="5">
        <v>163</v>
      </c>
      <c r="DF134" s="5">
        <v>163</v>
      </c>
      <c r="DG134" s="5">
        <v>163</v>
      </c>
      <c r="DH134" s="5">
        <v>176.3</v>
      </c>
      <c r="DI134" s="5">
        <v>176.3</v>
      </c>
      <c r="DJ134" s="5">
        <v>187.9</v>
      </c>
      <c r="DK134" s="5">
        <v>193.1</v>
      </c>
      <c r="DL134" s="5">
        <v>201.5</v>
      </c>
      <c r="DM134" s="5">
        <v>204</v>
      </c>
      <c r="DN134" s="5">
        <v>204</v>
      </c>
      <c r="DO134" s="5">
        <v>205.4</v>
      </c>
      <c r="DP134" s="5">
        <v>212.4</v>
      </c>
      <c r="DQ134" s="5">
        <v>212.4</v>
      </c>
      <c r="DR134" s="5">
        <v>212.4</v>
      </c>
      <c r="DS134" s="5">
        <v>212.4</v>
      </c>
      <c r="DT134" s="5">
        <v>212.4</v>
      </c>
    </row>
    <row r="135" spans="1:124">
      <c r="A135" s="3" t="s">
        <v>283</v>
      </c>
      <c r="B135" s="3" t="s">
        <v>284</v>
      </c>
      <c r="C135" s="4">
        <v>6.9470000000000004E-2</v>
      </c>
      <c r="D135" s="5">
        <v>118.2</v>
      </c>
      <c r="E135" s="5">
        <v>118.2</v>
      </c>
      <c r="F135" s="5">
        <v>116.7</v>
      </c>
      <c r="G135" s="5">
        <v>130.30000000000001</v>
      </c>
      <c r="H135" s="5">
        <v>131.6</v>
      </c>
      <c r="I135" s="5">
        <v>130</v>
      </c>
      <c r="J135" s="5">
        <v>134.9</v>
      </c>
      <c r="K135" s="5">
        <v>135.1</v>
      </c>
      <c r="L135" s="5">
        <v>139.19999999999999</v>
      </c>
      <c r="M135" s="5">
        <v>139.80000000000001</v>
      </c>
      <c r="N135" s="5">
        <v>140.5</v>
      </c>
      <c r="O135" s="5">
        <v>133.6</v>
      </c>
      <c r="P135" s="5">
        <v>140.4</v>
      </c>
      <c r="Q135" s="5">
        <v>146.69999999999999</v>
      </c>
      <c r="R135" s="5">
        <v>148.80000000000001</v>
      </c>
      <c r="S135" s="5">
        <v>150</v>
      </c>
      <c r="T135" s="5">
        <v>149.5</v>
      </c>
      <c r="U135" s="5">
        <v>148.80000000000001</v>
      </c>
      <c r="V135" s="5">
        <v>153.80000000000001</v>
      </c>
      <c r="W135" s="5">
        <v>147.6</v>
      </c>
      <c r="X135" s="5">
        <v>142.19999999999999</v>
      </c>
      <c r="Y135" s="5">
        <v>151.1</v>
      </c>
      <c r="Z135" s="5">
        <v>157.69999999999999</v>
      </c>
      <c r="AA135" s="5">
        <v>152.6</v>
      </c>
      <c r="AB135" s="5">
        <v>157.5</v>
      </c>
      <c r="AC135" s="5">
        <v>150</v>
      </c>
      <c r="AD135" s="5">
        <v>149.30000000000001</v>
      </c>
      <c r="AE135" s="5">
        <v>151.80000000000001</v>
      </c>
      <c r="AF135" s="5">
        <v>158.30000000000001</v>
      </c>
      <c r="AG135" s="5">
        <v>151.69999999999999</v>
      </c>
      <c r="AH135" s="5">
        <v>151.30000000000001</v>
      </c>
      <c r="AI135" s="5">
        <v>150.80000000000001</v>
      </c>
      <c r="AJ135" s="5">
        <v>158.9</v>
      </c>
      <c r="AK135" s="5">
        <v>153</v>
      </c>
      <c r="AL135" s="5">
        <v>158.1</v>
      </c>
      <c r="AM135" s="5">
        <v>152.30000000000001</v>
      </c>
      <c r="AN135" s="5">
        <v>158.1</v>
      </c>
      <c r="AO135" s="5">
        <v>161.30000000000001</v>
      </c>
      <c r="AP135" s="5">
        <v>159.5</v>
      </c>
      <c r="AQ135" s="5">
        <v>157.19999999999999</v>
      </c>
      <c r="AR135" s="5">
        <v>164.7</v>
      </c>
      <c r="AS135" s="5">
        <v>168</v>
      </c>
      <c r="AT135" s="5">
        <v>162.6</v>
      </c>
      <c r="AU135" s="5">
        <v>162.6</v>
      </c>
      <c r="AV135" s="5">
        <v>170.6</v>
      </c>
      <c r="AW135" s="5">
        <v>167.7</v>
      </c>
      <c r="AX135" s="5">
        <v>169.3</v>
      </c>
      <c r="AY135" s="5">
        <v>170.6</v>
      </c>
      <c r="AZ135" s="5">
        <v>172.2</v>
      </c>
      <c r="BA135" s="5">
        <v>172.5</v>
      </c>
      <c r="BB135" s="5">
        <v>182.6</v>
      </c>
      <c r="BC135" s="5">
        <v>187.1</v>
      </c>
      <c r="BD135" s="5">
        <v>181.4</v>
      </c>
      <c r="BE135" s="5">
        <v>182</v>
      </c>
      <c r="BF135" s="5">
        <v>182</v>
      </c>
      <c r="BG135" s="5">
        <v>200</v>
      </c>
      <c r="BH135" s="5">
        <v>200.1</v>
      </c>
      <c r="BI135" s="5">
        <v>199.6</v>
      </c>
      <c r="BJ135" s="5">
        <v>199.6</v>
      </c>
      <c r="BK135" s="5">
        <v>199.6</v>
      </c>
      <c r="BL135" s="5">
        <v>199.6</v>
      </c>
      <c r="BM135" s="5">
        <v>207.2</v>
      </c>
      <c r="BN135" s="5">
        <v>230.1</v>
      </c>
      <c r="BO135" s="5">
        <v>232.6</v>
      </c>
      <c r="BP135" s="5">
        <v>221.7</v>
      </c>
      <c r="BQ135" s="5">
        <v>221.7</v>
      </c>
      <c r="BR135" s="5">
        <v>221.7</v>
      </c>
      <c r="BS135" s="5">
        <v>221.7</v>
      </c>
      <c r="BT135" s="5">
        <v>221.7</v>
      </c>
      <c r="BU135" s="5">
        <v>232</v>
      </c>
      <c r="BV135" s="5">
        <v>238.9</v>
      </c>
      <c r="BW135" s="5">
        <v>243.9</v>
      </c>
      <c r="BX135" s="5">
        <v>249.7</v>
      </c>
      <c r="BY135" s="5">
        <v>245.2</v>
      </c>
      <c r="BZ135" s="5">
        <v>254.1</v>
      </c>
      <c r="CA135" s="5">
        <v>255</v>
      </c>
      <c r="CB135" s="5">
        <v>249.2</v>
      </c>
      <c r="CC135" s="5">
        <v>241.8</v>
      </c>
      <c r="CD135" s="5">
        <v>241.1</v>
      </c>
      <c r="CE135" s="5">
        <v>248.8</v>
      </c>
      <c r="CF135" s="5">
        <v>246.7</v>
      </c>
      <c r="CG135" s="5">
        <v>241.5</v>
      </c>
      <c r="CH135" s="5">
        <v>239.3</v>
      </c>
      <c r="CI135" s="5">
        <v>242.7</v>
      </c>
      <c r="CJ135" s="5">
        <v>214</v>
      </c>
      <c r="CK135" s="5">
        <v>216.7</v>
      </c>
      <c r="CL135" s="5">
        <v>223.8</v>
      </c>
      <c r="CM135" s="5">
        <v>227</v>
      </c>
      <c r="CN135" s="5">
        <v>219.5</v>
      </c>
      <c r="CO135" s="5">
        <v>212.3</v>
      </c>
      <c r="CP135" s="5">
        <v>222</v>
      </c>
      <c r="CQ135" s="5">
        <v>223.2</v>
      </c>
      <c r="CR135" s="5">
        <v>230.1</v>
      </c>
      <c r="CS135" s="5">
        <v>225.2</v>
      </c>
      <c r="CT135" s="5">
        <v>233.1</v>
      </c>
      <c r="CU135" s="5">
        <v>226.7</v>
      </c>
      <c r="CV135" s="5">
        <v>221.2</v>
      </c>
      <c r="CW135" s="5">
        <v>209.6</v>
      </c>
      <c r="CX135" s="5">
        <v>205.4</v>
      </c>
      <c r="CY135" s="5">
        <v>224.6</v>
      </c>
      <c r="CZ135" s="5">
        <v>219.6</v>
      </c>
      <c r="DA135" s="5">
        <v>195.6</v>
      </c>
      <c r="DB135" s="5">
        <v>195.6</v>
      </c>
      <c r="DC135" s="5">
        <v>214.2</v>
      </c>
      <c r="DD135" s="5">
        <v>222.9</v>
      </c>
      <c r="DE135" s="5">
        <v>228.7</v>
      </c>
      <c r="DF135" s="5">
        <v>222.5</v>
      </c>
      <c r="DG135" s="5">
        <v>230</v>
      </c>
      <c r="DH135" s="5">
        <v>228.2</v>
      </c>
      <c r="DI135" s="5">
        <v>231.4</v>
      </c>
      <c r="DJ135" s="5">
        <v>226.1</v>
      </c>
      <c r="DK135" s="5">
        <v>226.1</v>
      </c>
      <c r="DL135" s="5">
        <v>226.1</v>
      </c>
      <c r="DM135" s="5">
        <v>226.1</v>
      </c>
      <c r="DN135" s="5">
        <v>221.2</v>
      </c>
      <c r="DO135" s="5">
        <v>221.2</v>
      </c>
      <c r="DP135" s="5">
        <v>226.1</v>
      </c>
      <c r="DQ135" s="5">
        <v>226.1</v>
      </c>
      <c r="DR135" s="5">
        <v>226.1</v>
      </c>
      <c r="DS135" s="5">
        <v>226.1</v>
      </c>
      <c r="DT135" s="5">
        <v>226.1</v>
      </c>
    </row>
    <row r="136" spans="1:124">
      <c r="A136" s="3" t="s">
        <v>285</v>
      </c>
      <c r="B136" s="3" t="s">
        <v>286</v>
      </c>
      <c r="C136" s="4">
        <v>1.39E-3</v>
      </c>
      <c r="D136" s="5">
        <v>99.6</v>
      </c>
      <c r="E136" s="5">
        <v>105.4</v>
      </c>
      <c r="F136" s="5">
        <v>101.5</v>
      </c>
      <c r="G136" s="5">
        <v>102.2</v>
      </c>
      <c r="H136" s="5">
        <v>99.6</v>
      </c>
      <c r="I136" s="5">
        <v>99.6</v>
      </c>
      <c r="J136" s="5">
        <v>100.4</v>
      </c>
      <c r="K136" s="5">
        <v>99.9</v>
      </c>
      <c r="L136" s="5">
        <v>93.7</v>
      </c>
      <c r="M136" s="5">
        <v>101.4</v>
      </c>
      <c r="N136" s="5">
        <v>103.8</v>
      </c>
      <c r="O136" s="5">
        <v>99.4</v>
      </c>
      <c r="P136" s="5">
        <v>89.3</v>
      </c>
      <c r="Q136" s="5">
        <v>104.2</v>
      </c>
      <c r="R136" s="5">
        <v>101.8</v>
      </c>
      <c r="S136" s="5">
        <v>98.8</v>
      </c>
      <c r="T136" s="5">
        <v>102.6</v>
      </c>
      <c r="U136" s="5">
        <v>114.5</v>
      </c>
      <c r="V136" s="5">
        <v>107.7</v>
      </c>
      <c r="W136" s="5">
        <v>93.7</v>
      </c>
      <c r="X136" s="5">
        <v>109.6</v>
      </c>
      <c r="Y136" s="5">
        <v>104.9</v>
      </c>
      <c r="Z136" s="5">
        <v>84.2</v>
      </c>
      <c r="AA136" s="5">
        <v>119.6</v>
      </c>
      <c r="AB136" s="5">
        <v>104.9</v>
      </c>
      <c r="AC136" s="5">
        <v>122.5</v>
      </c>
      <c r="AD136" s="5">
        <v>106.5</v>
      </c>
      <c r="AE136" s="5">
        <v>123.6</v>
      </c>
      <c r="AF136" s="5">
        <v>115.9</v>
      </c>
      <c r="AG136" s="5">
        <v>142.4</v>
      </c>
      <c r="AH136" s="5">
        <v>123</v>
      </c>
      <c r="AI136" s="5">
        <v>126.7</v>
      </c>
      <c r="AJ136" s="5">
        <v>131.80000000000001</v>
      </c>
      <c r="AK136" s="5">
        <v>116.3</v>
      </c>
      <c r="AL136" s="5">
        <v>124.2</v>
      </c>
      <c r="AM136" s="5">
        <v>143.30000000000001</v>
      </c>
      <c r="AN136" s="5">
        <v>146.19999999999999</v>
      </c>
      <c r="AO136" s="5">
        <v>111</v>
      </c>
      <c r="AP136" s="5">
        <v>151.30000000000001</v>
      </c>
      <c r="AQ136" s="5">
        <v>121.8</v>
      </c>
      <c r="AR136" s="5">
        <v>115.3</v>
      </c>
      <c r="AS136" s="5">
        <v>158.5</v>
      </c>
      <c r="AT136" s="5">
        <v>134.5</v>
      </c>
      <c r="AU136" s="5">
        <v>128.30000000000001</v>
      </c>
      <c r="AV136" s="5">
        <v>172.4</v>
      </c>
      <c r="AW136" s="5">
        <v>120.6</v>
      </c>
      <c r="AX136" s="5">
        <v>137.4</v>
      </c>
      <c r="AY136" s="5">
        <v>164.7</v>
      </c>
      <c r="AZ136" s="5">
        <v>105.5</v>
      </c>
      <c r="BA136" s="5">
        <v>110.9</v>
      </c>
      <c r="BB136" s="5">
        <v>163.6</v>
      </c>
      <c r="BC136" s="5">
        <v>120.5</v>
      </c>
      <c r="BD136" s="5">
        <v>191.6</v>
      </c>
      <c r="BE136" s="5">
        <v>148.30000000000001</v>
      </c>
      <c r="BF136" s="5">
        <v>168.2</v>
      </c>
      <c r="BG136" s="5">
        <v>152.5</v>
      </c>
      <c r="BH136" s="5">
        <v>152.5</v>
      </c>
      <c r="BI136" s="5">
        <v>152.5</v>
      </c>
      <c r="BJ136" s="5">
        <v>152.5</v>
      </c>
      <c r="BK136" s="5">
        <v>217.9</v>
      </c>
      <c r="BL136" s="5">
        <v>217.9</v>
      </c>
      <c r="BM136" s="5">
        <v>217.9</v>
      </c>
      <c r="BN136" s="5">
        <v>217.9</v>
      </c>
      <c r="BO136" s="5">
        <v>217.9</v>
      </c>
      <c r="BP136" s="5">
        <v>217.9</v>
      </c>
      <c r="BQ136" s="5">
        <v>217.9</v>
      </c>
      <c r="BR136" s="5">
        <v>217.9</v>
      </c>
      <c r="BS136" s="5">
        <v>217.9</v>
      </c>
      <c r="BT136" s="5">
        <v>217.9</v>
      </c>
      <c r="BU136" s="5">
        <v>217.9</v>
      </c>
      <c r="BV136" s="5">
        <v>217.9</v>
      </c>
      <c r="BW136" s="5">
        <v>217.9</v>
      </c>
      <c r="BX136" s="5">
        <v>195.4</v>
      </c>
      <c r="BY136" s="5">
        <v>202.2</v>
      </c>
      <c r="BZ136" s="5">
        <v>221.7</v>
      </c>
      <c r="CA136" s="5">
        <v>355.3</v>
      </c>
      <c r="CB136" s="5">
        <v>280.60000000000002</v>
      </c>
      <c r="CC136" s="5">
        <v>285.89999999999998</v>
      </c>
      <c r="CD136" s="5">
        <v>366.4</v>
      </c>
      <c r="CE136" s="5">
        <v>312.89999999999998</v>
      </c>
      <c r="CF136" s="5">
        <v>266.8</v>
      </c>
      <c r="CG136" s="5">
        <v>297.8</v>
      </c>
      <c r="CH136" s="5">
        <v>287.7</v>
      </c>
      <c r="CI136" s="5">
        <v>287.7</v>
      </c>
      <c r="CJ136" s="5">
        <v>287.7</v>
      </c>
      <c r="CK136" s="5">
        <v>287.7</v>
      </c>
      <c r="CL136" s="5">
        <v>287.7</v>
      </c>
      <c r="CM136" s="5">
        <v>287.7</v>
      </c>
      <c r="CN136" s="5">
        <v>287.7</v>
      </c>
      <c r="CO136" s="5">
        <v>287.7</v>
      </c>
      <c r="CP136" s="5">
        <v>287.7</v>
      </c>
      <c r="CQ136" s="5">
        <v>287.7</v>
      </c>
      <c r="CR136" s="5">
        <v>287.7</v>
      </c>
      <c r="CS136" s="5">
        <v>287.7</v>
      </c>
      <c r="CT136" s="5">
        <v>287.7</v>
      </c>
      <c r="CU136" s="5">
        <v>287.7</v>
      </c>
      <c r="CV136" s="5">
        <v>287.7</v>
      </c>
      <c r="CW136" s="5">
        <v>287.7</v>
      </c>
      <c r="CX136" s="5">
        <v>287.7</v>
      </c>
      <c r="CY136" s="5">
        <v>287.7</v>
      </c>
      <c r="CZ136" s="5">
        <v>287.7</v>
      </c>
      <c r="DA136" s="5">
        <v>287.7</v>
      </c>
      <c r="DB136" s="5">
        <v>287.7</v>
      </c>
      <c r="DC136" s="5">
        <v>287.7</v>
      </c>
      <c r="DD136" s="5">
        <v>287.7</v>
      </c>
      <c r="DE136" s="5">
        <v>287.7</v>
      </c>
      <c r="DF136" s="5">
        <v>287.7</v>
      </c>
      <c r="DG136" s="5">
        <v>287.7</v>
      </c>
      <c r="DH136" s="5">
        <v>287.7</v>
      </c>
      <c r="DI136" s="5">
        <v>287.7</v>
      </c>
      <c r="DJ136" s="5">
        <v>305.8</v>
      </c>
      <c r="DK136" s="5">
        <v>347.5</v>
      </c>
      <c r="DL136" s="5">
        <v>358.5</v>
      </c>
      <c r="DM136" s="5">
        <v>360.6</v>
      </c>
      <c r="DN136" s="5">
        <v>338.7</v>
      </c>
      <c r="DO136" s="5">
        <v>336.3</v>
      </c>
      <c r="DP136" s="5">
        <v>336.3</v>
      </c>
      <c r="DQ136" s="5">
        <v>309.39999999999998</v>
      </c>
      <c r="DR136" s="5">
        <v>384</v>
      </c>
      <c r="DS136" s="5">
        <v>341.3</v>
      </c>
      <c r="DT136" s="5">
        <v>356.8</v>
      </c>
    </row>
    <row r="137" spans="1:124">
      <c r="A137" s="3" t="s">
        <v>287</v>
      </c>
      <c r="B137" s="3" t="s">
        <v>288</v>
      </c>
      <c r="C137" s="4">
        <v>6.0999999999999997E-4</v>
      </c>
      <c r="D137" s="5">
        <v>100.3</v>
      </c>
      <c r="E137" s="5">
        <v>100.3</v>
      </c>
      <c r="F137" s="5">
        <v>100.3</v>
      </c>
      <c r="G137" s="5">
        <v>82.1</v>
      </c>
      <c r="H137" s="5">
        <v>82.1</v>
      </c>
      <c r="I137" s="5">
        <v>82.1</v>
      </c>
      <c r="J137" s="5">
        <v>82.1</v>
      </c>
      <c r="K137" s="5">
        <v>82.1</v>
      </c>
      <c r="L137" s="5">
        <v>82.1</v>
      </c>
      <c r="M137" s="5">
        <v>82.1</v>
      </c>
      <c r="N137" s="5">
        <v>82.1</v>
      </c>
      <c r="O137" s="5">
        <v>82.1</v>
      </c>
      <c r="P137" s="5">
        <v>82.1</v>
      </c>
      <c r="Q137" s="5">
        <v>82.1</v>
      </c>
      <c r="R137" s="5">
        <v>82.1</v>
      </c>
      <c r="S137" s="5">
        <v>82.1</v>
      </c>
      <c r="T137" s="5">
        <v>82.1</v>
      </c>
      <c r="U137" s="5">
        <v>82.1</v>
      </c>
      <c r="V137" s="5">
        <v>82.1</v>
      </c>
      <c r="W137" s="5">
        <v>82.1</v>
      </c>
      <c r="X137" s="5">
        <v>82.1</v>
      </c>
      <c r="Y137" s="5">
        <v>82.1</v>
      </c>
      <c r="Z137" s="5">
        <v>82.1</v>
      </c>
      <c r="AA137" s="5">
        <v>82.1</v>
      </c>
      <c r="AB137" s="5">
        <v>82.1</v>
      </c>
      <c r="AC137" s="5">
        <v>82.1</v>
      </c>
      <c r="AD137" s="5">
        <v>82.1</v>
      </c>
      <c r="AE137" s="5">
        <v>82.1</v>
      </c>
      <c r="AF137" s="5">
        <v>82.1</v>
      </c>
      <c r="AG137" s="5">
        <v>82.1</v>
      </c>
      <c r="AH137" s="5">
        <v>82.1</v>
      </c>
      <c r="AI137" s="5">
        <v>82.1</v>
      </c>
      <c r="AJ137" s="5">
        <v>82.1</v>
      </c>
      <c r="AK137" s="5">
        <v>82.1</v>
      </c>
      <c r="AL137" s="5">
        <v>82.1</v>
      </c>
      <c r="AM137" s="5">
        <v>82.1</v>
      </c>
      <c r="AN137" s="5">
        <v>82.1</v>
      </c>
      <c r="AO137" s="5">
        <v>82.1</v>
      </c>
      <c r="AP137" s="5">
        <v>82.1</v>
      </c>
      <c r="AQ137" s="5">
        <v>82.1</v>
      </c>
      <c r="AR137" s="5">
        <v>82.1</v>
      </c>
      <c r="AS137" s="5">
        <v>82.1</v>
      </c>
      <c r="AT137" s="5">
        <v>82.1</v>
      </c>
      <c r="AU137" s="5">
        <v>82.1</v>
      </c>
      <c r="AV137" s="5">
        <v>82.1</v>
      </c>
      <c r="AW137" s="5">
        <v>82.1</v>
      </c>
      <c r="AX137" s="5">
        <v>82.1</v>
      </c>
      <c r="AY137" s="5">
        <v>82.1</v>
      </c>
      <c r="AZ137" s="5">
        <v>82.1</v>
      </c>
      <c r="BA137" s="5">
        <v>91</v>
      </c>
      <c r="BB137" s="5">
        <v>82.1</v>
      </c>
      <c r="BC137" s="5">
        <v>82.1</v>
      </c>
      <c r="BD137" s="5">
        <v>82.1</v>
      </c>
      <c r="BE137" s="5">
        <v>106.4</v>
      </c>
      <c r="BF137" s="5">
        <v>82.1</v>
      </c>
      <c r="BG137" s="5">
        <v>82.1</v>
      </c>
      <c r="BH137" s="5">
        <v>82.1</v>
      </c>
      <c r="BI137" s="5">
        <v>91.5</v>
      </c>
      <c r="BJ137" s="5">
        <v>82.1</v>
      </c>
      <c r="BK137" s="5">
        <v>82.1</v>
      </c>
      <c r="BL137" s="5">
        <v>82.1</v>
      </c>
      <c r="BM137" s="5">
        <v>100</v>
      </c>
      <c r="BN137" s="5">
        <v>82.1</v>
      </c>
      <c r="BO137" s="5">
        <v>82.1</v>
      </c>
      <c r="BP137" s="5">
        <v>93.4</v>
      </c>
      <c r="BQ137" s="5">
        <v>82.1</v>
      </c>
      <c r="BR137" s="5">
        <v>82.1</v>
      </c>
      <c r="BS137" s="5">
        <v>90.2</v>
      </c>
      <c r="BT137" s="5">
        <v>82.1</v>
      </c>
      <c r="BU137" s="5">
        <v>82.1</v>
      </c>
      <c r="BV137" s="5">
        <v>82.1</v>
      </c>
      <c r="BW137" s="5">
        <v>88.8</v>
      </c>
      <c r="BX137" s="5">
        <v>82.1</v>
      </c>
      <c r="BY137" s="5">
        <v>95.7</v>
      </c>
      <c r="BZ137" s="5">
        <v>82.1</v>
      </c>
      <c r="CA137" s="5">
        <v>101.1</v>
      </c>
      <c r="CB137" s="5">
        <v>82.1</v>
      </c>
      <c r="CC137" s="5">
        <v>100.2</v>
      </c>
      <c r="CD137" s="5">
        <v>95.9</v>
      </c>
      <c r="CE137" s="5">
        <v>114.3</v>
      </c>
      <c r="CF137" s="5">
        <v>107.4</v>
      </c>
      <c r="CG137" s="5">
        <v>100.3</v>
      </c>
      <c r="CH137" s="5">
        <v>127.6</v>
      </c>
      <c r="CI137" s="5">
        <v>127.6</v>
      </c>
      <c r="CJ137" s="5">
        <v>127.6</v>
      </c>
      <c r="CK137" s="5">
        <v>127.6</v>
      </c>
      <c r="CL137" s="5">
        <v>127.6</v>
      </c>
      <c r="CM137" s="5">
        <v>127.6</v>
      </c>
      <c r="CN137" s="5">
        <v>127.6</v>
      </c>
      <c r="CO137" s="5">
        <v>127.6</v>
      </c>
      <c r="CP137" s="5">
        <v>127.6</v>
      </c>
      <c r="CQ137" s="5">
        <v>127.6</v>
      </c>
      <c r="CR137" s="5">
        <v>127.6</v>
      </c>
      <c r="CS137" s="5">
        <v>127.6</v>
      </c>
      <c r="CT137" s="5">
        <v>127.6</v>
      </c>
      <c r="CU137" s="5">
        <v>127.6</v>
      </c>
      <c r="CV137" s="5">
        <v>127.6</v>
      </c>
      <c r="CW137" s="5">
        <v>127.6</v>
      </c>
      <c r="CX137" s="5">
        <v>127.6</v>
      </c>
      <c r="CY137" s="5">
        <v>127.6</v>
      </c>
      <c r="CZ137" s="5">
        <v>127.6</v>
      </c>
      <c r="DA137" s="5">
        <v>127.6</v>
      </c>
      <c r="DB137" s="5">
        <v>127.6</v>
      </c>
      <c r="DC137" s="5">
        <v>127.6</v>
      </c>
      <c r="DD137" s="5">
        <v>127.6</v>
      </c>
      <c r="DE137" s="5">
        <v>127.6</v>
      </c>
      <c r="DF137" s="5">
        <v>127.6</v>
      </c>
      <c r="DG137" s="5">
        <v>127.6</v>
      </c>
      <c r="DH137" s="5">
        <v>127.6</v>
      </c>
      <c r="DI137" s="5">
        <v>127.6</v>
      </c>
      <c r="DJ137" s="5">
        <v>127.4</v>
      </c>
      <c r="DK137" s="5">
        <v>127</v>
      </c>
      <c r="DL137" s="5">
        <v>126.9</v>
      </c>
      <c r="DM137" s="5">
        <v>127</v>
      </c>
      <c r="DN137" s="5">
        <v>127</v>
      </c>
      <c r="DO137" s="5">
        <v>127.1</v>
      </c>
      <c r="DP137" s="5">
        <v>127.1</v>
      </c>
      <c r="DQ137" s="5">
        <v>127.3</v>
      </c>
      <c r="DR137" s="5">
        <v>127.1</v>
      </c>
      <c r="DS137" s="5">
        <v>127.2</v>
      </c>
      <c r="DT137" s="5">
        <v>127.8</v>
      </c>
    </row>
    <row r="138" spans="1:124">
      <c r="A138" s="3" t="s">
        <v>289</v>
      </c>
      <c r="B138" s="3" t="s">
        <v>290</v>
      </c>
      <c r="C138" s="4">
        <v>2.4096000000000002</v>
      </c>
      <c r="D138" s="5">
        <v>113.2</v>
      </c>
      <c r="E138" s="5">
        <v>109.7</v>
      </c>
      <c r="F138" s="5">
        <v>100.4</v>
      </c>
      <c r="G138" s="5">
        <v>104.6</v>
      </c>
      <c r="H138" s="5">
        <v>113</v>
      </c>
      <c r="I138" s="5">
        <v>111.7</v>
      </c>
      <c r="J138" s="5">
        <v>107.3</v>
      </c>
      <c r="K138" s="5">
        <v>109.5</v>
      </c>
      <c r="L138" s="5">
        <v>109.8</v>
      </c>
      <c r="M138" s="5">
        <v>111.1</v>
      </c>
      <c r="N138" s="5">
        <v>112.6</v>
      </c>
      <c r="O138" s="5">
        <v>110.1</v>
      </c>
      <c r="P138" s="5">
        <v>105.3</v>
      </c>
      <c r="Q138" s="5">
        <v>105.8</v>
      </c>
      <c r="R138" s="5">
        <v>112.2</v>
      </c>
      <c r="S138" s="5">
        <v>114</v>
      </c>
      <c r="T138" s="5">
        <v>127.6</v>
      </c>
      <c r="U138" s="5">
        <v>127.8</v>
      </c>
      <c r="V138" s="5">
        <v>125.3</v>
      </c>
      <c r="W138" s="5">
        <v>124.1</v>
      </c>
      <c r="X138" s="5">
        <v>123.4</v>
      </c>
      <c r="Y138" s="5">
        <v>121</v>
      </c>
      <c r="Z138" s="5">
        <v>121.3</v>
      </c>
      <c r="AA138" s="5">
        <v>119.7</v>
      </c>
      <c r="AB138" s="5">
        <v>120.3</v>
      </c>
      <c r="AC138" s="5">
        <v>119.9</v>
      </c>
      <c r="AD138" s="5">
        <v>120.1</v>
      </c>
      <c r="AE138" s="5">
        <v>120.2</v>
      </c>
      <c r="AF138" s="5">
        <v>115.8</v>
      </c>
      <c r="AG138" s="5">
        <v>111.7</v>
      </c>
      <c r="AH138" s="5">
        <v>103.8</v>
      </c>
      <c r="AI138" s="5">
        <v>101.3</v>
      </c>
      <c r="AJ138" s="5">
        <v>87.3</v>
      </c>
      <c r="AK138" s="5">
        <v>75.5</v>
      </c>
      <c r="AL138" s="5">
        <v>83.4</v>
      </c>
      <c r="AM138" s="5">
        <v>82.8</v>
      </c>
      <c r="AN138" s="5">
        <v>83.9</v>
      </c>
      <c r="AO138" s="5">
        <v>88.9</v>
      </c>
      <c r="AP138" s="5">
        <v>88.6</v>
      </c>
      <c r="AQ138" s="5">
        <v>84.9</v>
      </c>
      <c r="AR138" s="5">
        <v>78.3</v>
      </c>
      <c r="AS138" s="5">
        <v>79.8</v>
      </c>
      <c r="AT138" s="5">
        <v>75.3</v>
      </c>
      <c r="AU138" s="5">
        <v>73.900000000000006</v>
      </c>
      <c r="AV138" s="5">
        <v>68.2</v>
      </c>
      <c r="AW138" s="5">
        <v>63.2</v>
      </c>
      <c r="AX138" s="5">
        <v>65.099999999999994</v>
      </c>
      <c r="AY138" s="5">
        <v>69.3</v>
      </c>
      <c r="AZ138" s="5">
        <v>68.099999999999994</v>
      </c>
      <c r="BA138" s="5">
        <v>72.099999999999994</v>
      </c>
      <c r="BB138" s="5">
        <v>73.900000000000006</v>
      </c>
      <c r="BC138" s="5">
        <v>72.3</v>
      </c>
      <c r="BD138" s="5">
        <v>72.7</v>
      </c>
      <c r="BE138" s="5">
        <v>72.7</v>
      </c>
      <c r="BF138" s="5">
        <v>71.3</v>
      </c>
      <c r="BG138" s="5">
        <v>70.5</v>
      </c>
      <c r="BH138" s="5">
        <v>75.7</v>
      </c>
      <c r="BI138" s="5">
        <v>77.3</v>
      </c>
      <c r="BJ138" s="5">
        <v>77</v>
      </c>
      <c r="BK138" s="5">
        <v>74.099999999999994</v>
      </c>
      <c r="BL138" s="5">
        <v>71.099999999999994</v>
      </c>
      <c r="BM138" s="5">
        <v>69.400000000000006</v>
      </c>
      <c r="BN138" s="5">
        <v>64</v>
      </c>
      <c r="BO138" s="5">
        <v>64.5</v>
      </c>
      <c r="BP138" s="5">
        <v>66</v>
      </c>
      <c r="BQ138" s="5">
        <v>67.8</v>
      </c>
      <c r="BR138" s="5">
        <v>74.599999999999994</v>
      </c>
      <c r="BS138" s="5">
        <v>78.3</v>
      </c>
      <c r="BT138" s="5">
        <v>78.5</v>
      </c>
      <c r="BU138" s="5">
        <v>80.2</v>
      </c>
      <c r="BV138" s="5">
        <v>80.099999999999994</v>
      </c>
      <c r="BW138" s="5">
        <v>81.2</v>
      </c>
      <c r="BX138" s="5">
        <v>87.5</v>
      </c>
      <c r="BY138" s="5">
        <v>95.1</v>
      </c>
      <c r="BZ138" s="5">
        <v>94.1</v>
      </c>
      <c r="CA138" s="5">
        <v>94.9</v>
      </c>
      <c r="CB138" s="5">
        <v>95.4</v>
      </c>
      <c r="CC138" s="5">
        <v>99.8</v>
      </c>
      <c r="CD138" s="5">
        <v>104.1</v>
      </c>
      <c r="CE138" s="5">
        <v>92.9</v>
      </c>
      <c r="CF138" s="5">
        <v>83.3</v>
      </c>
      <c r="CG138" s="5">
        <v>84.7</v>
      </c>
      <c r="CH138" s="5">
        <v>88.2</v>
      </c>
      <c r="CI138" s="5">
        <v>88.2</v>
      </c>
      <c r="CJ138" s="5">
        <v>92.7</v>
      </c>
      <c r="CK138" s="5">
        <v>92.4</v>
      </c>
      <c r="CL138" s="5">
        <v>87.2</v>
      </c>
      <c r="CM138" s="5">
        <v>87.2</v>
      </c>
      <c r="CN138" s="5">
        <v>86.4</v>
      </c>
      <c r="CO138" s="5">
        <v>88</v>
      </c>
      <c r="CP138" s="5">
        <v>82.8</v>
      </c>
      <c r="CQ138" s="5">
        <v>86</v>
      </c>
      <c r="CR138" s="5">
        <v>88.2</v>
      </c>
      <c r="CS138" s="5">
        <v>86.9</v>
      </c>
      <c r="CT138" s="5">
        <v>81.3</v>
      </c>
      <c r="CU138" s="5">
        <v>64.7</v>
      </c>
      <c r="CV138" s="5">
        <v>49.9</v>
      </c>
      <c r="CW138" s="5">
        <v>57.8</v>
      </c>
      <c r="CX138" s="5">
        <v>67.7</v>
      </c>
      <c r="CY138" s="5">
        <v>71</v>
      </c>
      <c r="CZ138" s="5">
        <v>72.2</v>
      </c>
      <c r="DA138" s="5">
        <v>67.400000000000006</v>
      </c>
      <c r="DB138" s="5">
        <v>63.8</v>
      </c>
      <c r="DC138" s="5">
        <v>67.5</v>
      </c>
      <c r="DD138" s="5">
        <v>74.099999999999994</v>
      </c>
      <c r="DE138" s="5">
        <v>78.7</v>
      </c>
      <c r="DF138" s="5">
        <v>85.6</v>
      </c>
      <c r="DG138" s="5">
        <v>89.6</v>
      </c>
      <c r="DH138" s="5">
        <v>90.2</v>
      </c>
      <c r="DI138" s="5">
        <v>92.2</v>
      </c>
      <c r="DJ138" s="5">
        <v>99.5</v>
      </c>
      <c r="DK138" s="5">
        <v>101</v>
      </c>
      <c r="DL138" s="5">
        <v>97.1</v>
      </c>
      <c r="DM138" s="5">
        <v>100.4</v>
      </c>
      <c r="DN138" s="5">
        <v>118.9</v>
      </c>
      <c r="DO138" s="5">
        <v>115.5</v>
      </c>
      <c r="DP138" s="5">
        <v>109.3</v>
      </c>
      <c r="DQ138" s="5">
        <v>122.3</v>
      </c>
      <c r="DR138" s="5">
        <v>125.1</v>
      </c>
      <c r="DS138" s="5">
        <v>151.6</v>
      </c>
      <c r="DT138" s="5">
        <v>152.5</v>
      </c>
    </row>
    <row r="139" spans="1:124">
      <c r="A139" s="3" t="s">
        <v>291</v>
      </c>
      <c r="B139" s="3" t="s">
        <v>292</v>
      </c>
      <c r="C139" s="4">
        <v>1.94537</v>
      </c>
      <c r="D139" s="5">
        <v>114.4</v>
      </c>
      <c r="E139" s="5">
        <v>108.8</v>
      </c>
      <c r="F139" s="5">
        <v>96.6</v>
      </c>
      <c r="G139" s="5">
        <v>102.1</v>
      </c>
      <c r="H139" s="5">
        <v>112.4</v>
      </c>
      <c r="I139" s="5">
        <v>111.2</v>
      </c>
      <c r="J139" s="5">
        <v>106.2</v>
      </c>
      <c r="K139" s="5">
        <v>108.1</v>
      </c>
      <c r="L139" s="5">
        <v>108.6</v>
      </c>
      <c r="M139" s="5">
        <v>110.3</v>
      </c>
      <c r="N139" s="5">
        <v>112.4</v>
      </c>
      <c r="O139" s="5">
        <v>109.1</v>
      </c>
      <c r="P139" s="5">
        <v>103</v>
      </c>
      <c r="Q139" s="5">
        <v>103.4</v>
      </c>
      <c r="R139" s="5">
        <v>109.7</v>
      </c>
      <c r="S139" s="5">
        <v>111.3</v>
      </c>
      <c r="T139" s="5">
        <v>126.5</v>
      </c>
      <c r="U139" s="5">
        <v>126.5</v>
      </c>
      <c r="V139" s="5">
        <v>124.4</v>
      </c>
      <c r="W139" s="5">
        <v>122.4</v>
      </c>
      <c r="X139" s="5">
        <v>121.9</v>
      </c>
      <c r="Y139" s="5">
        <v>118.9</v>
      </c>
      <c r="Z139" s="5">
        <v>119.2</v>
      </c>
      <c r="AA139" s="5">
        <v>117.8</v>
      </c>
      <c r="AB139" s="5">
        <v>118.8</v>
      </c>
      <c r="AC139" s="5">
        <v>118.8</v>
      </c>
      <c r="AD139" s="5">
        <v>118.8</v>
      </c>
      <c r="AE139" s="5">
        <v>118.8</v>
      </c>
      <c r="AF139" s="5">
        <v>112.9</v>
      </c>
      <c r="AG139" s="5">
        <v>107.9</v>
      </c>
      <c r="AH139" s="5">
        <v>97.8</v>
      </c>
      <c r="AI139" s="5">
        <v>88.8</v>
      </c>
      <c r="AJ139" s="5">
        <v>70.900000000000006</v>
      </c>
      <c r="AK139" s="5">
        <v>56.5</v>
      </c>
      <c r="AL139" s="5">
        <v>66.400000000000006</v>
      </c>
      <c r="AM139" s="5">
        <v>65.400000000000006</v>
      </c>
      <c r="AN139" s="5">
        <v>68.8</v>
      </c>
      <c r="AO139" s="5">
        <v>74.400000000000006</v>
      </c>
      <c r="AP139" s="5">
        <v>74</v>
      </c>
      <c r="AQ139" s="5">
        <v>69.5</v>
      </c>
      <c r="AR139" s="5">
        <v>60.6</v>
      </c>
      <c r="AS139" s="5">
        <v>61.9</v>
      </c>
      <c r="AT139" s="5">
        <v>61.9</v>
      </c>
      <c r="AU139" s="5">
        <v>59.6</v>
      </c>
      <c r="AV139" s="5">
        <v>52.4</v>
      </c>
      <c r="AW139" s="5">
        <v>45.9</v>
      </c>
      <c r="AX139" s="5">
        <v>47.9</v>
      </c>
      <c r="AY139" s="5">
        <v>53.5</v>
      </c>
      <c r="AZ139" s="5">
        <v>56.3</v>
      </c>
      <c r="BA139" s="5">
        <v>61.1</v>
      </c>
      <c r="BB139" s="5">
        <v>63.1</v>
      </c>
      <c r="BC139" s="5">
        <v>61.2</v>
      </c>
      <c r="BD139" s="5">
        <v>61.8</v>
      </c>
      <c r="BE139" s="5">
        <v>61.9</v>
      </c>
      <c r="BF139" s="5">
        <v>63.2</v>
      </c>
      <c r="BG139" s="5">
        <v>61.9</v>
      </c>
      <c r="BH139" s="5">
        <v>68.2</v>
      </c>
      <c r="BI139" s="5">
        <v>70.2</v>
      </c>
      <c r="BJ139" s="5">
        <v>70</v>
      </c>
      <c r="BK139" s="5">
        <v>66.900000000000006</v>
      </c>
      <c r="BL139" s="5">
        <v>63.8</v>
      </c>
      <c r="BM139" s="5">
        <v>61.7</v>
      </c>
      <c r="BN139" s="5">
        <v>55</v>
      </c>
      <c r="BO139" s="5">
        <v>55.6</v>
      </c>
      <c r="BP139" s="5">
        <v>57.6</v>
      </c>
      <c r="BQ139" s="5">
        <v>59.8</v>
      </c>
      <c r="BR139" s="5">
        <v>65.7</v>
      </c>
      <c r="BS139" s="5">
        <v>70.400000000000006</v>
      </c>
      <c r="BT139" s="5">
        <v>70.900000000000006</v>
      </c>
      <c r="BU139" s="5">
        <v>73.2</v>
      </c>
      <c r="BV139" s="5">
        <v>72.599999999999994</v>
      </c>
      <c r="BW139" s="5">
        <v>73.900000000000006</v>
      </c>
      <c r="BX139" s="5">
        <v>80.5</v>
      </c>
      <c r="BY139" s="5">
        <v>89.2</v>
      </c>
      <c r="BZ139" s="5">
        <v>87.8</v>
      </c>
      <c r="CA139" s="5">
        <v>88.4</v>
      </c>
      <c r="CB139" s="5">
        <v>88.4</v>
      </c>
      <c r="CC139" s="5">
        <v>93.4</v>
      </c>
      <c r="CD139" s="5">
        <v>98.6</v>
      </c>
      <c r="CE139" s="5">
        <v>83.3</v>
      </c>
      <c r="CF139" s="5">
        <v>71.900000000000006</v>
      </c>
      <c r="CG139" s="5">
        <v>73.599999999999994</v>
      </c>
      <c r="CH139" s="5">
        <v>77.7</v>
      </c>
      <c r="CI139" s="5">
        <v>78.5</v>
      </c>
      <c r="CJ139" s="5">
        <v>82.2</v>
      </c>
      <c r="CK139" s="5">
        <v>81.7</v>
      </c>
      <c r="CL139" s="5">
        <v>75.099999999999994</v>
      </c>
      <c r="CM139" s="5">
        <v>75.5</v>
      </c>
      <c r="CN139" s="5">
        <v>73.400000000000006</v>
      </c>
      <c r="CO139" s="5">
        <v>75.3</v>
      </c>
      <c r="CP139" s="5">
        <v>71.900000000000006</v>
      </c>
      <c r="CQ139" s="5">
        <v>75.5</v>
      </c>
      <c r="CR139" s="5">
        <v>78.3</v>
      </c>
      <c r="CS139" s="5">
        <v>76.599999999999994</v>
      </c>
      <c r="CT139" s="5">
        <v>69.599999999999994</v>
      </c>
      <c r="CU139" s="5">
        <v>47.9</v>
      </c>
      <c r="CV139" s="5">
        <v>33.9</v>
      </c>
      <c r="CW139" s="5">
        <v>43.9</v>
      </c>
      <c r="CX139" s="5">
        <v>56.2</v>
      </c>
      <c r="CY139" s="5">
        <v>60.6</v>
      </c>
      <c r="CZ139" s="5">
        <v>62.1</v>
      </c>
      <c r="DA139" s="5">
        <v>56.5</v>
      </c>
      <c r="DB139" s="5">
        <v>56.1</v>
      </c>
      <c r="DC139" s="5">
        <v>60.5</v>
      </c>
      <c r="DD139" s="5">
        <v>68.7</v>
      </c>
      <c r="DE139" s="5">
        <v>74.599999999999994</v>
      </c>
      <c r="DF139" s="5">
        <v>83.2</v>
      </c>
      <c r="DG139" s="5">
        <v>88.2</v>
      </c>
      <c r="DH139" s="5">
        <v>88.9</v>
      </c>
      <c r="DI139" s="5">
        <v>91.4</v>
      </c>
      <c r="DJ139" s="5">
        <v>100.3</v>
      </c>
      <c r="DK139" s="5">
        <v>102.1</v>
      </c>
      <c r="DL139" s="5">
        <v>97.1</v>
      </c>
      <c r="DM139" s="5">
        <v>101.3</v>
      </c>
      <c r="DN139" s="5">
        <v>116</v>
      </c>
      <c r="DO139" s="5">
        <v>111.6</v>
      </c>
      <c r="DP139" s="5">
        <v>104</v>
      </c>
      <c r="DQ139" s="5">
        <v>119.8</v>
      </c>
      <c r="DR139" s="5">
        <v>129.1</v>
      </c>
      <c r="DS139" s="5">
        <v>161.9</v>
      </c>
      <c r="DT139" s="5">
        <v>147.30000000000001</v>
      </c>
    </row>
    <row r="140" spans="1:124">
      <c r="A140" s="3" t="s">
        <v>293</v>
      </c>
      <c r="B140" s="3" t="s">
        <v>294</v>
      </c>
      <c r="C140" s="4">
        <v>0.46422999999999998</v>
      </c>
      <c r="D140" s="5">
        <v>108</v>
      </c>
      <c r="E140" s="5">
        <v>113.2</v>
      </c>
      <c r="F140" s="5">
        <v>116.3</v>
      </c>
      <c r="G140" s="5">
        <v>115.2</v>
      </c>
      <c r="H140" s="5">
        <v>115.4</v>
      </c>
      <c r="I140" s="5">
        <v>113.5</v>
      </c>
      <c r="J140" s="5">
        <v>111.8</v>
      </c>
      <c r="K140" s="5">
        <v>115.2</v>
      </c>
      <c r="L140" s="5">
        <v>115</v>
      </c>
      <c r="M140" s="5">
        <v>114.3</v>
      </c>
      <c r="N140" s="5">
        <v>113.3</v>
      </c>
      <c r="O140" s="5">
        <v>114.5</v>
      </c>
      <c r="P140" s="5">
        <v>114.7</v>
      </c>
      <c r="Q140" s="5">
        <v>116</v>
      </c>
      <c r="R140" s="5">
        <v>122.7</v>
      </c>
      <c r="S140" s="5">
        <v>125.4</v>
      </c>
      <c r="T140" s="5">
        <v>132.1</v>
      </c>
      <c r="U140" s="5">
        <v>133.19999999999999</v>
      </c>
      <c r="V140" s="5">
        <v>129</v>
      </c>
      <c r="W140" s="5">
        <v>131</v>
      </c>
      <c r="X140" s="5">
        <v>129.6</v>
      </c>
      <c r="Y140" s="5">
        <v>129.9</v>
      </c>
      <c r="Z140" s="5">
        <v>130.19999999999999</v>
      </c>
      <c r="AA140" s="5">
        <v>127.8</v>
      </c>
      <c r="AB140" s="5">
        <v>126.8</v>
      </c>
      <c r="AC140" s="5">
        <v>124.7</v>
      </c>
      <c r="AD140" s="5">
        <v>125.6</v>
      </c>
      <c r="AE140" s="5">
        <v>126.2</v>
      </c>
      <c r="AF140" s="5">
        <v>127.9</v>
      </c>
      <c r="AG140" s="5">
        <v>127.8</v>
      </c>
      <c r="AH140" s="5">
        <v>128.80000000000001</v>
      </c>
      <c r="AI140" s="5">
        <v>153.69999999999999</v>
      </c>
      <c r="AJ140" s="5">
        <v>156.1</v>
      </c>
      <c r="AK140" s="5">
        <v>154.9</v>
      </c>
      <c r="AL140" s="5">
        <v>154.4</v>
      </c>
      <c r="AM140" s="5">
        <v>155.4</v>
      </c>
      <c r="AN140" s="5">
        <v>147.30000000000001</v>
      </c>
      <c r="AO140" s="5">
        <v>149.69999999999999</v>
      </c>
      <c r="AP140" s="5">
        <v>149.80000000000001</v>
      </c>
      <c r="AQ140" s="5">
        <v>149.30000000000001</v>
      </c>
      <c r="AR140" s="5">
        <v>152.5</v>
      </c>
      <c r="AS140" s="5">
        <v>154.9</v>
      </c>
      <c r="AT140" s="5">
        <v>131.4</v>
      </c>
      <c r="AU140" s="5">
        <v>133.4</v>
      </c>
      <c r="AV140" s="5">
        <v>134.30000000000001</v>
      </c>
      <c r="AW140" s="5">
        <v>135.5</v>
      </c>
      <c r="AX140" s="5">
        <v>137.4</v>
      </c>
      <c r="AY140" s="5">
        <v>135.19999999999999</v>
      </c>
      <c r="AZ140" s="5">
        <v>117.6</v>
      </c>
      <c r="BA140" s="5">
        <v>118.4</v>
      </c>
      <c r="BB140" s="5">
        <v>119</v>
      </c>
      <c r="BC140" s="5">
        <v>118.9</v>
      </c>
      <c r="BD140" s="5">
        <v>118.4</v>
      </c>
      <c r="BE140" s="5">
        <v>118.1</v>
      </c>
      <c r="BF140" s="5">
        <v>105.4</v>
      </c>
      <c r="BG140" s="5">
        <v>106.7</v>
      </c>
      <c r="BH140" s="5">
        <v>107.1</v>
      </c>
      <c r="BI140" s="5">
        <v>107.4</v>
      </c>
      <c r="BJ140" s="5">
        <v>105.9</v>
      </c>
      <c r="BK140" s="5">
        <v>104.2</v>
      </c>
      <c r="BL140" s="5">
        <v>101.8</v>
      </c>
      <c r="BM140" s="5">
        <v>101.7</v>
      </c>
      <c r="BN140" s="5">
        <v>101.7</v>
      </c>
      <c r="BO140" s="5">
        <v>101.8</v>
      </c>
      <c r="BP140" s="5">
        <v>101</v>
      </c>
      <c r="BQ140" s="5">
        <v>101.7</v>
      </c>
      <c r="BR140" s="5">
        <v>111.9</v>
      </c>
      <c r="BS140" s="5">
        <v>111.6</v>
      </c>
      <c r="BT140" s="5">
        <v>110.6</v>
      </c>
      <c r="BU140" s="5">
        <v>109.6</v>
      </c>
      <c r="BV140" s="5">
        <v>111.5</v>
      </c>
      <c r="BW140" s="5">
        <v>111.8</v>
      </c>
      <c r="BX140" s="5">
        <v>116.7</v>
      </c>
      <c r="BY140" s="5">
        <v>119.9</v>
      </c>
      <c r="BZ140" s="5">
        <v>120.5</v>
      </c>
      <c r="CA140" s="5">
        <v>122</v>
      </c>
      <c r="CB140" s="5">
        <v>124.3</v>
      </c>
      <c r="CC140" s="5">
        <v>127</v>
      </c>
      <c r="CD140" s="5">
        <v>127</v>
      </c>
      <c r="CE140" s="5">
        <v>133.1</v>
      </c>
      <c r="CF140" s="5">
        <v>131.19999999999999</v>
      </c>
      <c r="CG140" s="5">
        <v>131.19999999999999</v>
      </c>
      <c r="CH140" s="5">
        <v>132.1</v>
      </c>
      <c r="CI140" s="5">
        <v>129.1</v>
      </c>
      <c r="CJ140" s="5">
        <v>136.69999999999999</v>
      </c>
      <c r="CK140" s="5">
        <v>137.4</v>
      </c>
      <c r="CL140" s="5">
        <v>137.6</v>
      </c>
      <c r="CM140" s="5">
        <v>136.30000000000001</v>
      </c>
      <c r="CN140" s="5">
        <v>140.69999999999999</v>
      </c>
      <c r="CO140" s="5">
        <v>141</v>
      </c>
      <c r="CP140" s="5">
        <v>128.6</v>
      </c>
      <c r="CQ140" s="5">
        <v>130.30000000000001</v>
      </c>
      <c r="CR140" s="5">
        <v>129.9</v>
      </c>
      <c r="CS140" s="5">
        <v>130.1</v>
      </c>
      <c r="CT140" s="5">
        <v>130.30000000000001</v>
      </c>
      <c r="CU140" s="5">
        <v>135.30000000000001</v>
      </c>
      <c r="CV140" s="5">
        <v>116.9</v>
      </c>
      <c r="CW140" s="5">
        <v>116</v>
      </c>
      <c r="CX140" s="5">
        <v>116.1</v>
      </c>
      <c r="CY140" s="5">
        <v>114.7</v>
      </c>
      <c r="CZ140" s="5">
        <v>114.7</v>
      </c>
      <c r="DA140" s="5">
        <v>113.1</v>
      </c>
      <c r="DB140" s="5">
        <v>96.1</v>
      </c>
      <c r="DC140" s="5">
        <v>96.9</v>
      </c>
      <c r="DD140" s="5">
        <v>96.7</v>
      </c>
      <c r="DE140" s="5">
        <v>95.7</v>
      </c>
      <c r="DF140" s="5">
        <v>95.5</v>
      </c>
      <c r="DG140" s="5">
        <v>95.2</v>
      </c>
      <c r="DH140" s="5">
        <v>95.6</v>
      </c>
      <c r="DI140" s="5">
        <v>95.8</v>
      </c>
      <c r="DJ140" s="5">
        <v>96</v>
      </c>
      <c r="DK140" s="5">
        <v>96.5</v>
      </c>
      <c r="DL140" s="5">
        <v>97</v>
      </c>
      <c r="DM140" s="5">
        <v>96.8</v>
      </c>
      <c r="DN140" s="5">
        <v>130.69999999999999</v>
      </c>
      <c r="DO140" s="5">
        <v>132.19999999999999</v>
      </c>
      <c r="DP140" s="5">
        <v>131.80000000000001</v>
      </c>
      <c r="DQ140" s="5">
        <v>132.6</v>
      </c>
      <c r="DR140" s="5">
        <v>108.3</v>
      </c>
      <c r="DS140" s="5">
        <v>108.4</v>
      </c>
      <c r="DT140" s="5">
        <v>174.6</v>
      </c>
    </row>
    <row r="141" spans="1:124">
      <c r="A141" s="3" t="s">
        <v>295</v>
      </c>
      <c r="B141" s="3" t="s">
        <v>296</v>
      </c>
      <c r="C141" s="4">
        <v>13.151899999999999</v>
      </c>
      <c r="D141" s="5">
        <v>106.3</v>
      </c>
      <c r="E141" s="5">
        <v>106.7</v>
      </c>
      <c r="F141" s="5">
        <v>105.5</v>
      </c>
      <c r="G141" s="5">
        <v>103.5</v>
      </c>
      <c r="H141" s="5">
        <v>104.8</v>
      </c>
      <c r="I141" s="5">
        <v>108.1</v>
      </c>
      <c r="J141" s="5">
        <v>107.5</v>
      </c>
      <c r="K141" s="5">
        <v>106.7</v>
      </c>
      <c r="L141" s="5">
        <v>107.1</v>
      </c>
      <c r="M141" s="5">
        <v>108.9</v>
      </c>
      <c r="N141" s="5">
        <v>109.8</v>
      </c>
      <c r="O141" s="5">
        <v>109.8</v>
      </c>
      <c r="P141" s="5">
        <v>108</v>
      </c>
      <c r="Q141" s="5">
        <v>105.2</v>
      </c>
      <c r="R141" s="5">
        <v>107.9</v>
      </c>
      <c r="S141" s="5">
        <v>112</v>
      </c>
      <c r="T141" s="5">
        <v>114.2</v>
      </c>
      <c r="U141" s="5">
        <v>119.2</v>
      </c>
      <c r="V141" s="5">
        <v>117</v>
      </c>
      <c r="W141" s="5">
        <v>116.2</v>
      </c>
      <c r="X141" s="5">
        <v>118.3</v>
      </c>
      <c r="Y141" s="5">
        <v>119.9</v>
      </c>
      <c r="Z141" s="5">
        <v>118.9</v>
      </c>
      <c r="AA141" s="5">
        <v>119.3</v>
      </c>
      <c r="AB141" s="5">
        <v>116.5</v>
      </c>
      <c r="AC141" s="5">
        <v>116.2</v>
      </c>
      <c r="AD141" s="5">
        <v>115.1</v>
      </c>
      <c r="AE141" s="5">
        <v>117.1</v>
      </c>
      <c r="AF141" s="5">
        <v>116.6</v>
      </c>
      <c r="AG141" s="5">
        <v>114.9</v>
      </c>
      <c r="AH141" s="5">
        <v>112.6</v>
      </c>
      <c r="AI141" s="5">
        <v>106.6</v>
      </c>
      <c r="AJ141" s="5">
        <v>101.3</v>
      </c>
      <c r="AK141" s="5">
        <v>94.5</v>
      </c>
      <c r="AL141" s="5">
        <v>88.5</v>
      </c>
      <c r="AM141" s="5">
        <v>92</v>
      </c>
      <c r="AN141" s="5">
        <v>91.3</v>
      </c>
      <c r="AO141" s="5">
        <v>95.5</v>
      </c>
      <c r="AP141" s="5">
        <v>96.4</v>
      </c>
      <c r="AQ141" s="5">
        <v>93.8</v>
      </c>
      <c r="AR141" s="5">
        <v>87.6</v>
      </c>
      <c r="AS141" s="5">
        <v>85.7</v>
      </c>
      <c r="AT141" s="5">
        <v>85.6</v>
      </c>
      <c r="AU141" s="5">
        <v>85.5</v>
      </c>
      <c r="AV141" s="5">
        <v>84.8</v>
      </c>
      <c r="AW141" s="5">
        <v>79.8</v>
      </c>
      <c r="AX141" s="5">
        <v>75.5</v>
      </c>
      <c r="AY141" s="5">
        <v>76.5</v>
      </c>
      <c r="AZ141" s="5">
        <v>78.3</v>
      </c>
      <c r="BA141" s="5">
        <v>81.3</v>
      </c>
      <c r="BB141" s="5">
        <v>85.2</v>
      </c>
      <c r="BC141" s="5">
        <v>84.7</v>
      </c>
      <c r="BD141" s="5">
        <v>81.099999999999994</v>
      </c>
      <c r="BE141" s="5">
        <v>83.2</v>
      </c>
      <c r="BF141" s="5">
        <v>84.6</v>
      </c>
      <c r="BG141" s="5">
        <v>87.3</v>
      </c>
      <c r="BH141" s="5">
        <v>88.4</v>
      </c>
      <c r="BI141" s="5">
        <v>93.1</v>
      </c>
      <c r="BJ141" s="5">
        <v>94.5</v>
      </c>
      <c r="BK141" s="5">
        <v>93.6</v>
      </c>
      <c r="BL141" s="5">
        <v>91.7</v>
      </c>
      <c r="BM141" s="5">
        <v>90.9</v>
      </c>
      <c r="BN141" s="5">
        <v>89.6</v>
      </c>
      <c r="BO141" s="5">
        <v>88.4</v>
      </c>
      <c r="BP141" s="5">
        <v>89.1</v>
      </c>
      <c r="BQ141" s="5">
        <v>91.9</v>
      </c>
      <c r="BR141" s="5">
        <v>93.8</v>
      </c>
      <c r="BS141" s="5">
        <v>94.6</v>
      </c>
      <c r="BT141" s="5">
        <v>95.5</v>
      </c>
      <c r="BU141" s="5">
        <v>97.5</v>
      </c>
      <c r="BV141" s="5">
        <v>98.8</v>
      </c>
      <c r="BW141" s="5">
        <v>98</v>
      </c>
      <c r="BX141" s="5">
        <v>99</v>
      </c>
      <c r="BY141" s="5">
        <v>102.4</v>
      </c>
      <c r="BZ141" s="5">
        <v>104.4</v>
      </c>
      <c r="CA141" s="5">
        <v>104.4</v>
      </c>
      <c r="CB141" s="5">
        <v>104.9</v>
      </c>
      <c r="CC141" s="5">
        <v>107.8</v>
      </c>
      <c r="CD141" s="5">
        <v>111.3</v>
      </c>
      <c r="CE141" s="5">
        <v>109.3</v>
      </c>
      <c r="CF141" s="5">
        <v>102.8</v>
      </c>
      <c r="CG141" s="5">
        <v>99.3</v>
      </c>
      <c r="CH141" s="5">
        <v>100.5</v>
      </c>
      <c r="CI141" s="5">
        <v>102.5</v>
      </c>
      <c r="CJ141" s="5">
        <v>102.8</v>
      </c>
      <c r="CK141" s="5">
        <v>104.4</v>
      </c>
      <c r="CL141" s="5">
        <v>102.2</v>
      </c>
      <c r="CM141" s="5">
        <v>100.6</v>
      </c>
      <c r="CN141" s="5">
        <v>101.2</v>
      </c>
      <c r="CO141" s="5">
        <v>100.6</v>
      </c>
      <c r="CP141" s="5">
        <v>102.3</v>
      </c>
      <c r="CQ141" s="5">
        <v>101.3</v>
      </c>
      <c r="CR141" s="5">
        <v>103.2</v>
      </c>
      <c r="CS141" s="5">
        <v>104.7</v>
      </c>
      <c r="CT141" s="5">
        <v>103.6</v>
      </c>
      <c r="CU141" s="5">
        <v>99.5</v>
      </c>
      <c r="CV141" s="5">
        <v>89.8</v>
      </c>
      <c r="CW141" s="5">
        <v>80.3</v>
      </c>
      <c r="CX141" s="5">
        <v>85.6</v>
      </c>
      <c r="CY141" s="5">
        <v>90.7</v>
      </c>
      <c r="CZ141" s="5">
        <v>92</v>
      </c>
      <c r="DA141" s="5">
        <v>91.9</v>
      </c>
      <c r="DB141" s="5">
        <v>90.9</v>
      </c>
      <c r="DC141" s="5">
        <v>94.2</v>
      </c>
      <c r="DD141" s="5">
        <v>96.9</v>
      </c>
      <c r="DE141" s="5">
        <v>100.7</v>
      </c>
      <c r="DF141" s="5">
        <v>105.7</v>
      </c>
      <c r="DG141" s="5">
        <v>109.2</v>
      </c>
      <c r="DH141" s="5">
        <v>108.9</v>
      </c>
      <c r="DI141" s="5">
        <v>109.8</v>
      </c>
      <c r="DJ141" s="5">
        <v>110.7</v>
      </c>
      <c r="DK141" s="5">
        <v>115.2</v>
      </c>
      <c r="DL141" s="5">
        <v>117.9</v>
      </c>
      <c r="DM141" s="5">
        <v>119</v>
      </c>
      <c r="DN141" s="5">
        <v>126</v>
      </c>
      <c r="DO141" s="5">
        <v>136</v>
      </c>
      <c r="DP141" s="5">
        <v>133.80000000000001</v>
      </c>
      <c r="DQ141" s="5">
        <v>135.30000000000001</v>
      </c>
      <c r="DR141" s="5">
        <v>138.30000000000001</v>
      </c>
      <c r="DS141" s="5">
        <v>146.9</v>
      </c>
      <c r="DT141" s="5">
        <v>151</v>
      </c>
    </row>
    <row r="142" spans="1:124">
      <c r="A142" s="3" t="s">
        <v>297</v>
      </c>
      <c r="B142" s="3" t="s">
        <v>298</v>
      </c>
      <c r="C142" s="4">
        <v>2.1381299999999999</v>
      </c>
      <c r="D142" s="5">
        <v>100.9</v>
      </c>
      <c r="E142" s="5">
        <v>100.4</v>
      </c>
      <c r="F142" s="5">
        <v>101.2</v>
      </c>
      <c r="G142" s="5">
        <v>102.5</v>
      </c>
      <c r="H142" s="5">
        <v>102.5</v>
      </c>
      <c r="I142" s="5">
        <v>102.5</v>
      </c>
      <c r="J142" s="5">
        <v>102.5</v>
      </c>
      <c r="K142" s="5">
        <v>102.5</v>
      </c>
      <c r="L142" s="5">
        <v>102.5</v>
      </c>
      <c r="M142" s="5">
        <v>102.5</v>
      </c>
      <c r="N142" s="5">
        <v>102.5</v>
      </c>
      <c r="O142" s="5">
        <v>102.5</v>
      </c>
      <c r="P142" s="5">
        <v>102.5</v>
      </c>
      <c r="Q142" s="5">
        <v>102.5</v>
      </c>
      <c r="R142" s="5">
        <v>104.5</v>
      </c>
      <c r="S142" s="5">
        <v>104.5</v>
      </c>
      <c r="T142" s="5">
        <v>104.5</v>
      </c>
      <c r="U142" s="5">
        <v>104.5</v>
      </c>
      <c r="V142" s="5">
        <v>104.5</v>
      </c>
      <c r="W142" s="5">
        <v>104.5</v>
      </c>
      <c r="X142" s="5">
        <v>105.6</v>
      </c>
      <c r="Y142" s="5">
        <v>106.7</v>
      </c>
      <c r="Z142" s="5">
        <v>106.7</v>
      </c>
      <c r="AA142" s="5">
        <v>106.7</v>
      </c>
      <c r="AB142" s="5">
        <v>106.7</v>
      </c>
      <c r="AC142" s="5">
        <v>106.7</v>
      </c>
      <c r="AD142" s="5">
        <v>106.7</v>
      </c>
      <c r="AE142" s="5">
        <v>106.7</v>
      </c>
      <c r="AF142" s="5">
        <v>106.7</v>
      </c>
      <c r="AG142" s="5">
        <v>106.7</v>
      </c>
      <c r="AH142" s="5">
        <v>106.7</v>
      </c>
      <c r="AI142" s="5">
        <v>106.7</v>
      </c>
      <c r="AJ142" s="5">
        <v>106.7</v>
      </c>
      <c r="AK142" s="5">
        <v>106.7</v>
      </c>
      <c r="AL142" s="5">
        <v>106.7</v>
      </c>
      <c r="AM142" s="5">
        <v>106.7</v>
      </c>
      <c r="AN142" s="5">
        <v>106.7</v>
      </c>
      <c r="AO142" s="5">
        <v>106.7</v>
      </c>
      <c r="AP142" s="5">
        <v>106.7</v>
      </c>
      <c r="AQ142" s="5">
        <v>106.7</v>
      </c>
      <c r="AR142" s="5">
        <v>106.4</v>
      </c>
      <c r="AS142" s="5">
        <v>106.4</v>
      </c>
      <c r="AT142" s="5">
        <v>106.4</v>
      </c>
      <c r="AU142" s="5">
        <v>106.4</v>
      </c>
      <c r="AV142" s="5">
        <v>106.4</v>
      </c>
      <c r="AW142" s="5">
        <v>106.4</v>
      </c>
      <c r="AX142" s="5">
        <v>106.4</v>
      </c>
      <c r="AY142" s="5">
        <v>106.4</v>
      </c>
      <c r="AZ142" s="5">
        <v>106.4</v>
      </c>
      <c r="BA142" s="5">
        <v>106.3</v>
      </c>
      <c r="BB142" s="5">
        <v>107</v>
      </c>
      <c r="BC142" s="5">
        <v>107</v>
      </c>
      <c r="BD142" s="5">
        <v>107</v>
      </c>
      <c r="BE142" s="5">
        <v>107</v>
      </c>
      <c r="BF142" s="5">
        <v>107</v>
      </c>
      <c r="BG142" s="5">
        <v>107</v>
      </c>
      <c r="BH142" s="5">
        <v>107</v>
      </c>
      <c r="BI142" s="5">
        <v>113.5</v>
      </c>
      <c r="BJ142" s="5">
        <v>115.9</v>
      </c>
      <c r="BK142" s="5">
        <v>116.3</v>
      </c>
      <c r="BL142" s="5">
        <v>117.5</v>
      </c>
      <c r="BM142" s="5">
        <v>117.5</v>
      </c>
      <c r="BN142" s="5">
        <v>117.5</v>
      </c>
      <c r="BO142" s="5">
        <v>117.5</v>
      </c>
      <c r="BP142" s="5">
        <v>117.5</v>
      </c>
      <c r="BQ142" s="5">
        <v>117.5</v>
      </c>
      <c r="BR142" s="5">
        <v>118.3</v>
      </c>
      <c r="BS142" s="5">
        <v>117.6</v>
      </c>
      <c r="BT142" s="5">
        <v>117</v>
      </c>
      <c r="BU142" s="5">
        <v>121.1</v>
      </c>
      <c r="BV142" s="5">
        <v>122.6</v>
      </c>
      <c r="BW142" s="5">
        <v>122.6</v>
      </c>
      <c r="BX142" s="5">
        <v>123.1</v>
      </c>
      <c r="BY142" s="5">
        <v>123</v>
      </c>
      <c r="BZ142" s="5">
        <v>123</v>
      </c>
      <c r="CA142" s="5">
        <v>123</v>
      </c>
      <c r="CB142" s="5">
        <v>123</v>
      </c>
      <c r="CC142" s="5">
        <v>123.2</v>
      </c>
      <c r="CD142" s="5">
        <v>123.4</v>
      </c>
      <c r="CE142" s="5">
        <v>123.4</v>
      </c>
      <c r="CF142" s="5">
        <v>123.4</v>
      </c>
      <c r="CG142" s="5">
        <v>123.6</v>
      </c>
      <c r="CH142" s="5">
        <v>123.6</v>
      </c>
      <c r="CI142" s="5">
        <v>123.6</v>
      </c>
      <c r="CJ142" s="5">
        <v>123.6</v>
      </c>
      <c r="CK142" s="5">
        <v>123.6</v>
      </c>
      <c r="CL142" s="5">
        <v>124</v>
      </c>
      <c r="CM142" s="5">
        <v>124</v>
      </c>
      <c r="CN142" s="5">
        <v>124</v>
      </c>
      <c r="CO142" s="5">
        <v>124.8</v>
      </c>
      <c r="CP142" s="5">
        <v>126.5</v>
      </c>
      <c r="CQ142" s="5">
        <v>126.5</v>
      </c>
      <c r="CR142" s="5">
        <v>126.5</v>
      </c>
      <c r="CS142" s="5">
        <v>126.5</v>
      </c>
      <c r="CT142" s="5">
        <v>126.5</v>
      </c>
      <c r="CU142" s="5">
        <v>126.5</v>
      </c>
      <c r="CV142" s="5">
        <v>126.5</v>
      </c>
      <c r="CW142" s="5">
        <v>126.4</v>
      </c>
      <c r="CX142" s="5">
        <v>126.4</v>
      </c>
      <c r="CY142" s="5">
        <v>126.4</v>
      </c>
      <c r="CZ142" s="5">
        <v>126.4</v>
      </c>
      <c r="DA142" s="5">
        <v>126.4</v>
      </c>
      <c r="DB142" s="5">
        <v>126.4</v>
      </c>
      <c r="DC142" s="5">
        <v>126.5</v>
      </c>
      <c r="DD142" s="5">
        <v>127</v>
      </c>
      <c r="DE142" s="5">
        <v>127</v>
      </c>
      <c r="DF142" s="5">
        <v>126.9</v>
      </c>
      <c r="DG142" s="5">
        <v>126.9</v>
      </c>
      <c r="DH142" s="5">
        <v>127.3</v>
      </c>
      <c r="DI142" s="5">
        <v>127.3</v>
      </c>
      <c r="DJ142" s="5">
        <v>127.3</v>
      </c>
      <c r="DK142" s="5">
        <v>127.5</v>
      </c>
      <c r="DL142" s="5">
        <v>127.7</v>
      </c>
      <c r="DM142" s="5">
        <v>127.7</v>
      </c>
      <c r="DN142" s="5">
        <v>128.9</v>
      </c>
      <c r="DO142" s="5">
        <v>130.4</v>
      </c>
      <c r="DP142" s="5">
        <v>130.9</v>
      </c>
      <c r="DQ142" s="5">
        <v>130.9</v>
      </c>
      <c r="DR142" s="5">
        <v>130.9</v>
      </c>
      <c r="DS142" s="5">
        <v>130.9</v>
      </c>
      <c r="DT142" s="5">
        <v>130.9</v>
      </c>
    </row>
    <row r="143" spans="1:124">
      <c r="A143" s="3" t="s">
        <v>299</v>
      </c>
      <c r="B143" s="3" t="s">
        <v>300</v>
      </c>
      <c r="C143" s="4">
        <v>0.64702999999999999</v>
      </c>
      <c r="D143" s="5">
        <v>100</v>
      </c>
      <c r="E143" s="5">
        <v>100</v>
      </c>
      <c r="F143" s="5">
        <v>100</v>
      </c>
      <c r="G143" s="5">
        <v>100</v>
      </c>
      <c r="H143" s="5">
        <v>100</v>
      </c>
      <c r="I143" s="5">
        <v>100</v>
      </c>
      <c r="J143" s="5">
        <v>100</v>
      </c>
      <c r="K143" s="5">
        <v>100</v>
      </c>
      <c r="L143" s="5">
        <v>100</v>
      </c>
      <c r="M143" s="5">
        <v>100</v>
      </c>
      <c r="N143" s="5">
        <v>100</v>
      </c>
      <c r="O143" s="5">
        <v>100</v>
      </c>
      <c r="P143" s="5">
        <v>100</v>
      </c>
      <c r="Q143" s="5">
        <v>100</v>
      </c>
      <c r="R143" s="5">
        <v>101.4</v>
      </c>
      <c r="S143" s="5">
        <v>101.4</v>
      </c>
      <c r="T143" s="5">
        <v>101.4</v>
      </c>
      <c r="U143" s="5">
        <v>101.4</v>
      </c>
      <c r="V143" s="5">
        <v>101.4</v>
      </c>
      <c r="W143" s="5">
        <v>101.4</v>
      </c>
      <c r="X143" s="5">
        <v>101.4</v>
      </c>
      <c r="Y143" s="5">
        <v>101.4</v>
      </c>
      <c r="Z143" s="5">
        <v>101.4</v>
      </c>
      <c r="AA143" s="5">
        <v>101.4</v>
      </c>
      <c r="AB143" s="5">
        <v>101.4</v>
      </c>
      <c r="AC143" s="5">
        <v>101.4</v>
      </c>
      <c r="AD143" s="5">
        <v>101.4</v>
      </c>
      <c r="AE143" s="5">
        <v>101.4</v>
      </c>
      <c r="AF143" s="5">
        <v>101.4</v>
      </c>
      <c r="AG143" s="5">
        <v>101.4</v>
      </c>
      <c r="AH143" s="5">
        <v>101.4</v>
      </c>
      <c r="AI143" s="5">
        <v>101.4</v>
      </c>
      <c r="AJ143" s="5">
        <v>101.4</v>
      </c>
      <c r="AK143" s="5">
        <v>101.4</v>
      </c>
      <c r="AL143" s="5">
        <v>101.4</v>
      </c>
      <c r="AM143" s="5">
        <v>101.4</v>
      </c>
      <c r="AN143" s="5">
        <v>101.4</v>
      </c>
      <c r="AO143" s="5">
        <v>101.4</v>
      </c>
      <c r="AP143" s="5">
        <v>101.4</v>
      </c>
      <c r="AQ143" s="5">
        <v>101.4</v>
      </c>
      <c r="AR143" s="5">
        <v>101.4</v>
      </c>
      <c r="AS143" s="5">
        <v>101.4</v>
      </c>
      <c r="AT143" s="5">
        <v>101.4</v>
      </c>
      <c r="AU143" s="5">
        <v>101.4</v>
      </c>
      <c r="AV143" s="5">
        <v>101.4</v>
      </c>
      <c r="AW143" s="5">
        <v>101.4</v>
      </c>
      <c r="AX143" s="5">
        <v>101.4</v>
      </c>
      <c r="AY143" s="5">
        <v>101.4</v>
      </c>
      <c r="AZ143" s="5">
        <v>101.4</v>
      </c>
      <c r="BA143" s="5">
        <v>101.4</v>
      </c>
      <c r="BB143" s="5">
        <v>101.4</v>
      </c>
      <c r="BC143" s="5">
        <v>101.4</v>
      </c>
      <c r="BD143" s="5">
        <v>101.4</v>
      </c>
      <c r="BE143" s="5">
        <v>101.4</v>
      </c>
      <c r="BF143" s="5">
        <v>101.4</v>
      </c>
      <c r="BG143" s="5">
        <v>101.4</v>
      </c>
      <c r="BH143" s="5">
        <v>101.4</v>
      </c>
      <c r="BI143" s="5">
        <v>123.1</v>
      </c>
      <c r="BJ143" s="5">
        <v>130.80000000000001</v>
      </c>
      <c r="BK143" s="5">
        <v>131.5</v>
      </c>
      <c r="BL143" s="5">
        <v>135.5</v>
      </c>
      <c r="BM143" s="5">
        <v>135.5</v>
      </c>
      <c r="BN143" s="5">
        <v>135.5</v>
      </c>
      <c r="BO143" s="5">
        <v>135.5</v>
      </c>
      <c r="BP143" s="5">
        <v>135.5</v>
      </c>
      <c r="BQ143" s="5">
        <v>135.5</v>
      </c>
      <c r="BR143" s="5">
        <v>135.5</v>
      </c>
      <c r="BS143" s="5">
        <v>133.6</v>
      </c>
      <c r="BT143" s="5">
        <v>131.69999999999999</v>
      </c>
      <c r="BU143" s="5">
        <v>131.69999999999999</v>
      </c>
      <c r="BV143" s="5">
        <v>131.69999999999999</v>
      </c>
      <c r="BW143" s="5">
        <v>131.69999999999999</v>
      </c>
      <c r="BX143" s="5">
        <v>132</v>
      </c>
      <c r="BY143" s="5">
        <v>132</v>
      </c>
      <c r="BZ143" s="5">
        <v>132</v>
      </c>
      <c r="CA143" s="5">
        <v>132</v>
      </c>
      <c r="CB143" s="5">
        <v>132</v>
      </c>
      <c r="CC143" s="5">
        <v>132.80000000000001</v>
      </c>
      <c r="CD143" s="5">
        <v>133.30000000000001</v>
      </c>
      <c r="CE143" s="5">
        <v>133.30000000000001</v>
      </c>
      <c r="CF143" s="5">
        <v>133.30000000000001</v>
      </c>
      <c r="CG143" s="5">
        <v>133.9</v>
      </c>
      <c r="CH143" s="5">
        <v>133.9</v>
      </c>
      <c r="CI143" s="5">
        <v>133.9</v>
      </c>
      <c r="CJ143" s="5">
        <v>133.9</v>
      </c>
      <c r="CK143" s="5">
        <v>133.9</v>
      </c>
      <c r="CL143" s="5">
        <v>133.9</v>
      </c>
      <c r="CM143" s="5">
        <v>133.9</v>
      </c>
      <c r="CN143" s="5">
        <v>133.9</v>
      </c>
      <c r="CO143" s="5">
        <v>136.5</v>
      </c>
      <c r="CP143" s="5">
        <v>141.9</v>
      </c>
      <c r="CQ143" s="5">
        <v>141.9</v>
      </c>
      <c r="CR143" s="5">
        <v>141.9</v>
      </c>
      <c r="CS143" s="5">
        <v>141.9</v>
      </c>
      <c r="CT143" s="5">
        <v>141.9</v>
      </c>
      <c r="CU143" s="5">
        <v>141.9</v>
      </c>
      <c r="CV143" s="5">
        <v>141.9</v>
      </c>
      <c r="CW143" s="5">
        <v>141.6</v>
      </c>
      <c r="CX143" s="5">
        <v>141.6</v>
      </c>
      <c r="CY143" s="5">
        <v>141.6</v>
      </c>
      <c r="CZ143" s="5">
        <v>141.6</v>
      </c>
      <c r="DA143" s="5">
        <v>141.6</v>
      </c>
      <c r="DB143" s="5">
        <v>141.69999999999999</v>
      </c>
      <c r="DC143" s="5">
        <v>141.9</v>
      </c>
      <c r="DD143" s="5">
        <v>141.9</v>
      </c>
      <c r="DE143" s="5">
        <v>141.9</v>
      </c>
      <c r="DF143" s="5">
        <v>141.9</v>
      </c>
      <c r="DG143" s="5">
        <v>141.9</v>
      </c>
      <c r="DH143" s="5">
        <v>141.9</v>
      </c>
      <c r="DI143" s="5">
        <v>141.9</v>
      </c>
      <c r="DJ143" s="5">
        <v>141.9</v>
      </c>
      <c r="DK143" s="5">
        <v>142.5</v>
      </c>
      <c r="DL143" s="5">
        <v>143.4</v>
      </c>
      <c r="DM143" s="5">
        <v>143.4</v>
      </c>
      <c r="DN143" s="5">
        <v>143.4</v>
      </c>
      <c r="DO143" s="5">
        <v>143.4</v>
      </c>
      <c r="DP143" s="5">
        <v>143.4</v>
      </c>
      <c r="DQ143" s="5">
        <v>143.4</v>
      </c>
      <c r="DR143" s="5">
        <v>143.4</v>
      </c>
      <c r="DS143" s="5">
        <v>143.4</v>
      </c>
      <c r="DT143" s="5">
        <v>143.4</v>
      </c>
    </row>
    <row r="144" spans="1:124">
      <c r="A144" s="3" t="s">
        <v>301</v>
      </c>
      <c r="B144" s="3" t="s">
        <v>302</v>
      </c>
      <c r="C144" s="4">
        <v>0.64702999999999999</v>
      </c>
      <c r="D144" s="5">
        <v>100</v>
      </c>
      <c r="E144" s="5">
        <v>100</v>
      </c>
      <c r="F144" s="5">
        <v>100</v>
      </c>
      <c r="G144" s="5">
        <v>100</v>
      </c>
      <c r="H144" s="5">
        <v>100</v>
      </c>
      <c r="I144" s="5">
        <v>100</v>
      </c>
      <c r="J144" s="5">
        <v>100</v>
      </c>
      <c r="K144" s="5">
        <v>100</v>
      </c>
      <c r="L144" s="5">
        <v>100</v>
      </c>
      <c r="M144" s="5">
        <v>100</v>
      </c>
      <c r="N144" s="5">
        <v>100</v>
      </c>
      <c r="O144" s="5">
        <v>100</v>
      </c>
      <c r="P144" s="5">
        <v>100</v>
      </c>
      <c r="Q144" s="5">
        <v>100</v>
      </c>
      <c r="R144" s="5">
        <v>101.4</v>
      </c>
      <c r="S144" s="5">
        <v>101.4</v>
      </c>
      <c r="T144" s="5">
        <v>101.4</v>
      </c>
      <c r="U144" s="5">
        <v>101.4</v>
      </c>
      <c r="V144" s="5">
        <v>101.4</v>
      </c>
      <c r="W144" s="5">
        <v>101.4</v>
      </c>
      <c r="X144" s="5">
        <v>101.4</v>
      </c>
      <c r="Y144" s="5">
        <v>101.4</v>
      </c>
      <c r="Z144" s="5">
        <v>101.4</v>
      </c>
      <c r="AA144" s="5">
        <v>101.4</v>
      </c>
      <c r="AB144" s="5">
        <v>101.4</v>
      </c>
      <c r="AC144" s="5">
        <v>101.4</v>
      </c>
      <c r="AD144" s="5">
        <v>101.4</v>
      </c>
      <c r="AE144" s="5">
        <v>101.4</v>
      </c>
      <c r="AF144" s="5">
        <v>101.4</v>
      </c>
      <c r="AG144" s="5">
        <v>101.4</v>
      </c>
      <c r="AH144" s="5">
        <v>101.4</v>
      </c>
      <c r="AI144" s="5">
        <v>101.4</v>
      </c>
      <c r="AJ144" s="5">
        <v>101.4</v>
      </c>
      <c r="AK144" s="5">
        <v>101.4</v>
      </c>
      <c r="AL144" s="5">
        <v>101.4</v>
      </c>
      <c r="AM144" s="5">
        <v>101.4</v>
      </c>
      <c r="AN144" s="5">
        <v>101.4</v>
      </c>
      <c r="AO144" s="5">
        <v>101.4</v>
      </c>
      <c r="AP144" s="5">
        <v>101.4</v>
      </c>
      <c r="AQ144" s="5">
        <v>101.4</v>
      </c>
      <c r="AR144" s="5">
        <v>101.4</v>
      </c>
      <c r="AS144" s="5">
        <v>101.4</v>
      </c>
      <c r="AT144" s="5">
        <v>101.4</v>
      </c>
      <c r="AU144" s="5">
        <v>101.4</v>
      </c>
      <c r="AV144" s="5">
        <v>101.4</v>
      </c>
      <c r="AW144" s="5">
        <v>101.4</v>
      </c>
      <c r="AX144" s="5">
        <v>101.4</v>
      </c>
      <c r="AY144" s="5">
        <v>101.4</v>
      </c>
      <c r="AZ144" s="5">
        <v>101.4</v>
      </c>
      <c r="BA144" s="5">
        <v>101.4</v>
      </c>
      <c r="BB144" s="5">
        <v>101.4</v>
      </c>
      <c r="BC144" s="5">
        <v>101.4</v>
      </c>
      <c r="BD144" s="5">
        <v>101.4</v>
      </c>
      <c r="BE144" s="5">
        <v>101.4</v>
      </c>
      <c r="BF144" s="5">
        <v>101.4</v>
      </c>
      <c r="BG144" s="5">
        <v>101.4</v>
      </c>
      <c r="BH144" s="5">
        <v>101.4</v>
      </c>
      <c r="BI144" s="5">
        <v>123.1</v>
      </c>
      <c r="BJ144" s="5">
        <v>130.80000000000001</v>
      </c>
      <c r="BK144" s="5">
        <v>131.5</v>
      </c>
      <c r="BL144" s="5">
        <v>135.5</v>
      </c>
      <c r="BM144" s="5">
        <v>135.5</v>
      </c>
      <c r="BN144" s="5">
        <v>135.5</v>
      </c>
      <c r="BO144" s="5">
        <v>135.5</v>
      </c>
      <c r="BP144" s="5">
        <v>135.5</v>
      </c>
      <c r="BQ144" s="5">
        <v>135.5</v>
      </c>
      <c r="BR144" s="5">
        <v>135.5</v>
      </c>
      <c r="BS144" s="5">
        <v>133.6</v>
      </c>
      <c r="BT144" s="5">
        <v>131.69999999999999</v>
      </c>
      <c r="BU144" s="5">
        <v>131.69999999999999</v>
      </c>
      <c r="BV144" s="5">
        <v>131.69999999999999</v>
      </c>
      <c r="BW144" s="5">
        <v>131.69999999999999</v>
      </c>
      <c r="BX144" s="5">
        <v>132</v>
      </c>
      <c r="BY144" s="5">
        <v>132</v>
      </c>
      <c r="BZ144" s="5">
        <v>132</v>
      </c>
      <c r="CA144" s="5">
        <v>132</v>
      </c>
      <c r="CB144" s="5">
        <v>132</v>
      </c>
      <c r="CC144" s="5">
        <v>132.80000000000001</v>
      </c>
      <c r="CD144" s="5">
        <v>133.30000000000001</v>
      </c>
      <c r="CE144" s="5">
        <v>133.30000000000001</v>
      </c>
      <c r="CF144" s="5">
        <v>133.30000000000001</v>
      </c>
      <c r="CG144" s="5">
        <v>133.9</v>
      </c>
      <c r="CH144" s="5">
        <v>133.9</v>
      </c>
      <c r="CI144" s="5">
        <v>133.9</v>
      </c>
      <c r="CJ144" s="5">
        <v>133.9</v>
      </c>
      <c r="CK144" s="5">
        <v>133.9</v>
      </c>
      <c r="CL144" s="5">
        <v>133.9</v>
      </c>
      <c r="CM144" s="5">
        <v>133.9</v>
      </c>
      <c r="CN144" s="5">
        <v>133.9</v>
      </c>
      <c r="CO144" s="5">
        <v>136.5</v>
      </c>
      <c r="CP144" s="5">
        <v>141.9</v>
      </c>
      <c r="CQ144" s="5">
        <v>141.9</v>
      </c>
      <c r="CR144" s="5">
        <v>141.9</v>
      </c>
      <c r="CS144" s="5">
        <v>141.9</v>
      </c>
      <c r="CT144" s="5">
        <v>141.9</v>
      </c>
      <c r="CU144" s="5">
        <v>141.9</v>
      </c>
      <c r="CV144" s="5">
        <v>141.9</v>
      </c>
      <c r="CW144" s="5">
        <v>141.6</v>
      </c>
      <c r="CX144" s="5">
        <v>141.6</v>
      </c>
      <c r="CY144" s="5">
        <v>141.6</v>
      </c>
      <c r="CZ144" s="5">
        <v>141.6</v>
      </c>
      <c r="DA144" s="5">
        <v>141.6</v>
      </c>
      <c r="DB144" s="5">
        <v>141.69999999999999</v>
      </c>
      <c r="DC144" s="5">
        <v>141.9</v>
      </c>
      <c r="DD144" s="5">
        <v>141.9</v>
      </c>
      <c r="DE144" s="5">
        <v>141.9</v>
      </c>
      <c r="DF144" s="5">
        <v>141.9</v>
      </c>
      <c r="DG144" s="5">
        <v>141.9</v>
      </c>
      <c r="DH144" s="5">
        <v>141.9</v>
      </c>
      <c r="DI144" s="5">
        <v>141.9</v>
      </c>
      <c r="DJ144" s="5">
        <v>141.9</v>
      </c>
      <c r="DK144" s="5">
        <v>142.5</v>
      </c>
      <c r="DL144" s="5">
        <v>143.4</v>
      </c>
      <c r="DM144" s="5">
        <v>143.4</v>
      </c>
      <c r="DN144" s="5">
        <v>143.4</v>
      </c>
      <c r="DO144" s="5">
        <v>143.4</v>
      </c>
      <c r="DP144" s="5">
        <v>143.4</v>
      </c>
      <c r="DQ144" s="5">
        <v>143.4</v>
      </c>
      <c r="DR144" s="5">
        <v>143.4</v>
      </c>
      <c r="DS144" s="5">
        <v>143.4</v>
      </c>
      <c r="DT144" s="5">
        <v>143.4</v>
      </c>
    </row>
    <row r="145" spans="1:124">
      <c r="A145" s="3" t="s">
        <v>303</v>
      </c>
      <c r="B145" s="3" t="s">
        <v>304</v>
      </c>
      <c r="C145" s="4">
        <v>1.40097</v>
      </c>
      <c r="D145" s="5">
        <v>100.8</v>
      </c>
      <c r="E145" s="5">
        <v>100.8</v>
      </c>
      <c r="F145" s="5">
        <v>102</v>
      </c>
      <c r="G145" s="5">
        <v>103.9</v>
      </c>
      <c r="H145" s="5">
        <v>103.9</v>
      </c>
      <c r="I145" s="5">
        <v>103.9</v>
      </c>
      <c r="J145" s="5">
        <v>103.9</v>
      </c>
      <c r="K145" s="5">
        <v>103.9</v>
      </c>
      <c r="L145" s="5">
        <v>103.9</v>
      </c>
      <c r="M145" s="5">
        <v>103.9</v>
      </c>
      <c r="N145" s="5">
        <v>103.9</v>
      </c>
      <c r="O145" s="5">
        <v>103.9</v>
      </c>
      <c r="P145" s="5">
        <v>103.9</v>
      </c>
      <c r="Q145" s="5">
        <v>103.9</v>
      </c>
      <c r="R145" s="5">
        <v>106.2</v>
      </c>
      <c r="S145" s="5">
        <v>106.2</v>
      </c>
      <c r="T145" s="5">
        <v>106.2</v>
      </c>
      <c r="U145" s="5">
        <v>106.2</v>
      </c>
      <c r="V145" s="5">
        <v>106.2</v>
      </c>
      <c r="W145" s="5">
        <v>106.2</v>
      </c>
      <c r="X145" s="5">
        <v>107.9</v>
      </c>
      <c r="Y145" s="5">
        <v>109.6</v>
      </c>
      <c r="Z145" s="5">
        <v>109.6</v>
      </c>
      <c r="AA145" s="5">
        <v>109.6</v>
      </c>
      <c r="AB145" s="5">
        <v>109.6</v>
      </c>
      <c r="AC145" s="5">
        <v>109.6</v>
      </c>
      <c r="AD145" s="5">
        <v>109.6</v>
      </c>
      <c r="AE145" s="5">
        <v>109.6</v>
      </c>
      <c r="AF145" s="5">
        <v>109.6</v>
      </c>
      <c r="AG145" s="5">
        <v>109.6</v>
      </c>
      <c r="AH145" s="5">
        <v>109.6</v>
      </c>
      <c r="AI145" s="5">
        <v>109.6</v>
      </c>
      <c r="AJ145" s="5">
        <v>109.6</v>
      </c>
      <c r="AK145" s="5">
        <v>109.6</v>
      </c>
      <c r="AL145" s="5">
        <v>109.6</v>
      </c>
      <c r="AM145" s="5">
        <v>109.6</v>
      </c>
      <c r="AN145" s="5">
        <v>109.6</v>
      </c>
      <c r="AO145" s="5">
        <v>109.6</v>
      </c>
      <c r="AP145" s="5">
        <v>109.6</v>
      </c>
      <c r="AQ145" s="5">
        <v>109.6</v>
      </c>
      <c r="AR145" s="5">
        <v>109.6</v>
      </c>
      <c r="AS145" s="5">
        <v>109.6</v>
      </c>
      <c r="AT145" s="5">
        <v>109.6</v>
      </c>
      <c r="AU145" s="5">
        <v>109.6</v>
      </c>
      <c r="AV145" s="5">
        <v>109.6</v>
      </c>
      <c r="AW145" s="5">
        <v>109.6</v>
      </c>
      <c r="AX145" s="5">
        <v>109.6</v>
      </c>
      <c r="AY145" s="5">
        <v>109.6</v>
      </c>
      <c r="AZ145" s="5">
        <v>109.6</v>
      </c>
      <c r="BA145" s="5">
        <v>109.6</v>
      </c>
      <c r="BB145" s="5">
        <v>110.7</v>
      </c>
      <c r="BC145" s="5">
        <v>110.7</v>
      </c>
      <c r="BD145" s="5">
        <v>110.7</v>
      </c>
      <c r="BE145" s="5">
        <v>110.7</v>
      </c>
      <c r="BF145" s="5">
        <v>110.7</v>
      </c>
      <c r="BG145" s="5">
        <v>110.7</v>
      </c>
      <c r="BH145" s="5">
        <v>110.7</v>
      </c>
      <c r="BI145" s="5">
        <v>110.7</v>
      </c>
      <c r="BJ145" s="5">
        <v>110.7</v>
      </c>
      <c r="BK145" s="5">
        <v>110.7</v>
      </c>
      <c r="BL145" s="5">
        <v>110.7</v>
      </c>
      <c r="BM145" s="5">
        <v>110.7</v>
      </c>
      <c r="BN145" s="5">
        <v>110.7</v>
      </c>
      <c r="BO145" s="5">
        <v>110.7</v>
      </c>
      <c r="BP145" s="5">
        <v>110.7</v>
      </c>
      <c r="BQ145" s="5">
        <v>110.7</v>
      </c>
      <c r="BR145" s="5">
        <v>110.7</v>
      </c>
      <c r="BS145" s="5">
        <v>110.4</v>
      </c>
      <c r="BT145" s="5">
        <v>110.4</v>
      </c>
      <c r="BU145" s="5">
        <v>116.8</v>
      </c>
      <c r="BV145" s="5">
        <v>119</v>
      </c>
      <c r="BW145" s="5">
        <v>119</v>
      </c>
      <c r="BX145" s="5">
        <v>119</v>
      </c>
      <c r="BY145" s="5">
        <v>119</v>
      </c>
      <c r="BZ145" s="5">
        <v>119</v>
      </c>
      <c r="CA145" s="5">
        <v>119</v>
      </c>
      <c r="CB145" s="5">
        <v>119</v>
      </c>
      <c r="CC145" s="5">
        <v>119</v>
      </c>
      <c r="CD145" s="5">
        <v>119</v>
      </c>
      <c r="CE145" s="5">
        <v>119</v>
      </c>
      <c r="CF145" s="5">
        <v>119</v>
      </c>
      <c r="CG145" s="5">
        <v>119</v>
      </c>
      <c r="CH145" s="5">
        <v>119</v>
      </c>
      <c r="CI145" s="5">
        <v>119</v>
      </c>
      <c r="CJ145" s="5">
        <v>119</v>
      </c>
      <c r="CK145" s="5">
        <v>119</v>
      </c>
      <c r="CL145" s="5">
        <v>119</v>
      </c>
      <c r="CM145" s="5">
        <v>119</v>
      </c>
      <c r="CN145" s="5">
        <v>119</v>
      </c>
      <c r="CO145" s="5">
        <v>119</v>
      </c>
      <c r="CP145" s="5">
        <v>119</v>
      </c>
      <c r="CQ145" s="5">
        <v>119</v>
      </c>
      <c r="CR145" s="5">
        <v>119</v>
      </c>
      <c r="CS145" s="5">
        <v>119</v>
      </c>
      <c r="CT145" s="5">
        <v>119</v>
      </c>
      <c r="CU145" s="5">
        <v>119</v>
      </c>
      <c r="CV145" s="5">
        <v>119</v>
      </c>
      <c r="CW145" s="5">
        <v>119</v>
      </c>
      <c r="CX145" s="5">
        <v>119</v>
      </c>
      <c r="CY145" s="5">
        <v>119</v>
      </c>
      <c r="CZ145" s="5">
        <v>119</v>
      </c>
      <c r="DA145" s="5">
        <v>119</v>
      </c>
      <c r="DB145" s="5">
        <v>119</v>
      </c>
      <c r="DC145" s="5">
        <v>119</v>
      </c>
      <c r="DD145" s="5">
        <v>119.8</v>
      </c>
      <c r="DE145" s="5">
        <v>119.8</v>
      </c>
      <c r="DF145" s="5">
        <v>119.8</v>
      </c>
      <c r="DG145" s="5">
        <v>119.8</v>
      </c>
      <c r="DH145" s="5">
        <v>119.8</v>
      </c>
      <c r="DI145" s="5">
        <v>119.8</v>
      </c>
      <c r="DJ145" s="5">
        <v>119.8</v>
      </c>
      <c r="DK145" s="5">
        <v>119.8</v>
      </c>
      <c r="DL145" s="5">
        <v>119.8</v>
      </c>
      <c r="DM145" s="5">
        <v>119.8</v>
      </c>
      <c r="DN145" s="5">
        <v>119.8</v>
      </c>
      <c r="DO145" s="5">
        <v>119.8</v>
      </c>
      <c r="DP145" s="5">
        <v>119.8</v>
      </c>
      <c r="DQ145" s="5">
        <v>119.8</v>
      </c>
      <c r="DR145" s="5">
        <v>119.8</v>
      </c>
      <c r="DS145" s="5">
        <v>119.8</v>
      </c>
      <c r="DT145" s="5">
        <v>119.8</v>
      </c>
    </row>
    <row r="146" spans="1:124">
      <c r="A146" s="3" t="s">
        <v>305</v>
      </c>
      <c r="B146" s="3" t="s">
        <v>306</v>
      </c>
      <c r="C146" s="4">
        <v>0.49990000000000001</v>
      </c>
      <c r="D146" s="5">
        <v>105</v>
      </c>
      <c r="E146" s="5">
        <v>105</v>
      </c>
      <c r="F146" s="5">
        <v>105.3</v>
      </c>
      <c r="G146" s="5">
        <v>105.8</v>
      </c>
      <c r="H146" s="5">
        <v>105.8</v>
      </c>
      <c r="I146" s="5">
        <v>105.8</v>
      </c>
      <c r="J146" s="5">
        <v>105.8</v>
      </c>
      <c r="K146" s="5">
        <v>105.8</v>
      </c>
      <c r="L146" s="5">
        <v>105.8</v>
      </c>
      <c r="M146" s="5">
        <v>105.8</v>
      </c>
      <c r="N146" s="5">
        <v>105.8</v>
      </c>
      <c r="O146" s="5">
        <v>105.8</v>
      </c>
      <c r="P146" s="5">
        <v>105.8</v>
      </c>
      <c r="Q146" s="5">
        <v>105.8</v>
      </c>
      <c r="R146" s="5">
        <v>102.2</v>
      </c>
      <c r="S146" s="5">
        <v>102.2</v>
      </c>
      <c r="T146" s="5">
        <v>102.2</v>
      </c>
      <c r="U146" s="5">
        <v>102.2</v>
      </c>
      <c r="V146" s="5">
        <v>102.2</v>
      </c>
      <c r="W146" s="5">
        <v>102.2</v>
      </c>
      <c r="X146" s="5">
        <v>102.6</v>
      </c>
      <c r="Y146" s="5">
        <v>103</v>
      </c>
      <c r="Z146" s="5">
        <v>103</v>
      </c>
      <c r="AA146" s="5">
        <v>103</v>
      </c>
      <c r="AB146" s="5">
        <v>103</v>
      </c>
      <c r="AC146" s="5">
        <v>103</v>
      </c>
      <c r="AD146" s="5">
        <v>103</v>
      </c>
      <c r="AE146" s="5">
        <v>103</v>
      </c>
      <c r="AF146" s="5">
        <v>103</v>
      </c>
      <c r="AG146" s="5">
        <v>103</v>
      </c>
      <c r="AH146" s="5">
        <v>103</v>
      </c>
      <c r="AI146" s="5">
        <v>103</v>
      </c>
      <c r="AJ146" s="5">
        <v>103</v>
      </c>
      <c r="AK146" s="5">
        <v>103</v>
      </c>
      <c r="AL146" s="5">
        <v>103</v>
      </c>
      <c r="AM146" s="5">
        <v>103</v>
      </c>
      <c r="AN146" s="5">
        <v>103</v>
      </c>
      <c r="AO146" s="5">
        <v>103</v>
      </c>
      <c r="AP146" s="5">
        <v>103</v>
      </c>
      <c r="AQ146" s="5">
        <v>103</v>
      </c>
      <c r="AR146" s="5">
        <v>103</v>
      </c>
      <c r="AS146" s="5">
        <v>103</v>
      </c>
      <c r="AT146" s="5">
        <v>103</v>
      </c>
      <c r="AU146" s="5">
        <v>103</v>
      </c>
      <c r="AV146" s="5">
        <v>103</v>
      </c>
      <c r="AW146" s="5">
        <v>103</v>
      </c>
      <c r="AX146" s="5">
        <v>103</v>
      </c>
      <c r="AY146" s="5">
        <v>103</v>
      </c>
      <c r="AZ146" s="5">
        <v>103</v>
      </c>
      <c r="BA146" s="5">
        <v>103</v>
      </c>
      <c r="BB146" s="5">
        <v>88.6</v>
      </c>
      <c r="BC146" s="5">
        <v>88.6</v>
      </c>
      <c r="BD146" s="5">
        <v>88.6</v>
      </c>
      <c r="BE146" s="5">
        <v>88.6</v>
      </c>
      <c r="BF146" s="5">
        <v>88.6</v>
      </c>
      <c r="BG146" s="5">
        <v>88.6</v>
      </c>
      <c r="BH146" s="5">
        <v>88.6</v>
      </c>
      <c r="BI146" s="5">
        <v>88.6</v>
      </c>
      <c r="BJ146" s="5">
        <v>88.6</v>
      </c>
      <c r="BK146" s="5">
        <v>88.6</v>
      </c>
      <c r="BL146" s="5">
        <v>88.6</v>
      </c>
      <c r="BM146" s="5">
        <v>88.6</v>
      </c>
      <c r="BN146" s="5">
        <v>88.6</v>
      </c>
      <c r="BO146" s="5">
        <v>88.6</v>
      </c>
      <c r="BP146" s="5">
        <v>88.6</v>
      </c>
      <c r="BQ146" s="5">
        <v>88.6</v>
      </c>
      <c r="BR146" s="5">
        <v>88.6</v>
      </c>
      <c r="BS146" s="5">
        <v>87.9</v>
      </c>
      <c r="BT146" s="5">
        <v>87.9</v>
      </c>
      <c r="BU146" s="5">
        <v>87.6</v>
      </c>
      <c r="BV146" s="5">
        <v>87.6</v>
      </c>
      <c r="BW146" s="5">
        <v>87.6</v>
      </c>
      <c r="BX146" s="5">
        <v>87.6</v>
      </c>
      <c r="BY146" s="5">
        <v>87.6</v>
      </c>
      <c r="BZ146" s="5">
        <v>87.6</v>
      </c>
      <c r="CA146" s="5">
        <v>87.6</v>
      </c>
      <c r="CB146" s="5">
        <v>87.6</v>
      </c>
      <c r="CC146" s="5">
        <v>87.6</v>
      </c>
      <c r="CD146" s="5">
        <v>87.6</v>
      </c>
      <c r="CE146" s="5">
        <v>87.6</v>
      </c>
      <c r="CF146" s="5">
        <v>87.6</v>
      </c>
      <c r="CG146" s="5">
        <v>87.6</v>
      </c>
      <c r="CH146" s="5">
        <v>87.6</v>
      </c>
      <c r="CI146" s="5">
        <v>87.6</v>
      </c>
      <c r="CJ146" s="5">
        <v>87.6</v>
      </c>
      <c r="CK146" s="5">
        <v>87.6</v>
      </c>
      <c r="CL146" s="5">
        <v>87.6</v>
      </c>
      <c r="CM146" s="5">
        <v>87.6</v>
      </c>
      <c r="CN146" s="5">
        <v>87.6</v>
      </c>
      <c r="CO146" s="5">
        <v>87.6</v>
      </c>
      <c r="CP146" s="5">
        <v>87.6</v>
      </c>
      <c r="CQ146" s="5">
        <v>87.6</v>
      </c>
      <c r="CR146" s="5">
        <v>87.6</v>
      </c>
      <c r="CS146" s="5">
        <v>87.6</v>
      </c>
      <c r="CT146" s="5">
        <v>87.6</v>
      </c>
      <c r="CU146" s="5">
        <v>87.6</v>
      </c>
      <c r="CV146" s="5">
        <v>87.6</v>
      </c>
      <c r="CW146" s="5">
        <v>87.6</v>
      </c>
      <c r="CX146" s="5">
        <v>87.6</v>
      </c>
      <c r="CY146" s="5">
        <v>87.6</v>
      </c>
      <c r="CZ146" s="5">
        <v>87.6</v>
      </c>
      <c r="DA146" s="5">
        <v>87.6</v>
      </c>
      <c r="DB146" s="5">
        <v>87.6</v>
      </c>
      <c r="DC146" s="5">
        <v>87.6</v>
      </c>
      <c r="DD146" s="5">
        <v>87.8</v>
      </c>
      <c r="DE146" s="5">
        <v>87.8</v>
      </c>
      <c r="DF146" s="5">
        <v>87.8</v>
      </c>
      <c r="DG146" s="5">
        <v>87.8</v>
      </c>
      <c r="DH146" s="5">
        <v>87.8</v>
      </c>
      <c r="DI146" s="5">
        <v>87.8</v>
      </c>
      <c r="DJ146" s="5">
        <v>87.8</v>
      </c>
      <c r="DK146" s="5">
        <v>87.8</v>
      </c>
      <c r="DL146" s="5">
        <v>87.8</v>
      </c>
      <c r="DM146" s="5">
        <v>87.8</v>
      </c>
      <c r="DN146" s="5">
        <v>87.8</v>
      </c>
      <c r="DO146" s="5">
        <v>87.8</v>
      </c>
      <c r="DP146" s="5">
        <v>87.8</v>
      </c>
      <c r="DQ146" s="5">
        <v>87.8</v>
      </c>
      <c r="DR146" s="5">
        <v>87.8</v>
      </c>
      <c r="DS146" s="5">
        <v>87.8</v>
      </c>
      <c r="DT146" s="5">
        <v>87.8</v>
      </c>
    </row>
    <row r="147" spans="1:124">
      <c r="A147" s="3" t="s">
        <v>307</v>
      </c>
      <c r="B147" s="3" t="s">
        <v>308</v>
      </c>
      <c r="C147" s="4">
        <v>0.88904000000000005</v>
      </c>
      <c r="D147" s="5">
        <v>98.4</v>
      </c>
      <c r="E147" s="5">
        <v>98.4</v>
      </c>
      <c r="F147" s="5">
        <v>100.2</v>
      </c>
      <c r="G147" s="5">
        <v>102.8</v>
      </c>
      <c r="H147" s="5">
        <v>102.8</v>
      </c>
      <c r="I147" s="5">
        <v>102.8</v>
      </c>
      <c r="J147" s="5">
        <v>102.8</v>
      </c>
      <c r="K147" s="5">
        <v>102.8</v>
      </c>
      <c r="L147" s="5">
        <v>102.8</v>
      </c>
      <c r="M147" s="5">
        <v>102.8</v>
      </c>
      <c r="N147" s="5">
        <v>102.8</v>
      </c>
      <c r="O147" s="5">
        <v>102.8</v>
      </c>
      <c r="P147" s="5">
        <v>102.8</v>
      </c>
      <c r="Q147" s="5">
        <v>102.8</v>
      </c>
      <c r="R147" s="5">
        <v>108.4</v>
      </c>
      <c r="S147" s="5">
        <v>108.4</v>
      </c>
      <c r="T147" s="5">
        <v>108.4</v>
      </c>
      <c r="U147" s="5">
        <v>108.4</v>
      </c>
      <c r="V147" s="5">
        <v>108.4</v>
      </c>
      <c r="W147" s="5">
        <v>108.4</v>
      </c>
      <c r="X147" s="5">
        <v>110.8</v>
      </c>
      <c r="Y147" s="5">
        <v>113.3</v>
      </c>
      <c r="Z147" s="5">
        <v>113.3</v>
      </c>
      <c r="AA147" s="5">
        <v>113.3</v>
      </c>
      <c r="AB147" s="5">
        <v>113.3</v>
      </c>
      <c r="AC147" s="5">
        <v>113.3</v>
      </c>
      <c r="AD147" s="5">
        <v>113.3</v>
      </c>
      <c r="AE147" s="5">
        <v>113.3</v>
      </c>
      <c r="AF147" s="5">
        <v>113.3</v>
      </c>
      <c r="AG147" s="5">
        <v>113.3</v>
      </c>
      <c r="AH147" s="5">
        <v>113.3</v>
      </c>
      <c r="AI147" s="5">
        <v>113.3</v>
      </c>
      <c r="AJ147" s="5">
        <v>113.3</v>
      </c>
      <c r="AK147" s="5">
        <v>113.3</v>
      </c>
      <c r="AL147" s="5">
        <v>113.3</v>
      </c>
      <c r="AM147" s="5">
        <v>113.3</v>
      </c>
      <c r="AN147" s="5">
        <v>113.3</v>
      </c>
      <c r="AO147" s="5">
        <v>113.3</v>
      </c>
      <c r="AP147" s="5">
        <v>113.3</v>
      </c>
      <c r="AQ147" s="5">
        <v>113.3</v>
      </c>
      <c r="AR147" s="5">
        <v>113.3</v>
      </c>
      <c r="AS147" s="5">
        <v>113.3</v>
      </c>
      <c r="AT147" s="5">
        <v>113.3</v>
      </c>
      <c r="AU147" s="5">
        <v>113.3</v>
      </c>
      <c r="AV147" s="5">
        <v>113.3</v>
      </c>
      <c r="AW147" s="5">
        <v>113.3</v>
      </c>
      <c r="AX147" s="5">
        <v>113.3</v>
      </c>
      <c r="AY147" s="5">
        <v>113.3</v>
      </c>
      <c r="AZ147" s="5">
        <v>113.3</v>
      </c>
      <c r="BA147" s="5">
        <v>113.3</v>
      </c>
      <c r="BB147" s="5">
        <v>122.8</v>
      </c>
      <c r="BC147" s="5">
        <v>122.8</v>
      </c>
      <c r="BD147" s="5">
        <v>122.8</v>
      </c>
      <c r="BE147" s="5">
        <v>122.8</v>
      </c>
      <c r="BF147" s="5">
        <v>122.8</v>
      </c>
      <c r="BG147" s="5">
        <v>122.8</v>
      </c>
      <c r="BH147" s="5">
        <v>122.8</v>
      </c>
      <c r="BI147" s="5">
        <v>122.8</v>
      </c>
      <c r="BJ147" s="5">
        <v>122.8</v>
      </c>
      <c r="BK147" s="5">
        <v>122.8</v>
      </c>
      <c r="BL147" s="5">
        <v>122.8</v>
      </c>
      <c r="BM147" s="5">
        <v>122.8</v>
      </c>
      <c r="BN147" s="5">
        <v>122.8</v>
      </c>
      <c r="BO147" s="5">
        <v>122.8</v>
      </c>
      <c r="BP147" s="5">
        <v>122.8</v>
      </c>
      <c r="BQ147" s="5">
        <v>122.8</v>
      </c>
      <c r="BR147" s="5">
        <v>122.8</v>
      </c>
      <c r="BS147" s="5">
        <v>122.8</v>
      </c>
      <c r="BT147" s="5">
        <v>122.8</v>
      </c>
      <c r="BU147" s="5">
        <v>133.1</v>
      </c>
      <c r="BV147" s="5">
        <v>136.69999999999999</v>
      </c>
      <c r="BW147" s="5">
        <v>136.69999999999999</v>
      </c>
      <c r="BX147" s="5">
        <v>136.69999999999999</v>
      </c>
      <c r="BY147" s="5">
        <v>136.69999999999999</v>
      </c>
      <c r="BZ147" s="5">
        <v>136.69999999999999</v>
      </c>
      <c r="CA147" s="5">
        <v>136.69999999999999</v>
      </c>
      <c r="CB147" s="5">
        <v>136.69999999999999</v>
      </c>
      <c r="CC147" s="5">
        <v>136.69999999999999</v>
      </c>
      <c r="CD147" s="5">
        <v>136.69999999999999</v>
      </c>
      <c r="CE147" s="5">
        <v>136.69999999999999</v>
      </c>
      <c r="CF147" s="5">
        <v>136.69999999999999</v>
      </c>
      <c r="CG147" s="5">
        <v>136.69999999999999</v>
      </c>
      <c r="CH147" s="5">
        <v>136.69999999999999</v>
      </c>
      <c r="CI147" s="5">
        <v>136.69999999999999</v>
      </c>
      <c r="CJ147" s="5">
        <v>136.69999999999999</v>
      </c>
      <c r="CK147" s="5">
        <v>136.69999999999999</v>
      </c>
      <c r="CL147" s="5">
        <v>136.69999999999999</v>
      </c>
      <c r="CM147" s="5">
        <v>136.69999999999999</v>
      </c>
      <c r="CN147" s="5">
        <v>136.69999999999999</v>
      </c>
      <c r="CO147" s="5">
        <v>136.69999999999999</v>
      </c>
      <c r="CP147" s="5">
        <v>136.69999999999999</v>
      </c>
      <c r="CQ147" s="5">
        <v>136.69999999999999</v>
      </c>
      <c r="CR147" s="5">
        <v>136.69999999999999</v>
      </c>
      <c r="CS147" s="5">
        <v>136.69999999999999</v>
      </c>
      <c r="CT147" s="5">
        <v>136.69999999999999</v>
      </c>
      <c r="CU147" s="5">
        <v>136.69999999999999</v>
      </c>
      <c r="CV147" s="5">
        <v>136.69999999999999</v>
      </c>
      <c r="CW147" s="5">
        <v>136.69999999999999</v>
      </c>
      <c r="CX147" s="5">
        <v>136.69999999999999</v>
      </c>
      <c r="CY147" s="5">
        <v>136.69999999999999</v>
      </c>
      <c r="CZ147" s="5">
        <v>136.69999999999999</v>
      </c>
      <c r="DA147" s="5">
        <v>136.69999999999999</v>
      </c>
      <c r="DB147" s="5">
        <v>136.69999999999999</v>
      </c>
      <c r="DC147" s="5">
        <v>136.69999999999999</v>
      </c>
      <c r="DD147" s="5">
        <v>137.80000000000001</v>
      </c>
      <c r="DE147" s="5">
        <v>137.80000000000001</v>
      </c>
      <c r="DF147" s="5">
        <v>137.80000000000001</v>
      </c>
      <c r="DG147" s="5">
        <v>137.80000000000001</v>
      </c>
      <c r="DH147" s="5">
        <v>137.80000000000001</v>
      </c>
      <c r="DI147" s="5">
        <v>137.80000000000001</v>
      </c>
      <c r="DJ147" s="5">
        <v>137.80000000000001</v>
      </c>
      <c r="DK147" s="5">
        <v>137.80000000000001</v>
      </c>
      <c r="DL147" s="5">
        <v>137.80000000000001</v>
      </c>
      <c r="DM147" s="5">
        <v>137.80000000000001</v>
      </c>
      <c r="DN147" s="5">
        <v>137.80000000000001</v>
      </c>
      <c r="DO147" s="5">
        <v>137.80000000000001</v>
      </c>
      <c r="DP147" s="5">
        <v>137.80000000000001</v>
      </c>
      <c r="DQ147" s="5">
        <v>137.80000000000001</v>
      </c>
      <c r="DR147" s="5">
        <v>137.80000000000001</v>
      </c>
      <c r="DS147" s="5">
        <v>137.80000000000001</v>
      </c>
      <c r="DT147" s="5">
        <v>137.80000000000001</v>
      </c>
    </row>
    <row r="148" spans="1:124">
      <c r="A148" s="3" t="s">
        <v>309</v>
      </c>
      <c r="B148" s="3" t="s">
        <v>310</v>
      </c>
      <c r="C148" s="4">
        <v>1.2030000000000001E-2</v>
      </c>
      <c r="D148" s="5">
        <v>100</v>
      </c>
      <c r="E148" s="5">
        <v>100</v>
      </c>
      <c r="F148" s="5">
        <v>101.6</v>
      </c>
      <c r="G148" s="5">
        <v>104.2</v>
      </c>
      <c r="H148" s="5">
        <v>104.2</v>
      </c>
      <c r="I148" s="5">
        <v>104.2</v>
      </c>
      <c r="J148" s="5">
        <v>104.2</v>
      </c>
      <c r="K148" s="5">
        <v>104.2</v>
      </c>
      <c r="L148" s="5">
        <v>104.2</v>
      </c>
      <c r="M148" s="5">
        <v>104.2</v>
      </c>
      <c r="N148" s="5">
        <v>104.2</v>
      </c>
      <c r="O148" s="5">
        <v>104.2</v>
      </c>
      <c r="P148" s="5">
        <v>104.2</v>
      </c>
      <c r="Q148" s="5">
        <v>104.2</v>
      </c>
      <c r="R148" s="5">
        <v>110.4</v>
      </c>
      <c r="S148" s="5">
        <v>110.4</v>
      </c>
      <c r="T148" s="5">
        <v>110.4</v>
      </c>
      <c r="U148" s="5">
        <v>110.4</v>
      </c>
      <c r="V148" s="5">
        <v>110.4</v>
      </c>
      <c r="W148" s="5">
        <v>110.4</v>
      </c>
      <c r="X148" s="5">
        <v>112.9</v>
      </c>
      <c r="Y148" s="5">
        <v>115.4</v>
      </c>
      <c r="Z148" s="5">
        <v>115.4</v>
      </c>
      <c r="AA148" s="5">
        <v>115.4</v>
      </c>
      <c r="AB148" s="5">
        <v>115.4</v>
      </c>
      <c r="AC148" s="5">
        <v>115.4</v>
      </c>
      <c r="AD148" s="5">
        <v>115.4</v>
      </c>
      <c r="AE148" s="5">
        <v>115.4</v>
      </c>
      <c r="AF148" s="5">
        <v>115.4</v>
      </c>
      <c r="AG148" s="5">
        <v>115.4</v>
      </c>
      <c r="AH148" s="5">
        <v>115.4</v>
      </c>
      <c r="AI148" s="5">
        <v>115.4</v>
      </c>
      <c r="AJ148" s="5">
        <v>115.4</v>
      </c>
      <c r="AK148" s="5">
        <v>115.4</v>
      </c>
      <c r="AL148" s="5">
        <v>115.4</v>
      </c>
      <c r="AM148" s="5">
        <v>115.4</v>
      </c>
      <c r="AN148" s="5">
        <v>115.4</v>
      </c>
      <c r="AO148" s="5">
        <v>115.4</v>
      </c>
      <c r="AP148" s="5">
        <v>115.4</v>
      </c>
      <c r="AQ148" s="5">
        <v>115.4</v>
      </c>
      <c r="AR148" s="5">
        <v>115.4</v>
      </c>
      <c r="AS148" s="5">
        <v>115.4</v>
      </c>
      <c r="AT148" s="5">
        <v>115.4</v>
      </c>
      <c r="AU148" s="5">
        <v>115.4</v>
      </c>
      <c r="AV148" s="5">
        <v>115.4</v>
      </c>
      <c r="AW148" s="5">
        <v>115.4</v>
      </c>
      <c r="AX148" s="5">
        <v>115.4</v>
      </c>
      <c r="AY148" s="5">
        <v>115.4</v>
      </c>
      <c r="AZ148" s="5">
        <v>115.4</v>
      </c>
      <c r="BA148" s="5">
        <v>115.4</v>
      </c>
      <c r="BB148" s="5">
        <v>128.5</v>
      </c>
      <c r="BC148" s="5">
        <v>128.5</v>
      </c>
      <c r="BD148" s="5">
        <v>128.5</v>
      </c>
      <c r="BE148" s="5">
        <v>128.5</v>
      </c>
      <c r="BF148" s="5">
        <v>128.5</v>
      </c>
      <c r="BG148" s="5">
        <v>128.5</v>
      </c>
      <c r="BH148" s="5">
        <v>128.5</v>
      </c>
      <c r="BI148" s="5">
        <v>128.5</v>
      </c>
      <c r="BJ148" s="5">
        <v>128.5</v>
      </c>
      <c r="BK148" s="5">
        <v>128.5</v>
      </c>
      <c r="BL148" s="5">
        <v>128.5</v>
      </c>
      <c r="BM148" s="5">
        <v>128.5</v>
      </c>
      <c r="BN148" s="5">
        <v>128.5</v>
      </c>
      <c r="BO148" s="5">
        <v>128.5</v>
      </c>
      <c r="BP148" s="5">
        <v>128.5</v>
      </c>
      <c r="BQ148" s="5">
        <v>128.5</v>
      </c>
      <c r="BR148" s="5">
        <v>128.5</v>
      </c>
      <c r="BS148" s="5">
        <v>128.5</v>
      </c>
      <c r="BT148" s="5">
        <v>128.5</v>
      </c>
      <c r="BU148" s="5">
        <v>124.4</v>
      </c>
      <c r="BV148" s="5">
        <v>123.1</v>
      </c>
      <c r="BW148" s="5">
        <v>123.1</v>
      </c>
      <c r="BX148" s="5">
        <v>123.1</v>
      </c>
      <c r="BY148" s="5">
        <v>123.1</v>
      </c>
      <c r="BZ148" s="5">
        <v>123.1</v>
      </c>
      <c r="CA148" s="5">
        <v>123.1</v>
      </c>
      <c r="CB148" s="5">
        <v>123.1</v>
      </c>
      <c r="CC148" s="5">
        <v>123.1</v>
      </c>
      <c r="CD148" s="5">
        <v>123.1</v>
      </c>
      <c r="CE148" s="5">
        <v>123.1</v>
      </c>
      <c r="CF148" s="5">
        <v>123.1</v>
      </c>
      <c r="CG148" s="5">
        <v>123.1</v>
      </c>
      <c r="CH148" s="5">
        <v>123.1</v>
      </c>
      <c r="CI148" s="5">
        <v>123.1</v>
      </c>
      <c r="CJ148" s="5">
        <v>123.1</v>
      </c>
      <c r="CK148" s="5">
        <v>123.1</v>
      </c>
      <c r="CL148" s="5">
        <v>123.1</v>
      </c>
      <c r="CM148" s="5">
        <v>123.1</v>
      </c>
      <c r="CN148" s="5">
        <v>123.1</v>
      </c>
      <c r="CO148" s="5">
        <v>123.1</v>
      </c>
      <c r="CP148" s="5">
        <v>123.1</v>
      </c>
      <c r="CQ148" s="5">
        <v>123.1</v>
      </c>
      <c r="CR148" s="5">
        <v>123.1</v>
      </c>
      <c r="CS148" s="5">
        <v>123.1</v>
      </c>
      <c r="CT148" s="5">
        <v>123.1</v>
      </c>
      <c r="CU148" s="5">
        <v>123.1</v>
      </c>
      <c r="CV148" s="5">
        <v>123.1</v>
      </c>
      <c r="CW148" s="5">
        <v>123.1</v>
      </c>
      <c r="CX148" s="5">
        <v>123.1</v>
      </c>
      <c r="CY148" s="5">
        <v>123.1</v>
      </c>
      <c r="CZ148" s="5">
        <v>123.1</v>
      </c>
      <c r="DA148" s="5">
        <v>123.1</v>
      </c>
      <c r="DB148" s="5">
        <v>123.1</v>
      </c>
      <c r="DC148" s="5">
        <v>123.1</v>
      </c>
      <c r="DD148" s="5">
        <v>125.2</v>
      </c>
      <c r="DE148" s="5">
        <v>125.2</v>
      </c>
      <c r="DF148" s="5">
        <v>125.2</v>
      </c>
      <c r="DG148" s="5">
        <v>125.2</v>
      </c>
      <c r="DH148" s="5">
        <v>125.2</v>
      </c>
      <c r="DI148" s="5">
        <v>125.2</v>
      </c>
      <c r="DJ148" s="5">
        <v>125.2</v>
      </c>
      <c r="DK148" s="5">
        <v>125.2</v>
      </c>
      <c r="DL148" s="5">
        <v>125.2</v>
      </c>
      <c r="DM148" s="5">
        <v>125.2</v>
      </c>
      <c r="DN148" s="5">
        <v>125.2</v>
      </c>
      <c r="DO148" s="5">
        <v>125.2</v>
      </c>
      <c r="DP148" s="5">
        <v>125.2</v>
      </c>
      <c r="DQ148" s="5">
        <v>125.2</v>
      </c>
      <c r="DR148" s="5">
        <v>125.2</v>
      </c>
      <c r="DS148" s="5">
        <v>125.2</v>
      </c>
      <c r="DT148" s="5">
        <v>125.2</v>
      </c>
    </row>
    <row r="149" spans="1:124">
      <c r="A149" s="3" t="s">
        <v>311</v>
      </c>
      <c r="B149" s="3" t="s">
        <v>312</v>
      </c>
      <c r="C149" s="4">
        <v>9.0130000000000002E-2</v>
      </c>
      <c r="D149" s="5">
        <v>108.4</v>
      </c>
      <c r="E149" s="5">
        <v>98</v>
      </c>
      <c r="F149" s="5">
        <v>98</v>
      </c>
      <c r="G149" s="5">
        <v>98</v>
      </c>
      <c r="H149" s="5">
        <v>98</v>
      </c>
      <c r="I149" s="5">
        <v>98</v>
      </c>
      <c r="J149" s="5">
        <v>98</v>
      </c>
      <c r="K149" s="5">
        <v>98</v>
      </c>
      <c r="L149" s="5">
        <v>98</v>
      </c>
      <c r="M149" s="5">
        <v>98</v>
      </c>
      <c r="N149" s="5">
        <v>98</v>
      </c>
      <c r="O149" s="5">
        <v>98</v>
      </c>
      <c r="P149" s="5">
        <v>99.2</v>
      </c>
      <c r="Q149" s="5">
        <v>99.2</v>
      </c>
      <c r="R149" s="5">
        <v>99.2</v>
      </c>
      <c r="S149" s="5">
        <v>99.2</v>
      </c>
      <c r="T149" s="5">
        <v>99.2</v>
      </c>
      <c r="U149" s="5">
        <v>99.2</v>
      </c>
      <c r="V149" s="5">
        <v>99.2</v>
      </c>
      <c r="W149" s="5">
        <v>99.2</v>
      </c>
      <c r="X149" s="5">
        <v>99.2</v>
      </c>
      <c r="Y149" s="5">
        <v>99.2</v>
      </c>
      <c r="Z149" s="5">
        <v>99.2</v>
      </c>
      <c r="AA149" s="5">
        <v>99.2</v>
      </c>
      <c r="AB149" s="5">
        <v>99.2</v>
      </c>
      <c r="AC149" s="5">
        <v>99.2</v>
      </c>
      <c r="AD149" s="5">
        <v>99.2</v>
      </c>
      <c r="AE149" s="5">
        <v>99.2</v>
      </c>
      <c r="AF149" s="5">
        <v>99.2</v>
      </c>
      <c r="AG149" s="5">
        <v>99.2</v>
      </c>
      <c r="AH149" s="5">
        <v>99.2</v>
      </c>
      <c r="AI149" s="5">
        <v>99.2</v>
      </c>
      <c r="AJ149" s="5">
        <v>99.2</v>
      </c>
      <c r="AK149" s="5">
        <v>99.2</v>
      </c>
      <c r="AL149" s="5">
        <v>99.2</v>
      </c>
      <c r="AM149" s="5">
        <v>99.2</v>
      </c>
      <c r="AN149" s="5">
        <v>99.2</v>
      </c>
      <c r="AO149" s="5">
        <v>99.2</v>
      </c>
      <c r="AP149" s="5">
        <v>99.2</v>
      </c>
      <c r="AQ149" s="5">
        <v>99.2</v>
      </c>
      <c r="AR149" s="5">
        <v>92.5</v>
      </c>
      <c r="AS149" s="5">
        <v>92.5</v>
      </c>
      <c r="AT149" s="5">
        <v>92.5</v>
      </c>
      <c r="AU149" s="5">
        <v>92.5</v>
      </c>
      <c r="AV149" s="5">
        <v>92.5</v>
      </c>
      <c r="AW149" s="5">
        <v>92.5</v>
      </c>
      <c r="AX149" s="5">
        <v>92.5</v>
      </c>
      <c r="AY149" s="5">
        <v>92.5</v>
      </c>
      <c r="AZ149" s="5">
        <v>92.5</v>
      </c>
      <c r="BA149" s="5">
        <v>90.7</v>
      </c>
      <c r="BB149" s="5">
        <v>90.7</v>
      </c>
      <c r="BC149" s="5">
        <v>90.7</v>
      </c>
      <c r="BD149" s="5">
        <v>88.8</v>
      </c>
      <c r="BE149" s="5">
        <v>88.8</v>
      </c>
      <c r="BF149" s="5">
        <v>88.8</v>
      </c>
      <c r="BG149" s="5">
        <v>88.8</v>
      </c>
      <c r="BH149" s="5">
        <v>88.8</v>
      </c>
      <c r="BI149" s="5">
        <v>88.8</v>
      </c>
      <c r="BJ149" s="5">
        <v>89.9</v>
      </c>
      <c r="BK149" s="5">
        <v>95</v>
      </c>
      <c r="BL149" s="5">
        <v>95</v>
      </c>
      <c r="BM149" s="5">
        <v>95</v>
      </c>
      <c r="BN149" s="5">
        <v>95</v>
      </c>
      <c r="BO149" s="5">
        <v>95</v>
      </c>
      <c r="BP149" s="5">
        <v>95</v>
      </c>
      <c r="BQ149" s="5">
        <v>95</v>
      </c>
      <c r="BR149" s="5">
        <v>112.5</v>
      </c>
      <c r="BS149" s="5">
        <v>113.5</v>
      </c>
      <c r="BT149" s="5">
        <v>113.5</v>
      </c>
      <c r="BU149" s="5">
        <v>113.5</v>
      </c>
      <c r="BV149" s="5">
        <v>113.5</v>
      </c>
      <c r="BW149" s="5">
        <v>113.5</v>
      </c>
      <c r="BX149" s="5">
        <v>122.4</v>
      </c>
      <c r="BY149" s="5">
        <v>120</v>
      </c>
      <c r="BZ149" s="5">
        <v>120</v>
      </c>
      <c r="CA149" s="5">
        <v>120</v>
      </c>
      <c r="CB149" s="5">
        <v>120</v>
      </c>
      <c r="CC149" s="5">
        <v>120</v>
      </c>
      <c r="CD149" s="5">
        <v>120</v>
      </c>
      <c r="CE149" s="5">
        <v>120</v>
      </c>
      <c r="CF149" s="5">
        <v>120</v>
      </c>
      <c r="CG149" s="5">
        <v>120</v>
      </c>
      <c r="CH149" s="5">
        <v>120</v>
      </c>
      <c r="CI149" s="5">
        <v>121.2</v>
      </c>
      <c r="CJ149" s="5">
        <v>121.2</v>
      </c>
      <c r="CK149" s="5">
        <v>121.2</v>
      </c>
      <c r="CL149" s="5">
        <v>129.9</v>
      </c>
      <c r="CM149" s="5">
        <v>129.9</v>
      </c>
      <c r="CN149" s="5">
        <v>129.9</v>
      </c>
      <c r="CO149" s="5">
        <v>129.9</v>
      </c>
      <c r="CP149" s="5">
        <v>131.1</v>
      </c>
      <c r="CQ149" s="5">
        <v>131.1</v>
      </c>
      <c r="CR149" s="5">
        <v>131.1</v>
      </c>
      <c r="CS149" s="5">
        <v>131.1</v>
      </c>
      <c r="CT149" s="5">
        <v>131.1</v>
      </c>
      <c r="CU149" s="5">
        <v>131.1</v>
      </c>
      <c r="CV149" s="5">
        <v>131.1</v>
      </c>
      <c r="CW149" s="5">
        <v>131.1</v>
      </c>
      <c r="CX149" s="5">
        <v>131.1</v>
      </c>
      <c r="CY149" s="5">
        <v>131.1</v>
      </c>
      <c r="CZ149" s="5">
        <v>131.1</v>
      </c>
      <c r="DA149" s="5">
        <v>131.1</v>
      </c>
      <c r="DB149" s="5">
        <v>131.1</v>
      </c>
      <c r="DC149" s="5">
        <v>131.1</v>
      </c>
      <c r="DD149" s="5">
        <v>131.1</v>
      </c>
      <c r="DE149" s="5">
        <v>131.1</v>
      </c>
      <c r="DF149" s="5">
        <v>129.9</v>
      </c>
      <c r="DG149" s="5">
        <v>129.9</v>
      </c>
      <c r="DH149" s="5">
        <v>138.1</v>
      </c>
      <c r="DI149" s="5">
        <v>138.1</v>
      </c>
      <c r="DJ149" s="5">
        <v>138.1</v>
      </c>
      <c r="DK149" s="5">
        <v>138.1</v>
      </c>
      <c r="DL149" s="5">
        <v>138.1</v>
      </c>
      <c r="DM149" s="5">
        <v>138.1</v>
      </c>
      <c r="DN149" s="5">
        <v>166</v>
      </c>
      <c r="DO149" s="5">
        <v>200.5</v>
      </c>
      <c r="DP149" s="5">
        <v>212.6</v>
      </c>
      <c r="DQ149" s="5">
        <v>212.6</v>
      </c>
      <c r="DR149" s="5">
        <v>212.6</v>
      </c>
      <c r="DS149" s="5">
        <v>212.6</v>
      </c>
      <c r="DT149" s="5">
        <v>212.6</v>
      </c>
    </row>
    <row r="150" spans="1:124">
      <c r="A150" s="3" t="s">
        <v>313</v>
      </c>
      <c r="B150" s="3" t="s">
        <v>314</v>
      </c>
      <c r="C150" s="4">
        <v>9.0130000000000002E-2</v>
      </c>
      <c r="D150" s="5">
        <v>108.4</v>
      </c>
      <c r="E150" s="5">
        <v>98</v>
      </c>
      <c r="F150" s="5">
        <v>98</v>
      </c>
      <c r="G150" s="5">
        <v>98</v>
      </c>
      <c r="H150" s="5">
        <v>98</v>
      </c>
      <c r="I150" s="5">
        <v>98</v>
      </c>
      <c r="J150" s="5">
        <v>98</v>
      </c>
      <c r="K150" s="5">
        <v>98</v>
      </c>
      <c r="L150" s="5">
        <v>98</v>
      </c>
      <c r="M150" s="5">
        <v>98</v>
      </c>
      <c r="N150" s="5">
        <v>98</v>
      </c>
      <c r="O150" s="5">
        <v>98</v>
      </c>
      <c r="P150" s="5">
        <v>99.2</v>
      </c>
      <c r="Q150" s="5">
        <v>99.2</v>
      </c>
      <c r="R150" s="5">
        <v>99.2</v>
      </c>
      <c r="S150" s="5">
        <v>99.2</v>
      </c>
      <c r="T150" s="5">
        <v>99.2</v>
      </c>
      <c r="U150" s="5">
        <v>99.2</v>
      </c>
      <c r="V150" s="5">
        <v>99.2</v>
      </c>
      <c r="W150" s="5">
        <v>99.2</v>
      </c>
      <c r="X150" s="5">
        <v>99.2</v>
      </c>
      <c r="Y150" s="5">
        <v>99.2</v>
      </c>
      <c r="Z150" s="5">
        <v>99.2</v>
      </c>
      <c r="AA150" s="5">
        <v>99.2</v>
      </c>
      <c r="AB150" s="5">
        <v>99.2</v>
      </c>
      <c r="AC150" s="5">
        <v>99.2</v>
      </c>
      <c r="AD150" s="5">
        <v>99.2</v>
      </c>
      <c r="AE150" s="5">
        <v>99.2</v>
      </c>
      <c r="AF150" s="5">
        <v>99.2</v>
      </c>
      <c r="AG150" s="5">
        <v>99.2</v>
      </c>
      <c r="AH150" s="5">
        <v>99.2</v>
      </c>
      <c r="AI150" s="5">
        <v>99.2</v>
      </c>
      <c r="AJ150" s="5">
        <v>99.2</v>
      </c>
      <c r="AK150" s="5">
        <v>99.2</v>
      </c>
      <c r="AL150" s="5">
        <v>99.2</v>
      </c>
      <c r="AM150" s="5">
        <v>99.2</v>
      </c>
      <c r="AN150" s="5">
        <v>99.2</v>
      </c>
      <c r="AO150" s="5">
        <v>99.2</v>
      </c>
      <c r="AP150" s="5">
        <v>99.2</v>
      </c>
      <c r="AQ150" s="5">
        <v>99.2</v>
      </c>
      <c r="AR150" s="5">
        <v>92.5</v>
      </c>
      <c r="AS150" s="5">
        <v>92.5</v>
      </c>
      <c r="AT150" s="5">
        <v>92.5</v>
      </c>
      <c r="AU150" s="5">
        <v>92.5</v>
      </c>
      <c r="AV150" s="5">
        <v>92.5</v>
      </c>
      <c r="AW150" s="5">
        <v>92.5</v>
      </c>
      <c r="AX150" s="5">
        <v>92.5</v>
      </c>
      <c r="AY150" s="5">
        <v>92.5</v>
      </c>
      <c r="AZ150" s="5">
        <v>92.5</v>
      </c>
      <c r="BA150" s="5">
        <v>90.7</v>
      </c>
      <c r="BB150" s="5">
        <v>90.7</v>
      </c>
      <c r="BC150" s="5">
        <v>90.7</v>
      </c>
      <c r="BD150" s="5">
        <v>88.8</v>
      </c>
      <c r="BE150" s="5">
        <v>88.8</v>
      </c>
      <c r="BF150" s="5">
        <v>88.8</v>
      </c>
      <c r="BG150" s="5">
        <v>88.8</v>
      </c>
      <c r="BH150" s="5">
        <v>88.8</v>
      </c>
      <c r="BI150" s="5">
        <v>88.8</v>
      </c>
      <c r="BJ150" s="5">
        <v>89.9</v>
      </c>
      <c r="BK150" s="5">
        <v>95</v>
      </c>
      <c r="BL150" s="5">
        <v>95</v>
      </c>
      <c r="BM150" s="5">
        <v>95</v>
      </c>
      <c r="BN150" s="5">
        <v>95</v>
      </c>
      <c r="BO150" s="5">
        <v>95</v>
      </c>
      <c r="BP150" s="5">
        <v>95</v>
      </c>
      <c r="BQ150" s="5">
        <v>95</v>
      </c>
      <c r="BR150" s="5">
        <v>112.5</v>
      </c>
      <c r="BS150" s="5">
        <v>113.5</v>
      </c>
      <c r="BT150" s="5">
        <v>113.5</v>
      </c>
      <c r="BU150" s="5">
        <v>113.5</v>
      </c>
      <c r="BV150" s="5">
        <v>113.5</v>
      </c>
      <c r="BW150" s="5">
        <v>113.5</v>
      </c>
      <c r="BX150" s="5">
        <v>122.4</v>
      </c>
      <c r="BY150" s="5">
        <v>120</v>
      </c>
      <c r="BZ150" s="5">
        <v>120</v>
      </c>
      <c r="CA150" s="5">
        <v>120</v>
      </c>
      <c r="CB150" s="5">
        <v>120</v>
      </c>
      <c r="CC150" s="5">
        <v>120</v>
      </c>
      <c r="CD150" s="5">
        <v>120</v>
      </c>
      <c r="CE150" s="5">
        <v>120</v>
      </c>
      <c r="CF150" s="5">
        <v>120</v>
      </c>
      <c r="CG150" s="5">
        <v>120</v>
      </c>
      <c r="CH150" s="5">
        <v>120</v>
      </c>
      <c r="CI150" s="5">
        <v>121.2</v>
      </c>
      <c r="CJ150" s="5">
        <v>121.2</v>
      </c>
      <c r="CK150" s="5">
        <v>121.2</v>
      </c>
      <c r="CL150" s="5">
        <v>129.9</v>
      </c>
      <c r="CM150" s="5">
        <v>129.9</v>
      </c>
      <c r="CN150" s="5">
        <v>129.9</v>
      </c>
      <c r="CO150" s="5">
        <v>129.9</v>
      </c>
      <c r="CP150" s="5">
        <v>131.1</v>
      </c>
      <c r="CQ150" s="5">
        <v>131.1</v>
      </c>
      <c r="CR150" s="5">
        <v>131.1</v>
      </c>
      <c r="CS150" s="5">
        <v>131.1</v>
      </c>
      <c r="CT150" s="5">
        <v>131.1</v>
      </c>
      <c r="CU150" s="5">
        <v>131.1</v>
      </c>
      <c r="CV150" s="5">
        <v>131.1</v>
      </c>
      <c r="CW150" s="5">
        <v>131.1</v>
      </c>
      <c r="CX150" s="5">
        <v>131.1</v>
      </c>
      <c r="CY150" s="5">
        <v>131.1</v>
      </c>
      <c r="CZ150" s="5">
        <v>131.1</v>
      </c>
      <c r="DA150" s="5">
        <v>131.1</v>
      </c>
      <c r="DB150" s="5">
        <v>131.1</v>
      </c>
      <c r="DC150" s="5">
        <v>131.1</v>
      </c>
      <c r="DD150" s="5">
        <v>131.1</v>
      </c>
      <c r="DE150" s="5">
        <v>131.1</v>
      </c>
      <c r="DF150" s="5">
        <v>129.9</v>
      </c>
      <c r="DG150" s="5">
        <v>129.9</v>
      </c>
      <c r="DH150" s="5">
        <v>138.1</v>
      </c>
      <c r="DI150" s="5">
        <v>138.1</v>
      </c>
      <c r="DJ150" s="5">
        <v>138.1</v>
      </c>
      <c r="DK150" s="5">
        <v>138.1</v>
      </c>
      <c r="DL150" s="5">
        <v>138.1</v>
      </c>
      <c r="DM150" s="5">
        <v>138.1</v>
      </c>
      <c r="DN150" s="5">
        <v>166</v>
      </c>
      <c r="DO150" s="5">
        <v>200.5</v>
      </c>
      <c r="DP150" s="5">
        <v>212.6</v>
      </c>
      <c r="DQ150" s="5">
        <v>212.6</v>
      </c>
      <c r="DR150" s="5">
        <v>212.6</v>
      </c>
      <c r="DS150" s="5">
        <v>212.6</v>
      </c>
      <c r="DT150" s="5">
        <v>212.6</v>
      </c>
    </row>
    <row r="151" spans="1:124">
      <c r="A151" s="3" t="s">
        <v>315</v>
      </c>
      <c r="B151" s="3" t="s">
        <v>316</v>
      </c>
      <c r="C151" s="4">
        <v>7.9496799999999999</v>
      </c>
      <c r="D151" s="5">
        <v>111.2</v>
      </c>
      <c r="E151" s="5">
        <v>110.6</v>
      </c>
      <c r="F151" s="5">
        <v>107.9</v>
      </c>
      <c r="G151" s="5">
        <v>104.4</v>
      </c>
      <c r="H151" s="5">
        <v>107.9</v>
      </c>
      <c r="I151" s="5">
        <v>113.8</v>
      </c>
      <c r="J151" s="5">
        <v>111.1</v>
      </c>
      <c r="K151" s="5">
        <v>109.8</v>
      </c>
      <c r="L151" s="5">
        <v>110.5</v>
      </c>
      <c r="M151" s="5">
        <v>112.3</v>
      </c>
      <c r="N151" s="5">
        <v>115.4</v>
      </c>
      <c r="O151" s="5">
        <v>116.3</v>
      </c>
      <c r="P151" s="5">
        <v>112.2</v>
      </c>
      <c r="Q151" s="5">
        <v>107.6</v>
      </c>
      <c r="R151" s="5">
        <v>111.4</v>
      </c>
      <c r="S151" s="5">
        <v>117.8</v>
      </c>
      <c r="T151" s="5">
        <v>121</v>
      </c>
      <c r="U151" s="5">
        <v>128.80000000000001</v>
      </c>
      <c r="V151" s="5">
        <v>125.6</v>
      </c>
      <c r="W151" s="5">
        <v>124.4</v>
      </c>
      <c r="X151" s="5">
        <v>126.7</v>
      </c>
      <c r="Y151" s="5">
        <v>128.9</v>
      </c>
      <c r="Z151" s="5">
        <v>127.3</v>
      </c>
      <c r="AA151" s="5">
        <v>127.7</v>
      </c>
      <c r="AB151" s="5">
        <v>123.2</v>
      </c>
      <c r="AC151" s="5">
        <v>124</v>
      </c>
      <c r="AD151" s="5">
        <v>122.4</v>
      </c>
      <c r="AE151" s="5">
        <v>125.4</v>
      </c>
      <c r="AF151" s="5">
        <v>123.4</v>
      </c>
      <c r="AG151" s="5">
        <v>120.9</v>
      </c>
      <c r="AH151" s="5">
        <v>117.4</v>
      </c>
      <c r="AI151" s="5">
        <v>106.7</v>
      </c>
      <c r="AJ151" s="5">
        <v>97.2</v>
      </c>
      <c r="AK151" s="5">
        <v>85.5</v>
      </c>
      <c r="AL151" s="5">
        <v>76.099999999999994</v>
      </c>
      <c r="AM151" s="5">
        <v>82.1</v>
      </c>
      <c r="AN151" s="5">
        <v>80.8</v>
      </c>
      <c r="AO151" s="5">
        <v>88.4</v>
      </c>
      <c r="AP151" s="5">
        <v>89.9</v>
      </c>
      <c r="AQ151" s="5">
        <v>85.4</v>
      </c>
      <c r="AR151" s="5">
        <v>75.7</v>
      </c>
      <c r="AS151" s="5">
        <v>72.2</v>
      </c>
      <c r="AT151" s="5">
        <v>73.3</v>
      </c>
      <c r="AU151" s="5">
        <v>72.599999999999994</v>
      </c>
      <c r="AV151" s="5">
        <v>71.3</v>
      </c>
      <c r="AW151" s="5">
        <v>62.6</v>
      </c>
      <c r="AX151" s="5">
        <v>56.4</v>
      </c>
      <c r="AY151" s="5">
        <v>58.2</v>
      </c>
      <c r="AZ151" s="5">
        <v>61.9</v>
      </c>
      <c r="BA151" s="5">
        <v>66.5</v>
      </c>
      <c r="BB151" s="5">
        <v>72.5</v>
      </c>
      <c r="BC151" s="5">
        <v>71.8</v>
      </c>
      <c r="BD151" s="5">
        <v>65.7</v>
      </c>
      <c r="BE151" s="5">
        <v>68.900000000000006</v>
      </c>
      <c r="BF151" s="5">
        <v>71.2</v>
      </c>
      <c r="BG151" s="5">
        <v>74.8</v>
      </c>
      <c r="BH151" s="5">
        <v>76.599999999999994</v>
      </c>
      <c r="BI151" s="5">
        <v>81.900000000000006</v>
      </c>
      <c r="BJ151" s="5">
        <v>83.8</v>
      </c>
      <c r="BK151" s="5">
        <v>83.9</v>
      </c>
      <c r="BL151" s="5">
        <v>80.3</v>
      </c>
      <c r="BM151" s="5">
        <v>79.099999999999994</v>
      </c>
      <c r="BN151" s="5">
        <v>77.3</v>
      </c>
      <c r="BO151" s="5">
        <v>75.3</v>
      </c>
      <c r="BP151" s="5">
        <v>77</v>
      </c>
      <c r="BQ151" s="5">
        <v>79.599999999999994</v>
      </c>
      <c r="BR151" s="5">
        <v>82.4</v>
      </c>
      <c r="BS151" s="5">
        <v>85.2</v>
      </c>
      <c r="BT151" s="5">
        <v>87</v>
      </c>
      <c r="BU151" s="5">
        <v>88.3</v>
      </c>
      <c r="BV151" s="5">
        <v>89.8</v>
      </c>
      <c r="BW151" s="5">
        <v>88.5</v>
      </c>
      <c r="BX151" s="5">
        <v>90.2</v>
      </c>
      <c r="BY151" s="5">
        <v>93.6</v>
      </c>
      <c r="BZ151" s="5">
        <v>97.3</v>
      </c>
      <c r="CA151" s="5">
        <v>97.5</v>
      </c>
      <c r="CB151" s="5">
        <v>98.3</v>
      </c>
      <c r="CC151" s="5">
        <v>101.9</v>
      </c>
      <c r="CD151" s="5">
        <v>107.6</v>
      </c>
      <c r="CE151" s="5">
        <v>105.5</v>
      </c>
      <c r="CF151" s="5">
        <v>94.2</v>
      </c>
      <c r="CG151" s="5">
        <v>88.4</v>
      </c>
      <c r="CH151" s="5">
        <v>91.4</v>
      </c>
      <c r="CI151" s="5">
        <v>95</v>
      </c>
      <c r="CJ151" s="5">
        <v>95.4</v>
      </c>
      <c r="CK151" s="5">
        <v>96.8</v>
      </c>
      <c r="CL151" s="5">
        <v>94</v>
      </c>
      <c r="CM151" s="5">
        <v>91.4</v>
      </c>
      <c r="CN151" s="5">
        <v>91.4</v>
      </c>
      <c r="CO151" s="5">
        <v>90.5</v>
      </c>
      <c r="CP151" s="5">
        <v>92.8</v>
      </c>
      <c r="CQ151" s="5">
        <v>91.1</v>
      </c>
      <c r="CR151" s="5">
        <v>91.3</v>
      </c>
      <c r="CS151" s="5">
        <v>93.8</v>
      </c>
      <c r="CT151" s="5">
        <v>92.4</v>
      </c>
      <c r="CU151" s="5">
        <v>86.7</v>
      </c>
      <c r="CV151" s="5">
        <v>70.599999999999994</v>
      </c>
      <c r="CW151" s="5">
        <v>58.4</v>
      </c>
      <c r="CX151" s="5">
        <v>68.599999999999994</v>
      </c>
      <c r="CY151" s="5">
        <v>77.099999999999994</v>
      </c>
      <c r="CZ151" s="5">
        <v>78.400000000000006</v>
      </c>
      <c r="DA151" s="5">
        <v>77.5</v>
      </c>
      <c r="DB151" s="5">
        <v>75.8</v>
      </c>
      <c r="DC151" s="5">
        <v>76.599999999999994</v>
      </c>
      <c r="DD151" s="5">
        <v>81.099999999999994</v>
      </c>
      <c r="DE151" s="5">
        <v>87.4</v>
      </c>
      <c r="DF151" s="5">
        <v>95.3</v>
      </c>
      <c r="DG151" s="5">
        <v>103.7</v>
      </c>
      <c r="DH151" s="5">
        <v>103.1</v>
      </c>
      <c r="DI151" s="5">
        <v>106.9</v>
      </c>
      <c r="DJ151" s="5">
        <v>111</v>
      </c>
      <c r="DK151" s="5">
        <v>118.5</v>
      </c>
      <c r="DL151" s="5">
        <v>119.7</v>
      </c>
      <c r="DM151" s="5">
        <v>117.6</v>
      </c>
      <c r="DN151" s="5">
        <v>128.9</v>
      </c>
      <c r="DO151" s="5">
        <v>139.30000000000001</v>
      </c>
      <c r="DP151" s="5">
        <v>134</v>
      </c>
      <c r="DQ151" s="5">
        <v>136.5</v>
      </c>
      <c r="DR151" s="5">
        <v>142.9</v>
      </c>
      <c r="DS151" s="5">
        <v>155.69999999999999</v>
      </c>
      <c r="DT151" s="5">
        <v>167.5</v>
      </c>
    </row>
    <row r="152" spans="1:124">
      <c r="A152" s="3" t="s">
        <v>317</v>
      </c>
      <c r="B152" s="3" t="s">
        <v>318</v>
      </c>
      <c r="C152" s="4">
        <v>0.64480999999999999</v>
      </c>
      <c r="D152" s="5">
        <v>111.1</v>
      </c>
      <c r="E152" s="5">
        <v>106.3</v>
      </c>
      <c r="F152" s="5">
        <v>101.7</v>
      </c>
      <c r="G152" s="5">
        <v>97.4</v>
      </c>
      <c r="H152" s="5">
        <v>91.9</v>
      </c>
      <c r="I152" s="5">
        <v>99.1</v>
      </c>
      <c r="J152" s="5">
        <v>113.1</v>
      </c>
      <c r="K152" s="5">
        <v>113.6</v>
      </c>
      <c r="L152" s="5">
        <v>116</v>
      </c>
      <c r="M152" s="5">
        <v>115.5</v>
      </c>
      <c r="N152" s="5">
        <v>116.2</v>
      </c>
      <c r="O152" s="5">
        <v>111.8</v>
      </c>
      <c r="P152" s="5">
        <v>111.2</v>
      </c>
      <c r="Q152" s="5">
        <v>105.1</v>
      </c>
      <c r="R152" s="5">
        <v>100.1</v>
      </c>
      <c r="S152" s="5">
        <v>103.9</v>
      </c>
      <c r="T152" s="5">
        <v>108.8</v>
      </c>
      <c r="U152" s="5">
        <v>115.3</v>
      </c>
      <c r="V152" s="5">
        <v>122.6</v>
      </c>
      <c r="W152" s="5">
        <v>117</v>
      </c>
      <c r="X152" s="5">
        <v>123.8</v>
      </c>
      <c r="Y152" s="5">
        <v>147.6</v>
      </c>
      <c r="Z152" s="5">
        <v>136.4</v>
      </c>
      <c r="AA152" s="5">
        <v>130.9</v>
      </c>
      <c r="AB152" s="5">
        <v>120</v>
      </c>
      <c r="AC152" s="5">
        <v>113.7</v>
      </c>
      <c r="AD152" s="5">
        <v>111.5</v>
      </c>
      <c r="AE152" s="5">
        <v>113.4</v>
      </c>
      <c r="AF152" s="5">
        <v>113.2</v>
      </c>
      <c r="AG152" s="5">
        <v>110.9</v>
      </c>
      <c r="AH152" s="5">
        <v>108.4</v>
      </c>
      <c r="AI152" s="5">
        <v>106.7</v>
      </c>
      <c r="AJ152" s="5">
        <v>93.7</v>
      </c>
      <c r="AK152" s="5">
        <v>90.9</v>
      </c>
      <c r="AL152" s="5">
        <v>79.7</v>
      </c>
      <c r="AM152" s="5">
        <v>80.2</v>
      </c>
      <c r="AN152" s="5">
        <v>81.2</v>
      </c>
      <c r="AO152" s="5">
        <v>80.599999999999994</v>
      </c>
      <c r="AP152" s="5">
        <v>81.900000000000006</v>
      </c>
      <c r="AQ152" s="5">
        <v>78.7</v>
      </c>
      <c r="AR152" s="5">
        <v>75.900000000000006</v>
      </c>
      <c r="AS152" s="5">
        <v>73</v>
      </c>
      <c r="AT152" s="5">
        <v>68.5</v>
      </c>
      <c r="AU152" s="5">
        <v>71.8</v>
      </c>
      <c r="AV152" s="5">
        <v>79.2</v>
      </c>
      <c r="AW152" s="5">
        <v>84.7</v>
      </c>
      <c r="AX152" s="5">
        <v>74.8</v>
      </c>
      <c r="AY152" s="5">
        <v>69.8</v>
      </c>
      <c r="AZ152" s="5">
        <v>66.900000000000006</v>
      </c>
      <c r="BA152" s="5">
        <v>68.8</v>
      </c>
      <c r="BB152" s="5">
        <v>71.3</v>
      </c>
      <c r="BC152" s="5">
        <v>70.2</v>
      </c>
      <c r="BD152" s="5">
        <v>63.8</v>
      </c>
      <c r="BE152" s="5">
        <v>61.2</v>
      </c>
      <c r="BF152" s="5">
        <v>63.7</v>
      </c>
      <c r="BG152" s="5">
        <v>69</v>
      </c>
      <c r="BH152" s="5">
        <v>75.7</v>
      </c>
      <c r="BI152" s="5">
        <v>75.900000000000006</v>
      </c>
      <c r="BJ152" s="5">
        <v>83.5</v>
      </c>
      <c r="BK152" s="5">
        <v>93.6</v>
      </c>
      <c r="BL152" s="5">
        <v>92.1</v>
      </c>
      <c r="BM152" s="5">
        <v>81.3</v>
      </c>
      <c r="BN152" s="5">
        <v>71.8</v>
      </c>
      <c r="BO152" s="5">
        <v>70.400000000000006</v>
      </c>
      <c r="BP152" s="5">
        <v>66.400000000000006</v>
      </c>
      <c r="BQ152" s="5">
        <v>74.599999999999994</v>
      </c>
      <c r="BR152" s="5">
        <v>80.599999999999994</v>
      </c>
      <c r="BS152" s="5">
        <v>91.3</v>
      </c>
      <c r="BT152" s="5">
        <v>91.7</v>
      </c>
      <c r="BU152" s="5">
        <v>91</v>
      </c>
      <c r="BV152" s="5">
        <v>90.6</v>
      </c>
      <c r="BW152" s="5">
        <v>85.1</v>
      </c>
      <c r="BX152" s="5">
        <v>81</v>
      </c>
      <c r="BY152" s="5">
        <v>80.7</v>
      </c>
      <c r="BZ152" s="5">
        <v>86.3</v>
      </c>
      <c r="CA152" s="5">
        <v>92.6</v>
      </c>
      <c r="CB152" s="5">
        <v>97</v>
      </c>
      <c r="CC152" s="5">
        <v>99.6</v>
      </c>
      <c r="CD152" s="5">
        <v>105.9</v>
      </c>
      <c r="CE152" s="5">
        <v>112.5</v>
      </c>
      <c r="CF152" s="5">
        <v>98</v>
      </c>
      <c r="CG152" s="5">
        <v>84.2</v>
      </c>
      <c r="CH152" s="5">
        <v>81</v>
      </c>
      <c r="CI152" s="5">
        <v>85.9</v>
      </c>
      <c r="CJ152" s="5">
        <v>90</v>
      </c>
      <c r="CK152" s="5">
        <v>91.5</v>
      </c>
      <c r="CL152" s="5">
        <v>92.2</v>
      </c>
      <c r="CM152" s="5">
        <v>78.7</v>
      </c>
      <c r="CN152" s="5">
        <v>69.900000000000006</v>
      </c>
      <c r="CO152" s="5">
        <v>72.099999999999994</v>
      </c>
      <c r="CP152" s="5">
        <v>73.3</v>
      </c>
      <c r="CQ152" s="5">
        <v>82.2</v>
      </c>
      <c r="CR152" s="5">
        <v>83.6</v>
      </c>
      <c r="CS152" s="5">
        <v>85.9</v>
      </c>
      <c r="CT152" s="5">
        <v>98.7</v>
      </c>
      <c r="CU152" s="5">
        <v>96.1</v>
      </c>
      <c r="CV152" s="5">
        <v>89</v>
      </c>
      <c r="CW152" s="5">
        <v>65.3</v>
      </c>
      <c r="CX152" s="5">
        <v>73.8</v>
      </c>
      <c r="CY152" s="5">
        <v>74.2</v>
      </c>
      <c r="CZ152" s="5">
        <v>74.2</v>
      </c>
      <c r="DA152" s="5">
        <v>74.400000000000006</v>
      </c>
      <c r="DB152" s="5">
        <v>75.5</v>
      </c>
      <c r="DC152" s="5">
        <v>79.7</v>
      </c>
      <c r="DD152" s="5">
        <v>85.4</v>
      </c>
      <c r="DE152" s="5">
        <v>88.2</v>
      </c>
      <c r="DF152" s="5">
        <v>100.1</v>
      </c>
      <c r="DG152" s="5">
        <v>106.5</v>
      </c>
      <c r="DH152" s="5">
        <v>108.1</v>
      </c>
      <c r="DI152" s="5">
        <v>104.8</v>
      </c>
      <c r="DJ152" s="5">
        <v>97</v>
      </c>
      <c r="DK152" s="5">
        <v>102.5</v>
      </c>
      <c r="DL152" s="5">
        <v>109.9</v>
      </c>
      <c r="DM152" s="5">
        <v>114.8</v>
      </c>
      <c r="DN152" s="5">
        <v>116.1</v>
      </c>
      <c r="DO152" s="5">
        <v>132.80000000000001</v>
      </c>
      <c r="DP152" s="5">
        <v>136.9</v>
      </c>
      <c r="DQ152" s="5">
        <v>131.4</v>
      </c>
      <c r="DR152" s="5">
        <v>126.4</v>
      </c>
      <c r="DS152" s="5">
        <v>133</v>
      </c>
      <c r="DT152" s="5">
        <v>149.69999999999999</v>
      </c>
    </row>
    <row r="153" spans="1:124">
      <c r="A153" s="3" t="s">
        <v>319</v>
      </c>
      <c r="B153" s="3" t="s">
        <v>320</v>
      </c>
      <c r="C153" s="4">
        <v>1.6047</v>
      </c>
      <c r="D153" s="5">
        <v>106.2</v>
      </c>
      <c r="E153" s="5">
        <v>108.6</v>
      </c>
      <c r="F153" s="5">
        <v>112.1</v>
      </c>
      <c r="G153" s="5">
        <v>105.7</v>
      </c>
      <c r="H153" s="5">
        <v>110.6</v>
      </c>
      <c r="I153" s="5">
        <v>118.5</v>
      </c>
      <c r="J153" s="5">
        <v>120.7</v>
      </c>
      <c r="K153" s="5">
        <v>118</v>
      </c>
      <c r="L153" s="5">
        <v>117.9</v>
      </c>
      <c r="M153" s="5">
        <v>117.8</v>
      </c>
      <c r="N153" s="5">
        <v>119.9</v>
      </c>
      <c r="O153" s="5">
        <v>122.6</v>
      </c>
      <c r="P153" s="5">
        <v>116.5</v>
      </c>
      <c r="Q153" s="5">
        <v>108.1</v>
      </c>
      <c r="R153" s="5">
        <v>114.1</v>
      </c>
      <c r="S153" s="5">
        <v>123.4</v>
      </c>
      <c r="T153" s="5">
        <v>126.8</v>
      </c>
      <c r="U153" s="5">
        <v>136.30000000000001</v>
      </c>
      <c r="V153" s="5">
        <v>128.5</v>
      </c>
      <c r="W153" s="5">
        <v>125.7</v>
      </c>
      <c r="X153" s="5">
        <v>127</v>
      </c>
      <c r="Y153" s="5">
        <v>129</v>
      </c>
      <c r="Z153" s="5">
        <v>128.69999999999999</v>
      </c>
      <c r="AA153" s="5">
        <v>130.6</v>
      </c>
      <c r="AB153" s="5">
        <v>127.2</v>
      </c>
      <c r="AC153" s="5">
        <v>126.8</v>
      </c>
      <c r="AD153" s="5">
        <v>126.6</v>
      </c>
      <c r="AE153" s="5">
        <v>131.80000000000001</v>
      </c>
      <c r="AF153" s="5">
        <v>125.7</v>
      </c>
      <c r="AG153" s="5">
        <v>120.1</v>
      </c>
      <c r="AH153" s="5">
        <v>117.4</v>
      </c>
      <c r="AI153" s="5">
        <v>107</v>
      </c>
      <c r="AJ153" s="5">
        <v>94.7</v>
      </c>
      <c r="AK153" s="5">
        <v>78.400000000000006</v>
      </c>
      <c r="AL153" s="5">
        <v>70.8</v>
      </c>
      <c r="AM153" s="5">
        <v>76.099999999999994</v>
      </c>
      <c r="AN153" s="5">
        <v>78.5</v>
      </c>
      <c r="AO153" s="5">
        <v>90.7</v>
      </c>
      <c r="AP153" s="5">
        <v>94.5</v>
      </c>
      <c r="AQ153" s="5">
        <v>91.5</v>
      </c>
      <c r="AR153" s="5">
        <v>81.3</v>
      </c>
      <c r="AS153" s="5">
        <v>75.400000000000006</v>
      </c>
      <c r="AT153" s="5">
        <v>75.900000000000006</v>
      </c>
      <c r="AU153" s="5">
        <v>71</v>
      </c>
      <c r="AV153" s="5">
        <v>68.8</v>
      </c>
      <c r="AW153" s="5">
        <v>64</v>
      </c>
      <c r="AX153" s="5">
        <v>59</v>
      </c>
      <c r="AY153" s="5">
        <v>57.4</v>
      </c>
      <c r="AZ153" s="5">
        <v>62.8</v>
      </c>
      <c r="BA153" s="5">
        <v>65.900000000000006</v>
      </c>
      <c r="BB153" s="5">
        <v>72.400000000000006</v>
      </c>
      <c r="BC153" s="5">
        <v>67.7</v>
      </c>
      <c r="BD153" s="5">
        <v>61.5</v>
      </c>
      <c r="BE153" s="5">
        <v>68.400000000000006</v>
      </c>
      <c r="BF153" s="5">
        <v>71.5</v>
      </c>
      <c r="BG153" s="5">
        <v>73.8</v>
      </c>
      <c r="BH153" s="5">
        <v>76.099999999999994</v>
      </c>
      <c r="BI153" s="5">
        <v>82.6</v>
      </c>
      <c r="BJ153" s="5">
        <v>83.2</v>
      </c>
      <c r="BK153" s="5">
        <v>82.3</v>
      </c>
      <c r="BL153" s="5">
        <v>78.3</v>
      </c>
      <c r="BM153" s="5">
        <v>77.7</v>
      </c>
      <c r="BN153" s="5">
        <v>76.8</v>
      </c>
      <c r="BO153" s="5">
        <v>74.2</v>
      </c>
      <c r="BP153" s="5">
        <v>77.3</v>
      </c>
      <c r="BQ153" s="5">
        <v>79.599999999999994</v>
      </c>
      <c r="BR153" s="5">
        <v>80.599999999999994</v>
      </c>
      <c r="BS153" s="5">
        <v>82.1</v>
      </c>
      <c r="BT153" s="5">
        <v>82.9</v>
      </c>
      <c r="BU153" s="5">
        <v>83.7</v>
      </c>
      <c r="BV153" s="5">
        <v>85.3</v>
      </c>
      <c r="BW153" s="5">
        <v>84.5</v>
      </c>
      <c r="BX153" s="5">
        <v>86.2</v>
      </c>
      <c r="BY153" s="5">
        <v>88.5</v>
      </c>
      <c r="BZ153" s="5">
        <v>90.8</v>
      </c>
      <c r="CA153" s="5">
        <v>89.6</v>
      </c>
      <c r="CB153" s="5">
        <v>90.1</v>
      </c>
      <c r="CC153" s="5">
        <v>93.3</v>
      </c>
      <c r="CD153" s="5">
        <v>96.8</v>
      </c>
      <c r="CE153" s="5">
        <v>92</v>
      </c>
      <c r="CF153" s="5">
        <v>83.6</v>
      </c>
      <c r="CG153" s="5">
        <v>80.900000000000006</v>
      </c>
      <c r="CH153" s="5">
        <v>82.9</v>
      </c>
      <c r="CI153" s="5">
        <v>86</v>
      </c>
      <c r="CJ153" s="5">
        <v>87.8</v>
      </c>
      <c r="CK153" s="5">
        <v>88.2</v>
      </c>
      <c r="CL153" s="5">
        <v>85.5</v>
      </c>
      <c r="CM153" s="5">
        <v>85.1</v>
      </c>
      <c r="CN153" s="5">
        <v>84.9</v>
      </c>
      <c r="CO153" s="5">
        <v>84.7</v>
      </c>
      <c r="CP153" s="5">
        <v>86.2</v>
      </c>
      <c r="CQ153" s="5">
        <v>85.8</v>
      </c>
      <c r="CR153" s="5">
        <v>87.3</v>
      </c>
      <c r="CS153" s="5">
        <v>87.5</v>
      </c>
      <c r="CT153" s="5">
        <v>84.6</v>
      </c>
      <c r="CU153" s="5">
        <v>80.099999999999994</v>
      </c>
      <c r="CV153" s="5">
        <v>66.8</v>
      </c>
      <c r="CW153" s="5">
        <v>61.5</v>
      </c>
      <c r="CX153" s="5">
        <v>66.400000000000006</v>
      </c>
      <c r="CY153" s="5">
        <v>73</v>
      </c>
      <c r="CZ153" s="5">
        <v>73.3</v>
      </c>
      <c r="DA153" s="5">
        <v>74.2</v>
      </c>
      <c r="DB153" s="5">
        <v>73.7</v>
      </c>
      <c r="DC153" s="5">
        <v>73.2</v>
      </c>
      <c r="DD153" s="5">
        <v>76</v>
      </c>
      <c r="DE153" s="5">
        <v>81.099999999999994</v>
      </c>
      <c r="DF153" s="5">
        <v>88.8</v>
      </c>
      <c r="DG153" s="5">
        <v>97.5</v>
      </c>
      <c r="DH153" s="5">
        <v>97.8</v>
      </c>
      <c r="DI153" s="5">
        <v>101.4</v>
      </c>
      <c r="DJ153" s="5">
        <v>106.2</v>
      </c>
      <c r="DK153" s="5">
        <v>116.1</v>
      </c>
      <c r="DL153" s="5">
        <v>118.4</v>
      </c>
      <c r="DM153" s="5">
        <v>114.9</v>
      </c>
      <c r="DN153" s="5">
        <v>125.1</v>
      </c>
      <c r="DO153" s="5">
        <v>138.9</v>
      </c>
      <c r="DP153" s="5">
        <v>133.1</v>
      </c>
      <c r="DQ153" s="5">
        <v>135.1</v>
      </c>
      <c r="DR153" s="5">
        <v>139.1</v>
      </c>
      <c r="DS153" s="5">
        <v>149.6</v>
      </c>
      <c r="DT153" s="5">
        <v>157.1</v>
      </c>
    </row>
    <row r="154" spans="1:124">
      <c r="A154" s="3" t="s">
        <v>321</v>
      </c>
      <c r="B154" s="3" t="s">
        <v>322</v>
      </c>
      <c r="C154" s="4">
        <v>0.18684999999999999</v>
      </c>
      <c r="D154" s="5">
        <v>107</v>
      </c>
      <c r="E154" s="5">
        <v>107.3</v>
      </c>
      <c r="F154" s="5">
        <v>106.6</v>
      </c>
      <c r="G154" s="5">
        <v>103.8</v>
      </c>
      <c r="H154" s="5">
        <v>105</v>
      </c>
      <c r="I154" s="5">
        <v>108.5</v>
      </c>
      <c r="J154" s="5">
        <v>109.4</v>
      </c>
      <c r="K154" s="5">
        <v>107.3</v>
      </c>
      <c r="L154" s="5">
        <v>107</v>
      </c>
      <c r="M154" s="5">
        <v>106.7</v>
      </c>
      <c r="N154" s="5">
        <v>107.5</v>
      </c>
      <c r="O154" s="5">
        <v>109</v>
      </c>
      <c r="P154" s="5">
        <v>106.6</v>
      </c>
      <c r="Q154" s="5">
        <v>104.4</v>
      </c>
      <c r="R154" s="5">
        <v>104.2</v>
      </c>
      <c r="S154" s="5">
        <v>106.6</v>
      </c>
      <c r="T154" s="5">
        <v>109.1</v>
      </c>
      <c r="U154" s="5">
        <v>111.7</v>
      </c>
      <c r="V154" s="5">
        <v>112.7</v>
      </c>
      <c r="W154" s="5">
        <v>110.8</v>
      </c>
      <c r="X154" s="5">
        <v>111.1</v>
      </c>
      <c r="Y154" s="5">
        <v>111.9</v>
      </c>
      <c r="Z154" s="5">
        <v>110.7</v>
      </c>
      <c r="AA154" s="5">
        <v>111.2</v>
      </c>
      <c r="AB154" s="5">
        <v>109.7</v>
      </c>
      <c r="AC154" s="5">
        <v>109.2</v>
      </c>
      <c r="AD154" s="5">
        <v>108.5</v>
      </c>
      <c r="AE154" s="5">
        <v>108.7</v>
      </c>
      <c r="AF154" s="5">
        <v>108.6</v>
      </c>
      <c r="AG154" s="5">
        <v>108.4</v>
      </c>
      <c r="AH154" s="5">
        <v>107.1</v>
      </c>
      <c r="AI154" s="5">
        <v>104</v>
      </c>
      <c r="AJ154" s="5">
        <v>102.3</v>
      </c>
      <c r="AK154" s="5">
        <v>96.4</v>
      </c>
      <c r="AL154" s="5">
        <v>89.7</v>
      </c>
      <c r="AM154" s="5">
        <v>89.7</v>
      </c>
      <c r="AN154" s="5">
        <v>92.4</v>
      </c>
      <c r="AO154" s="5">
        <v>93.1</v>
      </c>
      <c r="AP154" s="5">
        <v>96.2</v>
      </c>
      <c r="AQ154" s="5">
        <v>94.7</v>
      </c>
      <c r="AR154" s="5">
        <v>90.8</v>
      </c>
      <c r="AS154" s="5">
        <v>86.9</v>
      </c>
      <c r="AT154" s="5">
        <v>88.9</v>
      </c>
      <c r="AU154" s="5">
        <v>88.7</v>
      </c>
      <c r="AV154" s="5">
        <v>88.3</v>
      </c>
      <c r="AW154" s="5">
        <v>83.5</v>
      </c>
      <c r="AX154" s="5">
        <v>77.5</v>
      </c>
      <c r="AY154" s="5">
        <v>79.8</v>
      </c>
      <c r="AZ154" s="5">
        <v>82.9</v>
      </c>
      <c r="BA154" s="5">
        <v>83.4</v>
      </c>
      <c r="BB154" s="5">
        <v>86.8</v>
      </c>
      <c r="BC154" s="5">
        <v>90.1</v>
      </c>
      <c r="BD154" s="5">
        <v>89.5</v>
      </c>
      <c r="BE154" s="5">
        <v>89.6</v>
      </c>
      <c r="BF154" s="5">
        <v>92.9</v>
      </c>
      <c r="BG154" s="5">
        <v>98.1</v>
      </c>
      <c r="BH154" s="5">
        <v>98.8</v>
      </c>
      <c r="BI154" s="5">
        <v>104.5</v>
      </c>
      <c r="BJ154" s="5">
        <v>107.4</v>
      </c>
      <c r="BK154" s="5">
        <v>107.6</v>
      </c>
      <c r="BL154" s="5">
        <v>106.3</v>
      </c>
      <c r="BM154" s="5">
        <v>108.7</v>
      </c>
      <c r="BN154" s="5">
        <v>108.9</v>
      </c>
      <c r="BO154" s="5">
        <v>108.8</v>
      </c>
      <c r="BP154" s="5">
        <v>112</v>
      </c>
      <c r="BQ154" s="5">
        <v>116.1</v>
      </c>
      <c r="BR154" s="5">
        <v>119.5</v>
      </c>
      <c r="BS154" s="5">
        <v>120.5</v>
      </c>
      <c r="BT154" s="5">
        <v>123.5</v>
      </c>
      <c r="BU154" s="5">
        <v>125.4</v>
      </c>
      <c r="BV154" s="5">
        <v>130.69999999999999</v>
      </c>
      <c r="BW154" s="5">
        <v>133.1</v>
      </c>
      <c r="BX154" s="5">
        <v>135.19999999999999</v>
      </c>
      <c r="BY154" s="5">
        <v>140.9</v>
      </c>
      <c r="BZ154" s="5">
        <v>147.19999999999999</v>
      </c>
      <c r="CA154" s="5">
        <v>147.69999999999999</v>
      </c>
      <c r="CB154" s="5">
        <v>150.9</v>
      </c>
      <c r="CC154" s="5">
        <v>153.30000000000001</v>
      </c>
      <c r="CD154" s="5">
        <v>159.9</v>
      </c>
      <c r="CE154" s="5">
        <v>165.4</v>
      </c>
      <c r="CF154" s="5">
        <v>160.4</v>
      </c>
      <c r="CG154" s="5">
        <v>152.5</v>
      </c>
      <c r="CH154" s="5">
        <v>154.19999999999999</v>
      </c>
      <c r="CI154" s="5">
        <v>161.6</v>
      </c>
      <c r="CJ154" s="5">
        <v>164.2</v>
      </c>
      <c r="CK154" s="5">
        <v>167.5</v>
      </c>
      <c r="CL154" s="5">
        <v>169.2</v>
      </c>
      <c r="CM154" s="5">
        <v>165.8</v>
      </c>
      <c r="CN154" s="5">
        <v>170.2</v>
      </c>
      <c r="CO154" s="5">
        <v>171.2</v>
      </c>
      <c r="CP154" s="5">
        <v>175.6</v>
      </c>
      <c r="CQ154" s="5">
        <v>175.3</v>
      </c>
      <c r="CR154" s="5">
        <v>177.2</v>
      </c>
      <c r="CS154" s="5">
        <v>181</v>
      </c>
      <c r="CT154" s="5">
        <v>182.8</v>
      </c>
      <c r="CU154" s="5">
        <v>173.5</v>
      </c>
      <c r="CV154" s="5">
        <v>118.2</v>
      </c>
      <c r="CW154" s="5">
        <v>55.8</v>
      </c>
      <c r="CX154" s="5">
        <v>64.099999999999994</v>
      </c>
      <c r="CY154" s="5">
        <v>113.3</v>
      </c>
      <c r="CZ154" s="5">
        <v>122.9</v>
      </c>
      <c r="DA154" s="5">
        <v>119.5</v>
      </c>
      <c r="DB154" s="5">
        <v>107.4</v>
      </c>
      <c r="DC154" s="5">
        <v>113.4</v>
      </c>
      <c r="DD154" s="5">
        <v>121.6</v>
      </c>
      <c r="DE154" s="5">
        <v>142.1</v>
      </c>
      <c r="DF154" s="5">
        <v>154</v>
      </c>
      <c r="DG154" s="5">
        <v>169.7</v>
      </c>
      <c r="DH154" s="5">
        <v>177</v>
      </c>
      <c r="DI154" s="5">
        <v>177.7</v>
      </c>
      <c r="DJ154" s="5">
        <v>191.2</v>
      </c>
      <c r="DK154" s="5">
        <v>200.9</v>
      </c>
      <c r="DL154" s="5">
        <v>208.1</v>
      </c>
      <c r="DM154" s="5">
        <v>199.9</v>
      </c>
      <c r="DN154" s="5">
        <v>210.8</v>
      </c>
      <c r="DO154" s="5">
        <v>249.6</v>
      </c>
      <c r="DP154" s="5">
        <v>243.1</v>
      </c>
      <c r="DQ154" s="5">
        <v>231.7</v>
      </c>
      <c r="DR154" s="5">
        <v>265.39999999999998</v>
      </c>
      <c r="DS154" s="5">
        <v>307</v>
      </c>
      <c r="DT154" s="5">
        <v>386.2</v>
      </c>
    </row>
    <row r="155" spans="1:124">
      <c r="A155" s="3" t="s">
        <v>323</v>
      </c>
      <c r="B155" s="3" t="s">
        <v>324</v>
      </c>
      <c r="C155" s="4">
        <v>0.31991000000000003</v>
      </c>
      <c r="D155" s="5">
        <v>113.7</v>
      </c>
      <c r="E155" s="5">
        <v>112.7</v>
      </c>
      <c r="F155" s="5">
        <v>106.2</v>
      </c>
      <c r="G155" s="5">
        <v>102.7</v>
      </c>
      <c r="H155" s="5">
        <v>110.5</v>
      </c>
      <c r="I155" s="5">
        <v>121.4</v>
      </c>
      <c r="J155" s="5">
        <v>114.8</v>
      </c>
      <c r="K155" s="5">
        <v>113.5</v>
      </c>
      <c r="L155" s="5">
        <v>112.2</v>
      </c>
      <c r="M155" s="5">
        <v>111.5</v>
      </c>
      <c r="N155" s="5">
        <v>113.9</v>
      </c>
      <c r="O155" s="5">
        <v>118.6</v>
      </c>
      <c r="P155" s="5">
        <v>111</v>
      </c>
      <c r="Q155" s="5">
        <v>104.4</v>
      </c>
      <c r="R155" s="5">
        <v>104</v>
      </c>
      <c r="S155" s="5">
        <v>111.2</v>
      </c>
      <c r="T155" s="5">
        <v>118.9</v>
      </c>
      <c r="U155" s="5">
        <v>127.3</v>
      </c>
      <c r="V155" s="5">
        <v>130.9</v>
      </c>
      <c r="W155" s="5">
        <v>124.3</v>
      </c>
      <c r="X155" s="5">
        <v>125.4</v>
      </c>
      <c r="Y155" s="5">
        <v>128.30000000000001</v>
      </c>
      <c r="Z155" s="5">
        <v>124.3</v>
      </c>
      <c r="AA155" s="5">
        <v>125.8</v>
      </c>
      <c r="AB155" s="5">
        <v>121</v>
      </c>
      <c r="AC155" s="5">
        <v>119.5</v>
      </c>
      <c r="AD155" s="5">
        <v>117</v>
      </c>
      <c r="AE155" s="5">
        <v>117.7</v>
      </c>
      <c r="AF155" s="5">
        <v>117.4</v>
      </c>
      <c r="AG155" s="5">
        <v>116.6</v>
      </c>
      <c r="AH155" s="5">
        <v>112.7</v>
      </c>
      <c r="AI155" s="5">
        <v>103.5</v>
      </c>
      <c r="AJ155" s="5">
        <v>98.6</v>
      </c>
      <c r="AK155" s="5">
        <v>84.3</v>
      </c>
      <c r="AL155" s="5">
        <v>73.2</v>
      </c>
      <c r="AM155" s="5">
        <v>80</v>
      </c>
      <c r="AN155" s="5">
        <v>78.900000000000006</v>
      </c>
      <c r="AO155" s="5">
        <v>79.5</v>
      </c>
      <c r="AP155" s="5">
        <v>86.3</v>
      </c>
      <c r="AQ155" s="5">
        <v>82.5</v>
      </c>
      <c r="AR155" s="5">
        <v>73.5</v>
      </c>
      <c r="AS155" s="5">
        <v>66.5</v>
      </c>
      <c r="AT155" s="5">
        <v>67.7</v>
      </c>
      <c r="AU155" s="5">
        <v>67.3</v>
      </c>
      <c r="AV155" s="5">
        <v>66.3</v>
      </c>
      <c r="AW155" s="5">
        <v>58.3</v>
      </c>
      <c r="AX155" s="5">
        <v>49.7</v>
      </c>
      <c r="AY155" s="5">
        <v>57.7</v>
      </c>
      <c r="AZ155" s="5">
        <v>59</v>
      </c>
      <c r="BA155" s="5">
        <v>60</v>
      </c>
      <c r="BB155" s="5">
        <v>66.599999999999994</v>
      </c>
      <c r="BC155" s="5">
        <v>70.8</v>
      </c>
      <c r="BD155" s="5">
        <v>67.5</v>
      </c>
      <c r="BE155" s="5">
        <v>64.5</v>
      </c>
      <c r="BF155" s="5">
        <v>66.599999999999994</v>
      </c>
      <c r="BG155" s="5">
        <v>72.5</v>
      </c>
      <c r="BH155" s="5">
        <v>69.3</v>
      </c>
      <c r="BI155" s="5">
        <v>76.3</v>
      </c>
      <c r="BJ155" s="5">
        <v>79</v>
      </c>
      <c r="BK155" s="5">
        <v>79.400000000000006</v>
      </c>
      <c r="BL155" s="5">
        <v>74.7</v>
      </c>
      <c r="BM155" s="5">
        <v>74.8</v>
      </c>
      <c r="BN155" s="5">
        <v>71.400000000000006</v>
      </c>
      <c r="BO155" s="5">
        <v>68.099999999999994</v>
      </c>
      <c r="BP155" s="5">
        <v>69.400000000000006</v>
      </c>
      <c r="BQ155" s="5">
        <v>72.7</v>
      </c>
      <c r="BR155" s="5">
        <v>78</v>
      </c>
      <c r="BS155" s="5">
        <v>79.8</v>
      </c>
      <c r="BT155" s="5">
        <v>85.3</v>
      </c>
      <c r="BU155" s="5">
        <v>85.9</v>
      </c>
      <c r="BV155" s="5">
        <v>91.7</v>
      </c>
      <c r="BW155" s="5">
        <v>92</v>
      </c>
      <c r="BX155" s="5">
        <v>92.3</v>
      </c>
      <c r="BY155" s="5">
        <v>98.8</v>
      </c>
      <c r="BZ155" s="5">
        <v>106.2</v>
      </c>
      <c r="CA155" s="5">
        <v>103.6</v>
      </c>
      <c r="CB155" s="5">
        <v>105.4</v>
      </c>
      <c r="CC155" s="5">
        <v>106</v>
      </c>
      <c r="CD155" s="5">
        <v>114.5</v>
      </c>
      <c r="CE155" s="5">
        <v>121.1</v>
      </c>
      <c r="CF155" s="5">
        <v>107.2</v>
      </c>
      <c r="CG155" s="5">
        <v>89.9</v>
      </c>
      <c r="CH155" s="5">
        <v>89.9</v>
      </c>
      <c r="CI155" s="5">
        <v>98.2</v>
      </c>
      <c r="CJ155" s="5">
        <v>99.4</v>
      </c>
      <c r="CK155" s="5">
        <v>102</v>
      </c>
      <c r="CL155" s="5">
        <v>101.8</v>
      </c>
      <c r="CM155" s="5">
        <v>94.2</v>
      </c>
      <c r="CN155" s="5">
        <v>97.8</v>
      </c>
      <c r="CO155" s="5">
        <v>96.8</v>
      </c>
      <c r="CP155" s="5">
        <v>100.2</v>
      </c>
      <c r="CQ155" s="5">
        <v>96.7</v>
      </c>
      <c r="CR155" s="5">
        <v>96.8</v>
      </c>
      <c r="CS155" s="5">
        <v>99.7</v>
      </c>
      <c r="CT155" s="5">
        <v>99.9</v>
      </c>
      <c r="CU155" s="5">
        <v>81</v>
      </c>
      <c r="CV155" s="5">
        <v>44.7</v>
      </c>
      <c r="CW155" s="5">
        <v>27.9</v>
      </c>
      <c r="CX155" s="5">
        <v>52.7</v>
      </c>
      <c r="CY155" s="5">
        <v>63.2</v>
      </c>
      <c r="CZ155" s="5">
        <v>64.900000000000006</v>
      </c>
      <c r="DA155" s="5">
        <v>59.6</v>
      </c>
      <c r="DB155" s="5">
        <v>58.9</v>
      </c>
      <c r="DC155" s="5">
        <v>60.8</v>
      </c>
      <c r="DD155" s="5">
        <v>69.3</v>
      </c>
      <c r="DE155" s="5">
        <v>76.400000000000006</v>
      </c>
      <c r="DF155" s="5">
        <v>81.599999999999994</v>
      </c>
      <c r="DG155" s="5">
        <v>90.4</v>
      </c>
      <c r="DH155" s="5">
        <v>87</v>
      </c>
      <c r="DI155" s="5">
        <v>93.9</v>
      </c>
      <c r="DJ155" s="5">
        <v>96.9</v>
      </c>
      <c r="DK155" s="5">
        <v>103.7</v>
      </c>
      <c r="DL155" s="5">
        <v>102.8</v>
      </c>
      <c r="DM155" s="5">
        <v>99.6</v>
      </c>
      <c r="DN155" s="5">
        <v>114.8</v>
      </c>
      <c r="DO155" s="5">
        <v>124.3</v>
      </c>
      <c r="DP155" s="5">
        <v>113.6</v>
      </c>
      <c r="DQ155" s="5">
        <v>119</v>
      </c>
      <c r="DR155" s="5">
        <v>135.1</v>
      </c>
      <c r="DS155" s="5">
        <v>158.5</v>
      </c>
      <c r="DT155" s="5">
        <v>178.4</v>
      </c>
    </row>
    <row r="156" spans="1:124">
      <c r="A156" s="3" t="s">
        <v>325</v>
      </c>
      <c r="B156" s="3" t="s">
        <v>326</v>
      </c>
      <c r="C156" s="4">
        <v>3.0954799999999998</v>
      </c>
      <c r="D156" s="5">
        <v>111.9</v>
      </c>
      <c r="E156" s="5">
        <v>111.5</v>
      </c>
      <c r="F156" s="5">
        <v>109.6</v>
      </c>
      <c r="G156" s="5">
        <v>108.5</v>
      </c>
      <c r="H156" s="5">
        <v>111</v>
      </c>
      <c r="I156" s="5">
        <v>114.3</v>
      </c>
      <c r="J156" s="5">
        <v>108.4</v>
      </c>
      <c r="K156" s="5">
        <v>108</v>
      </c>
      <c r="L156" s="5">
        <v>108.1</v>
      </c>
      <c r="M156" s="5">
        <v>112</v>
      </c>
      <c r="N156" s="5">
        <v>117.6</v>
      </c>
      <c r="O156" s="5">
        <v>118.4</v>
      </c>
      <c r="P156" s="5">
        <v>114.6</v>
      </c>
      <c r="Q156" s="5">
        <v>112.1</v>
      </c>
      <c r="R156" s="5">
        <v>117.1</v>
      </c>
      <c r="S156" s="5">
        <v>123.4</v>
      </c>
      <c r="T156" s="5">
        <v>126.3</v>
      </c>
      <c r="U156" s="5">
        <v>132.80000000000001</v>
      </c>
      <c r="V156" s="5">
        <v>130.1</v>
      </c>
      <c r="W156" s="5">
        <v>130.30000000000001</v>
      </c>
      <c r="X156" s="5">
        <v>132.5</v>
      </c>
      <c r="Y156" s="5">
        <v>131.80000000000001</v>
      </c>
      <c r="Z156" s="5">
        <v>131.6</v>
      </c>
      <c r="AA156" s="5">
        <v>133.1</v>
      </c>
      <c r="AB156" s="5">
        <v>130</v>
      </c>
      <c r="AC156" s="5">
        <v>131.19999999999999</v>
      </c>
      <c r="AD156" s="5">
        <v>129</v>
      </c>
      <c r="AE156" s="5">
        <v>131.6</v>
      </c>
      <c r="AF156" s="5">
        <v>130.9</v>
      </c>
      <c r="AG156" s="5">
        <v>129.6</v>
      </c>
      <c r="AH156" s="5">
        <v>125.8</v>
      </c>
      <c r="AI156" s="5">
        <v>112.7</v>
      </c>
      <c r="AJ156" s="5">
        <v>103.5</v>
      </c>
      <c r="AK156" s="5">
        <v>87.9</v>
      </c>
      <c r="AL156" s="5">
        <v>79.099999999999994</v>
      </c>
      <c r="AM156" s="5">
        <v>86.6</v>
      </c>
      <c r="AN156" s="5">
        <v>83.3</v>
      </c>
      <c r="AO156" s="5">
        <v>91.7</v>
      </c>
      <c r="AP156" s="5">
        <v>92.7</v>
      </c>
      <c r="AQ156" s="5">
        <v>86.5</v>
      </c>
      <c r="AR156" s="5">
        <v>73.099999999999994</v>
      </c>
      <c r="AS156" s="5">
        <v>71.3</v>
      </c>
      <c r="AT156" s="5">
        <v>73.8</v>
      </c>
      <c r="AU156" s="5">
        <v>74.2</v>
      </c>
      <c r="AV156" s="5">
        <v>72.3</v>
      </c>
      <c r="AW156" s="5">
        <v>57.1</v>
      </c>
      <c r="AX156" s="5">
        <v>50.3</v>
      </c>
      <c r="AY156" s="5">
        <v>54.9</v>
      </c>
      <c r="AZ156" s="5">
        <v>59.1</v>
      </c>
      <c r="BA156" s="5">
        <v>66.5</v>
      </c>
      <c r="BB156" s="5">
        <v>75</v>
      </c>
      <c r="BC156" s="5">
        <v>74.7</v>
      </c>
      <c r="BD156" s="5">
        <v>67</v>
      </c>
      <c r="BE156" s="5">
        <v>70.7</v>
      </c>
      <c r="BF156" s="5">
        <v>72.599999999999994</v>
      </c>
      <c r="BG156" s="5">
        <v>76.5</v>
      </c>
      <c r="BH156" s="5">
        <v>77.3</v>
      </c>
      <c r="BI156" s="5">
        <v>83.4</v>
      </c>
      <c r="BJ156" s="5">
        <v>85</v>
      </c>
      <c r="BK156" s="5">
        <v>84.9</v>
      </c>
      <c r="BL156" s="5">
        <v>81.5</v>
      </c>
      <c r="BM156" s="5">
        <v>81.3</v>
      </c>
      <c r="BN156" s="5">
        <v>80</v>
      </c>
      <c r="BO156" s="5">
        <v>78.8</v>
      </c>
      <c r="BP156" s="5">
        <v>80.900000000000006</v>
      </c>
      <c r="BQ156" s="5">
        <v>82.5</v>
      </c>
      <c r="BR156" s="5">
        <v>84.5</v>
      </c>
      <c r="BS156" s="5">
        <v>85.8</v>
      </c>
      <c r="BT156" s="5">
        <v>87.1</v>
      </c>
      <c r="BU156" s="5">
        <v>89.5</v>
      </c>
      <c r="BV156" s="5">
        <v>91.3</v>
      </c>
      <c r="BW156" s="5">
        <v>90.1</v>
      </c>
      <c r="BX156" s="5">
        <v>92.5</v>
      </c>
      <c r="BY156" s="5">
        <v>95.4</v>
      </c>
      <c r="BZ156" s="5">
        <v>97.5</v>
      </c>
      <c r="CA156" s="5">
        <v>96.8</v>
      </c>
      <c r="CB156" s="5">
        <v>97</v>
      </c>
      <c r="CC156" s="5">
        <v>100.8</v>
      </c>
      <c r="CD156" s="5">
        <v>104.9</v>
      </c>
      <c r="CE156" s="5">
        <v>103.1</v>
      </c>
      <c r="CF156" s="5">
        <v>93.9</v>
      </c>
      <c r="CG156" s="5">
        <v>91.2</v>
      </c>
      <c r="CH156" s="5">
        <v>94.8</v>
      </c>
      <c r="CI156" s="5">
        <v>96.7</v>
      </c>
      <c r="CJ156" s="5">
        <v>95.5</v>
      </c>
      <c r="CK156" s="5">
        <v>96.6</v>
      </c>
      <c r="CL156" s="5">
        <v>94.9</v>
      </c>
      <c r="CM156" s="5">
        <v>93.2</v>
      </c>
      <c r="CN156" s="5">
        <v>93.5</v>
      </c>
      <c r="CO156" s="5">
        <v>93.6</v>
      </c>
      <c r="CP156" s="5">
        <v>94.9</v>
      </c>
      <c r="CQ156" s="5">
        <v>93.6</v>
      </c>
      <c r="CR156" s="5">
        <v>94.1</v>
      </c>
      <c r="CS156" s="5">
        <v>96</v>
      </c>
      <c r="CT156" s="5">
        <v>91.9</v>
      </c>
      <c r="CU156" s="5">
        <v>86.5</v>
      </c>
      <c r="CV156" s="5">
        <v>76</v>
      </c>
      <c r="CW156" s="5">
        <v>62.9</v>
      </c>
      <c r="CX156" s="5">
        <v>71.599999999999994</v>
      </c>
      <c r="CY156" s="5">
        <v>79.2</v>
      </c>
      <c r="CZ156" s="5">
        <v>80.099999999999994</v>
      </c>
      <c r="DA156" s="5">
        <v>77.8</v>
      </c>
      <c r="DB156" s="5">
        <v>75.2</v>
      </c>
      <c r="DC156" s="5">
        <v>75.400000000000006</v>
      </c>
      <c r="DD156" s="5">
        <v>79.8</v>
      </c>
      <c r="DE156" s="5">
        <v>86.1</v>
      </c>
      <c r="DF156" s="5">
        <v>94.8</v>
      </c>
      <c r="DG156" s="5">
        <v>103.6</v>
      </c>
      <c r="DH156" s="5">
        <v>101</v>
      </c>
      <c r="DI156" s="5">
        <v>106.4</v>
      </c>
      <c r="DJ156" s="5">
        <v>114.5</v>
      </c>
      <c r="DK156" s="5">
        <v>121.8</v>
      </c>
      <c r="DL156" s="5">
        <v>120.7</v>
      </c>
      <c r="DM156" s="5">
        <v>118.1</v>
      </c>
      <c r="DN156" s="5">
        <v>131.69999999999999</v>
      </c>
      <c r="DO156" s="5">
        <v>141.1</v>
      </c>
      <c r="DP156" s="5">
        <v>136.1</v>
      </c>
      <c r="DQ156" s="5">
        <v>141.19999999999999</v>
      </c>
      <c r="DR156" s="5">
        <v>147.5</v>
      </c>
      <c r="DS156" s="5">
        <v>157.69999999999999</v>
      </c>
      <c r="DT156" s="5">
        <v>167.8</v>
      </c>
    </row>
    <row r="157" spans="1:124">
      <c r="A157" s="3" t="s">
        <v>327</v>
      </c>
      <c r="B157" s="3" t="s">
        <v>328</v>
      </c>
      <c r="C157" s="4">
        <v>0.86677999999999999</v>
      </c>
      <c r="D157" s="5">
        <v>118</v>
      </c>
      <c r="E157" s="5">
        <v>113.3</v>
      </c>
      <c r="F157" s="5">
        <v>99</v>
      </c>
      <c r="G157" s="5">
        <v>93.3</v>
      </c>
      <c r="H157" s="5">
        <v>104.4</v>
      </c>
      <c r="I157" s="5">
        <v>116.5</v>
      </c>
      <c r="J157" s="5">
        <v>110.5</v>
      </c>
      <c r="K157" s="5">
        <v>109.7</v>
      </c>
      <c r="L157" s="5">
        <v>110.7</v>
      </c>
      <c r="M157" s="5">
        <v>112.2</v>
      </c>
      <c r="N157" s="5">
        <v>114.4</v>
      </c>
      <c r="O157" s="5">
        <v>115.4</v>
      </c>
      <c r="P157" s="5">
        <v>106.8</v>
      </c>
      <c r="Q157" s="5">
        <v>99.6</v>
      </c>
      <c r="R157" s="5">
        <v>105.7</v>
      </c>
      <c r="S157" s="5">
        <v>113.1</v>
      </c>
      <c r="T157" s="5">
        <v>118.3</v>
      </c>
      <c r="U157" s="5">
        <v>131.6</v>
      </c>
      <c r="V157" s="5">
        <v>123.4</v>
      </c>
      <c r="W157" s="5">
        <v>124.4</v>
      </c>
      <c r="X157" s="5">
        <v>129.19999999999999</v>
      </c>
      <c r="Y157" s="5">
        <v>129.69999999999999</v>
      </c>
      <c r="Z157" s="5">
        <v>125.9</v>
      </c>
      <c r="AA157" s="5">
        <v>125.1</v>
      </c>
      <c r="AB157" s="5">
        <v>121.5</v>
      </c>
      <c r="AC157" s="5">
        <v>124</v>
      </c>
      <c r="AD157" s="5">
        <v>121.1</v>
      </c>
      <c r="AE157" s="5">
        <v>126.3</v>
      </c>
      <c r="AF157" s="5">
        <v>122.6</v>
      </c>
      <c r="AG157" s="5">
        <v>117</v>
      </c>
      <c r="AH157" s="5">
        <v>110.5</v>
      </c>
      <c r="AI157" s="5">
        <v>94</v>
      </c>
      <c r="AJ157" s="5">
        <v>84.5</v>
      </c>
      <c r="AK157" s="5">
        <v>77.099999999999994</v>
      </c>
      <c r="AL157" s="5">
        <v>63.6</v>
      </c>
      <c r="AM157" s="5">
        <v>74.3</v>
      </c>
      <c r="AN157" s="5">
        <v>72</v>
      </c>
      <c r="AO157" s="5">
        <v>80.599999999999994</v>
      </c>
      <c r="AP157" s="5">
        <v>79.8</v>
      </c>
      <c r="AQ157" s="5">
        <v>75.099999999999994</v>
      </c>
      <c r="AR157" s="5">
        <v>66.400000000000006</v>
      </c>
      <c r="AS157" s="5">
        <v>63.3</v>
      </c>
      <c r="AT157" s="5">
        <v>67.8</v>
      </c>
      <c r="AU157" s="5">
        <v>67.900000000000006</v>
      </c>
      <c r="AV157" s="5">
        <v>67</v>
      </c>
      <c r="AW157" s="5">
        <v>59.9</v>
      </c>
      <c r="AX157" s="5">
        <v>50.7</v>
      </c>
      <c r="AY157" s="5">
        <v>52.6</v>
      </c>
      <c r="AZ157" s="5">
        <v>58.5</v>
      </c>
      <c r="BA157" s="5">
        <v>61.1</v>
      </c>
      <c r="BB157" s="5">
        <v>65.099999999999994</v>
      </c>
      <c r="BC157" s="5">
        <v>64</v>
      </c>
      <c r="BD157" s="5">
        <v>57.3</v>
      </c>
      <c r="BE157" s="5">
        <v>60.3</v>
      </c>
      <c r="BF157" s="5">
        <v>63.4</v>
      </c>
      <c r="BG157" s="5">
        <v>67.3</v>
      </c>
      <c r="BH157" s="5">
        <v>69.900000000000006</v>
      </c>
      <c r="BI157" s="5">
        <v>75.2</v>
      </c>
      <c r="BJ157" s="5">
        <v>79.400000000000006</v>
      </c>
      <c r="BK157" s="5">
        <v>75.900000000000006</v>
      </c>
      <c r="BL157" s="5">
        <v>69.900000000000006</v>
      </c>
      <c r="BM157" s="5">
        <v>68.2</v>
      </c>
      <c r="BN157" s="5">
        <v>65.599999999999994</v>
      </c>
      <c r="BO157" s="5">
        <v>61.5</v>
      </c>
      <c r="BP157" s="5">
        <v>65.599999999999994</v>
      </c>
      <c r="BQ157" s="5">
        <v>69.8</v>
      </c>
      <c r="BR157" s="5">
        <v>75.400000000000006</v>
      </c>
      <c r="BS157" s="5">
        <v>81.400000000000006</v>
      </c>
      <c r="BT157" s="5">
        <v>84.9</v>
      </c>
      <c r="BU157" s="5">
        <v>85.9</v>
      </c>
      <c r="BV157" s="5">
        <v>84.5</v>
      </c>
      <c r="BW157" s="5">
        <v>81.8</v>
      </c>
      <c r="BX157" s="5">
        <v>85.7</v>
      </c>
      <c r="BY157" s="5">
        <v>93.5</v>
      </c>
      <c r="BZ157" s="5">
        <v>99.7</v>
      </c>
      <c r="CA157" s="5">
        <v>98</v>
      </c>
      <c r="CB157" s="5">
        <v>99.5</v>
      </c>
      <c r="CC157" s="5">
        <v>104</v>
      </c>
      <c r="CD157" s="5">
        <v>113.2</v>
      </c>
      <c r="CE157" s="5">
        <v>100.5</v>
      </c>
      <c r="CF157" s="5">
        <v>79.3</v>
      </c>
      <c r="CG157" s="5">
        <v>73.5</v>
      </c>
      <c r="CH157" s="5">
        <v>78.8</v>
      </c>
      <c r="CI157" s="5">
        <v>85.5</v>
      </c>
      <c r="CJ157" s="5">
        <v>87.7</v>
      </c>
      <c r="CK157" s="5">
        <v>91.2</v>
      </c>
      <c r="CL157" s="5">
        <v>80.8</v>
      </c>
      <c r="CM157" s="5">
        <v>78</v>
      </c>
      <c r="CN157" s="5">
        <v>77.7</v>
      </c>
      <c r="CO157" s="5">
        <v>75.099999999999994</v>
      </c>
      <c r="CP157" s="5">
        <v>80.7</v>
      </c>
      <c r="CQ157" s="5">
        <v>81.599999999999994</v>
      </c>
      <c r="CR157" s="5">
        <v>88</v>
      </c>
      <c r="CS157" s="5">
        <v>90.5</v>
      </c>
      <c r="CT157" s="5">
        <v>84.1</v>
      </c>
      <c r="CU157" s="5">
        <v>72.5</v>
      </c>
      <c r="CV157" s="5">
        <v>36.799999999999997</v>
      </c>
      <c r="CW157" s="5">
        <v>28</v>
      </c>
      <c r="CX157" s="5">
        <v>53</v>
      </c>
      <c r="CY157" s="5">
        <v>66.8</v>
      </c>
      <c r="CZ157" s="5">
        <v>68.400000000000006</v>
      </c>
      <c r="DA157" s="5">
        <v>67.900000000000006</v>
      </c>
      <c r="DB157" s="5">
        <v>67.400000000000006</v>
      </c>
      <c r="DC157" s="5">
        <v>64.900000000000006</v>
      </c>
      <c r="DD157" s="5">
        <v>68.2</v>
      </c>
      <c r="DE157" s="5">
        <v>79</v>
      </c>
      <c r="DF157" s="5">
        <v>86.3</v>
      </c>
      <c r="DG157" s="5">
        <v>94.9</v>
      </c>
      <c r="DH157" s="5">
        <v>92.3</v>
      </c>
      <c r="DI157" s="5">
        <v>95.8</v>
      </c>
      <c r="DJ157" s="5">
        <v>99.2</v>
      </c>
      <c r="DK157" s="5">
        <v>109.1</v>
      </c>
      <c r="DL157" s="5">
        <v>110.6</v>
      </c>
      <c r="DM157" s="5">
        <v>104.6</v>
      </c>
      <c r="DN157" s="5">
        <v>118.8</v>
      </c>
      <c r="DO157" s="5">
        <v>127.1</v>
      </c>
      <c r="DP157" s="5">
        <v>118.4</v>
      </c>
      <c r="DQ157" s="5">
        <v>123.2</v>
      </c>
      <c r="DR157" s="5">
        <v>132.69999999999999</v>
      </c>
      <c r="DS157" s="5">
        <v>158.1</v>
      </c>
      <c r="DT157" s="5">
        <v>159.4</v>
      </c>
    </row>
    <row r="158" spans="1:124">
      <c r="A158" s="3" t="s">
        <v>329</v>
      </c>
      <c r="B158" s="3" t="s">
        <v>330</v>
      </c>
      <c r="C158" s="4">
        <v>0.22677</v>
      </c>
      <c r="D158" s="5">
        <v>102</v>
      </c>
      <c r="E158" s="5">
        <v>103.9</v>
      </c>
      <c r="F158" s="5">
        <v>106.1</v>
      </c>
      <c r="G158" s="5">
        <v>106.1</v>
      </c>
      <c r="H158" s="5">
        <v>105.9</v>
      </c>
      <c r="I158" s="5">
        <v>104.7</v>
      </c>
      <c r="J158" s="5">
        <v>88.7</v>
      </c>
      <c r="K158" s="5">
        <v>85.3</v>
      </c>
      <c r="L158" s="5">
        <v>101</v>
      </c>
      <c r="M158" s="5">
        <v>107.4</v>
      </c>
      <c r="N158" s="5">
        <v>103.4</v>
      </c>
      <c r="O158" s="5">
        <v>101.4</v>
      </c>
      <c r="P158" s="5">
        <v>103.5</v>
      </c>
      <c r="Q158" s="5">
        <v>103.5</v>
      </c>
      <c r="R158" s="5">
        <v>106.2</v>
      </c>
      <c r="S158" s="5">
        <v>109.1</v>
      </c>
      <c r="T158" s="5">
        <v>111.9</v>
      </c>
      <c r="U158" s="5">
        <v>119.2</v>
      </c>
      <c r="V158" s="5">
        <v>114.3</v>
      </c>
      <c r="W158" s="5">
        <v>115.9</v>
      </c>
      <c r="X158" s="5">
        <v>115.9</v>
      </c>
      <c r="Y158" s="5">
        <v>115.9</v>
      </c>
      <c r="Z158" s="5">
        <v>115.6</v>
      </c>
      <c r="AA158" s="5">
        <v>114</v>
      </c>
      <c r="AB158" s="5">
        <v>112.2</v>
      </c>
      <c r="AC158" s="5">
        <v>112</v>
      </c>
      <c r="AD158" s="5">
        <v>109.6</v>
      </c>
      <c r="AE158" s="5">
        <v>111.5</v>
      </c>
      <c r="AF158" s="5">
        <v>113.4</v>
      </c>
      <c r="AG158" s="5">
        <v>113.8</v>
      </c>
      <c r="AH158" s="5">
        <v>113.9</v>
      </c>
      <c r="AI158" s="5">
        <v>113.4</v>
      </c>
      <c r="AJ158" s="5">
        <v>102.9</v>
      </c>
      <c r="AK158" s="5">
        <v>101.9</v>
      </c>
      <c r="AL158" s="5">
        <v>86.8</v>
      </c>
      <c r="AM158" s="5">
        <v>82.1</v>
      </c>
      <c r="AN158" s="5">
        <v>83.2</v>
      </c>
      <c r="AO158" s="5">
        <v>87.1</v>
      </c>
      <c r="AP158" s="5">
        <v>88.2</v>
      </c>
      <c r="AQ158" s="5">
        <v>88.9</v>
      </c>
      <c r="AR158" s="5">
        <v>86.9</v>
      </c>
      <c r="AS158" s="5">
        <v>82.5</v>
      </c>
      <c r="AT158" s="5">
        <v>76.5</v>
      </c>
      <c r="AU158" s="5">
        <v>75.8</v>
      </c>
      <c r="AV158" s="5">
        <v>73.3</v>
      </c>
      <c r="AW158" s="5">
        <v>65.599999999999994</v>
      </c>
      <c r="AX158" s="5">
        <v>58.9</v>
      </c>
      <c r="AY158" s="5">
        <v>57.8</v>
      </c>
      <c r="AZ158" s="5">
        <v>65.400000000000006</v>
      </c>
      <c r="BA158" s="5">
        <v>67.3</v>
      </c>
      <c r="BB158" s="5">
        <v>65.400000000000006</v>
      </c>
      <c r="BC158" s="5">
        <v>64.400000000000006</v>
      </c>
      <c r="BD158" s="5">
        <v>63.1</v>
      </c>
      <c r="BE158" s="5">
        <v>64</v>
      </c>
      <c r="BF158" s="5">
        <v>64.3</v>
      </c>
      <c r="BG158" s="5">
        <v>70.900000000000006</v>
      </c>
      <c r="BH158" s="5">
        <v>69.400000000000006</v>
      </c>
      <c r="BI158" s="5">
        <v>73</v>
      </c>
      <c r="BJ158" s="5">
        <v>75.5</v>
      </c>
      <c r="BK158" s="5">
        <v>73.400000000000006</v>
      </c>
      <c r="BL158" s="5">
        <v>69.900000000000006</v>
      </c>
      <c r="BM158" s="5">
        <v>68.5</v>
      </c>
      <c r="BN158" s="5">
        <v>68.599999999999994</v>
      </c>
      <c r="BO158" s="5">
        <v>66.3</v>
      </c>
      <c r="BP158" s="5">
        <v>65.599999999999994</v>
      </c>
      <c r="BQ158" s="5">
        <v>66.099999999999994</v>
      </c>
      <c r="BR158" s="5">
        <v>67.900000000000006</v>
      </c>
      <c r="BS158" s="5">
        <v>70.2</v>
      </c>
      <c r="BT158" s="5">
        <v>79.400000000000006</v>
      </c>
      <c r="BU158" s="5">
        <v>79.400000000000006</v>
      </c>
      <c r="BV158" s="5">
        <v>77.5</v>
      </c>
      <c r="BW158" s="5">
        <v>76.599999999999994</v>
      </c>
      <c r="BX158" s="5">
        <v>76.2</v>
      </c>
      <c r="BY158" s="5">
        <v>75.7</v>
      </c>
      <c r="BZ158" s="5">
        <v>78.400000000000006</v>
      </c>
      <c r="CA158" s="5">
        <v>84.5</v>
      </c>
      <c r="CB158" s="5">
        <v>85.2</v>
      </c>
      <c r="CC158" s="5">
        <v>86.9</v>
      </c>
      <c r="CD158" s="5">
        <v>102.8</v>
      </c>
      <c r="CE158" s="5">
        <v>103.4</v>
      </c>
      <c r="CF158" s="5">
        <v>93.8</v>
      </c>
      <c r="CG158" s="5">
        <v>80.599999999999994</v>
      </c>
      <c r="CH158" s="5">
        <v>79</v>
      </c>
      <c r="CI158" s="5">
        <v>80.099999999999994</v>
      </c>
      <c r="CJ158" s="5">
        <v>80.400000000000006</v>
      </c>
      <c r="CK158" s="5">
        <v>80.7</v>
      </c>
      <c r="CL158" s="5">
        <v>77</v>
      </c>
      <c r="CM158" s="5">
        <v>78.8</v>
      </c>
      <c r="CN158" s="5">
        <v>85.7</v>
      </c>
      <c r="CO158" s="5">
        <v>84.6</v>
      </c>
      <c r="CP158" s="5">
        <v>92.2</v>
      </c>
      <c r="CQ158" s="5">
        <v>88.6</v>
      </c>
      <c r="CR158" s="5">
        <v>82.2</v>
      </c>
      <c r="CS158" s="5">
        <v>78.900000000000006</v>
      </c>
      <c r="CT158" s="5">
        <v>82.4</v>
      </c>
      <c r="CU158" s="5">
        <v>82.3</v>
      </c>
      <c r="CV158" s="5">
        <v>71.7</v>
      </c>
      <c r="CW158" s="5">
        <v>62.2</v>
      </c>
      <c r="CX158" s="5">
        <v>64.5</v>
      </c>
      <c r="CY158" s="5">
        <v>74.400000000000006</v>
      </c>
      <c r="CZ158" s="5">
        <v>72.3</v>
      </c>
      <c r="DA158" s="5">
        <v>72.7</v>
      </c>
      <c r="DB158" s="5">
        <v>67.900000000000006</v>
      </c>
      <c r="DC158" s="5">
        <v>68.5</v>
      </c>
      <c r="DD158" s="5">
        <v>82.9</v>
      </c>
      <c r="DE158" s="5">
        <v>94.8</v>
      </c>
      <c r="DF158" s="5">
        <v>101.4</v>
      </c>
      <c r="DG158" s="5">
        <v>101</v>
      </c>
      <c r="DH158" s="5">
        <v>104.7</v>
      </c>
      <c r="DI158" s="5">
        <v>107.9</v>
      </c>
      <c r="DJ158" s="5">
        <v>105.7</v>
      </c>
      <c r="DK158" s="5">
        <v>99.6</v>
      </c>
      <c r="DL158" s="5">
        <v>102.6</v>
      </c>
      <c r="DM158" s="5">
        <v>99.6</v>
      </c>
      <c r="DN158" s="5">
        <v>106.5</v>
      </c>
      <c r="DO158" s="5">
        <v>126.5</v>
      </c>
      <c r="DP158" s="5">
        <v>124.6</v>
      </c>
      <c r="DQ158" s="5">
        <v>114.6</v>
      </c>
      <c r="DR158" s="5">
        <v>125.5</v>
      </c>
      <c r="DS158" s="5">
        <v>140.69999999999999</v>
      </c>
      <c r="DT158" s="5">
        <v>143.4</v>
      </c>
    </row>
    <row r="159" spans="1:124">
      <c r="A159" s="3" t="s">
        <v>331</v>
      </c>
      <c r="B159" s="3" t="s">
        <v>332</v>
      </c>
      <c r="C159" s="4">
        <v>0.66576000000000002</v>
      </c>
      <c r="D159" s="5">
        <v>117.6</v>
      </c>
      <c r="E159" s="5">
        <v>116.7</v>
      </c>
      <c r="F159" s="5">
        <v>107.8</v>
      </c>
      <c r="G159" s="5">
        <v>101.7</v>
      </c>
      <c r="H159" s="5">
        <v>107</v>
      </c>
      <c r="I159" s="5">
        <v>114.1</v>
      </c>
      <c r="J159" s="5">
        <v>107.1</v>
      </c>
      <c r="K159" s="5">
        <v>103</v>
      </c>
      <c r="L159" s="5">
        <v>102.6</v>
      </c>
      <c r="M159" s="5">
        <v>103.5</v>
      </c>
      <c r="N159" s="5">
        <v>105.1</v>
      </c>
      <c r="O159" s="5">
        <v>106.3</v>
      </c>
      <c r="P159" s="5">
        <v>105.2</v>
      </c>
      <c r="Q159" s="5">
        <v>101.7</v>
      </c>
      <c r="R159" s="5">
        <v>104.8</v>
      </c>
      <c r="S159" s="5">
        <v>111.9</v>
      </c>
      <c r="T159" s="5">
        <v>109.8</v>
      </c>
      <c r="U159" s="5">
        <v>119.2</v>
      </c>
      <c r="V159" s="5">
        <v>115.2</v>
      </c>
      <c r="W159" s="5">
        <v>114.2</v>
      </c>
      <c r="X159" s="5">
        <v>113.8</v>
      </c>
      <c r="Y159" s="5">
        <v>113.8</v>
      </c>
      <c r="Z159" s="5">
        <v>114.1</v>
      </c>
      <c r="AA159" s="5">
        <v>113.9</v>
      </c>
      <c r="AB159" s="5">
        <v>100.3</v>
      </c>
      <c r="AC159" s="5">
        <v>109</v>
      </c>
      <c r="AD159" s="5">
        <v>109.1</v>
      </c>
      <c r="AE159" s="5">
        <v>111.1</v>
      </c>
      <c r="AF159" s="5">
        <v>108.4</v>
      </c>
      <c r="AG159" s="5">
        <v>107.4</v>
      </c>
      <c r="AH159" s="5">
        <v>103.1</v>
      </c>
      <c r="AI159" s="5">
        <v>89.8</v>
      </c>
      <c r="AJ159" s="5">
        <v>79.900000000000006</v>
      </c>
      <c r="AK159" s="5">
        <v>73.8</v>
      </c>
      <c r="AL159" s="5">
        <v>61.8</v>
      </c>
      <c r="AM159" s="5">
        <v>69.599999999999994</v>
      </c>
      <c r="AN159" s="5">
        <v>64.099999999999994</v>
      </c>
      <c r="AO159" s="5">
        <v>74.8</v>
      </c>
      <c r="AP159" s="5">
        <v>74.400000000000006</v>
      </c>
      <c r="AQ159" s="5">
        <v>66.900000000000006</v>
      </c>
      <c r="AR159" s="5">
        <v>58.9</v>
      </c>
      <c r="AS159" s="5">
        <v>51.8</v>
      </c>
      <c r="AT159" s="5">
        <v>52</v>
      </c>
      <c r="AU159" s="5">
        <v>51.5</v>
      </c>
      <c r="AV159" s="5">
        <v>46</v>
      </c>
      <c r="AW159" s="5">
        <v>36.700000000000003</v>
      </c>
      <c r="AX159" s="5">
        <v>36.1</v>
      </c>
      <c r="AY159" s="5">
        <v>38.1</v>
      </c>
      <c r="AZ159" s="5">
        <v>40.6</v>
      </c>
      <c r="BA159" s="5">
        <v>46</v>
      </c>
      <c r="BB159" s="5">
        <v>51.6</v>
      </c>
      <c r="BC159" s="5">
        <v>54.7</v>
      </c>
      <c r="BD159" s="5">
        <v>52.1</v>
      </c>
      <c r="BE159" s="5">
        <v>56.7</v>
      </c>
      <c r="BF159" s="5">
        <v>58.4</v>
      </c>
      <c r="BG159" s="5">
        <v>60.9</v>
      </c>
      <c r="BH159" s="5">
        <v>64.900000000000006</v>
      </c>
      <c r="BI159" s="5">
        <v>71.7</v>
      </c>
      <c r="BJ159" s="5">
        <v>70.3</v>
      </c>
      <c r="BK159" s="5">
        <v>68.900000000000006</v>
      </c>
      <c r="BL159" s="5">
        <v>63.5</v>
      </c>
      <c r="BM159" s="5">
        <v>64.099999999999994</v>
      </c>
      <c r="BN159" s="5">
        <v>64.900000000000006</v>
      </c>
      <c r="BO159" s="5">
        <v>61.8</v>
      </c>
      <c r="BP159" s="5">
        <v>62.9</v>
      </c>
      <c r="BQ159" s="5">
        <v>64.099999999999994</v>
      </c>
      <c r="BR159" s="5">
        <v>68.7</v>
      </c>
      <c r="BS159" s="5">
        <v>72.099999999999994</v>
      </c>
      <c r="BT159" s="5">
        <v>74.099999999999994</v>
      </c>
      <c r="BU159" s="5">
        <v>75.3</v>
      </c>
      <c r="BV159" s="5">
        <v>77.400000000000006</v>
      </c>
      <c r="BW159" s="5">
        <v>76.7</v>
      </c>
      <c r="BX159" s="5">
        <v>79.400000000000006</v>
      </c>
      <c r="BY159" s="5">
        <v>87</v>
      </c>
      <c r="BZ159" s="5">
        <v>96</v>
      </c>
      <c r="CA159" s="5">
        <v>98</v>
      </c>
      <c r="CB159" s="5">
        <v>98</v>
      </c>
      <c r="CC159" s="5">
        <v>100.1</v>
      </c>
      <c r="CD159" s="5">
        <v>110.2</v>
      </c>
      <c r="CE159" s="5">
        <v>111.5</v>
      </c>
      <c r="CF159" s="5">
        <v>92.8</v>
      </c>
      <c r="CG159" s="5">
        <v>79.3</v>
      </c>
      <c r="CH159" s="5">
        <v>88.4</v>
      </c>
      <c r="CI159" s="5">
        <v>95.8</v>
      </c>
      <c r="CJ159" s="5">
        <v>93.8</v>
      </c>
      <c r="CK159" s="5">
        <v>95</v>
      </c>
      <c r="CL159" s="5">
        <v>89.8</v>
      </c>
      <c r="CM159" s="5">
        <v>88.8</v>
      </c>
      <c r="CN159" s="5">
        <v>92.3</v>
      </c>
      <c r="CO159" s="5">
        <v>83.5</v>
      </c>
      <c r="CP159" s="5">
        <v>87.6</v>
      </c>
      <c r="CQ159" s="5">
        <v>67.5</v>
      </c>
      <c r="CR159" s="5">
        <v>57.4</v>
      </c>
      <c r="CS159" s="5">
        <v>71.599999999999994</v>
      </c>
      <c r="CT159" s="5">
        <v>73.7</v>
      </c>
      <c r="CU159" s="5">
        <v>70.400000000000006</v>
      </c>
      <c r="CV159" s="5">
        <v>49.2</v>
      </c>
      <c r="CW159" s="5">
        <v>39.6</v>
      </c>
      <c r="CX159" s="5">
        <v>55.2</v>
      </c>
      <c r="CY159" s="5">
        <v>64.099999999999994</v>
      </c>
      <c r="CZ159" s="5">
        <v>68.7</v>
      </c>
      <c r="DA159" s="5">
        <v>69.7</v>
      </c>
      <c r="DB159" s="5">
        <v>67</v>
      </c>
      <c r="DC159" s="5">
        <v>72</v>
      </c>
      <c r="DD159" s="5">
        <v>76.099999999999994</v>
      </c>
      <c r="DE159" s="5">
        <v>79.400000000000006</v>
      </c>
      <c r="DF159" s="5">
        <v>82.9</v>
      </c>
      <c r="DG159" s="5">
        <v>90.6</v>
      </c>
      <c r="DH159" s="5">
        <v>91.8</v>
      </c>
      <c r="DI159" s="5">
        <v>95.7</v>
      </c>
      <c r="DJ159" s="5">
        <v>94.5</v>
      </c>
      <c r="DK159" s="5">
        <v>103.2</v>
      </c>
      <c r="DL159" s="5">
        <v>103.3</v>
      </c>
      <c r="DM159" s="5">
        <v>106</v>
      </c>
      <c r="DN159" s="5">
        <v>119.2</v>
      </c>
      <c r="DO159" s="5">
        <v>115.5</v>
      </c>
      <c r="DP159" s="5">
        <v>104.7</v>
      </c>
      <c r="DQ159" s="5">
        <v>111.1</v>
      </c>
      <c r="DR159" s="5">
        <v>120.8</v>
      </c>
      <c r="DS159" s="5">
        <v>132</v>
      </c>
      <c r="DT159" s="5">
        <v>151.4</v>
      </c>
    </row>
    <row r="160" spans="1:124">
      <c r="A160" s="3" t="s">
        <v>333</v>
      </c>
      <c r="B160" s="3" t="s">
        <v>334</v>
      </c>
      <c r="C160" s="4">
        <v>0.29199000000000003</v>
      </c>
      <c r="D160" s="5">
        <v>106</v>
      </c>
      <c r="E160" s="5">
        <v>106</v>
      </c>
      <c r="F160" s="5">
        <v>110.3</v>
      </c>
      <c r="G160" s="5">
        <v>110.3</v>
      </c>
      <c r="H160" s="5">
        <v>110.3</v>
      </c>
      <c r="I160" s="5">
        <v>110.3</v>
      </c>
      <c r="J160" s="5">
        <v>110.3</v>
      </c>
      <c r="K160" s="5">
        <v>110.3</v>
      </c>
      <c r="L160" s="5">
        <v>110.3</v>
      </c>
      <c r="M160" s="5">
        <v>110.3</v>
      </c>
      <c r="N160" s="5">
        <v>110.3</v>
      </c>
      <c r="O160" s="5">
        <v>110.3</v>
      </c>
      <c r="P160" s="5">
        <v>112.1</v>
      </c>
      <c r="Q160" s="5">
        <v>112.1</v>
      </c>
      <c r="R160" s="5">
        <v>112.1</v>
      </c>
      <c r="S160" s="5">
        <v>112.1</v>
      </c>
      <c r="T160" s="5">
        <v>115.3</v>
      </c>
      <c r="U160" s="5">
        <v>115.3</v>
      </c>
      <c r="V160" s="5">
        <v>115.3</v>
      </c>
      <c r="W160" s="5">
        <v>115.3</v>
      </c>
      <c r="X160" s="5">
        <v>115.3</v>
      </c>
      <c r="Y160" s="5">
        <v>115.3</v>
      </c>
      <c r="Z160" s="5">
        <v>115.3</v>
      </c>
      <c r="AA160" s="5">
        <v>115.3</v>
      </c>
      <c r="AB160" s="5">
        <v>117</v>
      </c>
      <c r="AC160" s="5">
        <v>117</v>
      </c>
      <c r="AD160" s="5">
        <v>117</v>
      </c>
      <c r="AE160" s="5">
        <v>117</v>
      </c>
      <c r="AF160" s="5">
        <v>117</v>
      </c>
      <c r="AG160" s="5">
        <v>120</v>
      </c>
      <c r="AH160" s="5">
        <v>120</v>
      </c>
      <c r="AI160" s="5">
        <v>120</v>
      </c>
      <c r="AJ160" s="5">
        <v>120</v>
      </c>
      <c r="AK160" s="5">
        <v>120</v>
      </c>
      <c r="AL160" s="5">
        <v>120</v>
      </c>
      <c r="AM160" s="5">
        <v>120.1</v>
      </c>
      <c r="AN160" s="5">
        <v>120.8</v>
      </c>
      <c r="AO160" s="5">
        <v>120.8</v>
      </c>
      <c r="AP160" s="5">
        <v>120.8</v>
      </c>
      <c r="AQ160" s="5">
        <v>120.8</v>
      </c>
      <c r="AR160" s="5">
        <v>120.8</v>
      </c>
      <c r="AS160" s="5">
        <v>120.8</v>
      </c>
      <c r="AT160" s="5">
        <v>120.8</v>
      </c>
      <c r="AU160" s="5">
        <v>120.8</v>
      </c>
      <c r="AV160" s="5">
        <v>120.8</v>
      </c>
      <c r="AW160" s="5">
        <v>120.8</v>
      </c>
      <c r="AX160" s="5">
        <v>120.8</v>
      </c>
      <c r="AY160" s="5">
        <v>120.8</v>
      </c>
      <c r="AZ160" s="5">
        <v>120.8</v>
      </c>
      <c r="BA160" s="5">
        <v>120.8</v>
      </c>
      <c r="BB160" s="5">
        <v>120.8</v>
      </c>
      <c r="BC160" s="5">
        <v>120.8</v>
      </c>
      <c r="BD160" s="5">
        <v>114.8</v>
      </c>
      <c r="BE160" s="5">
        <v>114.8</v>
      </c>
      <c r="BF160" s="5">
        <v>114.8</v>
      </c>
      <c r="BG160" s="5">
        <v>114.8</v>
      </c>
      <c r="BH160" s="5">
        <v>114.8</v>
      </c>
      <c r="BI160" s="5">
        <v>114.8</v>
      </c>
      <c r="BJ160" s="5">
        <v>114.8</v>
      </c>
      <c r="BK160" s="5">
        <v>114.8</v>
      </c>
      <c r="BL160" s="5">
        <v>114.8</v>
      </c>
      <c r="BM160" s="5">
        <v>114</v>
      </c>
      <c r="BN160" s="5">
        <v>113.3</v>
      </c>
      <c r="BO160" s="5">
        <v>112.9</v>
      </c>
      <c r="BP160" s="5">
        <v>112.9</v>
      </c>
      <c r="BQ160" s="5">
        <v>112.9</v>
      </c>
      <c r="BR160" s="5">
        <v>112.9</v>
      </c>
      <c r="BS160" s="5">
        <v>112.9</v>
      </c>
      <c r="BT160" s="5">
        <v>112.9</v>
      </c>
      <c r="BU160" s="5">
        <v>114</v>
      </c>
      <c r="BV160" s="5">
        <v>117.3</v>
      </c>
      <c r="BW160" s="5">
        <v>117.3</v>
      </c>
      <c r="BX160" s="5">
        <v>117.3</v>
      </c>
      <c r="BY160" s="5">
        <v>117.3</v>
      </c>
      <c r="BZ160" s="5">
        <v>117.3</v>
      </c>
      <c r="CA160" s="5">
        <v>117.3</v>
      </c>
      <c r="CB160" s="5">
        <v>117.3</v>
      </c>
      <c r="CC160" s="5">
        <v>130.19999999999999</v>
      </c>
      <c r="CD160" s="5">
        <v>130.19999999999999</v>
      </c>
      <c r="CE160" s="5">
        <v>130.19999999999999</v>
      </c>
      <c r="CF160" s="5">
        <v>130.19999999999999</v>
      </c>
      <c r="CG160" s="5">
        <v>130.19999999999999</v>
      </c>
      <c r="CH160" s="5">
        <v>130.19999999999999</v>
      </c>
      <c r="CI160" s="5">
        <v>130.19999999999999</v>
      </c>
      <c r="CJ160" s="5">
        <v>130.5</v>
      </c>
      <c r="CK160" s="5">
        <v>131.5</v>
      </c>
      <c r="CL160" s="5">
        <v>131.6</v>
      </c>
      <c r="CM160" s="5">
        <v>131.6</v>
      </c>
      <c r="CN160" s="5">
        <v>131.6</v>
      </c>
      <c r="CO160" s="5">
        <v>131.6</v>
      </c>
      <c r="CP160" s="5">
        <v>131.6</v>
      </c>
      <c r="CQ160" s="5">
        <v>131.6</v>
      </c>
      <c r="CR160" s="5">
        <v>131.6</v>
      </c>
      <c r="CS160" s="5">
        <v>131.6</v>
      </c>
      <c r="CT160" s="5">
        <v>133</v>
      </c>
      <c r="CU160" s="5">
        <v>133</v>
      </c>
      <c r="CV160" s="5">
        <v>133</v>
      </c>
      <c r="CW160" s="5">
        <v>133</v>
      </c>
      <c r="CX160" s="5">
        <v>133</v>
      </c>
      <c r="CY160" s="5">
        <v>133</v>
      </c>
      <c r="CZ160" s="5">
        <v>133.5</v>
      </c>
      <c r="DA160" s="5">
        <v>134.1</v>
      </c>
      <c r="DB160" s="5">
        <v>136.1</v>
      </c>
      <c r="DC160" s="5">
        <v>136.1</v>
      </c>
      <c r="DD160" s="5">
        <v>138.69999999999999</v>
      </c>
      <c r="DE160" s="5">
        <v>139.6</v>
      </c>
      <c r="DF160" s="5">
        <v>144.30000000000001</v>
      </c>
      <c r="DG160" s="5">
        <v>151.80000000000001</v>
      </c>
      <c r="DH160" s="5">
        <v>158.9</v>
      </c>
      <c r="DI160" s="5">
        <v>162.30000000000001</v>
      </c>
      <c r="DJ160" s="5">
        <v>162.30000000000001</v>
      </c>
      <c r="DK160" s="5">
        <v>162.30000000000001</v>
      </c>
      <c r="DL160" s="5">
        <v>162.30000000000001</v>
      </c>
      <c r="DM160" s="5">
        <v>162.30000000000001</v>
      </c>
      <c r="DN160" s="5">
        <v>162.30000000000001</v>
      </c>
      <c r="DO160" s="5">
        <v>162.30000000000001</v>
      </c>
      <c r="DP160" s="5">
        <v>162.30000000000001</v>
      </c>
      <c r="DQ160" s="5">
        <v>162.30000000000001</v>
      </c>
      <c r="DR160" s="5">
        <v>162.30000000000001</v>
      </c>
      <c r="DS160" s="5">
        <v>162.30000000000001</v>
      </c>
      <c r="DT160" s="5">
        <v>171.6</v>
      </c>
    </row>
    <row r="161" spans="1:124">
      <c r="A161" s="3" t="s">
        <v>335</v>
      </c>
      <c r="B161" s="3" t="s">
        <v>336</v>
      </c>
      <c r="C161" s="4">
        <v>4.6629999999999998E-2</v>
      </c>
      <c r="D161" s="5">
        <v>101.4</v>
      </c>
      <c r="E161" s="5">
        <v>102</v>
      </c>
      <c r="F161" s="5">
        <v>102</v>
      </c>
      <c r="G161" s="5">
        <v>99.5</v>
      </c>
      <c r="H161" s="5">
        <v>98.7</v>
      </c>
      <c r="I161" s="5">
        <v>98.4</v>
      </c>
      <c r="J161" s="5">
        <v>98.4</v>
      </c>
      <c r="K161" s="5">
        <v>98.4</v>
      </c>
      <c r="L161" s="5">
        <v>98.4</v>
      </c>
      <c r="M161" s="5">
        <v>98.4</v>
      </c>
      <c r="N161" s="5">
        <v>98.4</v>
      </c>
      <c r="O161" s="5">
        <v>98.4</v>
      </c>
      <c r="P161" s="5">
        <v>89.4</v>
      </c>
      <c r="Q161" s="5">
        <v>89.4</v>
      </c>
      <c r="R161" s="5">
        <v>89.4</v>
      </c>
      <c r="S161" s="5">
        <v>92.3</v>
      </c>
      <c r="T161" s="5">
        <v>92.6</v>
      </c>
      <c r="U161" s="5">
        <v>94.6</v>
      </c>
      <c r="V161" s="5">
        <v>94.3</v>
      </c>
      <c r="W161" s="5">
        <v>95.2</v>
      </c>
      <c r="X161" s="5">
        <v>95.4</v>
      </c>
      <c r="Y161" s="5">
        <v>93.6</v>
      </c>
      <c r="Z161" s="5">
        <v>93.8</v>
      </c>
      <c r="AA161" s="5">
        <v>94</v>
      </c>
      <c r="AB161" s="5">
        <v>96.9</v>
      </c>
      <c r="AC161" s="5">
        <v>98</v>
      </c>
      <c r="AD161" s="5">
        <v>97.3</v>
      </c>
      <c r="AE161" s="5">
        <v>95.7</v>
      </c>
      <c r="AF161" s="5">
        <v>96</v>
      </c>
      <c r="AG161" s="5">
        <v>96</v>
      </c>
      <c r="AH161" s="5">
        <v>95.3</v>
      </c>
      <c r="AI161" s="5">
        <v>92.5</v>
      </c>
      <c r="AJ161" s="5">
        <v>91.6</v>
      </c>
      <c r="AK161" s="5">
        <v>91.5</v>
      </c>
      <c r="AL161" s="5">
        <v>91</v>
      </c>
      <c r="AM161" s="5">
        <v>89.9</v>
      </c>
      <c r="AN161" s="5">
        <v>88.7</v>
      </c>
      <c r="AO161" s="5">
        <v>88.6</v>
      </c>
      <c r="AP161" s="5">
        <v>87.3</v>
      </c>
      <c r="AQ161" s="5">
        <v>87.6</v>
      </c>
      <c r="AR161" s="5">
        <v>88.7</v>
      </c>
      <c r="AS161" s="5">
        <v>89.1</v>
      </c>
      <c r="AT161" s="5">
        <v>87.9</v>
      </c>
      <c r="AU161" s="5">
        <v>75</v>
      </c>
      <c r="AV161" s="5">
        <v>63.3</v>
      </c>
      <c r="AW161" s="5">
        <v>58.8</v>
      </c>
      <c r="AX161" s="5">
        <v>61.2</v>
      </c>
      <c r="AY161" s="5">
        <v>63.4</v>
      </c>
      <c r="AZ161" s="5">
        <v>68.5</v>
      </c>
      <c r="BA161" s="5">
        <v>73</v>
      </c>
      <c r="BB161" s="5">
        <v>79.8</v>
      </c>
      <c r="BC161" s="5">
        <v>88.8</v>
      </c>
      <c r="BD161" s="5">
        <v>96.1</v>
      </c>
      <c r="BE161" s="5">
        <v>95.9</v>
      </c>
      <c r="BF161" s="5">
        <v>104.4</v>
      </c>
      <c r="BG161" s="5">
        <v>105.6</v>
      </c>
      <c r="BH161" s="5">
        <v>105.9</v>
      </c>
      <c r="BI161" s="5">
        <v>100</v>
      </c>
      <c r="BJ161" s="5">
        <v>99.4</v>
      </c>
      <c r="BK161" s="5">
        <v>98</v>
      </c>
      <c r="BL161" s="5">
        <v>101.3</v>
      </c>
      <c r="BM161" s="5">
        <v>107.3</v>
      </c>
      <c r="BN161" s="5">
        <v>110.5</v>
      </c>
      <c r="BO161" s="5">
        <v>114.2</v>
      </c>
      <c r="BP161" s="5">
        <v>112.4</v>
      </c>
      <c r="BQ161" s="5">
        <v>112.5</v>
      </c>
      <c r="BR161" s="5">
        <v>121.3</v>
      </c>
      <c r="BS161" s="5">
        <v>125.6</v>
      </c>
      <c r="BT161" s="5">
        <v>123.3</v>
      </c>
      <c r="BU161" s="5">
        <v>120.6</v>
      </c>
      <c r="BV161" s="5">
        <v>122</v>
      </c>
      <c r="BW161" s="5">
        <v>134.80000000000001</v>
      </c>
      <c r="BX161" s="5">
        <v>142</v>
      </c>
      <c r="BY161" s="5">
        <v>145.9</v>
      </c>
      <c r="BZ161" s="5">
        <v>148</v>
      </c>
      <c r="CA161" s="5">
        <v>155.6</v>
      </c>
      <c r="CB161" s="5">
        <v>160</v>
      </c>
      <c r="CC161" s="5">
        <v>156.1</v>
      </c>
      <c r="CD161" s="5">
        <v>157.19999999999999</v>
      </c>
      <c r="CE161" s="5">
        <v>152</v>
      </c>
      <c r="CF161" s="5">
        <v>140.9</v>
      </c>
      <c r="CG161" s="5">
        <v>142.30000000000001</v>
      </c>
      <c r="CH161" s="5">
        <v>145.80000000000001</v>
      </c>
      <c r="CI161" s="5">
        <v>150</v>
      </c>
      <c r="CJ161" s="5">
        <v>145.9</v>
      </c>
      <c r="CK161" s="5">
        <v>145.69999999999999</v>
      </c>
      <c r="CL161" s="5">
        <v>146.19999999999999</v>
      </c>
      <c r="CM161" s="5">
        <v>140.6</v>
      </c>
      <c r="CN161" s="5">
        <v>137.19999999999999</v>
      </c>
      <c r="CO161" s="5">
        <v>135</v>
      </c>
      <c r="CP161" s="5">
        <v>135.69999999999999</v>
      </c>
      <c r="CQ161" s="5">
        <v>132.4</v>
      </c>
      <c r="CR161" s="5">
        <v>101.2</v>
      </c>
      <c r="CS161" s="5">
        <v>101.1</v>
      </c>
      <c r="CT161" s="5">
        <v>107.2</v>
      </c>
      <c r="CU161" s="5">
        <v>114.8</v>
      </c>
      <c r="CV161" s="5">
        <v>118</v>
      </c>
      <c r="CW161" s="5">
        <v>115.2</v>
      </c>
      <c r="CX161" s="5">
        <v>105.7</v>
      </c>
      <c r="CY161" s="5">
        <v>106.4</v>
      </c>
      <c r="CZ161" s="5">
        <v>119.5</v>
      </c>
      <c r="DA161" s="5">
        <v>129.19999999999999</v>
      </c>
      <c r="DB161" s="5">
        <v>134.9</v>
      </c>
      <c r="DC161" s="5">
        <v>144.30000000000001</v>
      </c>
      <c r="DD161" s="5">
        <v>144.5</v>
      </c>
      <c r="DE161" s="5">
        <v>146.9</v>
      </c>
      <c r="DF161" s="5">
        <v>156</v>
      </c>
      <c r="DG161" s="5">
        <v>167.8</v>
      </c>
      <c r="DH161" s="5">
        <v>174.4</v>
      </c>
      <c r="DI161" s="5">
        <v>178.8</v>
      </c>
      <c r="DJ161" s="5">
        <v>178.4</v>
      </c>
      <c r="DK161" s="5">
        <v>184.4</v>
      </c>
      <c r="DL161" s="5">
        <v>205.5</v>
      </c>
      <c r="DM161" s="5">
        <v>219.9</v>
      </c>
      <c r="DN161" s="5">
        <v>242.2</v>
      </c>
      <c r="DO161" s="5">
        <v>277.10000000000002</v>
      </c>
      <c r="DP161" s="5">
        <v>271</v>
      </c>
      <c r="DQ161" s="5">
        <v>239.2</v>
      </c>
      <c r="DR161" s="5">
        <v>224.8</v>
      </c>
      <c r="DS161" s="5">
        <v>244.9</v>
      </c>
      <c r="DT161" s="5">
        <v>271.89999999999998</v>
      </c>
    </row>
    <row r="162" spans="1:124">
      <c r="A162" s="3" t="s">
        <v>337</v>
      </c>
      <c r="B162" s="3" t="s">
        <v>338</v>
      </c>
      <c r="C162" s="4">
        <v>3.0640900000000002</v>
      </c>
      <c r="D162" s="5">
        <v>97.4</v>
      </c>
      <c r="E162" s="5">
        <v>100.8</v>
      </c>
      <c r="F162" s="5">
        <v>102.5</v>
      </c>
      <c r="G162" s="5">
        <v>101.8</v>
      </c>
      <c r="H162" s="5">
        <v>98.5</v>
      </c>
      <c r="I162" s="5">
        <v>97.4</v>
      </c>
      <c r="J162" s="5">
        <v>101.4</v>
      </c>
      <c r="K162" s="5">
        <v>101.6</v>
      </c>
      <c r="L162" s="5">
        <v>101.3</v>
      </c>
      <c r="M162" s="5">
        <v>104.5</v>
      </c>
      <c r="N162" s="5">
        <v>100.6</v>
      </c>
      <c r="O162" s="5">
        <v>98.2</v>
      </c>
      <c r="P162" s="5">
        <v>101.1</v>
      </c>
      <c r="Q162" s="5">
        <v>101</v>
      </c>
      <c r="R162" s="5">
        <v>101.5</v>
      </c>
      <c r="S162" s="5">
        <v>102.3</v>
      </c>
      <c r="T162" s="5">
        <v>103.1</v>
      </c>
      <c r="U162" s="5">
        <v>104.6</v>
      </c>
      <c r="V162" s="5">
        <v>103.3</v>
      </c>
      <c r="W162" s="5">
        <v>103.1</v>
      </c>
      <c r="X162" s="5">
        <v>105.6</v>
      </c>
      <c r="Y162" s="5">
        <v>105.8</v>
      </c>
      <c r="Z162" s="5">
        <v>105.9</v>
      </c>
      <c r="AA162" s="5">
        <v>106.4</v>
      </c>
      <c r="AB162" s="5">
        <v>106</v>
      </c>
      <c r="AC162" s="5">
        <v>102.7</v>
      </c>
      <c r="AD162" s="5">
        <v>101.9</v>
      </c>
      <c r="AE162" s="5">
        <v>102.7</v>
      </c>
      <c r="AF162" s="5">
        <v>106.1</v>
      </c>
      <c r="AG162" s="5">
        <v>104.9</v>
      </c>
      <c r="AH162" s="5">
        <v>104.3</v>
      </c>
      <c r="AI162" s="5">
        <v>106.5</v>
      </c>
      <c r="AJ162" s="5">
        <v>108.4</v>
      </c>
      <c r="AK162" s="5">
        <v>109.1</v>
      </c>
      <c r="AL162" s="5">
        <v>107.8</v>
      </c>
      <c r="AM162" s="5">
        <v>107.5</v>
      </c>
      <c r="AN162" s="5">
        <v>108</v>
      </c>
      <c r="AO162" s="5">
        <v>106.1</v>
      </c>
      <c r="AP162" s="5">
        <v>105.9</v>
      </c>
      <c r="AQ162" s="5">
        <v>106.5</v>
      </c>
      <c r="AR162" s="5">
        <v>105.4</v>
      </c>
      <c r="AS162" s="5">
        <v>106.3</v>
      </c>
      <c r="AT162" s="5">
        <v>103.1</v>
      </c>
      <c r="AU162" s="5">
        <v>104.5</v>
      </c>
      <c r="AV162" s="5">
        <v>104.9</v>
      </c>
      <c r="AW162" s="5">
        <v>105.9</v>
      </c>
      <c r="AX162" s="5">
        <v>103.5</v>
      </c>
      <c r="AY162" s="5">
        <v>102.9</v>
      </c>
      <c r="AZ162" s="5">
        <v>101.1</v>
      </c>
      <c r="BA162" s="5">
        <v>102.2</v>
      </c>
      <c r="BB162" s="5">
        <v>102.8</v>
      </c>
      <c r="BC162" s="5">
        <v>102.7</v>
      </c>
      <c r="BD162" s="5">
        <v>103.2</v>
      </c>
      <c r="BE162" s="5">
        <v>103.8</v>
      </c>
      <c r="BF162" s="5">
        <v>103.9</v>
      </c>
      <c r="BG162" s="5">
        <v>105.9</v>
      </c>
      <c r="BH162" s="5">
        <v>106.2</v>
      </c>
      <c r="BI162" s="5">
        <v>107.9</v>
      </c>
      <c r="BJ162" s="5">
        <v>107.4</v>
      </c>
      <c r="BK162" s="5">
        <v>102.7</v>
      </c>
      <c r="BL162" s="5">
        <v>103.3</v>
      </c>
      <c r="BM162" s="5">
        <v>102.8</v>
      </c>
      <c r="BN162" s="5">
        <v>102</v>
      </c>
      <c r="BO162" s="5">
        <v>102</v>
      </c>
      <c r="BP162" s="5">
        <v>100.6</v>
      </c>
      <c r="BQ162" s="5">
        <v>106.1</v>
      </c>
      <c r="BR162" s="5">
        <v>106.1</v>
      </c>
      <c r="BS162" s="5">
        <v>102.7</v>
      </c>
      <c r="BT162" s="5">
        <v>102.4</v>
      </c>
      <c r="BU162" s="5">
        <v>105</v>
      </c>
      <c r="BV162" s="5">
        <v>105.4</v>
      </c>
      <c r="BW162" s="5">
        <v>105.4</v>
      </c>
      <c r="BX162" s="5">
        <v>104.9</v>
      </c>
      <c r="BY162" s="5">
        <v>110.7</v>
      </c>
      <c r="BZ162" s="5">
        <v>109.6</v>
      </c>
      <c r="CA162" s="5">
        <v>109.6</v>
      </c>
      <c r="CB162" s="5">
        <v>109.4</v>
      </c>
      <c r="CC162" s="5">
        <v>112.4</v>
      </c>
      <c r="CD162" s="5">
        <v>112.4</v>
      </c>
      <c r="CE162" s="5">
        <v>109.3</v>
      </c>
      <c r="CF162" s="5">
        <v>110.7</v>
      </c>
      <c r="CG162" s="5">
        <v>110.7</v>
      </c>
      <c r="CH162" s="5">
        <v>108.2</v>
      </c>
      <c r="CI162" s="5">
        <v>107.3</v>
      </c>
      <c r="CJ162" s="5">
        <v>107.3</v>
      </c>
      <c r="CK162" s="5">
        <v>110.7</v>
      </c>
      <c r="CL162" s="5">
        <v>108.3</v>
      </c>
      <c r="CM162" s="5">
        <v>108.3</v>
      </c>
      <c r="CN162" s="5">
        <v>110.7</v>
      </c>
      <c r="CO162" s="5">
        <v>110</v>
      </c>
      <c r="CP162" s="5">
        <v>110</v>
      </c>
      <c r="CQ162" s="5">
        <v>110</v>
      </c>
      <c r="CR162" s="5">
        <v>117.9</v>
      </c>
      <c r="CS162" s="5">
        <v>117.9</v>
      </c>
      <c r="CT162" s="5">
        <v>116.6</v>
      </c>
      <c r="CU162" s="5">
        <v>113.9</v>
      </c>
      <c r="CV162" s="5">
        <v>113.9</v>
      </c>
      <c r="CW162" s="5">
        <v>105</v>
      </c>
      <c r="CX162" s="5">
        <v>101</v>
      </c>
      <c r="CY162" s="5">
        <v>101</v>
      </c>
      <c r="CZ162" s="5">
        <v>103.4</v>
      </c>
      <c r="DA162" s="5">
        <v>105.3</v>
      </c>
      <c r="DB162" s="5">
        <v>105.3</v>
      </c>
      <c r="DC162" s="5">
        <v>117.4</v>
      </c>
      <c r="DD162" s="5">
        <v>116.9</v>
      </c>
      <c r="DE162" s="5">
        <v>116.9</v>
      </c>
      <c r="DF162" s="5">
        <v>117.6</v>
      </c>
      <c r="DG162" s="5">
        <v>111.1</v>
      </c>
      <c r="DH162" s="5">
        <v>111.1</v>
      </c>
      <c r="DI162" s="5">
        <v>105.2</v>
      </c>
      <c r="DJ162" s="5">
        <v>98.2</v>
      </c>
      <c r="DK162" s="5">
        <v>98.2</v>
      </c>
      <c r="DL162" s="5">
        <v>106.4</v>
      </c>
      <c r="DM162" s="5">
        <v>116.7</v>
      </c>
      <c r="DN162" s="5">
        <v>116.7</v>
      </c>
      <c r="DO162" s="5">
        <v>131.5</v>
      </c>
      <c r="DP162" s="5">
        <v>135.30000000000001</v>
      </c>
      <c r="DQ162" s="5">
        <v>135.30000000000001</v>
      </c>
      <c r="DR162" s="5">
        <v>131.80000000000001</v>
      </c>
      <c r="DS162" s="5">
        <v>135.30000000000001</v>
      </c>
      <c r="DT162" s="5">
        <v>122.2</v>
      </c>
    </row>
    <row r="163" spans="1:124">
      <c r="A163" s="3" t="s">
        <v>339</v>
      </c>
      <c r="B163" s="3" t="s">
        <v>340</v>
      </c>
      <c r="C163" s="4">
        <v>3.0640900000000002</v>
      </c>
      <c r="D163" s="5">
        <v>97.4</v>
      </c>
      <c r="E163" s="5">
        <v>100.8</v>
      </c>
      <c r="F163" s="5">
        <v>102.5</v>
      </c>
      <c r="G163" s="5">
        <v>101.8</v>
      </c>
      <c r="H163" s="5">
        <v>98.5</v>
      </c>
      <c r="I163" s="5">
        <v>97.4</v>
      </c>
      <c r="J163" s="5">
        <v>101.4</v>
      </c>
      <c r="K163" s="5">
        <v>101.6</v>
      </c>
      <c r="L163" s="5">
        <v>101.3</v>
      </c>
      <c r="M163" s="5">
        <v>104.5</v>
      </c>
      <c r="N163" s="5">
        <v>100.6</v>
      </c>
      <c r="O163" s="5">
        <v>98.2</v>
      </c>
      <c r="P163" s="5">
        <v>101.1</v>
      </c>
      <c r="Q163" s="5">
        <v>101</v>
      </c>
      <c r="R163" s="5">
        <v>101.5</v>
      </c>
      <c r="S163" s="5">
        <v>102.3</v>
      </c>
      <c r="T163" s="5">
        <v>103.1</v>
      </c>
      <c r="U163" s="5">
        <v>104.6</v>
      </c>
      <c r="V163" s="5">
        <v>103.3</v>
      </c>
      <c r="W163" s="5">
        <v>103.1</v>
      </c>
      <c r="X163" s="5">
        <v>105.6</v>
      </c>
      <c r="Y163" s="5">
        <v>105.8</v>
      </c>
      <c r="Z163" s="5">
        <v>105.9</v>
      </c>
      <c r="AA163" s="5">
        <v>106.4</v>
      </c>
      <c r="AB163" s="5">
        <v>106</v>
      </c>
      <c r="AC163" s="5">
        <v>102.7</v>
      </c>
      <c r="AD163" s="5">
        <v>101.9</v>
      </c>
      <c r="AE163" s="5">
        <v>102.7</v>
      </c>
      <c r="AF163" s="5">
        <v>106.1</v>
      </c>
      <c r="AG163" s="5">
        <v>104.9</v>
      </c>
      <c r="AH163" s="5">
        <v>104.3</v>
      </c>
      <c r="AI163" s="5">
        <v>106.5</v>
      </c>
      <c r="AJ163" s="5">
        <v>108.4</v>
      </c>
      <c r="AK163" s="5">
        <v>109.1</v>
      </c>
      <c r="AL163" s="5">
        <v>107.8</v>
      </c>
      <c r="AM163" s="5">
        <v>107.5</v>
      </c>
      <c r="AN163" s="5">
        <v>108</v>
      </c>
      <c r="AO163" s="5">
        <v>106.1</v>
      </c>
      <c r="AP163" s="5">
        <v>105.9</v>
      </c>
      <c r="AQ163" s="5">
        <v>106.5</v>
      </c>
      <c r="AR163" s="5">
        <v>105.4</v>
      </c>
      <c r="AS163" s="5">
        <v>106.3</v>
      </c>
      <c r="AT163" s="5">
        <v>103.1</v>
      </c>
      <c r="AU163" s="5">
        <v>104.5</v>
      </c>
      <c r="AV163" s="5">
        <v>104.9</v>
      </c>
      <c r="AW163" s="5">
        <v>105.9</v>
      </c>
      <c r="AX163" s="5">
        <v>103.5</v>
      </c>
      <c r="AY163" s="5">
        <v>102.9</v>
      </c>
      <c r="AZ163" s="5">
        <v>101.1</v>
      </c>
      <c r="BA163" s="5">
        <v>102.2</v>
      </c>
      <c r="BB163" s="5">
        <v>102.8</v>
      </c>
      <c r="BC163" s="5">
        <v>102.7</v>
      </c>
      <c r="BD163" s="5">
        <v>103.2</v>
      </c>
      <c r="BE163" s="5">
        <v>103.8</v>
      </c>
      <c r="BF163" s="5">
        <v>103.9</v>
      </c>
      <c r="BG163" s="5">
        <v>105.9</v>
      </c>
      <c r="BH163" s="5">
        <v>106.2</v>
      </c>
      <c r="BI163" s="5">
        <v>107.9</v>
      </c>
      <c r="BJ163" s="5">
        <v>107.4</v>
      </c>
      <c r="BK163" s="5">
        <v>102.7</v>
      </c>
      <c r="BL163" s="5">
        <v>103.3</v>
      </c>
      <c r="BM163" s="5">
        <v>102.8</v>
      </c>
      <c r="BN163" s="5">
        <v>102</v>
      </c>
      <c r="BO163" s="5">
        <v>102</v>
      </c>
      <c r="BP163" s="5">
        <v>100.6</v>
      </c>
      <c r="BQ163" s="5">
        <v>106.1</v>
      </c>
      <c r="BR163" s="5">
        <v>106.1</v>
      </c>
      <c r="BS163" s="5">
        <v>102.7</v>
      </c>
      <c r="BT163" s="5">
        <v>102.4</v>
      </c>
      <c r="BU163" s="5">
        <v>105</v>
      </c>
      <c r="BV163" s="5">
        <v>105.4</v>
      </c>
      <c r="BW163" s="5">
        <v>105.4</v>
      </c>
      <c r="BX163" s="5">
        <v>104.9</v>
      </c>
      <c r="BY163" s="5">
        <v>110.7</v>
      </c>
      <c r="BZ163" s="5">
        <v>109.6</v>
      </c>
      <c r="CA163" s="5">
        <v>109.6</v>
      </c>
      <c r="CB163" s="5">
        <v>109.4</v>
      </c>
      <c r="CC163" s="5">
        <v>112.4</v>
      </c>
      <c r="CD163" s="5">
        <v>112.4</v>
      </c>
      <c r="CE163" s="5">
        <v>109.3</v>
      </c>
      <c r="CF163" s="5">
        <v>110.7</v>
      </c>
      <c r="CG163" s="5">
        <v>110.7</v>
      </c>
      <c r="CH163" s="5">
        <v>108.2</v>
      </c>
      <c r="CI163" s="5">
        <v>107.3</v>
      </c>
      <c r="CJ163" s="5">
        <v>107.3</v>
      </c>
      <c r="CK163" s="5">
        <v>110.7</v>
      </c>
      <c r="CL163" s="5">
        <v>108.3</v>
      </c>
      <c r="CM163" s="5">
        <v>108.3</v>
      </c>
      <c r="CN163" s="5">
        <v>110.7</v>
      </c>
      <c r="CO163" s="5">
        <v>110</v>
      </c>
      <c r="CP163" s="5">
        <v>110</v>
      </c>
      <c r="CQ163" s="5">
        <v>110</v>
      </c>
      <c r="CR163" s="5">
        <v>117.9</v>
      </c>
      <c r="CS163" s="5">
        <v>117.9</v>
      </c>
      <c r="CT163" s="5">
        <v>116.6</v>
      </c>
      <c r="CU163" s="5">
        <v>113.9</v>
      </c>
      <c r="CV163" s="5">
        <v>113.9</v>
      </c>
      <c r="CW163" s="5">
        <v>105</v>
      </c>
      <c r="CX163" s="5">
        <v>101</v>
      </c>
      <c r="CY163" s="5">
        <v>101</v>
      </c>
      <c r="CZ163" s="5">
        <v>103.4</v>
      </c>
      <c r="DA163" s="5">
        <v>105.3</v>
      </c>
      <c r="DB163" s="5">
        <v>105.3</v>
      </c>
      <c r="DC163" s="5">
        <v>117.4</v>
      </c>
      <c r="DD163" s="5">
        <v>116.9</v>
      </c>
      <c r="DE163" s="5">
        <v>116.9</v>
      </c>
      <c r="DF163" s="5">
        <v>117.6</v>
      </c>
      <c r="DG163" s="5">
        <v>111.1</v>
      </c>
      <c r="DH163" s="5">
        <v>111.1</v>
      </c>
      <c r="DI163" s="5">
        <v>105.2</v>
      </c>
      <c r="DJ163" s="5">
        <v>98.2</v>
      </c>
      <c r="DK163" s="5">
        <v>98.2</v>
      </c>
      <c r="DL163" s="5">
        <v>106.4</v>
      </c>
      <c r="DM163" s="5">
        <v>116.7</v>
      </c>
      <c r="DN163" s="5">
        <v>116.7</v>
      </c>
      <c r="DO163" s="5">
        <v>131.5</v>
      </c>
      <c r="DP163" s="5">
        <v>135.30000000000001</v>
      </c>
      <c r="DQ163" s="5">
        <v>135.30000000000001</v>
      </c>
      <c r="DR163" s="5">
        <v>131.80000000000001</v>
      </c>
      <c r="DS163" s="5">
        <v>135.30000000000001</v>
      </c>
      <c r="DT163" s="5">
        <v>122.2</v>
      </c>
    </row>
    <row r="164" spans="1:124">
      <c r="A164" s="3" t="s">
        <v>341</v>
      </c>
      <c r="B164" s="3" t="s">
        <v>342</v>
      </c>
      <c r="C164" s="4">
        <v>64.230540000000005</v>
      </c>
      <c r="D164" s="5">
        <v>103.5</v>
      </c>
      <c r="E164" s="5">
        <v>104.2</v>
      </c>
      <c r="F164" s="5">
        <v>104.4</v>
      </c>
      <c r="G164" s="5">
        <v>104.9</v>
      </c>
      <c r="H164" s="5">
        <v>105.3</v>
      </c>
      <c r="I164" s="5">
        <v>105.9</v>
      </c>
      <c r="J164" s="5">
        <v>106.1</v>
      </c>
      <c r="K164" s="5">
        <v>105.6</v>
      </c>
      <c r="L164" s="5">
        <v>105.3</v>
      </c>
      <c r="M164" s="5">
        <v>105.8</v>
      </c>
      <c r="N164" s="5">
        <v>105.8</v>
      </c>
      <c r="O164" s="5">
        <v>106.2</v>
      </c>
      <c r="P164" s="5">
        <v>106.5</v>
      </c>
      <c r="Q164" s="5">
        <v>106.4</v>
      </c>
      <c r="R164" s="5">
        <v>106.8</v>
      </c>
      <c r="S164" s="5">
        <v>107.4</v>
      </c>
      <c r="T164" s="5">
        <v>108.1</v>
      </c>
      <c r="U164" s="5">
        <v>109.1</v>
      </c>
      <c r="V164" s="5">
        <v>109.2</v>
      </c>
      <c r="W164" s="5">
        <v>108.9</v>
      </c>
      <c r="X164" s="5">
        <v>109</v>
      </c>
      <c r="Y164" s="5">
        <v>109.5</v>
      </c>
      <c r="Z164" s="5">
        <v>109.9</v>
      </c>
      <c r="AA164" s="5">
        <v>110.7</v>
      </c>
      <c r="AB164" s="5">
        <v>111</v>
      </c>
      <c r="AC164" s="5">
        <v>111.3</v>
      </c>
      <c r="AD164" s="5">
        <v>111.5</v>
      </c>
      <c r="AE164" s="5">
        <v>111.8</v>
      </c>
      <c r="AF164" s="5">
        <v>112.3</v>
      </c>
      <c r="AG164" s="5">
        <v>112.2</v>
      </c>
      <c r="AH164" s="5">
        <v>112.1</v>
      </c>
      <c r="AI164" s="5">
        <v>111.3</v>
      </c>
      <c r="AJ164" s="5">
        <v>110.5</v>
      </c>
      <c r="AK164" s="5">
        <v>110.6</v>
      </c>
      <c r="AL164" s="5">
        <v>110.1</v>
      </c>
      <c r="AM164" s="5">
        <v>110</v>
      </c>
      <c r="AN164" s="5">
        <v>110.1</v>
      </c>
      <c r="AO164" s="5">
        <v>110.5</v>
      </c>
      <c r="AP164" s="5">
        <v>110.3</v>
      </c>
      <c r="AQ164" s="5">
        <v>109.9</v>
      </c>
      <c r="AR164" s="5">
        <v>109.2</v>
      </c>
      <c r="AS164" s="5">
        <v>109.2</v>
      </c>
      <c r="AT164" s="5">
        <v>109.4</v>
      </c>
      <c r="AU164" s="5">
        <v>108.8</v>
      </c>
      <c r="AV164" s="5">
        <v>108.4</v>
      </c>
      <c r="AW164" s="5">
        <v>108</v>
      </c>
      <c r="AX164" s="5">
        <v>108.3</v>
      </c>
      <c r="AY164" s="5">
        <v>108.8</v>
      </c>
      <c r="AZ164" s="5">
        <v>109.2</v>
      </c>
      <c r="BA164" s="5">
        <v>109.8</v>
      </c>
      <c r="BB164" s="5">
        <v>110</v>
      </c>
      <c r="BC164" s="5">
        <v>110.3</v>
      </c>
      <c r="BD164" s="5">
        <v>110.2</v>
      </c>
      <c r="BE164" s="5">
        <v>110.4</v>
      </c>
      <c r="BF164" s="5">
        <v>110.8</v>
      </c>
      <c r="BG164" s="5">
        <v>111</v>
      </c>
      <c r="BH164" s="5">
        <v>111.1</v>
      </c>
      <c r="BI164" s="5">
        <v>111.6</v>
      </c>
      <c r="BJ164" s="5">
        <v>111.8</v>
      </c>
      <c r="BK164" s="5">
        <v>112.3</v>
      </c>
      <c r="BL164" s="5">
        <v>112.6</v>
      </c>
      <c r="BM164" s="5">
        <v>112.6</v>
      </c>
      <c r="BN164" s="5">
        <v>112.6</v>
      </c>
      <c r="BO164" s="5">
        <v>112.6</v>
      </c>
      <c r="BP164" s="5">
        <v>112.8</v>
      </c>
      <c r="BQ164" s="5">
        <v>113.7</v>
      </c>
      <c r="BR164" s="5">
        <v>113.7</v>
      </c>
      <c r="BS164" s="5">
        <v>114</v>
      </c>
      <c r="BT164" s="5">
        <v>114.2</v>
      </c>
      <c r="BU164" s="5">
        <v>114.9</v>
      </c>
      <c r="BV164" s="5">
        <v>115.5</v>
      </c>
      <c r="BW164" s="5">
        <v>115.8</v>
      </c>
      <c r="BX164" s="5">
        <v>116.3</v>
      </c>
      <c r="BY164" s="5">
        <v>116.9</v>
      </c>
      <c r="BZ164" s="5">
        <v>117.3</v>
      </c>
      <c r="CA164" s="5">
        <v>117.7</v>
      </c>
      <c r="CB164" s="5">
        <v>117.8</v>
      </c>
      <c r="CC164" s="5">
        <v>118.4</v>
      </c>
      <c r="CD164" s="5">
        <v>118.9</v>
      </c>
      <c r="CE164" s="5">
        <v>118.8</v>
      </c>
      <c r="CF164" s="5">
        <v>118.3</v>
      </c>
      <c r="CG164" s="5">
        <v>118.1</v>
      </c>
      <c r="CH164" s="5">
        <v>118.2</v>
      </c>
      <c r="CI164" s="5">
        <v>118.3</v>
      </c>
      <c r="CJ164" s="5">
        <v>118.5</v>
      </c>
      <c r="CK164" s="5">
        <v>118.6</v>
      </c>
      <c r="CL164" s="5">
        <v>118.5</v>
      </c>
      <c r="CM164" s="5">
        <v>118</v>
      </c>
      <c r="CN164" s="5">
        <v>117.8</v>
      </c>
      <c r="CO164" s="5">
        <v>117.9</v>
      </c>
      <c r="CP164" s="5">
        <v>117.8</v>
      </c>
      <c r="CQ164" s="5">
        <v>117.8</v>
      </c>
      <c r="CR164" s="5">
        <v>118</v>
      </c>
      <c r="CS164" s="5">
        <v>118.8</v>
      </c>
      <c r="CT164" s="5">
        <v>118.8</v>
      </c>
      <c r="CU164" s="5">
        <v>118.6</v>
      </c>
      <c r="CV164" s="5">
        <v>118.7</v>
      </c>
      <c r="CW164" s="5">
        <v>118.2</v>
      </c>
      <c r="CX164" s="5">
        <v>118.6</v>
      </c>
      <c r="CY164" s="5">
        <v>118.7</v>
      </c>
      <c r="CZ164" s="5">
        <v>119.4</v>
      </c>
      <c r="DA164" s="5">
        <v>120.1</v>
      </c>
      <c r="DB164" s="5">
        <v>120.4</v>
      </c>
      <c r="DC164" s="5">
        <v>121.6</v>
      </c>
      <c r="DD164" s="5">
        <v>123.3</v>
      </c>
      <c r="DE164" s="5">
        <v>125.3</v>
      </c>
      <c r="DF164" s="5">
        <v>126</v>
      </c>
      <c r="DG164" s="5">
        <v>127.9</v>
      </c>
      <c r="DH164" s="5">
        <v>129.9</v>
      </c>
      <c r="DI164" s="5">
        <v>131.5</v>
      </c>
      <c r="DJ164" s="5">
        <v>131.6</v>
      </c>
      <c r="DK164" s="5">
        <v>132.30000000000001</v>
      </c>
      <c r="DL164" s="5">
        <v>133.19999999999999</v>
      </c>
      <c r="DM164" s="5">
        <v>134</v>
      </c>
      <c r="DN164" s="5">
        <v>135.9</v>
      </c>
      <c r="DO164" s="5">
        <v>136.6</v>
      </c>
      <c r="DP164" s="5">
        <v>136.5</v>
      </c>
      <c r="DQ164" s="5">
        <v>137.19999999999999</v>
      </c>
      <c r="DR164" s="5">
        <v>138.9</v>
      </c>
      <c r="DS164" s="5">
        <v>141.6</v>
      </c>
      <c r="DT164" s="5">
        <v>144</v>
      </c>
    </row>
    <row r="165" spans="1:124">
      <c r="A165" s="3" t="s">
        <v>343</v>
      </c>
      <c r="B165" s="3" t="s">
        <v>344</v>
      </c>
      <c r="C165" s="4">
        <v>9.1217299999999994</v>
      </c>
      <c r="D165" s="5">
        <v>105.5</v>
      </c>
      <c r="E165" s="5">
        <v>106.3</v>
      </c>
      <c r="F165" s="5">
        <v>106.8</v>
      </c>
      <c r="G165" s="5">
        <v>108.8</v>
      </c>
      <c r="H165" s="5">
        <v>111</v>
      </c>
      <c r="I165" s="5">
        <v>111.6</v>
      </c>
      <c r="J165" s="5">
        <v>109.6</v>
      </c>
      <c r="K165" s="5">
        <v>109.4</v>
      </c>
      <c r="L165" s="5">
        <v>108.7</v>
      </c>
      <c r="M165" s="5">
        <v>108.7</v>
      </c>
      <c r="N165" s="5">
        <v>108.7</v>
      </c>
      <c r="O165" s="5">
        <v>108.8</v>
      </c>
      <c r="P165" s="5">
        <v>110.7</v>
      </c>
      <c r="Q165" s="5">
        <v>111.6</v>
      </c>
      <c r="R165" s="5">
        <v>112.5</v>
      </c>
      <c r="S165" s="5">
        <v>113.1</v>
      </c>
      <c r="T165" s="5">
        <v>114</v>
      </c>
      <c r="U165" s="5">
        <v>114.9</v>
      </c>
      <c r="V165" s="5">
        <v>115.3</v>
      </c>
      <c r="W165" s="5">
        <v>115.8</v>
      </c>
      <c r="X165" s="5">
        <v>115.3</v>
      </c>
      <c r="Y165" s="5">
        <v>114.5</v>
      </c>
      <c r="Z165" s="5">
        <v>115.1</v>
      </c>
      <c r="AA165" s="5">
        <v>116.4</v>
      </c>
      <c r="AB165" s="5">
        <v>118.2</v>
      </c>
      <c r="AC165" s="5">
        <v>118</v>
      </c>
      <c r="AD165" s="5">
        <v>117.5</v>
      </c>
      <c r="AE165" s="5">
        <v>117.9</v>
      </c>
      <c r="AF165" s="5">
        <v>118.1</v>
      </c>
      <c r="AG165" s="5">
        <v>117.2</v>
      </c>
      <c r="AH165" s="5">
        <v>116.3</v>
      </c>
      <c r="AI165" s="5">
        <v>115.3</v>
      </c>
      <c r="AJ165" s="5">
        <v>114.2</v>
      </c>
      <c r="AK165" s="5">
        <v>114.5</v>
      </c>
      <c r="AL165" s="5">
        <v>113.9</v>
      </c>
      <c r="AM165" s="5">
        <v>112.8</v>
      </c>
      <c r="AN165" s="5">
        <v>113.2</v>
      </c>
      <c r="AO165" s="5">
        <v>113.1</v>
      </c>
      <c r="AP165" s="5">
        <v>113.1</v>
      </c>
      <c r="AQ165" s="5">
        <v>113.2</v>
      </c>
      <c r="AR165" s="5">
        <v>113.6</v>
      </c>
      <c r="AS165" s="5">
        <v>114.2</v>
      </c>
      <c r="AT165" s="5">
        <v>115.1</v>
      </c>
      <c r="AU165" s="5">
        <v>114.5</v>
      </c>
      <c r="AV165" s="5">
        <v>115.4</v>
      </c>
      <c r="AW165" s="5">
        <v>115.6</v>
      </c>
      <c r="AX165" s="5">
        <v>116.1</v>
      </c>
      <c r="AY165" s="5">
        <v>117.1</v>
      </c>
      <c r="AZ165" s="5">
        <v>120</v>
      </c>
      <c r="BA165" s="5">
        <v>121.4</v>
      </c>
      <c r="BB165" s="5">
        <v>122.9</v>
      </c>
      <c r="BC165" s="5">
        <v>124.3</v>
      </c>
      <c r="BD165" s="5">
        <v>125</v>
      </c>
      <c r="BE165" s="5">
        <v>125.9</v>
      </c>
      <c r="BF165" s="5">
        <v>126.7</v>
      </c>
      <c r="BG165" s="5">
        <v>127.3</v>
      </c>
      <c r="BH165" s="5">
        <v>127.7</v>
      </c>
      <c r="BI165" s="5">
        <v>128</v>
      </c>
      <c r="BJ165" s="5">
        <v>128</v>
      </c>
      <c r="BK165" s="5">
        <v>127.3</v>
      </c>
      <c r="BL165" s="5">
        <v>127.2</v>
      </c>
      <c r="BM165" s="5">
        <v>126.9</v>
      </c>
      <c r="BN165" s="5">
        <v>127.1</v>
      </c>
      <c r="BO165" s="5">
        <v>126.8</v>
      </c>
      <c r="BP165" s="5">
        <v>127.4</v>
      </c>
      <c r="BQ165" s="5">
        <v>128.4</v>
      </c>
      <c r="BR165" s="5">
        <v>128.19999999999999</v>
      </c>
      <c r="BS165" s="5">
        <v>128.1</v>
      </c>
      <c r="BT165" s="5">
        <v>127.4</v>
      </c>
      <c r="BU165" s="5">
        <v>126.8</v>
      </c>
      <c r="BV165" s="5">
        <v>126.6</v>
      </c>
      <c r="BW165" s="5">
        <v>127.9</v>
      </c>
      <c r="BX165" s="5">
        <v>127.9</v>
      </c>
      <c r="BY165" s="5">
        <v>127.2</v>
      </c>
      <c r="BZ165" s="5">
        <v>128.5</v>
      </c>
      <c r="CA165" s="5">
        <v>129</v>
      </c>
      <c r="CB165" s="5">
        <v>129.6</v>
      </c>
      <c r="CC165" s="5">
        <v>129.5</v>
      </c>
      <c r="CD165" s="5">
        <v>129.69999999999999</v>
      </c>
      <c r="CE165" s="5">
        <v>128.80000000000001</v>
      </c>
      <c r="CF165" s="5">
        <v>127.8</v>
      </c>
      <c r="CG165" s="5">
        <v>128.4</v>
      </c>
      <c r="CH165" s="5">
        <v>128.69999999999999</v>
      </c>
      <c r="CI165" s="5">
        <v>128.4</v>
      </c>
      <c r="CJ165" s="5">
        <v>129.4</v>
      </c>
      <c r="CK165" s="5">
        <v>129.9</v>
      </c>
      <c r="CL165" s="5">
        <v>130.80000000000001</v>
      </c>
      <c r="CM165" s="5">
        <v>131.30000000000001</v>
      </c>
      <c r="CN165" s="5">
        <v>132.5</v>
      </c>
      <c r="CO165" s="5">
        <v>134.1</v>
      </c>
      <c r="CP165" s="5">
        <v>134.6</v>
      </c>
      <c r="CQ165" s="5">
        <v>135.4</v>
      </c>
      <c r="CR165" s="5">
        <v>137</v>
      </c>
      <c r="CS165" s="5">
        <v>138.30000000000001</v>
      </c>
      <c r="CT165" s="5">
        <v>137</v>
      </c>
      <c r="CU165" s="5">
        <v>136.5</v>
      </c>
      <c r="CV165" s="5">
        <v>136.30000000000001</v>
      </c>
      <c r="CW165" s="5">
        <v>136.1</v>
      </c>
      <c r="CX165" s="5">
        <v>137.5</v>
      </c>
      <c r="CY165" s="5">
        <v>137.80000000000001</v>
      </c>
      <c r="CZ165" s="5">
        <v>139.80000000000001</v>
      </c>
      <c r="DA165" s="5">
        <v>140.69999999999999</v>
      </c>
      <c r="DB165" s="5">
        <v>140.5</v>
      </c>
      <c r="DC165" s="5">
        <v>142.4</v>
      </c>
      <c r="DD165" s="5">
        <v>144</v>
      </c>
      <c r="DE165" s="5">
        <v>145.19999999999999</v>
      </c>
      <c r="DF165" s="5">
        <v>146.6</v>
      </c>
      <c r="DG165" s="5">
        <v>149.80000000000001</v>
      </c>
      <c r="DH165" s="5">
        <v>154.19999999999999</v>
      </c>
      <c r="DI165" s="5">
        <v>157.30000000000001</v>
      </c>
      <c r="DJ165" s="5">
        <v>155.80000000000001</v>
      </c>
      <c r="DK165" s="5">
        <v>155.80000000000001</v>
      </c>
      <c r="DL165" s="5">
        <v>157.6</v>
      </c>
      <c r="DM165" s="5">
        <v>158.80000000000001</v>
      </c>
      <c r="DN165" s="5">
        <v>158.5</v>
      </c>
      <c r="DO165" s="5">
        <v>157.6</v>
      </c>
      <c r="DP165" s="5">
        <v>156.6</v>
      </c>
      <c r="DQ165" s="5">
        <v>156.9</v>
      </c>
      <c r="DR165" s="5">
        <v>160.5</v>
      </c>
      <c r="DS165" s="5">
        <v>164.6</v>
      </c>
      <c r="DT165" s="5">
        <v>169.1</v>
      </c>
    </row>
    <row r="166" spans="1:124">
      <c r="A166" s="3" t="s">
        <v>345</v>
      </c>
      <c r="B166" s="3" t="s">
        <v>346</v>
      </c>
      <c r="C166" s="4">
        <v>0.13405</v>
      </c>
      <c r="D166" s="5">
        <v>102.7</v>
      </c>
      <c r="E166" s="5">
        <v>104.9</v>
      </c>
      <c r="F166" s="5">
        <v>110</v>
      </c>
      <c r="G166" s="5">
        <v>115.4</v>
      </c>
      <c r="H166" s="5">
        <v>117.7</v>
      </c>
      <c r="I166" s="5">
        <v>112.8</v>
      </c>
      <c r="J166" s="5">
        <v>112.8</v>
      </c>
      <c r="K166" s="5">
        <v>112</v>
      </c>
      <c r="L166" s="5">
        <v>109.8</v>
      </c>
      <c r="M166" s="5">
        <v>111</v>
      </c>
      <c r="N166" s="5">
        <v>112</v>
      </c>
      <c r="O166" s="5">
        <v>114</v>
      </c>
      <c r="P166" s="5">
        <v>116.7</v>
      </c>
      <c r="Q166" s="5">
        <v>119.3</v>
      </c>
      <c r="R166" s="5">
        <v>120.8</v>
      </c>
      <c r="S166" s="5">
        <v>124.5</v>
      </c>
      <c r="T166" s="5">
        <v>128.9</v>
      </c>
      <c r="U166" s="5">
        <v>131.80000000000001</v>
      </c>
      <c r="V166" s="5">
        <v>128.5</v>
      </c>
      <c r="W166" s="5">
        <v>125.9</v>
      </c>
      <c r="X166" s="5">
        <v>125.7</v>
      </c>
      <c r="Y166" s="5">
        <v>124.2</v>
      </c>
      <c r="Z166" s="5">
        <v>127.3</v>
      </c>
      <c r="AA166" s="5">
        <v>129.69999999999999</v>
      </c>
      <c r="AB166" s="5">
        <v>128.30000000000001</v>
      </c>
      <c r="AC166" s="5">
        <v>126.9</v>
      </c>
      <c r="AD166" s="5">
        <v>127.1</v>
      </c>
      <c r="AE166" s="5">
        <v>129.4</v>
      </c>
      <c r="AF166" s="5">
        <v>129.4</v>
      </c>
      <c r="AG166" s="5">
        <v>126.5</v>
      </c>
      <c r="AH166" s="5">
        <v>130.6</v>
      </c>
      <c r="AI166" s="5">
        <v>131</v>
      </c>
      <c r="AJ166" s="5">
        <v>131.19999999999999</v>
      </c>
      <c r="AK166" s="5">
        <v>132.4</v>
      </c>
      <c r="AL166" s="5">
        <v>135.9</v>
      </c>
      <c r="AM166" s="5">
        <v>132.30000000000001</v>
      </c>
      <c r="AN166" s="5">
        <v>131.4</v>
      </c>
      <c r="AO166" s="5">
        <v>134.5</v>
      </c>
      <c r="AP166" s="5">
        <v>135.80000000000001</v>
      </c>
      <c r="AQ166" s="5">
        <v>138</v>
      </c>
      <c r="AR166" s="5">
        <v>137.69999999999999</v>
      </c>
      <c r="AS166" s="5">
        <v>135.5</v>
      </c>
      <c r="AT166" s="5">
        <v>136.4</v>
      </c>
      <c r="AU166" s="5">
        <v>134.4</v>
      </c>
      <c r="AV166" s="5">
        <v>133.5</v>
      </c>
      <c r="AW166" s="5">
        <v>129.80000000000001</v>
      </c>
      <c r="AX166" s="5">
        <v>126.6</v>
      </c>
      <c r="AY166" s="5">
        <v>130</v>
      </c>
      <c r="AZ166" s="5">
        <v>132.69999999999999</v>
      </c>
      <c r="BA166" s="5">
        <v>134.5</v>
      </c>
      <c r="BB166" s="5">
        <v>140.1</v>
      </c>
      <c r="BC166" s="5">
        <v>138</v>
      </c>
      <c r="BD166" s="5">
        <v>136.4</v>
      </c>
      <c r="BE166" s="5">
        <v>135.19999999999999</v>
      </c>
      <c r="BF166" s="5">
        <v>136.30000000000001</v>
      </c>
      <c r="BG166" s="5">
        <v>139.4</v>
      </c>
      <c r="BH166" s="5">
        <v>141.4</v>
      </c>
      <c r="BI166" s="5">
        <v>136.4</v>
      </c>
      <c r="BJ166" s="5">
        <v>138</v>
      </c>
      <c r="BK166" s="5">
        <v>136.30000000000001</v>
      </c>
      <c r="BL166" s="5">
        <v>136.6</v>
      </c>
      <c r="BM166" s="5">
        <v>136</v>
      </c>
      <c r="BN166" s="5">
        <v>135</v>
      </c>
      <c r="BO166" s="5">
        <v>134.1</v>
      </c>
      <c r="BP166" s="5">
        <v>132.69999999999999</v>
      </c>
      <c r="BQ166" s="5">
        <v>133</v>
      </c>
      <c r="BR166" s="5">
        <v>133</v>
      </c>
      <c r="BS166" s="5">
        <v>133</v>
      </c>
      <c r="BT166" s="5">
        <v>133.69999999999999</v>
      </c>
      <c r="BU166" s="5">
        <v>133</v>
      </c>
      <c r="BV166" s="5">
        <v>136.4</v>
      </c>
      <c r="BW166" s="5">
        <v>136.4</v>
      </c>
      <c r="BX166" s="5">
        <v>137.4</v>
      </c>
      <c r="BY166" s="5">
        <v>137</v>
      </c>
      <c r="BZ166" s="5">
        <v>137.6</v>
      </c>
      <c r="CA166" s="5">
        <v>137.6</v>
      </c>
      <c r="CB166" s="5">
        <v>137.5</v>
      </c>
      <c r="CC166" s="5">
        <v>137.69999999999999</v>
      </c>
      <c r="CD166" s="5">
        <v>138.1</v>
      </c>
      <c r="CE166" s="5">
        <v>137.1</v>
      </c>
      <c r="CF166" s="5">
        <v>136.4</v>
      </c>
      <c r="CG166" s="5">
        <v>135.30000000000001</v>
      </c>
      <c r="CH166" s="5">
        <v>134.30000000000001</v>
      </c>
      <c r="CI166" s="5">
        <v>134.19999999999999</v>
      </c>
      <c r="CJ166" s="5">
        <v>135.6</v>
      </c>
      <c r="CK166" s="5">
        <v>138.19999999999999</v>
      </c>
      <c r="CL166" s="5">
        <v>140.5</v>
      </c>
      <c r="CM166" s="5">
        <v>139</v>
      </c>
      <c r="CN166" s="5">
        <v>138.1</v>
      </c>
      <c r="CO166" s="5">
        <v>136.80000000000001</v>
      </c>
      <c r="CP166" s="5">
        <v>139.6</v>
      </c>
      <c r="CQ166" s="5">
        <v>137.6</v>
      </c>
      <c r="CR166" s="5">
        <v>135.80000000000001</v>
      </c>
      <c r="CS166" s="5">
        <v>135.80000000000001</v>
      </c>
      <c r="CT166" s="5">
        <v>136.80000000000001</v>
      </c>
      <c r="CU166" s="5">
        <v>136</v>
      </c>
      <c r="CV166" s="5">
        <v>136.19999999999999</v>
      </c>
      <c r="CW166" s="5">
        <v>133.80000000000001</v>
      </c>
      <c r="CX166" s="5">
        <v>134.80000000000001</v>
      </c>
      <c r="CY166" s="5">
        <v>135.30000000000001</v>
      </c>
      <c r="CZ166" s="5">
        <v>138.1</v>
      </c>
      <c r="DA166" s="5">
        <v>138.30000000000001</v>
      </c>
      <c r="DB166" s="5">
        <v>137.19999999999999</v>
      </c>
      <c r="DC166" s="5">
        <v>137.19999999999999</v>
      </c>
      <c r="DD166" s="5">
        <v>137.6</v>
      </c>
      <c r="DE166" s="5">
        <v>138.69999999999999</v>
      </c>
      <c r="DF166" s="5">
        <v>137.80000000000001</v>
      </c>
      <c r="DG166" s="5">
        <v>141.30000000000001</v>
      </c>
      <c r="DH166" s="5">
        <v>143.4</v>
      </c>
      <c r="DI166" s="5">
        <v>143.6</v>
      </c>
      <c r="DJ166" s="5">
        <v>144.30000000000001</v>
      </c>
      <c r="DK166" s="5">
        <v>142.19999999999999</v>
      </c>
      <c r="DL166" s="5">
        <v>142.4</v>
      </c>
      <c r="DM166" s="5">
        <v>142.69999999999999</v>
      </c>
      <c r="DN166" s="5">
        <v>142.4</v>
      </c>
      <c r="DO166" s="5">
        <v>142.6</v>
      </c>
      <c r="DP166" s="5">
        <v>143.69999999999999</v>
      </c>
      <c r="DQ166" s="5">
        <v>142.30000000000001</v>
      </c>
      <c r="DR166" s="5">
        <v>141</v>
      </c>
      <c r="DS166" s="5">
        <v>142.1</v>
      </c>
      <c r="DT166" s="5">
        <v>143.6</v>
      </c>
    </row>
    <row r="167" spans="1:124">
      <c r="A167" s="3" t="s">
        <v>347</v>
      </c>
      <c r="B167" s="3" t="s">
        <v>348</v>
      </c>
      <c r="C167" s="4">
        <v>7.4380000000000002E-2</v>
      </c>
      <c r="D167" s="5">
        <v>101.7</v>
      </c>
      <c r="E167" s="5">
        <v>104.8</v>
      </c>
      <c r="F167" s="5">
        <v>112.1</v>
      </c>
      <c r="G167" s="5">
        <v>119.6</v>
      </c>
      <c r="H167" s="5">
        <v>122.9</v>
      </c>
      <c r="I167" s="5">
        <v>115.9</v>
      </c>
      <c r="J167" s="5">
        <v>115.4</v>
      </c>
      <c r="K167" s="5">
        <v>115.1</v>
      </c>
      <c r="L167" s="5">
        <v>111.3</v>
      </c>
      <c r="M167" s="5">
        <v>113.5</v>
      </c>
      <c r="N167" s="5">
        <v>113.8</v>
      </c>
      <c r="O167" s="5">
        <v>117.4</v>
      </c>
      <c r="P167" s="5">
        <v>115.4</v>
      </c>
      <c r="Q167" s="5">
        <v>119.4</v>
      </c>
      <c r="R167" s="5">
        <v>119.7</v>
      </c>
      <c r="S167" s="5">
        <v>124.5</v>
      </c>
      <c r="T167" s="5">
        <v>130</v>
      </c>
      <c r="U167" s="5">
        <v>135.19999999999999</v>
      </c>
      <c r="V167" s="5">
        <v>128.4</v>
      </c>
      <c r="W167" s="5">
        <v>124.7</v>
      </c>
      <c r="X167" s="5">
        <v>124.9</v>
      </c>
      <c r="Y167" s="5">
        <v>125.6</v>
      </c>
      <c r="Z167" s="5">
        <v>131.5</v>
      </c>
      <c r="AA167" s="5">
        <v>134.9</v>
      </c>
      <c r="AB167" s="5">
        <v>131.30000000000001</v>
      </c>
      <c r="AC167" s="5">
        <v>126.9</v>
      </c>
      <c r="AD167" s="5">
        <v>127</v>
      </c>
      <c r="AE167" s="5">
        <v>129</v>
      </c>
      <c r="AF167" s="5">
        <v>129.5</v>
      </c>
      <c r="AG167" s="5">
        <v>124.1</v>
      </c>
      <c r="AH167" s="5">
        <v>128.9</v>
      </c>
      <c r="AI167" s="5">
        <v>130.1</v>
      </c>
      <c r="AJ167" s="5">
        <v>129.19999999999999</v>
      </c>
      <c r="AK167" s="5">
        <v>131.5</v>
      </c>
      <c r="AL167" s="5">
        <v>138</v>
      </c>
      <c r="AM167" s="5">
        <v>132.4</v>
      </c>
      <c r="AN167" s="5">
        <v>130.69999999999999</v>
      </c>
      <c r="AO167" s="5">
        <v>135.6</v>
      </c>
      <c r="AP167" s="5">
        <v>137.1</v>
      </c>
      <c r="AQ167" s="5">
        <v>139.1</v>
      </c>
      <c r="AR167" s="5">
        <v>139.5</v>
      </c>
      <c r="AS167" s="5">
        <v>136.1</v>
      </c>
      <c r="AT167" s="5">
        <v>137.4</v>
      </c>
      <c r="AU167" s="5">
        <v>133.9</v>
      </c>
      <c r="AV167" s="5">
        <v>132.5</v>
      </c>
      <c r="AW167" s="5">
        <v>125</v>
      </c>
      <c r="AX167" s="5">
        <v>119.8</v>
      </c>
      <c r="AY167" s="5">
        <v>126.2</v>
      </c>
      <c r="AZ167" s="5">
        <v>132.1</v>
      </c>
      <c r="BA167" s="5">
        <v>133.80000000000001</v>
      </c>
      <c r="BB167" s="5">
        <v>144.19999999999999</v>
      </c>
      <c r="BC167" s="5">
        <v>139.80000000000001</v>
      </c>
      <c r="BD167" s="5">
        <v>138</v>
      </c>
      <c r="BE167" s="5">
        <v>134.5</v>
      </c>
      <c r="BF167" s="5">
        <v>137.1</v>
      </c>
      <c r="BG167" s="5">
        <v>143.5</v>
      </c>
      <c r="BH167" s="5">
        <v>145.9</v>
      </c>
      <c r="BI167" s="5">
        <v>134.9</v>
      </c>
      <c r="BJ167" s="5">
        <v>136.4</v>
      </c>
      <c r="BK167" s="5">
        <v>134.9</v>
      </c>
      <c r="BL167" s="5">
        <v>135.19999999999999</v>
      </c>
      <c r="BM167" s="5">
        <v>133.80000000000001</v>
      </c>
      <c r="BN167" s="5">
        <v>131.4</v>
      </c>
      <c r="BO167" s="5">
        <v>129.80000000000001</v>
      </c>
      <c r="BP167" s="5">
        <v>128.5</v>
      </c>
      <c r="BQ167" s="5">
        <v>129.4</v>
      </c>
      <c r="BR167" s="5">
        <v>129</v>
      </c>
      <c r="BS167" s="5">
        <v>129.1</v>
      </c>
      <c r="BT167" s="5">
        <v>129.9</v>
      </c>
      <c r="BU167" s="5">
        <v>129.4</v>
      </c>
      <c r="BV167" s="5">
        <v>134.80000000000001</v>
      </c>
      <c r="BW167" s="5">
        <v>135.19999999999999</v>
      </c>
      <c r="BX167" s="5">
        <v>137</v>
      </c>
      <c r="BY167" s="5">
        <v>135.9</v>
      </c>
      <c r="BZ167" s="5">
        <v>136.9</v>
      </c>
      <c r="CA167" s="5">
        <v>137.1</v>
      </c>
      <c r="CB167" s="5">
        <v>137.4</v>
      </c>
      <c r="CC167" s="5">
        <v>136.80000000000001</v>
      </c>
      <c r="CD167" s="5">
        <v>136.5</v>
      </c>
      <c r="CE167" s="5">
        <v>134.4</v>
      </c>
      <c r="CF167" s="5">
        <v>133.1</v>
      </c>
      <c r="CG167" s="5">
        <v>130.9</v>
      </c>
      <c r="CH167" s="5">
        <v>127.7</v>
      </c>
      <c r="CI167" s="5">
        <v>127</v>
      </c>
      <c r="CJ167" s="5">
        <v>128.6</v>
      </c>
      <c r="CK167" s="5">
        <v>133</v>
      </c>
      <c r="CL167" s="5">
        <v>137.4</v>
      </c>
      <c r="CM167" s="5">
        <v>137.19999999999999</v>
      </c>
      <c r="CN167" s="5">
        <v>133.69999999999999</v>
      </c>
      <c r="CO167" s="5">
        <v>131.6</v>
      </c>
      <c r="CP167" s="5">
        <v>136.80000000000001</v>
      </c>
      <c r="CQ167" s="5">
        <v>133.30000000000001</v>
      </c>
      <c r="CR167" s="5">
        <v>129.4</v>
      </c>
      <c r="CS167" s="5">
        <v>129.1</v>
      </c>
      <c r="CT167" s="5">
        <v>131.19999999999999</v>
      </c>
      <c r="CU167" s="5">
        <v>131.1</v>
      </c>
      <c r="CV167" s="5">
        <v>131.30000000000001</v>
      </c>
      <c r="CW167" s="5">
        <v>129.30000000000001</v>
      </c>
      <c r="CX167" s="5">
        <v>129.6</v>
      </c>
      <c r="CY167" s="5">
        <v>130.30000000000001</v>
      </c>
      <c r="CZ167" s="5">
        <v>135.6</v>
      </c>
      <c r="DA167" s="5">
        <v>136</v>
      </c>
      <c r="DB167" s="5">
        <v>134</v>
      </c>
      <c r="DC167" s="5">
        <v>130.4</v>
      </c>
      <c r="DD167" s="5">
        <v>132.69999999999999</v>
      </c>
      <c r="DE167" s="5">
        <v>134.30000000000001</v>
      </c>
      <c r="DF167" s="5">
        <v>132.6</v>
      </c>
      <c r="DG167" s="5">
        <v>137.6</v>
      </c>
      <c r="DH167" s="5">
        <v>140.19999999999999</v>
      </c>
      <c r="DI167" s="5">
        <v>142</v>
      </c>
      <c r="DJ167" s="5">
        <v>143.1</v>
      </c>
      <c r="DK167" s="5">
        <v>138.1</v>
      </c>
      <c r="DL167" s="5">
        <v>138</v>
      </c>
      <c r="DM167" s="5">
        <v>136.6</v>
      </c>
      <c r="DN167" s="5">
        <v>135.9</v>
      </c>
      <c r="DO167" s="5">
        <v>135.4</v>
      </c>
      <c r="DP167" s="5">
        <v>136.69999999999999</v>
      </c>
      <c r="DQ167" s="5">
        <v>135.5</v>
      </c>
      <c r="DR167" s="5">
        <v>133.80000000000001</v>
      </c>
      <c r="DS167" s="5">
        <v>135.19999999999999</v>
      </c>
      <c r="DT167" s="5">
        <v>136.6</v>
      </c>
    </row>
    <row r="168" spans="1:124">
      <c r="A168" s="3" t="s">
        <v>349</v>
      </c>
      <c r="B168" s="3" t="s">
        <v>350</v>
      </c>
      <c r="C168" s="4">
        <v>2.9430000000000001E-2</v>
      </c>
      <c r="D168" s="5">
        <v>104.8</v>
      </c>
      <c r="E168" s="5">
        <v>105.8</v>
      </c>
      <c r="F168" s="5">
        <v>108.3</v>
      </c>
      <c r="G168" s="5">
        <v>109.2</v>
      </c>
      <c r="H168" s="5">
        <v>110.2</v>
      </c>
      <c r="I168" s="5">
        <v>106.4</v>
      </c>
      <c r="J168" s="5">
        <v>106.1</v>
      </c>
      <c r="K168" s="5">
        <v>105.1</v>
      </c>
      <c r="L168" s="5">
        <v>106.1</v>
      </c>
      <c r="M168" s="5">
        <v>107</v>
      </c>
      <c r="N168" s="5">
        <v>107.7</v>
      </c>
      <c r="O168" s="5">
        <v>106.4</v>
      </c>
      <c r="P168" s="5">
        <v>117.1</v>
      </c>
      <c r="Q168" s="5">
        <v>117.1</v>
      </c>
      <c r="R168" s="5">
        <v>123.2</v>
      </c>
      <c r="S168" s="5">
        <v>126.8</v>
      </c>
      <c r="T168" s="5">
        <v>131.1</v>
      </c>
      <c r="U168" s="5">
        <v>131.9</v>
      </c>
      <c r="V168" s="5">
        <v>135.6</v>
      </c>
      <c r="W168" s="5">
        <v>133</v>
      </c>
      <c r="X168" s="5">
        <v>132.80000000000001</v>
      </c>
      <c r="Y168" s="5">
        <v>124.4</v>
      </c>
      <c r="Z168" s="5">
        <v>122.4</v>
      </c>
      <c r="AA168" s="5">
        <v>127</v>
      </c>
      <c r="AB168" s="5">
        <v>126.9</v>
      </c>
      <c r="AC168" s="5">
        <v>128.80000000000001</v>
      </c>
      <c r="AD168" s="5">
        <v>129.1</v>
      </c>
      <c r="AE168" s="5">
        <v>134</v>
      </c>
      <c r="AF168" s="5">
        <v>133.19999999999999</v>
      </c>
      <c r="AG168" s="5">
        <v>135.30000000000001</v>
      </c>
      <c r="AH168" s="5">
        <v>137.80000000000001</v>
      </c>
      <c r="AI168" s="5">
        <v>136</v>
      </c>
      <c r="AJ168" s="5">
        <v>138.30000000000001</v>
      </c>
      <c r="AK168" s="5">
        <v>138.9</v>
      </c>
      <c r="AL168" s="5">
        <v>138.9</v>
      </c>
      <c r="AM168" s="5">
        <v>136.80000000000001</v>
      </c>
      <c r="AN168" s="5">
        <v>135.4</v>
      </c>
      <c r="AO168" s="5">
        <v>135.69999999999999</v>
      </c>
      <c r="AP168" s="5">
        <v>137.80000000000001</v>
      </c>
      <c r="AQ168" s="5">
        <v>140.80000000000001</v>
      </c>
      <c r="AR168" s="5">
        <v>140</v>
      </c>
      <c r="AS168" s="5">
        <v>139.4</v>
      </c>
      <c r="AT168" s="5">
        <v>139.4</v>
      </c>
      <c r="AU168" s="5">
        <v>138.9</v>
      </c>
      <c r="AV168" s="5">
        <v>139</v>
      </c>
      <c r="AW168" s="5">
        <v>140.1</v>
      </c>
      <c r="AX168" s="5">
        <v>139.5</v>
      </c>
      <c r="AY168" s="5">
        <v>137.80000000000001</v>
      </c>
      <c r="AZ168" s="5">
        <v>137.80000000000001</v>
      </c>
      <c r="BA168" s="5">
        <v>137.80000000000001</v>
      </c>
      <c r="BB168" s="5">
        <v>137.80000000000001</v>
      </c>
      <c r="BC168" s="5">
        <v>137.80000000000001</v>
      </c>
      <c r="BD168" s="5">
        <v>137.80000000000001</v>
      </c>
      <c r="BE168" s="5">
        <v>137.80000000000001</v>
      </c>
      <c r="BF168" s="5">
        <v>137.80000000000001</v>
      </c>
      <c r="BG168" s="5">
        <v>137.80000000000001</v>
      </c>
      <c r="BH168" s="5">
        <v>137.80000000000001</v>
      </c>
      <c r="BI168" s="5">
        <v>137.80000000000001</v>
      </c>
      <c r="BJ168" s="5">
        <v>137.80000000000001</v>
      </c>
      <c r="BK168" s="5">
        <v>137.80000000000001</v>
      </c>
      <c r="BL168" s="5">
        <v>137.80000000000001</v>
      </c>
      <c r="BM168" s="5">
        <v>137.80000000000001</v>
      </c>
      <c r="BN168" s="5">
        <v>137.80000000000001</v>
      </c>
      <c r="BO168" s="5">
        <v>137.80000000000001</v>
      </c>
      <c r="BP168" s="5">
        <v>137.80000000000001</v>
      </c>
      <c r="BQ168" s="5">
        <v>137.80000000000001</v>
      </c>
      <c r="BR168" s="5">
        <v>137.80000000000001</v>
      </c>
      <c r="BS168" s="5">
        <v>137.80000000000001</v>
      </c>
      <c r="BT168" s="5">
        <v>137.80000000000001</v>
      </c>
      <c r="BU168" s="5">
        <v>137.80000000000001</v>
      </c>
      <c r="BV168" s="5">
        <v>137.80000000000001</v>
      </c>
      <c r="BW168" s="5">
        <v>137.80000000000001</v>
      </c>
      <c r="BX168" s="5">
        <v>137.80000000000001</v>
      </c>
      <c r="BY168" s="5">
        <v>137.80000000000001</v>
      </c>
      <c r="BZ168" s="5">
        <v>137.80000000000001</v>
      </c>
      <c r="CA168" s="5">
        <v>137.80000000000001</v>
      </c>
      <c r="CB168" s="5">
        <v>137.80000000000001</v>
      </c>
      <c r="CC168" s="5">
        <v>137.80000000000001</v>
      </c>
      <c r="CD168" s="5">
        <v>137.80000000000001</v>
      </c>
      <c r="CE168" s="5">
        <v>137.80000000000001</v>
      </c>
      <c r="CF168" s="5">
        <v>137.80000000000001</v>
      </c>
      <c r="CG168" s="5">
        <v>137.80000000000001</v>
      </c>
      <c r="CH168" s="5">
        <v>137.80000000000001</v>
      </c>
      <c r="CI168" s="5">
        <v>137.80000000000001</v>
      </c>
      <c r="CJ168" s="5">
        <v>137.80000000000001</v>
      </c>
      <c r="CK168" s="5">
        <v>137.80000000000001</v>
      </c>
      <c r="CL168" s="5">
        <v>137.80000000000001</v>
      </c>
      <c r="CM168" s="5">
        <v>137.80000000000001</v>
      </c>
      <c r="CN168" s="5">
        <v>137.80000000000001</v>
      </c>
      <c r="CO168" s="5">
        <v>137.80000000000001</v>
      </c>
      <c r="CP168" s="5">
        <v>137.80000000000001</v>
      </c>
      <c r="CQ168" s="5">
        <v>137.80000000000001</v>
      </c>
      <c r="CR168" s="5">
        <v>137.80000000000001</v>
      </c>
      <c r="CS168" s="5">
        <v>137.80000000000001</v>
      </c>
      <c r="CT168" s="5">
        <v>137.80000000000001</v>
      </c>
      <c r="CU168" s="5">
        <v>137.80000000000001</v>
      </c>
      <c r="CV168" s="5">
        <v>137.80000000000001</v>
      </c>
      <c r="CW168" s="5">
        <v>137.80000000000001</v>
      </c>
      <c r="CX168" s="5">
        <v>137.80000000000001</v>
      </c>
      <c r="CY168" s="5">
        <v>137.80000000000001</v>
      </c>
      <c r="CZ168" s="5">
        <v>137.80000000000001</v>
      </c>
      <c r="DA168" s="5">
        <v>137.80000000000001</v>
      </c>
      <c r="DB168" s="5">
        <v>137.80000000000001</v>
      </c>
      <c r="DC168" s="5">
        <v>137.80000000000001</v>
      </c>
      <c r="DD168" s="5">
        <v>137.80000000000001</v>
      </c>
      <c r="DE168" s="5">
        <v>137.80000000000001</v>
      </c>
      <c r="DF168" s="5">
        <v>137.80000000000001</v>
      </c>
      <c r="DG168" s="5">
        <v>137.80000000000001</v>
      </c>
      <c r="DH168" s="5">
        <v>137.80000000000001</v>
      </c>
      <c r="DI168" s="5">
        <v>137.80000000000001</v>
      </c>
      <c r="DJ168" s="5">
        <v>137.80000000000001</v>
      </c>
      <c r="DK168" s="5">
        <v>137.80000000000001</v>
      </c>
      <c r="DL168" s="5">
        <v>137.80000000000001</v>
      </c>
      <c r="DM168" s="5">
        <v>137.80000000000001</v>
      </c>
      <c r="DN168" s="5">
        <v>137.69999999999999</v>
      </c>
      <c r="DO168" s="5">
        <v>137.69999999999999</v>
      </c>
      <c r="DP168" s="5">
        <v>137.69999999999999</v>
      </c>
      <c r="DQ168" s="5">
        <v>137.69999999999999</v>
      </c>
      <c r="DR168" s="5">
        <v>137.69999999999999</v>
      </c>
      <c r="DS168" s="5">
        <v>137.69999999999999</v>
      </c>
      <c r="DT168" s="5">
        <v>137.69999999999999</v>
      </c>
    </row>
    <row r="169" spans="1:124">
      <c r="A169" s="3" t="s">
        <v>351</v>
      </c>
      <c r="B169" s="3" t="s">
        <v>352</v>
      </c>
      <c r="C169" s="4">
        <v>1.934E-2</v>
      </c>
      <c r="D169" s="5">
        <v>103.9</v>
      </c>
      <c r="E169" s="5">
        <v>105.2</v>
      </c>
      <c r="F169" s="5">
        <v>107.7</v>
      </c>
      <c r="G169" s="5">
        <v>114</v>
      </c>
      <c r="H169" s="5">
        <v>114.9</v>
      </c>
      <c r="I169" s="5">
        <v>113.8</v>
      </c>
      <c r="J169" s="5">
        <v>113.6</v>
      </c>
      <c r="K169" s="5">
        <v>110.3</v>
      </c>
      <c r="L169" s="5">
        <v>108.8</v>
      </c>
      <c r="M169" s="5">
        <v>108</v>
      </c>
      <c r="N169" s="5">
        <v>110.4</v>
      </c>
      <c r="O169" s="5">
        <v>111.3</v>
      </c>
      <c r="P169" s="5">
        <v>116.3</v>
      </c>
      <c r="Q169" s="5">
        <v>117.5</v>
      </c>
      <c r="R169" s="5">
        <v>119</v>
      </c>
      <c r="S169" s="5">
        <v>120.1</v>
      </c>
      <c r="T169" s="5">
        <v>121.8</v>
      </c>
      <c r="U169" s="5">
        <v>120.7</v>
      </c>
      <c r="V169" s="5">
        <v>120.2</v>
      </c>
      <c r="W169" s="5">
        <v>120.2</v>
      </c>
      <c r="X169" s="5">
        <v>119.3</v>
      </c>
      <c r="Y169" s="5">
        <v>119.2</v>
      </c>
      <c r="Z169" s="5">
        <v>120.8</v>
      </c>
      <c r="AA169" s="5">
        <v>119.2</v>
      </c>
      <c r="AB169" s="5">
        <v>120.9</v>
      </c>
      <c r="AC169" s="5">
        <v>123.9</v>
      </c>
      <c r="AD169" s="5">
        <v>124</v>
      </c>
      <c r="AE169" s="5">
        <v>125</v>
      </c>
      <c r="AF169" s="5">
        <v>124.4</v>
      </c>
      <c r="AG169" s="5">
        <v>123.5</v>
      </c>
      <c r="AH169" s="5">
        <v>129</v>
      </c>
      <c r="AI169" s="5">
        <v>129.6</v>
      </c>
      <c r="AJ169" s="5">
        <v>130.80000000000001</v>
      </c>
      <c r="AK169" s="5">
        <v>129.80000000000001</v>
      </c>
      <c r="AL169" s="5">
        <v>129.1</v>
      </c>
      <c r="AM169" s="5">
        <v>128.9</v>
      </c>
      <c r="AN169" s="5">
        <v>130.4</v>
      </c>
      <c r="AO169" s="5">
        <v>131.19999999999999</v>
      </c>
      <c r="AP169" s="5">
        <v>131.4</v>
      </c>
      <c r="AQ169" s="5">
        <v>133.19999999999999</v>
      </c>
      <c r="AR169" s="5">
        <v>131.4</v>
      </c>
      <c r="AS169" s="5">
        <v>131</v>
      </c>
      <c r="AT169" s="5">
        <v>131.5</v>
      </c>
      <c r="AU169" s="5">
        <v>131.6</v>
      </c>
      <c r="AV169" s="5">
        <v>131.19999999999999</v>
      </c>
      <c r="AW169" s="5">
        <v>131.9</v>
      </c>
      <c r="AX169" s="5">
        <v>130.5</v>
      </c>
      <c r="AY169" s="5">
        <v>131.69999999999999</v>
      </c>
      <c r="AZ169" s="5">
        <v>129.6</v>
      </c>
      <c r="BA169" s="5">
        <v>132.4</v>
      </c>
      <c r="BB169" s="5">
        <v>131.80000000000001</v>
      </c>
      <c r="BC169" s="5">
        <v>133.4</v>
      </c>
      <c r="BD169" s="5">
        <v>131.80000000000001</v>
      </c>
      <c r="BE169" s="5">
        <v>135.6</v>
      </c>
      <c r="BF169" s="5">
        <v>133.5</v>
      </c>
      <c r="BG169" s="5">
        <v>130</v>
      </c>
      <c r="BH169" s="5">
        <v>134.5</v>
      </c>
      <c r="BI169" s="5">
        <v>139.69999999999999</v>
      </c>
      <c r="BJ169" s="5">
        <v>144.19999999999999</v>
      </c>
      <c r="BK169" s="5">
        <v>139</v>
      </c>
      <c r="BL169" s="5">
        <v>139.80000000000001</v>
      </c>
      <c r="BM169" s="5">
        <v>140.5</v>
      </c>
      <c r="BN169" s="5">
        <v>143</v>
      </c>
      <c r="BO169" s="5">
        <v>142.69999999999999</v>
      </c>
      <c r="BP169" s="5">
        <v>141</v>
      </c>
      <c r="BQ169" s="5">
        <v>139.30000000000001</v>
      </c>
      <c r="BR169" s="5">
        <v>139.6</v>
      </c>
      <c r="BS169" s="5">
        <v>139.9</v>
      </c>
      <c r="BT169" s="5">
        <v>143.1</v>
      </c>
      <c r="BU169" s="5">
        <v>140.5</v>
      </c>
      <c r="BV169" s="5">
        <v>142.80000000000001</v>
      </c>
      <c r="BW169" s="5">
        <v>141.19999999999999</v>
      </c>
      <c r="BX169" s="5">
        <v>141.80000000000001</v>
      </c>
      <c r="BY169" s="5">
        <v>141.4</v>
      </c>
      <c r="BZ169" s="5">
        <v>142</v>
      </c>
      <c r="CA169" s="5">
        <v>142.19999999999999</v>
      </c>
      <c r="CB169" s="5">
        <v>142.4</v>
      </c>
      <c r="CC169" s="5">
        <v>145.4</v>
      </c>
      <c r="CD169" s="5">
        <v>150.9</v>
      </c>
      <c r="CE169" s="5">
        <v>152.30000000000001</v>
      </c>
      <c r="CF169" s="5">
        <v>151.4</v>
      </c>
      <c r="CG169" s="5">
        <v>150.5</v>
      </c>
      <c r="CH169" s="5">
        <v>158.30000000000001</v>
      </c>
      <c r="CI169" s="5">
        <v>158.19999999999999</v>
      </c>
      <c r="CJ169" s="5">
        <v>157.5</v>
      </c>
      <c r="CK169" s="5">
        <v>156.69999999999999</v>
      </c>
      <c r="CL169" s="5">
        <v>158</v>
      </c>
      <c r="CM169" s="5">
        <v>150.5</v>
      </c>
      <c r="CN169" s="5">
        <v>156.5</v>
      </c>
      <c r="CO169" s="5">
        <v>157.69999999999999</v>
      </c>
      <c r="CP169" s="5">
        <v>154.69999999999999</v>
      </c>
      <c r="CQ169" s="5">
        <v>151.6</v>
      </c>
      <c r="CR169" s="5">
        <v>157.4</v>
      </c>
      <c r="CS169" s="5">
        <v>158</v>
      </c>
      <c r="CT169" s="5">
        <v>157.9</v>
      </c>
      <c r="CU169" s="5">
        <v>156.4</v>
      </c>
      <c r="CV169" s="5">
        <v>155.80000000000001</v>
      </c>
      <c r="CW169" s="5">
        <v>146.6</v>
      </c>
      <c r="CX169" s="5">
        <v>149.69999999999999</v>
      </c>
      <c r="CY169" s="5">
        <v>149.9</v>
      </c>
      <c r="CZ169" s="5">
        <v>146.69999999999999</v>
      </c>
      <c r="DA169" s="5">
        <v>146</v>
      </c>
      <c r="DB169" s="5">
        <v>144.80000000000001</v>
      </c>
      <c r="DC169" s="5">
        <v>155.69999999999999</v>
      </c>
      <c r="DD169" s="5">
        <v>148.5</v>
      </c>
      <c r="DE169" s="5">
        <v>150.5</v>
      </c>
      <c r="DF169" s="5">
        <v>147.9</v>
      </c>
      <c r="DG169" s="5">
        <v>151.30000000000001</v>
      </c>
      <c r="DH169" s="5">
        <v>156.80000000000001</v>
      </c>
      <c r="DI169" s="5">
        <v>152.69999999999999</v>
      </c>
      <c r="DJ169" s="5">
        <v>152</v>
      </c>
      <c r="DK169" s="5">
        <v>154.5</v>
      </c>
      <c r="DL169" s="5">
        <v>154.4</v>
      </c>
      <c r="DM169" s="5">
        <v>159.6</v>
      </c>
      <c r="DN169" s="5">
        <v>160.6</v>
      </c>
      <c r="DO169" s="5">
        <v>161.9</v>
      </c>
      <c r="DP169" s="5">
        <v>163.19999999999999</v>
      </c>
      <c r="DQ169" s="5">
        <v>159.69999999999999</v>
      </c>
      <c r="DR169" s="5">
        <v>158.9</v>
      </c>
      <c r="DS169" s="5">
        <v>159.19999999999999</v>
      </c>
      <c r="DT169" s="5">
        <v>161.30000000000001</v>
      </c>
    </row>
    <row r="170" spans="1:124">
      <c r="A170" s="3" t="s">
        <v>353</v>
      </c>
      <c r="B170" s="3" t="s">
        <v>354</v>
      </c>
      <c r="C170" s="4">
        <v>1.09E-2</v>
      </c>
      <c r="D170" s="5">
        <v>102.2</v>
      </c>
      <c r="E170" s="5">
        <v>102.3</v>
      </c>
      <c r="F170" s="5">
        <v>103.7</v>
      </c>
      <c r="G170" s="5">
        <v>106.1</v>
      </c>
      <c r="H170" s="5">
        <v>107.3</v>
      </c>
      <c r="I170" s="5">
        <v>107.3</v>
      </c>
      <c r="J170" s="5">
        <v>111.3</v>
      </c>
      <c r="K170" s="5">
        <v>112.9</v>
      </c>
      <c r="L170" s="5">
        <v>111.3</v>
      </c>
      <c r="M170" s="5">
        <v>111</v>
      </c>
      <c r="N170" s="5">
        <v>114.3</v>
      </c>
      <c r="O170" s="5">
        <v>116</v>
      </c>
      <c r="P170" s="5">
        <v>124.8</v>
      </c>
      <c r="Q170" s="5">
        <v>127.4</v>
      </c>
      <c r="R170" s="5">
        <v>124.9</v>
      </c>
      <c r="S170" s="5">
        <v>126.2</v>
      </c>
      <c r="T170" s="5">
        <v>128.4</v>
      </c>
      <c r="U170" s="5">
        <v>127.2</v>
      </c>
      <c r="V170" s="5">
        <v>125</v>
      </c>
      <c r="W170" s="5">
        <v>125</v>
      </c>
      <c r="X170" s="5">
        <v>123.9</v>
      </c>
      <c r="Y170" s="5">
        <v>123.5</v>
      </c>
      <c r="Z170" s="5">
        <v>123.6</v>
      </c>
      <c r="AA170" s="5">
        <v>120</v>
      </c>
      <c r="AB170" s="5">
        <v>124.9</v>
      </c>
      <c r="AC170" s="5">
        <v>127.8</v>
      </c>
      <c r="AD170" s="5">
        <v>127.5</v>
      </c>
      <c r="AE170" s="5">
        <v>127.4</v>
      </c>
      <c r="AF170" s="5">
        <v>127.2</v>
      </c>
      <c r="AG170" s="5">
        <v>124.2</v>
      </c>
      <c r="AH170" s="5">
        <v>126.3</v>
      </c>
      <c r="AI170" s="5">
        <v>126</v>
      </c>
      <c r="AJ170" s="5">
        <v>127.2</v>
      </c>
      <c r="AK170" s="5">
        <v>125.5</v>
      </c>
      <c r="AL170" s="5">
        <v>125.2</v>
      </c>
      <c r="AM170" s="5">
        <v>125.3</v>
      </c>
      <c r="AN170" s="5">
        <v>127.3</v>
      </c>
      <c r="AO170" s="5">
        <v>129.1</v>
      </c>
      <c r="AP170" s="5">
        <v>129.69999999999999</v>
      </c>
      <c r="AQ170" s="5">
        <v>131.6</v>
      </c>
      <c r="AR170" s="5">
        <v>130.30000000000001</v>
      </c>
      <c r="AS170" s="5">
        <v>129.1</v>
      </c>
      <c r="AT170" s="5">
        <v>130.19999999999999</v>
      </c>
      <c r="AU170" s="5">
        <v>130.1</v>
      </c>
      <c r="AV170" s="5">
        <v>129.80000000000001</v>
      </c>
      <c r="AW170" s="5">
        <v>130.9</v>
      </c>
      <c r="AX170" s="5">
        <v>131.4</v>
      </c>
      <c r="AY170" s="5">
        <v>132.6</v>
      </c>
      <c r="AZ170" s="5">
        <v>129.5</v>
      </c>
      <c r="BA170" s="5">
        <v>134.19999999999999</v>
      </c>
      <c r="BB170" s="5">
        <v>132.9</v>
      </c>
      <c r="BC170" s="5">
        <v>133.80000000000001</v>
      </c>
      <c r="BD170" s="5">
        <v>130.5</v>
      </c>
      <c r="BE170" s="5">
        <v>132.69999999999999</v>
      </c>
      <c r="BF170" s="5">
        <v>132.19999999999999</v>
      </c>
      <c r="BG170" s="5">
        <v>132.80000000000001</v>
      </c>
      <c r="BH170" s="5">
        <v>132.9</v>
      </c>
      <c r="BI170" s="5">
        <v>136.9</v>
      </c>
      <c r="BJ170" s="5">
        <v>138.6</v>
      </c>
      <c r="BK170" s="5">
        <v>137.19999999999999</v>
      </c>
      <c r="BL170" s="5">
        <v>137.80000000000001</v>
      </c>
      <c r="BM170" s="5">
        <v>138.30000000000001</v>
      </c>
      <c r="BN170" s="5">
        <v>138.19999999999999</v>
      </c>
      <c r="BO170" s="5">
        <v>138.19999999999999</v>
      </c>
      <c r="BP170" s="5">
        <v>132.80000000000001</v>
      </c>
      <c r="BQ170" s="5">
        <v>133.9</v>
      </c>
      <c r="BR170" s="5">
        <v>135.30000000000001</v>
      </c>
      <c r="BS170" s="5">
        <v>134.9</v>
      </c>
      <c r="BT170" s="5">
        <v>132.19999999999999</v>
      </c>
      <c r="BU170" s="5">
        <v>131.9</v>
      </c>
      <c r="BV170" s="5">
        <v>132</v>
      </c>
      <c r="BW170" s="5">
        <v>132.4</v>
      </c>
      <c r="BX170" s="5">
        <v>131.4</v>
      </c>
      <c r="BY170" s="5">
        <v>134.69999999999999</v>
      </c>
      <c r="BZ170" s="5">
        <v>134.9</v>
      </c>
      <c r="CA170" s="5">
        <v>133</v>
      </c>
      <c r="CB170" s="5">
        <v>128.69999999999999</v>
      </c>
      <c r="CC170" s="5">
        <v>129.4</v>
      </c>
      <c r="CD170" s="5">
        <v>127.5</v>
      </c>
      <c r="CE170" s="5">
        <v>127.1</v>
      </c>
      <c r="CF170" s="5">
        <v>128.69999999999999</v>
      </c>
      <c r="CG170" s="5">
        <v>132</v>
      </c>
      <c r="CH170" s="5">
        <v>128.30000000000001</v>
      </c>
      <c r="CI170" s="5">
        <v>131</v>
      </c>
      <c r="CJ170" s="5">
        <v>139.19999999999999</v>
      </c>
      <c r="CK170" s="5">
        <v>141.5</v>
      </c>
      <c r="CL170" s="5">
        <v>138.30000000000001</v>
      </c>
      <c r="CM170" s="5">
        <v>134.6</v>
      </c>
      <c r="CN170" s="5">
        <v>136.30000000000001</v>
      </c>
      <c r="CO170" s="5">
        <v>133.19999999999999</v>
      </c>
      <c r="CP170" s="5">
        <v>137.1</v>
      </c>
      <c r="CQ170" s="5">
        <v>141.80000000000001</v>
      </c>
      <c r="CR170" s="5">
        <v>135.9</v>
      </c>
      <c r="CS170" s="5">
        <v>136.69999999999999</v>
      </c>
      <c r="CT170" s="5">
        <v>135</v>
      </c>
      <c r="CU170" s="5">
        <v>128.1</v>
      </c>
      <c r="CV170" s="5">
        <v>130.30000000000001</v>
      </c>
      <c r="CW170" s="5">
        <v>130.69999999999999</v>
      </c>
      <c r="CX170" s="5">
        <v>135.6</v>
      </c>
      <c r="CY170" s="5">
        <v>137.30000000000001</v>
      </c>
      <c r="CZ170" s="5">
        <v>141.1</v>
      </c>
      <c r="DA170" s="5">
        <v>141.30000000000001</v>
      </c>
      <c r="DB170" s="5">
        <v>144.5</v>
      </c>
      <c r="DC170" s="5">
        <v>148.5</v>
      </c>
      <c r="DD170" s="5">
        <v>151</v>
      </c>
      <c r="DE170" s="5">
        <v>150.1</v>
      </c>
      <c r="DF170" s="5">
        <v>155.4</v>
      </c>
      <c r="DG170" s="5">
        <v>158.19999999999999</v>
      </c>
      <c r="DH170" s="5">
        <v>156.80000000000001</v>
      </c>
      <c r="DI170" s="5">
        <v>154.69999999999999</v>
      </c>
      <c r="DJ170" s="5">
        <v>156.69999999999999</v>
      </c>
      <c r="DK170" s="5">
        <v>161</v>
      </c>
      <c r="DL170" s="5">
        <v>163.6</v>
      </c>
      <c r="DM170" s="5">
        <v>168</v>
      </c>
      <c r="DN170" s="5">
        <v>166.8</v>
      </c>
      <c r="DO170" s="5">
        <v>171</v>
      </c>
      <c r="DP170" s="5">
        <v>173.8</v>
      </c>
      <c r="DQ170" s="5">
        <v>170.1</v>
      </c>
      <c r="DR170" s="5">
        <v>167.9</v>
      </c>
      <c r="DS170" s="5">
        <v>170.6</v>
      </c>
      <c r="DT170" s="5">
        <v>176</v>
      </c>
    </row>
    <row r="171" spans="1:124">
      <c r="A171" s="3" t="s">
        <v>355</v>
      </c>
      <c r="B171" s="3" t="s">
        <v>356</v>
      </c>
      <c r="C171" s="4">
        <v>0.20396</v>
      </c>
      <c r="D171" s="5">
        <v>103.5</v>
      </c>
      <c r="E171" s="5">
        <v>106.3</v>
      </c>
      <c r="F171" s="5">
        <v>103.4</v>
      </c>
      <c r="G171" s="5">
        <v>102.3</v>
      </c>
      <c r="H171" s="5">
        <v>98.1</v>
      </c>
      <c r="I171" s="5">
        <v>97.6</v>
      </c>
      <c r="J171" s="5">
        <v>99.3</v>
      </c>
      <c r="K171" s="5">
        <v>100.2</v>
      </c>
      <c r="L171" s="5">
        <v>98.8</v>
      </c>
      <c r="M171" s="5">
        <v>98.6</v>
      </c>
      <c r="N171" s="5">
        <v>98.2</v>
      </c>
      <c r="O171" s="5">
        <v>102.2</v>
      </c>
      <c r="P171" s="5">
        <v>108.4</v>
      </c>
      <c r="Q171" s="5">
        <v>108.7</v>
      </c>
      <c r="R171" s="5">
        <v>114.6</v>
      </c>
      <c r="S171" s="5">
        <v>118</v>
      </c>
      <c r="T171" s="5">
        <v>125.1</v>
      </c>
      <c r="U171" s="5">
        <v>123.2</v>
      </c>
      <c r="V171" s="5">
        <v>126.5</v>
      </c>
      <c r="W171" s="5">
        <v>134.1</v>
      </c>
      <c r="X171" s="5">
        <v>126.7</v>
      </c>
      <c r="Y171" s="5">
        <v>128.4</v>
      </c>
      <c r="Z171" s="5">
        <v>126.4</v>
      </c>
      <c r="AA171" s="5">
        <v>127</v>
      </c>
      <c r="AB171" s="5">
        <v>122.3</v>
      </c>
      <c r="AC171" s="5">
        <v>125.1</v>
      </c>
      <c r="AD171" s="5">
        <v>118.6</v>
      </c>
      <c r="AE171" s="5">
        <v>121.5</v>
      </c>
      <c r="AF171" s="5">
        <v>125.7</v>
      </c>
      <c r="AG171" s="5">
        <v>131.19999999999999</v>
      </c>
      <c r="AH171" s="5">
        <v>130.9</v>
      </c>
      <c r="AI171" s="5">
        <v>125.8</v>
      </c>
      <c r="AJ171" s="5">
        <v>122.9</v>
      </c>
      <c r="AK171" s="5">
        <v>119.3</v>
      </c>
      <c r="AL171" s="5">
        <v>122.6</v>
      </c>
      <c r="AM171" s="5">
        <v>124.2</v>
      </c>
      <c r="AN171" s="5">
        <v>119.9</v>
      </c>
      <c r="AO171" s="5">
        <v>119.4</v>
      </c>
      <c r="AP171" s="5">
        <v>122.1</v>
      </c>
      <c r="AQ171" s="5">
        <v>124.1</v>
      </c>
      <c r="AR171" s="5">
        <v>135.19999999999999</v>
      </c>
      <c r="AS171" s="5">
        <v>128</v>
      </c>
      <c r="AT171" s="5">
        <v>124.7</v>
      </c>
      <c r="AU171" s="5">
        <v>122.6</v>
      </c>
      <c r="AV171" s="5">
        <v>119.8</v>
      </c>
      <c r="AW171" s="5">
        <v>123.7</v>
      </c>
      <c r="AX171" s="5">
        <v>123.4</v>
      </c>
      <c r="AY171" s="5">
        <v>120.5</v>
      </c>
      <c r="AZ171" s="5">
        <v>123.9</v>
      </c>
      <c r="BA171" s="5">
        <v>128.19999999999999</v>
      </c>
      <c r="BB171" s="5">
        <v>127.7</v>
      </c>
      <c r="BC171" s="5">
        <v>126.4</v>
      </c>
      <c r="BD171" s="5">
        <v>129</v>
      </c>
      <c r="BE171" s="5">
        <v>126.2</v>
      </c>
      <c r="BF171" s="5">
        <v>130.69999999999999</v>
      </c>
      <c r="BG171" s="5">
        <v>127.4</v>
      </c>
      <c r="BH171" s="5">
        <v>126.6</v>
      </c>
      <c r="BI171" s="5">
        <v>128</v>
      </c>
      <c r="BJ171" s="5">
        <v>130.6</v>
      </c>
      <c r="BK171" s="5">
        <v>127.6</v>
      </c>
      <c r="BL171" s="5">
        <v>128.4</v>
      </c>
      <c r="BM171" s="5">
        <v>131.30000000000001</v>
      </c>
      <c r="BN171" s="5">
        <v>124.9</v>
      </c>
      <c r="BO171" s="5">
        <v>123.5</v>
      </c>
      <c r="BP171" s="5">
        <v>128.19999999999999</v>
      </c>
      <c r="BQ171" s="5">
        <v>129.19999999999999</v>
      </c>
      <c r="BR171" s="5">
        <v>130.5</v>
      </c>
      <c r="BS171" s="5">
        <v>130.9</v>
      </c>
      <c r="BT171" s="5">
        <v>133.1</v>
      </c>
      <c r="BU171" s="5">
        <v>128.69999999999999</v>
      </c>
      <c r="BV171" s="5">
        <v>124.6</v>
      </c>
      <c r="BW171" s="5">
        <v>123.4</v>
      </c>
      <c r="BX171" s="5">
        <v>126.1</v>
      </c>
      <c r="BY171" s="5">
        <v>126.2</v>
      </c>
      <c r="BZ171" s="5">
        <v>124.4</v>
      </c>
      <c r="CA171" s="5">
        <v>123.6</v>
      </c>
      <c r="CB171" s="5">
        <v>137.9</v>
      </c>
      <c r="CC171" s="5">
        <v>137.80000000000001</v>
      </c>
      <c r="CD171" s="5">
        <v>140.6</v>
      </c>
      <c r="CE171" s="5">
        <v>135</v>
      </c>
      <c r="CF171" s="5">
        <v>134.80000000000001</v>
      </c>
      <c r="CG171" s="5">
        <v>135.69999999999999</v>
      </c>
      <c r="CH171" s="5">
        <v>132.30000000000001</v>
      </c>
      <c r="CI171" s="5">
        <v>131.19999999999999</v>
      </c>
      <c r="CJ171" s="5">
        <v>133.6</v>
      </c>
      <c r="CK171" s="5">
        <v>135</v>
      </c>
      <c r="CL171" s="5">
        <v>132.30000000000001</v>
      </c>
      <c r="CM171" s="5">
        <v>133.1</v>
      </c>
      <c r="CN171" s="5">
        <v>136.6</v>
      </c>
      <c r="CO171" s="5">
        <v>141.5</v>
      </c>
      <c r="CP171" s="5">
        <v>139.30000000000001</v>
      </c>
      <c r="CQ171" s="5">
        <v>137.9</v>
      </c>
      <c r="CR171" s="5">
        <v>136.6</v>
      </c>
      <c r="CS171" s="5">
        <v>134.30000000000001</v>
      </c>
      <c r="CT171" s="5">
        <v>136</v>
      </c>
      <c r="CU171" s="5">
        <v>136.69999999999999</v>
      </c>
      <c r="CV171" s="5">
        <v>132</v>
      </c>
      <c r="CW171" s="5">
        <v>141.5</v>
      </c>
      <c r="CX171" s="5">
        <v>139.30000000000001</v>
      </c>
      <c r="CY171" s="5">
        <v>137</v>
      </c>
      <c r="CZ171" s="5">
        <v>140.1</v>
      </c>
      <c r="DA171" s="5">
        <v>142.1</v>
      </c>
      <c r="DB171" s="5">
        <v>135.1</v>
      </c>
      <c r="DC171" s="5">
        <v>135.80000000000001</v>
      </c>
      <c r="DD171" s="5">
        <v>135.4</v>
      </c>
      <c r="DE171" s="5">
        <v>140.30000000000001</v>
      </c>
      <c r="DF171" s="5">
        <v>144.5</v>
      </c>
      <c r="DG171" s="5">
        <v>145.1</v>
      </c>
      <c r="DH171" s="5">
        <v>143.19999999999999</v>
      </c>
      <c r="DI171" s="5">
        <v>139.80000000000001</v>
      </c>
      <c r="DJ171" s="5">
        <v>139.69999999999999</v>
      </c>
      <c r="DK171" s="5">
        <v>142.19999999999999</v>
      </c>
      <c r="DL171" s="5">
        <v>140.19999999999999</v>
      </c>
      <c r="DM171" s="5">
        <v>141.5</v>
      </c>
      <c r="DN171" s="5">
        <v>146.5</v>
      </c>
      <c r="DO171" s="5">
        <v>150.30000000000001</v>
      </c>
      <c r="DP171" s="5">
        <v>149.1</v>
      </c>
      <c r="DQ171" s="5">
        <v>146.30000000000001</v>
      </c>
      <c r="DR171" s="5">
        <v>147.30000000000001</v>
      </c>
      <c r="DS171" s="5">
        <v>142.80000000000001</v>
      </c>
      <c r="DT171" s="5">
        <v>144.80000000000001</v>
      </c>
    </row>
    <row r="172" spans="1:124">
      <c r="A172" s="3" t="s">
        <v>357</v>
      </c>
      <c r="B172" s="3" t="s">
        <v>358</v>
      </c>
      <c r="C172" s="4">
        <v>6.3289999999999999E-2</v>
      </c>
      <c r="D172" s="5">
        <v>98.2</v>
      </c>
      <c r="E172" s="5">
        <v>100.5</v>
      </c>
      <c r="F172" s="5">
        <v>94</v>
      </c>
      <c r="G172" s="5">
        <v>90.4</v>
      </c>
      <c r="H172" s="5">
        <v>90</v>
      </c>
      <c r="I172" s="5">
        <v>89.4</v>
      </c>
      <c r="J172" s="5">
        <v>92.2</v>
      </c>
      <c r="K172" s="5">
        <v>93.9</v>
      </c>
      <c r="L172" s="5">
        <v>96.4</v>
      </c>
      <c r="M172" s="5">
        <v>95.4</v>
      </c>
      <c r="N172" s="5">
        <v>98.7</v>
      </c>
      <c r="O172" s="5">
        <v>109.6</v>
      </c>
      <c r="P172" s="5">
        <v>111.2</v>
      </c>
      <c r="Q172" s="5">
        <v>104.2</v>
      </c>
      <c r="R172" s="5">
        <v>107.7</v>
      </c>
      <c r="S172" s="5">
        <v>118.7</v>
      </c>
      <c r="T172" s="5">
        <v>132.5</v>
      </c>
      <c r="U172" s="5">
        <v>144.30000000000001</v>
      </c>
      <c r="V172" s="5">
        <v>148.5</v>
      </c>
      <c r="W172" s="5">
        <v>152.5</v>
      </c>
      <c r="X172" s="5">
        <v>150.6</v>
      </c>
      <c r="Y172" s="5">
        <v>155.69999999999999</v>
      </c>
      <c r="Z172" s="5">
        <v>152.30000000000001</v>
      </c>
      <c r="AA172" s="5">
        <v>147.9</v>
      </c>
      <c r="AB172" s="5">
        <v>137.80000000000001</v>
      </c>
      <c r="AC172" s="5">
        <v>134.30000000000001</v>
      </c>
      <c r="AD172" s="5">
        <v>133.80000000000001</v>
      </c>
      <c r="AE172" s="5">
        <v>136.6</v>
      </c>
      <c r="AF172" s="5">
        <v>139.69999999999999</v>
      </c>
      <c r="AG172" s="5">
        <v>147.19999999999999</v>
      </c>
      <c r="AH172" s="5">
        <v>142.30000000000001</v>
      </c>
      <c r="AI172" s="5">
        <v>136.80000000000001</v>
      </c>
      <c r="AJ172" s="5">
        <v>136</v>
      </c>
      <c r="AK172" s="5">
        <v>127.1</v>
      </c>
      <c r="AL172" s="5">
        <v>124.7</v>
      </c>
      <c r="AM172" s="5">
        <v>122.2</v>
      </c>
      <c r="AN172" s="5">
        <v>114</v>
      </c>
      <c r="AO172" s="5">
        <v>110.5</v>
      </c>
      <c r="AP172" s="5">
        <v>107.3</v>
      </c>
      <c r="AQ172" s="5">
        <v>108.1</v>
      </c>
      <c r="AR172" s="5">
        <v>112.2</v>
      </c>
      <c r="AS172" s="5">
        <v>117.5</v>
      </c>
      <c r="AT172" s="5">
        <v>117</v>
      </c>
      <c r="AU172" s="5">
        <v>115.2</v>
      </c>
      <c r="AV172" s="5">
        <v>117.8</v>
      </c>
      <c r="AW172" s="5">
        <v>123.7</v>
      </c>
      <c r="AX172" s="5">
        <v>122.1</v>
      </c>
      <c r="AY172" s="5">
        <v>120</v>
      </c>
      <c r="AZ172" s="5">
        <v>119.2</v>
      </c>
      <c r="BA172" s="5">
        <v>124.6</v>
      </c>
      <c r="BB172" s="5">
        <v>127.1</v>
      </c>
      <c r="BC172" s="5">
        <v>124.8</v>
      </c>
      <c r="BD172" s="5">
        <v>129.19999999999999</v>
      </c>
      <c r="BE172" s="5">
        <v>120.8</v>
      </c>
      <c r="BF172" s="5">
        <v>127.9</v>
      </c>
      <c r="BG172" s="5">
        <v>126</v>
      </c>
      <c r="BH172" s="5">
        <v>124</v>
      </c>
      <c r="BI172" s="5">
        <v>123.4</v>
      </c>
      <c r="BJ172" s="5">
        <v>121.2</v>
      </c>
      <c r="BK172" s="5">
        <v>122.2</v>
      </c>
      <c r="BL172" s="5">
        <v>121.6</v>
      </c>
      <c r="BM172" s="5">
        <v>122.4</v>
      </c>
      <c r="BN172" s="5">
        <v>121.1</v>
      </c>
      <c r="BO172" s="5">
        <v>122.2</v>
      </c>
      <c r="BP172" s="5">
        <v>122.7</v>
      </c>
      <c r="BQ172" s="5">
        <v>122.7</v>
      </c>
      <c r="BR172" s="5">
        <v>121.6</v>
      </c>
      <c r="BS172" s="5">
        <v>121.9</v>
      </c>
      <c r="BT172" s="5">
        <v>122.2</v>
      </c>
      <c r="BU172" s="5">
        <v>122.2</v>
      </c>
      <c r="BV172" s="5">
        <v>121.9</v>
      </c>
      <c r="BW172" s="5">
        <v>120.5</v>
      </c>
      <c r="BX172" s="5">
        <v>120</v>
      </c>
      <c r="BY172" s="5">
        <v>120.1</v>
      </c>
      <c r="BZ172" s="5">
        <v>122.3</v>
      </c>
      <c r="CA172" s="5">
        <v>119.8</v>
      </c>
      <c r="CB172" s="5">
        <v>126.4</v>
      </c>
      <c r="CC172" s="5">
        <v>126.4</v>
      </c>
      <c r="CD172" s="5">
        <v>121.7</v>
      </c>
      <c r="CE172" s="5">
        <v>117.5</v>
      </c>
      <c r="CF172" s="5">
        <v>116.9</v>
      </c>
      <c r="CG172" s="5">
        <v>117.3</v>
      </c>
      <c r="CH172" s="5">
        <v>111.7</v>
      </c>
      <c r="CI172" s="5">
        <v>115.5</v>
      </c>
      <c r="CJ172" s="5">
        <v>118.3</v>
      </c>
      <c r="CK172" s="5">
        <v>119.6</v>
      </c>
      <c r="CL172" s="5">
        <v>119.4</v>
      </c>
      <c r="CM172" s="5">
        <v>119.4</v>
      </c>
      <c r="CN172" s="5">
        <v>120.1</v>
      </c>
      <c r="CO172" s="5">
        <v>120.3</v>
      </c>
      <c r="CP172" s="5">
        <v>120</v>
      </c>
      <c r="CQ172" s="5">
        <v>118.3</v>
      </c>
      <c r="CR172" s="5">
        <v>120.1</v>
      </c>
      <c r="CS172" s="5">
        <v>120.4</v>
      </c>
      <c r="CT172" s="5">
        <v>120.4</v>
      </c>
      <c r="CU172" s="5">
        <v>119.6</v>
      </c>
      <c r="CV172" s="5">
        <v>120.2</v>
      </c>
      <c r="CW172" s="5">
        <v>121.4</v>
      </c>
      <c r="CX172" s="5">
        <v>121.9</v>
      </c>
      <c r="CY172" s="5">
        <v>121.6</v>
      </c>
      <c r="CZ172" s="5">
        <v>121.6</v>
      </c>
      <c r="DA172" s="5">
        <v>121.6</v>
      </c>
      <c r="DB172" s="5">
        <v>121.6</v>
      </c>
      <c r="DC172" s="5">
        <v>121.5</v>
      </c>
      <c r="DD172" s="5">
        <v>121.2</v>
      </c>
      <c r="DE172" s="5">
        <v>120.1</v>
      </c>
      <c r="DF172" s="5">
        <v>120.5</v>
      </c>
      <c r="DG172" s="5">
        <v>121.4</v>
      </c>
      <c r="DH172" s="5">
        <v>120.5</v>
      </c>
      <c r="DI172" s="5">
        <v>121.1</v>
      </c>
      <c r="DJ172" s="5">
        <v>121</v>
      </c>
      <c r="DK172" s="5">
        <v>121.4</v>
      </c>
      <c r="DL172" s="5">
        <v>121.9</v>
      </c>
      <c r="DM172" s="5">
        <v>121.5</v>
      </c>
      <c r="DN172" s="5">
        <v>121.9</v>
      </c>
      <c r="DO172" s="5">
        <v>121.9</v>
      </c>
      <c r="DP172" s="5">
        <v>121.2</v>
      </c>
      <c r="DQ172" s="5">
        <v>121.4</v>
      </c>
      <c r="DR172" s="5">
        <v>122.2</v>
      </c>
      <c r="DS172" s="5">
        <v>122.4</v>
      </c>
      <c r="DT172" s="5">
        <v>121.8</v>
      </c>
    </row>
    <row r="173" spans="1:124">
      <c r="A173" s="3" t="s">
        <v>359</v>
      </c>
      <c r="B173" s="3" t="s">
        <v>360</v>
      </c>
      <c r="C173" s="4">
        <v>0.14066999999999999</v>
      </c>
      <c r="D173" s="5">
        <v>105.8</v>
      </c>
      <c r="E173" s="5">
        <v>108.9</v>
      </c>
      <c r="F173" s="5">
        <v>107.7</v>
      </c>
      <c r="G173" s="5">
        <v>107.7</v>
      </c>
      <c r="H173" s="5">
        <v>101.7</v>
      </c>
      <c r="I173" s="5">
        <v>101.3</v>
      </c>
      <c r="J173" s="5">
        <v>102.5</v>
      </c>
      <c r="K173" s="5">
        <v>103</v>
      </c>
      <c r="L173" s="5">
        <v>99.9</v>
      </c>
      <c r="M173" s="5">
        <v>100.1</v>
      </c>
      <c r="N173" s="5">
        <v>98</v>
      </c>
      <c r="O173" s="5">
        <v>98.9</v>
      </c>
      <c r="P173" s="5">
        <v>107.2</v>
      </c>
      <c r="Q173" s="5">
        <v>110.7</v>
      </c>
      <c r="R173" s="5">
        <v>117.7</v>
      </c>
      <c r="S173" s="5">
        <v>117.7</v>
      </c>
      <c r="T173" s="5">
        <v>121.8</v>
      </c>
      <c r="U173" s="5">
        <v>113.7</v>
      </c>
      <c r="V173" s="5">
        <v>116.6</v>
      </c>
      <c r="W173" s="5">
        <v>125.8</v>
      </c>
      <c r="X173" s="5">
        <v>116</v>
      </c>
      <c r="Y173" s="5">
        <v>116.2</v>
      </c>
      <c r="Z173" s="5">
        <v>114.7</v>
      </c>
      <c r="AA173" s="5">
        <v>117.6</v>
      </c>
      <c r="AB173" s="5">
        <v>115.3</v>
      </c>
      <c r="AC173" s="5">
        <v>120.9</v>
      </c>
      <c r="AD173" s="5">
        <v>111.7</v>
      </c>
      <c r="AE173" s="5">
        <v>114.6</v>
      </c>
      <c r="AF173" s="5">
        <v>119.4</v>
      </c>
      <c r="AG173" s="5">
        <v>124</v>
      </c>
      <c r="AH173" s="5">
        <v>125.8</v>
      </c>
      <c r="AI173" s="5">
        <v>120.9</v>
      </c>
      <c r="AJ173" s="5">
        <v>117</v>
      </c>
      <c r="AK173" s="5">
        <v>115.7</v>
      </c>
      <c r="AL173" s="5">
        <v>121.6</v>
      </c>
      <c r="AM173" s="5">
        <v>125.1</v>
      </c>
      <c r="AN173" s="5">
        <v>122.6</v>
      </c>
      <c r="AO173" s="5">
        <v>123.4</v>
      </c>
      <c r="AP173" s="5">
        <v>128.80000000000001</v>
      </c>
      <c r="AQ173" s="5">
        <v>131.30000000000001</v>
      </c>
      <c r="AR173" s="5">
        <v>145.6</v>
      </c>
      <c r="AS173" s="5">
        <v>132.80000000000001</v>
      </c>
      <c r="AT173" s="5">
        <v>128.1</v>
      </c>
      <c r="AU173" s="5">
        <v>125.9</v>
      </c>
      <c r="AV173" s="5">
        <v>120.7</v>
      </c>
      <c r="AW173" s="5">
        <v>123.8</v>
      </c>
      <c r="AX173" s="5">
        <v>124</v>
      </c>
      <c r="AY173" s="5">
        <v>120.7</v>
      </c>
      <c r="AZ173" s="5">
        <v>126</v>
      </c>
      <c r="BA173" s="5">
        <v>129.9</v>
      </c>
      <c r="BB173" s="5">
        <v>127.9</v>
      </c>
      <c r="BC173" s="5">
        <v>127.2</v>
      </c>
      <c r="BD173" s="5">
        <v>129</v>
      </c>
      <c r="BE173" s="5">
        <v>128.6</v>
      </c>
      <c r="BF173" s="5">
        <v>131.9</v>
      </c>
      <c r="BG173" s="5">
        <v>128</v>
      </c>
      <c r="BH173" s="5">
        <v>127.8</v>
      </c>
      <c r="BI173" s="5">
        <v>130</v>
      </c>
      <c r="BJ173" s="5">
        <v>134.9</v>
      </c>
      <c r="BK173" s="5">
        <v>130</v>
      </c>
      <c r="BL173" s="5">
        <v>131.4</v>
      </c>
      <c r="BM173" s="5">
        <v>135.4</v>
      </c>
      <c r="BN173" s="5">
        <v>126.6</v>
      </c>
      <c r="BO173" s="5">
        <v>124.1</v>
      </c>
      <c r="BP173" s="5">
        <v>130.6</v>
      </c>
      <c r="BQ173" s="5">
        <v>132.1</v>
      </c>
      <c r="BR173" s="5">
        <v>134.5</v>
      </c>
      <c r="BS173" s="5">
        <v>134.9</v>
      </c>
      <c r="BT173" s="5">
        <v>138</v>
      </c>
      <c r="BU173" s="5">
        <v>131.69999999999999</v>
      </c>
      <c r="BV173" s="5">
        <v>125.8</v>
      </c>
      <c r="BW173" s="5">
        <v>124.7</v>
      </c>
      <c r="BX173" s="5">
        <v>128.80000000000001</v>
      </c>
      <c r="BY173" s="5">
        <v>129</v>
      </c>
      <c r="BZ173" s="5">
        <v>125.3</v>
      </c>
      <c r="CA173" s="5">
        <v>125.3</v>
      </c>
      <c r="CB173" s="5">
        <v>143</v>
      </c>
      <c r="CC173" s="5">
        <v>142.9</v>
      </c>
      <c r="CD173" s="5">
        <v>149.1</v>
      </c>
      <c r="CE173" s="5">
        <v>142.80000000000001</v>
      </c>
      <c r="CF173" s="5">
        <v>142.80000000000001</v>
      </c>
      <c r="CG173" s="5">
        <v>144</v>
      </c>
      <c r="CH173" s="5">
        <v>141.6</v>
      </c>
      <c r="CI173" s="5">
        <v>138.30000000000001</v>
      </c>
      <c r="CJ173" s="5">
        <v>140.5</v>
      </c>
      <c r="CK173" s="5">
        <v>141.9</v>
      </c>
      <c r="CL173" s="5">
        <v>138.1</v>
      </c>
      <c r="CM173" s="5">
        <v>139.30000000000001</v>
      </c>
      <c r="CN173" s="5">
        <v>144.1</v>
      </c>
      <c r="CO173" s="5">
        <v>151.1</v>
      </c>
      <c r="CP173" s="5">
        <v>148</v>
      </c>
      <c r="CQ173" s="5">
        <v>146.69999999999999</v>
      </c>
      <c r="CR173" s="5">
        <v>144</v>
      </c>
      <c r="CS173" s="5">
        <v>140.5</v>
      </c>
      <c r="CT173" s="5">
        <v>143.1</v>
      </c>
      <c r="CU173" s="5">
        <v>144.30000000000001</v>
      </c>
      <c r="CV173" s="5">
        <v>137.30000000000001</v>
      </c>
      <c r="CW173" s="5">
        <v>150.6</v>
      </c>
      <c r="CX173" s="5">
        <v>147.19999999999999</v>
      </c>
      <c r="CY173" s="5">
        <v>144</v>
      </c>
      <c r="CZ173" s="5">
        <v>148.5</v>
      </c>
      <c r="DA173" s="5">
        <v>151.30000000000001</v>
      </c>
      <c r="DB173" s="5">
        <v>141.19999999999999</v>
      </c>
      <c r="DC173" s="5">
        <v>142.19999999999999</v>
      </c>
      <c r="DD173" s="5">
        <v>141.80000000000001</v>
      </c>
      <c r="DE173" s="5">
        <v>149.30000000000001</v>
      </c>
      <c r="DF173" s="5">
        <v>155.30000000000001</v>
      </c>
      <c r="DG173" s="5">
        <v>155.69999999999999</v>
      </c>
      <c r="DH173" s="5">
        <v>153.30000000000001</v>
      </c>
      <c r="DI173" s="5">
        <v>148.19999999999999</v>
      </c>
      <c r="DJ173" s="5">
        <v>148.19999999999999</v>
      </c>
      <c r="DK173" s="5">
        <v>151.5</v>
      </c>
      <c r="DL173" s="5">
        <v>148.4</v>
      </c>
      <c r="DM173" s="5">
        <v>150.5</v>
      </c>
      <c r="DN173" s="5">
        <v>157.5</v>
      </c>
      <c r="DO173" s="5">
        <v>163.1</v>
      </c>
      <c r="DP173" s="5">
        <v>161.69999999999999</v>
      </c>
      <c r="DQ173" s="5">
        <v>157.6</v>
      </c>
      <c r="DR173" s="5">
        <v>158.6</v>
      </c>
      <c r="DS173" s="5">
        <v>151.9</v>
      </c>
      <c r="DT173" s="5">
        <v>155.19999999999999</v>
      </c>
    </row>
    <row r="174" spans="1:124">
      <c r="A174" s="3" t="s">
        <v>361</v>
      </c>
      <c r="B174" s="3" t="s">
        <v>362</v>
      </c>
      <c r="C174" s="4">
        <v>0.13808999999999999</v>
      </c>
      <c r="D174" s="5">
        <v>100.7</v>
      </c>
      <c r="E174" s="5">
        <v>103.4</v>
      </c>
      <c r="F174" s="5">
        <v>103.4</v>
      </c>
      <c r="G174" s="5">
        <v>105.3</v>
      </c>
      <c r="H174" s="5">
        <v>106</v>
      </c>
      <c r="I174" s="5">
        <v>104.7</v>
      </c>
      <c r="J174" s="5">
        <v>104</v>
      </c>
      <c r="K174" s="5">
        <v>103.9</v>
      </c>
      <c r="L174" s="5">
        <v>103.1</v>
      </c>
      <c r="M174" s="5">
        <v>104.2</v>
      </c>
      <c r="N174" s="5">
        <v>104.5</v>
      </c>
      <c r="O174" s="5">
        <v>105.3</v>
      </c>
      <c r="P174" s="5">
        <v>105.6</v>
      </c>
      <c r="Q174" s="5">
        <v>106.8</v>
      </c>
      <c r="R174" s="5">
        <v>106.8</v>
      </c>
      <c r="S174" s="5">
        <v>106.5</v>
      </c>
      <c r="T174" s="5">
        <v>106.6</v>
      </c>
      <c r="U174" s="5">
        <v>107</v>
      </c>
      <c r="V174" s="5">
        <v>107.4</v>
      </c>
      <c r="W174" s="5">
        <v>108.3</v>
      </c>
      <c r="X174" s="5">
        <v>108.4</v>
      </c>
      <c r="Y174" s="5">
        <v>107.9</v>
      </c>
      <c r="Z174" s="5">
        <v>108.6</v>
      </c>
      <c r="AA174" s="5">
        <v>109.5</v>
      </c>
      <c r="AB174" s="5">
        <v>110.2</v>
      </c>
      <c r="AC174" s="5">
        <v>111.5</v>
      </c>
      <c r="AD174" s="5">
        <v>111.3</v>
      </c>
      <c r="AE174" s="5">
        <v>111.9</v>
      </c>
      <c r="AF174" s="5">
        <v>113</v>
      </c>
      <c r="AG174" s="5">
        <v>112.7</v>
      </c>
      <c r="AH174" s="5">
        <v>111.2</v>
      </c>
      <c r="AI174" s="5">
        <v>111.8</v>
      </c>
      <c r="AJ174" s="5">
        <v>110.9</v>
      </c>
      <c r="AK174" s="5">
        <v>112.3</v>
      </c>
      <c r="AL174" s="5">
        <v>113.2</v>
      </c>
      <c r="AM174" s="5">
        <v>113.4</v>
      </c>
      <c r="AN174" s="5">
        <v>113.7</v>
      </c>
      <c r="AO174" s="5">
        <v>115.5</v>
      </c>
      <c r="AP174" s="5">
        <v>115.7</v>
      </c>
      <c r="AQ174" s="5">
        <v>115.2</v>
      </c>
      <c r="AR174" s="5">
        <v>116.1</v>
      </c>
      <c r="AS174" s="5">
        <v>115.9</v>
      </c>
      <c r="AT174" s="5">
        <v>116</v>
      </c>
      <c r="AU174" s="5">
        <v>118.5</v>
      </c>
      <c r="AV174" s="5">
        <v>118.8</v>
      </c>
      <c r="AW174" s="5">
        <v>118.7</v>
      </c>
      <c r="AX174" s="5">
        <v>119</v>
      </c>
      <c r="AY174" s="5">
        <v>119.2</v>
      </c>
      <c r="AZ174" s="5">
        <v>118.4</v>
      </c>
      <c r="BA174" s="5">
        <v>120.5</v>
      </c>
      <c r="BB174" s="5">
        <v>120.9</v>
      </c>
      <c r="BC174" s="5">
        <v>120.7</v>
      </c>
      <c r="BD174" s="5">
        <v>120.8</v>
      </c>
      <c r="BE174" s="5">
        <v>120.6</v>
      </c>
      <c r="BF174" s="5">
        <v>121.1</v>
      </c>
      <c r="BG174" s="5">
        <v>121.7</v>
      </c>
      <c r="BH174" s="5">
        <v>120.3</v>
      </c>
      <c r="BI174" s="5">
        <v>118.6</v>
      </c>
      <c r="BJ174" s="5">
        <v>118.9</v>
      </c>
      <c r="BK174" s="5">
        <v>119.3</v>
      </c>
      <c r="BL174" s="5">
        <v>120</v>
      </c>
      <c r="BM174" s="5">
        <v>120.5</v>
      </c>
      <c r="BN174" s="5">
        <v>120</v>
      </c>
      <c r="BO174" s="5">
        <v>119.5</v>
      </c>
      <c r="BP174" s="5">
        <v>119.4</v>
      </c>
      <c r="BQ174" s="5">
        <v>118.1</v>
      </c>
      <c r="BR174" s="5">
        <v>119.5</v>
      </c>
      <c r="BS174" s="5">
        <v>119.3</v>
      </c>
      <c r="BT174" s="5">
        <v>119.7</v>
      </c>
      <c r="BU174" s="5">
        <v>118.4</v>
      </c>
      <c r="BV174" s="5">
        <v>117.2</v>
      </c>
      <c r="BW174" s="5">
        <v>117.6</v>
      </c>
      <c r="BX174" s="5">
        <v>118.7</v>
      </c>
      <c r="BY174" s="5">
        <v>116.3</v>
      </c>
      <c r="BZ174" s="5">
        <v>116.1</v>
      </c>
      <c r="CA174" s="5">
        <v>114</v>
      </c>
      <c r="CB174" s="5">
        <v>113.9</v>
      </c>
      <c r="CC174" s="5">
        <v>114.2</v>
      </c>
      <c r="CD174" s="5">
        <v>114.1</v>
      </c>
      <c r="CE174" s="5">
        <v>113.9</v>
      </c>
      <c r="CF174" s="5">
        <v>113.4</v>
      </c>
      <c r="CG174" s="5">
        <v>112.4</v>
      </c>
      <c r="CH174" s="5">
        <v>113.1</v>
      </c>
      <c r="CI174" s="5">
        <v>111.2</v>
      </c>
      <c r="CJ174" s="5">
        <v>112.2</v>
      </c>
      <c r="CK174" s="5">
        <v>113.9</v>
      </c>
      <c r="CL174" s="5">
        <v>115.6</v>
      </c>
      <c r="CM174" s="5">
        <v>113.9</v>
      </c>
      <c r="CN174" s="5">
        <v>114.5</v>
      </c>
      <c r="CO174" s="5">
        <v>113.7</v>
      </c>
      <c r="CP174" s="5">
        <v>113.5</v>
      </c>
      <c r="CQ174" s="5">
        <v>114.9</v>
      </c>
      <c r="CR174" s="5">
        <v>115</v>
      </c>
      <c r="CS174" s="5">
        <v>114.6</v>
      </c>
      <c r="CT174" s="5">
        <v>114.9</v>
      </c>
      <c r="CU174" s="5">
        <v>115.1</v>
      </c>
      <c r="CV174" s="5">
        <v>116.2</v>
      </c>
      <c r="CW174" s="5">
        <v>118.6</v>
      </c>
      <c r="CX174" s="5">
        <v>119.3</v>
      </c>
      <c r="CY174" s="5">
        <v>119.6</v>
      </c>
      <c r="CZ174" s="5">
        <v>119.9</v>
      </c>
      <c r="DA174" s="5">
        <v>119.7</v>
      </c>
      <c r="DB174" s="5">
        <v>120.4</v>
      </c>
      <c r="DC174" s="5">
        <v>122.4</v>
      </c>
      <c r="DD174" s="5">
        <v>121.8</v>
      </c>
      <c r="DE174" s="5">
        <v>121.1</v>
      </c>
      <c r="DF174" s="5">
        <v>121.7</v>
      </c>
      <c r="DG174" s="5">
        <v>121.7</v>
      </c>
      <c r="DH174" s="5">
        <v>121.5</v>
      </c>
      <c r="DI174" s="5">
        <v>122.2</v>
      </c>
      <c r="DJ174" s="5">
        <v>121.9</v>
      </c>
      <c r="DK174" s="5">
        <v>123.3</v>
      </c>
      <c r="DL174" s="5">
        <v>124.3</v>
      </c>
      <c r="DM174" s="5">
        <v>122.2</v>
      </c>
      <c r="DN174" s="5">
        <v>122.1</v>
      </c>
      <c r="DO174" s="5">
        <v>122</v>
      </c>
      <c r="DP174" s="5">
        <v>120.9</v>
      </c>
      <c r="DQ174" s="5">
        <v>122.5</v>
      </c>
      <c r="DR174" s="5">
        <v>122.5</v>
      </c>
      <c r="DS174" s="5">
        <v>122.1</v>
      </c>
      <c r="DT174" s="5">
        <v>123.4</v>
      </c>
    </row>
    <row r="175" spans="1:124">
      <c r="A175" s="3" t="s">
        <v>363</v>
      </c>
      <c r="B175" s="3" t="s">
        <v>364</v>
      </c>
      <c r="C175" s="4">
        <v>4.6949999999999999E-2</v>
      </c>
      <c r="D175" s="5">
        <v>100.5</v>
      </c>
      <c r="E175" s="5">
        <v>102.4</v>
      </c>
      <c r="F175" s="5">
        <v>101.7</v>
      </c>
      <c r="G175" s="5">
        <v>106.3</v>
      </c>
      <c r="H175" s="5">
        <v>109</v>
      </c>
      <c r="I175" s="5">
        <v>105.1</v>
      </c>
      <c r="J175" s="5">
        <v>103.1</v>
      </c>
      <c r="K175" s="5">
        <v>101.5</v>
      </c>
      <c r="L175" s="5">
        <v>100</v>
      </c>
      <c r="M175" s="5">
        <v>101.3</v>
      </c>
      <c r="N175" s="5">
        <v>101.2</v>
      </c>
      <c r="O175" s="5">
        <v>103.1</v>
      </c>
      <c r="P175" s="5">
        <v>104.1</v>
      </c>
      <c r="Q175" s="5">
        <v>106.6</v>
      </c>
      <c r="R175" s="5">
        <v>108.6</v>
      </c>
      <c r="S175" s="5">
        <v>106.7</v>
      </c>
      <c r="T175" s="5">
        <v>105.7</v>
      </c>
      <c r="U175" s="5">
        <v>106.2</v>
      </c>
      <c r="V175" s="5">
        <v>107.8</v>
      </c>
      <c r="W175" s="5">
        <v>110</v>
      </c>
      <c r="X175" s="5">
        <v>107.8</v>
      </c>
      <c r="Y175" s="5">
        <v>104.7</v>
      </c>
      <c r="Z175" s="5">
        <v>107.3</v>
      </c>
      <c r="AA175" s="5">
        <v>107.4</v>
      </c>
      <c r="AB175" s="5">
        <v>108.2</v>
      </c>
      <c r="AC175" s="5">
        <v>111.5</v>
      </c>
      <c r="AD175" s="5">
        <v>110.6</v>
      </c>
      <c r="AE175" s="5">
        <v>110.5</v>
      </c>
      <c r="AF175" s="5">
        <v>109.3</v>
      </c>
      <c r="AG175" s="5">
        <v>109.2</v>
      </c>
      <c r="AH175" s="5">
        <v>104.4</v>
      </c>
      <c r="AI175" s="5">
        <v>106.2</v>
      </c>
      <c r="AJ175" s="5">
        <v>96.6</v>
      </c>
      <c r="AK175" s="5">
        <v>101.3</v>
      </c>
      <c r="AL175" s="5">
        <v>104.2</v>
      </c>
      <c r="AM175" s="5">
        <v>101.9</v>
      </c>
      <c r="AN175" s="5">
        <v>104.4</v>
      </c>
      <c r="AO175" s="5">
        <v>108.2</v>
      </c>
      <c r="AP175" s="5">
        <v>108.8</v>
      </c>
      <c r="AQ175" s="5">
        <v>105.4</v>
      </c>
      <c r="AR175" s="5">
        <v>109.6</v>
      </c>
      <c r="AS175" s="5">
        <v>109.5</v>
      </c>
      <c r="AT175" s="5">
        <v>110.8</v>
      </c>
      <c r="AU175" s="5">
        <v>112</v>
      </c>
      <c r="AV175" s="5">
        <v>112.8</v>
      </c>
      <c r="AW175" s="5">
        <v>114</v>
      </c>
      <c r="AX175" s="5">
        <v>112.5</v>
      </c>
      <c r="AY175" s="5">
        <v>112.9</v>
      </c>
      <c r="AZ175" s="5">
        <v>111.3</v>
      </c>
      <c r="BA175" s="5">
        <v>113.7</v>
      </c>
      <c r="BB175" s="5">
        <v>112.4</v>
      </c>
      <c r="BC175" s="5">
        <v>111.3</v>
      </c>
      <c r="BD175" s="5">
        <v>111.1</v>
      </c>
      <c r="BE175" s="5">
        <v>111.3</v>
      </c>
      <c r="BF175" s="5">
        <v>111.6</v>
      </c>
      <c r="BG175" s="5">
        <v>111.4</v>
      </c>
      <c r="BH175" s="5">
        <v>109.1</v>
      </c>
      <c r="BI175" s="5">
        <v>107.4</v>
      </c>
      <c r="BJ175" s="5">
        <v>109.3</v>
      </c>
      <c r="BK175" s="5">
        <v>111.4</v>
      </c>
      <c r="BL175" s="5">
        <v>110.8</v>
      </c>
      <c r="BM175" s="5">
        <v>112.4</v>
      </c>
      <c r="BN175" s="5">
        <v>112.8</v>
      </c>
      <c r="BO175" s="5">
        <v>115.2</v>
      </c>
      <c r="BP175" s="5">
        <v>114.4</v>
      </c>
      <c r="BQ175" s="5">
        <v>112.4</v>
      </c>
      <c r="BR175" s="5">
        <v>113.5</v>
      </c>
      <c r="BS175" s="5">
        <v>114.1</v>
      </c>
      <c r="BT175" s="5">
        <v>114.8</v>
      </c>
      <c r="BU175" s="5">
        <v>113.1</v>
      </c>
      <c r="BV175" s="5">
        <v>112.6</v>
      </c>
      <c r="BW175" s="5">
        <v>111.2</v>
      </c>
      <c r="BX175" s="5">
        <v>112.5</v>
      </c>
      <c r="BY175" s="5">
        <v>104.7</v>
      </c>
      <c r="BZ175" s="5">
        <v>109.9</v>
      </c>
      <c r="CA175" s="5">
        <v>106</v>
      </c>
      <c r="CB175" s="5">
        <v>105.8</v>
      </c>
      <c r="CC175" s="5">
        <v>105.5</v>
      </c>
      <c r="CD175" s="5">
        <v>106.3</v>
      </c>
      <c r="CE175" s="5">
        <v>104.6</v>
      </c>
      <c r="CF175" s="5">
        <v>104.6</v>
      </c>
      <c r="CG175" s="5">
        <v>103.7</v>
      </c>
      <c r="CH175" s="5">
        <v>104.8</v>
      </c>
      <c r="CI175" s="5">
        <v>103.2</v>
      </c>
      <c r="CJ175" s="5">
        <v>103</v>
      </c>
      <c r="CK175" s="5">
        <v>103.4</v>
      </c>
      <c r="CL175" s="5">
        <v>109.1</v>
      </c>
      <c r="CM175" s="5">
        <v>106.6</v>
      </c>
      <c r="CN175" s="5">
        <v>105.6</v>
      </c>
      <c r="CO175" s="5">
        <v>106</v>
      </c>
      <c r="CP175" s="5">
        <v>103.7</v>
      </c>
      <c r="CQ175" s="5">
        <v>107.3</v>
      </c>
      <c r="CR175" s="5">
        <v>106.5</v>
      </c>
      <c r="CS175" s="5">
        <v>107.1</v>
      </c>
      <c r="CT175" s="5">
        <v>107.3</v>
      </c>
      <c r="CU175" s="5">
        <v>106.5</v>
      </c>
      <c r="CV175" s="5">
        <v>104.5</v>
      </c>
      <c r="CW175" s="5">
        <v>109.2</v>
      </c>
      <c r="CX175" s="5">
        <v>109.9</v>
      </c>
      <c r="CY175" s="5">
        <v>109.5</v>
      </c>
      <c r="CZ175" s="5">
        <v>111</v>
      </c>
      <c r="DA175" s="5">
        <v>110.4</v>
      </c>
      <c r="DB175" s="5">
        <v>109.8</v>
      </c>
      <c r="DC175" s="5">
        <v>110.4</v>
      </c>
      <c r="DD175" s="5">
        <v>109.6</v>
      </c>
      <c r="DE175" s="5">
        <v>110</v>
      </c>
      <c r="DF175" s="5">
        <v>110.5</v>
      </c>
      <c r="DG175" s="5">
        <v>111.8</v>
      </c>
      <c r="DH175" s="5">
        <v>109.8</v>
      </c>
      <c r="DI175" s="5">
        <v>110</v>
      </c>
      <c r="DJ175" s="5">
        <v>109.4</v>
      </c>
      <c r="DK175" s="5">
        <v>109.6</v>
      </c>
      <c r="DL175" s="5">
        <v>109.9</v>
      </c>
      <c r="DM175" s="5">
        <v>111.5</v>
      </c>
      <c r="DN175" s="5">
        <v>111.2</v>
      </c>
      <c r="DO175" s="5">
        <v>112.3</v>
      </c>
      <c r="DP175" s="5">
        <v>109</v>
      </c>
      <c r="DQ175" s="5">
        <v>111.4</v>
      </c>
      <c r="DR175" s="5">
        <v>112.1</v>
      </c>
      <c r="DS175" s="5">
        <v>112.4</v>
      </c>
      <c r="DT175" s="5">
        <v>114.1</v>
      </c>
    </row>
    <row r="176" spans="1:124">
      <c r="A176" s="3" t="s">
        <v>365</v>
      </c>
      <c r="B176" s="3" t="s">
        <v>366</v>
      </c>
      <c r="C176" s="4">
        <v>3.3259999999999998E-2</v>
      </c>
      <c r="D176" s="5">
        <v>100.3</v>
      </c>
      <c r="E176" s="5">
        <v>104.8</v>
      </c>
      <c r="F176" s="5">
        <v>104.8</v>
      </c>
      <c r="G176" s="5">
        <v>104.8</v>
      </c>
      <c r="H176" s="5">
        <v>104.8</v>
      </c>
      <c r="I176" s="5">
        <v>104.8</v>
      </c>
      <c r="J176" s="5">
        <v>104.8</v>
      </c>
      <c r="K176" s="5">
        <v>104.8</v>
      </c>
      <c r="L176" s="5">
        <v>104.8</v>
      </c>
      <c r="M176" s="5">
        <v>104.8</v>
      </c>
      <c r="N176" s="5">
        <v>105.9</v>
      </c>
      <c r="O176" s="5">
        <v>105.9</v>
      </c>
      <c r="P176" s="5">
        <v>105.9</v>
      </c>
      <c r="Q176" s="5">
        <v>110.2</v>
      </c>
      <c r="R176" s="5">
        <v>109.4</v>
      </c>
      <c r="S176" s="5">
        <v>108.9</v>
      </c>
      <c r="T176" s="5">
        <v>108.9</v>
      </c>
      <c r="U176" s="5">
        <v>110</v>
      </c>
      <c r="V176" s="5">
        <v>110</v>
      </c>
      <c r="W176" s="5">
        <v>110</v>
      </c>
      <c r="X176" s="5">
        <v>110</v>
      </c>
      <c r="Y176" s="5">
        <v>111.1</v>
      </c>
      <c r="Z176" s="5">
        <v>111.1</v>
      </c>
      <c r="AA176" s="5">
        <v>112.8</v>
      </c>
      <c r="AB176" s="5">
        <v>112.8</v>
      </c>
      <c r="AC176" s="5">
        <v>112.8</v>
      </c>
      <c r="AD176" s="5">
        <v>112.8</v>
      </c>
      <c r="AE176" s="5">
        <v>112.8</v>
      </c>
      <c r="AF176" s="5">
        <v>112.8</v>
      </c>
      <c r="AG176" s="5">
        <v>112.8</v>
      </c>
      <c r="AH176" s="5">
        <v>112.8</v>
      </c>
      <c r="AI176" s="5">
        <v>112.8</v>
      </c>
      <c r="AJ176" s="5">
        <v>120</v>
      </c>
      <c r="AK176" s="5">
        <v>120</v>
      </c>
      <c r="AL176" s="5">
        <v>120</v>
      </c>
      <c r="AM176" s="5">
        <v>120</v>
      </c>
      <c r="AN176" s="5">
        <v>120</v>
      </c>
      <c r="AO176" s="5">
        <v>120</v>
      </c>
      <c r="AP176" s="5">
        <v>120.5</v>
      </c>
      <c r="AQ176" s="5">
        <v>121.8</v>
      </c>
      <c r="AR176" s="5">
        <v>121.8</v>
      </c>
      <c r="AS176" s="5">
        <v>121.8</v>
      </c>
      <c r="AT176" s="5">
        <v>121.8</v>
      </c>
      <c r="AU176" s="5">
        <v>121.8</v>
      </c>
      <c r="AV176" s="5">
        <v>121.8</v>
      </c>
      <c r="AW176" s="5">
        <v>121.8</v>
      </c>
      <c r="AX176" s="5">
        <v>121.8</v>
      </c>
      <c r="AY176" s="5">
        <v>123.6</v>
      </c>
      <c r="AZ176" s="5">
        <v>123.6</v>
      </c>
      <c r="BA176" s="5">
        <v>122.3</v>
      </c>
      <c r="BB176" s="5">
        <v>123.2</v>
      </c>
      <c r="BC176" s="5">
        <v>126.9</v>
      </c>
      <c r="BD176" s="5">
        <v>126.9</v>
      </c>
      <c r="BE176" s="5">
        <v>126.9</v>
      </c>
      <c r="BF176" s="5">
        <v>126.9</v>
      </c>
      <c r="BG176" s="5">
        <v>126.9</v>
      </c>
      <c r="BH176" s="5">
        <v>126.9</v>
      </c>
      <c r="BI176" s="5">
        <v>121.7</v>
      </c>
      <c r="BJ176" s="5">
        <v>121.7</v>
      </c>
      <c r="BK176" s="5">
        <v>119.7</v>
      </c>
      <c r="BL176" s="5">
        <v>119.7</v>
      </c>
      <c r="BM176" s="5">
        <v>119.7</v>
      </c>
      <c r="BN176" s="5">
        <v>117.6</v>
      </c>
      <c r="BO176" s="5">
        <v>116.9</v>
      </c>
      <c r="BP176" s="5">
        <v>116.9</v>
      </c>
      <c r="BQ176" s="5">
        <v>116.9</v>
      </c>
      <c r="BR176" s="5">
        <v>116.9</v>
      </c>
      <c r="BS176" s="5">
        <v>116.9</v>
      </c>
      <c r="BT176" s="5">
        <v>116.9</v>
      </c>
      <c r="BU176" s="5">
        <v>116.9</v>
      </c>
      <c r="BV176" s="5">
        <v>116.9</v>
      </c>
      <c r="BW176" s="5">
        <v>118.1</v>
      </c>
      <c r="BX176" s="5">
        <v>118.1</v>
      </c>
      <c r="BY176" s="5">
        <v>118.2</v>
      </c>
      <c r="BZ176" s="5">
        <v>105.7</v>
      </c>
      <c r="CA176" s="5">
        <v>105.3</v>
      </c>
      <c r="CB176" s="5">
        <v>105.3</v>
      </c>
      <c r="CC176" s="5">
        <v>105.3</v>
      </c>
      <c r="CD176" s="5">
        <v>105.3</v>
      </c>
      <c r="CE176" s="5">
        <v>105.5</v>
      </c>
      <c r="CF176" s="5">
        <v>105.3</v>
      </c>
      <c r="CG176" s="5">
        <v>105.3</v>
      </c>
      <c r="CH176" s="5">
        <v>105.3</v>
      </c>
      <c r="CI176" s="5">
        <v>105.3</v>
      </c>
      <c r="CJ176" s="5">
        <v>105.3</v>
      </c>
      <c r="CK176" s="5">
        <v>107.3</v>
      </c>
      <c r="CL176" s="5">
        <v>107.3</v>
      </c>
      <c r="CM176" s="5">
        <v>107.3</v>
      </c>
      <c r="CN176" s="5">
        <v>108.5</v>
      </c>
      <c r="CO176" s="5">
        <v>107.3</v>
      </c>
      <c r="CP176" s="5">
        <v>107.4</v>
      </c>
      <c r="CQ176" s="5">
        <v>107.8</v>
      </c>
      <c r="CR176" s="5">
        <v>107.8</v>
      </c>
      <c r="CS176" s="5">
        <v>106</v>
      </c>
      <c r="CT176" s="5">
        <v>107.8</v>
      </c>
      <c r="CU176" s="5">
        <v>107.8</v>
      </c>
      <c r="CV176" s="5">
        <v>107.8</v>
      </c>
      <c r="CW176" s="5">
        <v>107.8</v>
      </c>
      <c r="CX176" s="5">
        <v>108.2</v>
      </c>
      <c r="CY176" s="5">
        <v>108.2</v>
      </c>
      <c r="CZ176" s="5">
        <v>108.2</v>
      </c>
      <c r="DA176" s="5">
        <v>108.2</v>
      </c>
      <c r="DB176" s="5">
        <v>111.4</v>
      </c>
      <c r="DC176" s="5">
        <v>111.4</v>
      </c>
      <c r="DD176" s="5">
        <v>112.5</v>
      </c>
      <c r="DE176" s="5">
        <v>110.4</v>
      </c>
      <c r="DF176" s="5">
        <v>110.4</v>
      </c>
      <c r="DG176" s="5">
        <v>110.4</v>
      </c>
      <c r="DH176" s="5">
        <v>110.4</v>
      </c>
      <c r="DI176" s="5">
        <v>110.5</v>
      </c>
      <c r="DJ176" s="5">
        <v>110.5</v>
      </c>
      <c r="DK176" s="5">
        <v>110.5</v>
      </c>
      <c r="DL176" s="5">
        <v>110.5</v>
      </c>
      <c r="DM176" s="5">
        <v>110.5</v>
      </c>
      <c r="DN176" s="5">
        <v>110.5</v>
      </c>
      <c r="DO176" s="5">
        <v>110.5</v>
      </c>
      <c r="DP176" s="5">
        <v>110.5</v>
      </c>
      <c r="DQ176" s="5">
        <v>110.5</v>
      </c>
      <c r="DR176" s="5">
        <v>110.5</v>
      </c>
      <c r="DS176" s="5">
        <v>110.9</v>
      </c>
      <c r="DT176" s="5">
        <v>110.9</v>
      </c>
    </row>
    <row r="177" spans="1:124">
      <c r="A177" s="3" t="s">
        <v>367</v>
      </c>
      <c r="B177" s="3" t="s">
        <v>368</v>
      </c>
      <c r="C177" s="4">
        <v>2.3910000000000001E-2</v>
      </c>
      <c r="D177" s="5">
        <v>98.6</v>
      </c>
      <c r="E177" s="5">
        <v>103.4</v>
      </c>
      <c r="F177" s="5">
        <v>105.4</v>
      </c>
      <c r="G177" s="5">
        <v>106.5</v>
      </c>
      <c r="H177" s="5">
        <v>106</v>
      </c>
      <c r="I177" s="5">
        <v>106.2</v>
      </c>
      <c r="J177" s="5">
        <v>105.9</v>
      </c>
      <c r="K177" s="5">
        <v>108</v>
      </c>
      <c r="L177" s="5">
        <v>106.1</v>
      </c>
      <c r="M177" s="5">
        <v>108.4</v>
      </c>
      <c r="N177" s="5">
        <v>108.4</v>
      </c>
      <c r="O177" s="5">
        <v>109.8</v>
      </c>
      <c r="P177" s="5">
        <v>108.8</v>
      </c>
      <c r="Q177" s="5">
        <v>112.7</v>
      </c>
      <c r="R177" s="5">
        <v>109.7</v>
      </c>
      <c r="S177" s="5">
        <v>111.7</v>
      </c>
      <c r="T177" s="5">
        <v>114.3</v>
      </c>
      <c r="U177" s="5">
        <v>113.5</v>
      </c>
      <c r="V177" s="5">
        <v>113</v>
      </c>
      <c r="W177" s="5">
        <v>113.1</v>
      </c>
      <c r="X177" s="5">
        <v>114.1</v>
      </c>
      <c r="Y177" s="5">
        <v>113.4</v>
      </c>
      <c r="Z177" s="5">
        <v>113</v>
      </c>
      <c r="AA177" s="5">
        <v>115.5</v>
      </c>
      <c r="AB177" s="5">
        <v>116.6</v>
      </c>
      <c r="AC177" s="5">
        <v>117.9</v>
      </c>
      <c r="AD177" s="5">
        <v>117.5</v>
      </c>
      <c r="AE177" s="5">
        <v>119.2</v>
      </c>
      <c r="AF177" s="5">
        <v>120.1</v>
      </c>
      <c r="AG177" s="5">
        <v>119.2</v>
      </c>
      <c r="AH177" s="5">
        <v>120.1</v>
      </c>
      <c r="AI177" s="5">
        <v>118.7</v>
      </c>
      <c r="AJ177" s="5">
        <v>119.5</v>
      </c>
      <c r="AK177" s="5">
        <v>117.1</v>
      </c>
      <c r="AL177" s="5">
        <v>117</v>
      </c>
      <c r="AM177" s="5">
        <v>122.1</v>
      </c>
      <c r="AN177" s="5">
        <v>121.9</v>
      </c>
      <c r="AO177" s="5">
        <v>123.8</v>
      </c>
      <c r="AP177" s="5">
        <v>124.3</v>
      </c>
      <c r="AQ177" s="5">
        <v>127.9</v>
      </c>
      <c r="AR177" s="5">
        <v>126.1</v>
      </c>
      <c r="AS177" s="5">
        <v>124.9</v>
      </c>
      <c r="AT177" s="5">
        <v>123.4</v>
      </c>
      <c r="AU177" s="5">
        <v>136.19999999999999</v>
      </c>
      <c r="AV177" s="5">
        <v>134.5</v>
      </c>
      <c r="AW177" s="5">
        <v>129.9</v>
      </c>
      <c r="AX177" s="5">
        <v>134</v>
      </c>
      <c r="AY177" s="5">
        <v>133.19999999999999</v>
      </c>
      <c r="AZ177" s="5">
        <v>132</v>
      </c>
      <c r="BA177" s="5">
        <v>137</v>
      </c>
      <c r="BB177" s="5">
        <v>140.1</v>
      </c>
      <c r="BC177" s="5">
        <v>136.30000000000001</v>
      </c>
      <c r="BD177" s="5">
        <v>135.5</v>
      </c>
      <c r="BE177" s="5">
        <v>135.1</v>
      </c>
      <c r="BF177" s="5">
        <v>136.80000000000001</v>
      </c>
      <c r="BG177" s="5">
        <v>140.6</v>
      </c>
      <c r="BH177" s="5">
        <v>137.80000000000001</v>
      </c>
      <c r="BI177" s="5">
        <v>139</v>
      </c>
      <c r="BJ177" s="5">
        <v>135.4</v>
      </c>
      <c r="BK177" s="5">
        <v>137.80000000000001</v>
      </c>
      <c r="BL177" s="5">
        <v>142.1</v>
      </c>
      <c r="BM177" s="5">
        <v>141.80000000000001</v>
      </c>
      <c r="BN177" s="5">
        <v>141.9</v>
      </c>
      <c r="BO177" s="5">
        <v>146.4</v>
      </c>
      <c r="BP177" s="5">
        <v>145.69999999999999</v>
      </c>
      <c r="BQ177" s="5">
        <v>143</v>
      </c>
      <c r="BR177" s="5">
        <v>148.30000000000001</v>
      </c>
      <c r="BS177" s="5">
        <v>145.9</v>
      </c>
      <c r="BT177" s="5">
        <v>148.6</v>
      </c>
      <c r="BU177" s="5">
        <v>146.9</v>
      </c>
      <c r="BV177" s="5">
        <v>141.5</v>
      </c>
      <c r="BW177" s="5">
        <v>143.5</v>
      </c>
      <c r="BX177" s="5">
        <v>148.19999999999999</v>
      </c>
      <c r="BY177" s="5">
        <v>148.9</v>
      </c>
      <c r="BZ177" s="5">
        <v>156</v>
      </c>
      <c r="CA177" s="5">
        <v>148.19999999999999</v>
      </c>
      <c r="CB177" s="5">
        <v>147.5</v>
      </c>
      <c r="CC177" s="5">
        <v>150.19999999999999</v>
      </c>
      <c r="CD177" s="5">
        <v>148</v>
      </c>
      <c r="CE177" s="5">
        <v>150</v>
      </c>
      <c r="CF177" s="5">
        <v>148.5</v>
      </c>
      <c r="CG177" s="5">
        <v>145.5</v>
      </c>
      <c r="CH177" s="5">
        <v>148.19999999999999</v>
      </c>
      <c r="CI177" s="5">
        <v>144.80000000000001</v>
      </c>
      <c r="CJ177" s="5">
        <v>146.69999999999999</v>
      </c>
      <c r="CK177" s="5">
        <v>152.1</v>
      </c>
      <c r="CL177" s="5">
        <v>150.69999999999999</v>
      </c>
      <c r="CM177" s="5">
        <v>144.9</v>
      </c>
      <c r="CN177" s="5">
        <v>148.30000000000001</v>
      </c>
      <c r="CO177" s="5">
        <v>145.1</v>
      </c>
      <c r="CP177" s="5">
        <v>147.69999999999999</v>
      </c>
      <c r="CQ177" s="5">
        <v>148.1</v>
      </c>
      <c r="CR177" s="5">
        <v>149.5</v>
      </c>
      <c r="CS177" s="5">
        <v>147.6</v>
      </c>
      <c r="CT177" s="5">
        <v>145.69999999999999</v>
      </c>
      <c r="CU177" s="5">
        <v>148.30000000000001</v>
      </c>
      <c r="CV177" s="5">
        <v>158.5</v>
      </c>
      <c r="CW177" s="5">
        <v>160.80000000000001</v>
      </c>
      <c r="CX177" s="5">
        <v>161.6</v>
      </c>
      <c r="CY177" s="5">
        <v>163.9</v>
      </c>
      <c r="CZ177" s="5">
        <v>162.6</v>
      </c>
      <c r="DA177" s="5">
        <v>162.1</v>
      </c>
      <c r="DB177" s="5">
        <v>152.4</v>
      </c>
      <c r="DC177" s="5">
        <v>161.69999999999999</v>
      </c>
      <c r="DD177" s="5">
        <v>158.5</v>
      </c>
      <c r="DE177" s="5">
        <v>157.5</v>
      </c>
      <c r="DF177" s="5">
        <v>159.6</v>
      </c>
      <c r="DG177" s="5">
        <v>156.19999999999999</v>
      </c>
      <c r="DH177" s="5">
        <v>158.30000000000001</v>
      </c>
      <c r="DI177" s="5">
        <v>161.5</v>
      </c>
      <c r="DJ177" s="5">
        <v>160.9</v>
      </c>
      <c r="DK177" s="5">
        <v>168</v>
      </c>
      <c r="DL177" s="5">
        <v>171.5</v>
      </c>
      <c r="DM177" s="5">
        <v>163.1</v>
      </c>
      <c r="DN177" s="5">
        <v>163</v>
      </c>
      <c r="DO177" s="5">
        <v>161.6</v>
      </c>
      <c r="DP177" s="5">
        <v>162.6</v>
      </c>
      <c r="DQ177" s="5">
        <v>163.5</v>
      </c>
      <c r="DR177" s="5">
        <v>161.5</v>
      </c>
      <c r="DS177" s="5">
        <v>158.6</v>
      </c>
      <c r="DT177" s="5">
        <v>161.1</v>
      </c>
    </row>
    <row r="178" spans="1:124">
      <c r="A178" s="3" t="s">
        <v>369</v>
      </c>
      <c r="B178" s="3" t="s">
        <v>370</v>
      </c>
      <c r="C178" s="4">
        <v>3.397E-2</v>
      </c>
      <c r="D178" s="5">
        <v>102.7</v>
      </c>
      <c r="E178" s="5">
        <v>103.5</v>
      </c>
      <c r="F178" s="5">
        <v>103</v>
      </c>
      <c r="G178" s="5">
        <v>103.4</v>
      </c>
      <c r="H178" s="5">
        <v>102.8</v>
      </c>
      <c r="I178" s="5">
        <v>103</v>
      </c>
      <c r="J178" s="5">
        <v>103.3</v>
      </c>
      <c r="K178" s="5">
        <v>103.4</v>
      </c>
      <c r="L178" s="5">
        <v>103.7</v>
      </c>
      <c r="M178" s="5">
        <v>104.9</v>
      </c>
      <c r="N178" s="5">
        <v>105</v>
      </c>
      <c r="O178" s="5">
        <v>104.4</v>
      </c>
      <c r="P178" s="5">
        <v>105.1</v>
      </c>
      <c r="Q178" s="5">
        <v>99.8</v>
      </c>
      <c r="R178" s="5">
        <v>99.6</v>
      </c>
      <c r="S178" s="5">
        <v>100.1</v>
      </c>
      <c r="T178" s="5">
        <v>100.1</v>
      </c>
      <c r="U178" s="5">
        <v>100.6</v>
      </c>
      <c r="V178" s="5">
        <v>100.6</v>
      </c>
      <c r="W178" s="5">
        <v>100.9</v>
      </c>
      <c r="X178" s="5">
        <v>103.5</v>
      </c>
      <c r="Y178" s="5">
        <v>105.3</v>
      </c>
      <c r="Z178" s="5">
        <v>104.8</v>
      </c>
      <c r="AA178" s="5">
        <v>104.9</v>
      </c>
      <c r="AB178" s="5">
        <v>106</v>
      </c>
      <c r="AC178" s="5">
        <v>105.7</v>
      </c>
      <c r="AD178" s="5">
        <v>106.4</v>
      </c>
      <c r="AE178" s="5">
        <v>107.9</v>
      </c>
      <c r="AF178" s="5">
        <v>113.1</v>
      </c>
      <c r="AG178" s="5">
        <v>113</v>
      </c>
      <c r="AH178" s="5">
        <v>112.8</v>
      </c>
      <c r="AI178" s="5">
        <v>113.9</v>
      </c>
      <c r="AJ178" s="5">
        <v>115.6</v>
      </c>
      <c r="AK178" s="5">
        <v>116.6</v>
      </c>
      <c r="AL178" s="5">
        <v>116.4</v>
      </c>
      <c r="AM178" s="5">
        <v>116.6</v>
      </c>
      <c r="AN178" s="5">
        <v>114.8</v>
      </c>
      <c r="AO178" s="5">
        <v>115.4</v>
      </c>
      <c r="AP178" s="5">
        <v>114.6</v>
      </c>
      <c r="AQ178" s="5">
        <v>113.2</v>
      </c>
      <c r="AR178" s="5">
        <v>112.6</v>
      </c>
      <c r="AS178" s="5">
        <v>112.8</v>
      </c>
      <c r="AT178" s="5">
        <v>112.2</v>
      </c>
      <c r="AU178" s="5">
        <v>111.8</v>
      </c>
      <c r="AV178" s="5">
        <v>113.2</v>
      </c>
      <c r="AW178" s="5">
        <v>114.2</v>
      </c>
      <c r="AX178" s="5">
        <v>114.7</v>
      </c>
      <c r="AY178" s="5">
        <v>113.8</v>
      </c>
      <c r="AZ178" s="5">
        <v>113.4</v>
      </c>
      <c r="BA178" s="5">
        <v>116.4</v>
      </c>
      <c r="BB178" s="5">
        <v>116.9</v>
      </c>
      <c r="BC178" s="5">
        <v>116.6</v>
      </c>
      <c r="BD178" s="5">
        <v>117.9</v>
      </c>
      <c r="BE178" s="5">
        <v>117.1</v>
      </c>
      <c r="BF178" s="5">
        <v>117.3</v>
      </c>
      <c r="BG178" s="5">
        <v>117.6</v>
      </c>
      <c r="BH178" s="5">
        <v>117</v>
      </c>
      <c r="BI178" s="5">
        <v>116.9</v>
      </c>
      <c r="BJ178" s="5">
        <v>118</v>
      </c>
      <c r="BK178" s="5">
        <v>117</v>
      </c>
      <c r="BL178" s="5">
        <v>117.6</v>
      </c>
      <c r="BM178" s="5">
        <v>117.8</v>
      </c>
      <c r="BN178" s="5">
        <v>117</v>
      </c>
      <c r="BO178" s="5">
        <v>109.2</v>
      </c>
      <c r="BP178" s="5">
        <v>110.4</v>
      </c>
      <c r="BQ178" s="5">
        <v>109.8</v>
      </c>
      <c r="BR178" s="5">
        <v>110</v>
      </c>
      <c r="BS178" s="5">
        <v>110</v>
      </c>
      <c r="BT178" s="5">
        <v>109</v>
      </c>
      <c r="BU178" s="5">
        <v>107.1</v>
      </c>
      <c r="BV178" s="5">
        <v>107.1</v>
      </c>
      <c r="BW178" s="5">
        <v>107.6</v>
      </c>
      <c r="BX178" s="5">
        <v>107.1</v>
      </c>
      <c r="BY178" s="5">
        <v>107.5</v>
      </c>
      <c r="BZ178" s="5">
        <v>106.7</v>
      </c>
      <c r="CA178" s="5">
        <v>109.3</v>
      </c>
      <c r="CB178" s="5">
        <v>109.8</v>
      </c>
      <c r="CC178" s="5">
        <v>109.7</v>
      </c>
      <c r="CD178" s="5">
        <v>109.6</v>
      </c>
      <c r="CE178" s="5">
        <v>109.6</v>
      </c>
      <c r="CF178" s="5">
        <v>108.9</v>
      </c>
      <c r="CG178" s="5">
        <v>108.2</v>
      </c>
      <c r="CH178" s="5">
        <v>107.5</v>
      </c>
      <c r="CI178" s="5">
        <v>104.4</v>
      </c>
      <c r="CJ178" s="5">
        <v>107.4</v>
      </c>
      <c r="CK178" s="5">
        <v>108.1</v>
      </c>
      <c r="CL178" s="5">
        <v>107.9</v>
      </c>
      <c r="CM178" s="5">
        <v>108.5</v>
      </c>
      <c r="CN178" s="5">
        <v>108.8</v>
      </c>
      <c r="CO178" s="5">
        <v>108.5</v>
      </c>
      <c r="CP178" s="5">
        <v>108.8</v>
      </c>
      <c r="CQ178" s="5">
        <v>108.9</v>
      </c>
      <c r="CR178" s="5">
        <v>109.5</v>
      </c>
      <c r="CS178" s="5">
        <v>110.1</v>
      </c>
      <c r="CT178" s="5">
        <v>110.7</v>
      </c>
      <c r="CU178" s="5">
        <v>110.6</v>
      </c>
      <c r="CV178" s="5">
        <v>110.9</v>
      </c>
      <c r="CW178" s="5">
        <v>112.7</v>
      </c>
      <c r="CX178" s="5">
        <v>113.4</v>
      </c>
      <c r="CY178" s="5">
        <v>113.7</v>
      </c>
      <c r="CZ178" s="5">
        <v>113.7</v>
      </c>
      <c r="DA178" s="5">
        <v>114</v>
      </c>
      <c r="DB178" s="5">
        <v>121.4</v>
      </c>
      <c r="DC178" s="5">
        <v>122</v>
      </c>
      <c r="DD178" s="5">
        <v>121.9</v>
      </c>
      <c r="DE178" s="5">
        <v>121.1</v>
      </c>
      <c r="DF178" s="5">
        <v>121.7</v>
      </c>
      <c r="DG178" s="5">
        <v>122.2</v>
      </c>
      <c r="DH178" s="5">
        <v>122.5</v>
      </c>
      <c r="DI178" s="5">
        <v>123.1</v>
      </c>
      <c r="DJ178" s="5">
        <v>122.7</v>
      </c>
      <c r="DK178" s="5">
        <v>123.1</v>
      </c>
      <c r="DL178" s="5">
        <v>124.5</v>
      </c>
      <c r="DM178" s="5">
        <v>119.8</v>
      </c>
      <c r="DN178" s="5">
        <v>119.5</v>
      </c>
      <c r="DO178" s="5">
        <v>119</v>
      </c>
      <c r="DP178" s="5">
        <v>118</v>
      </c>
      <c r="DQ178" s="5">
        <v>120.9</v>
      </c>
      <c r="DR178" s="5">
        <v>121.4</v>
      </c>
      <c r="DS178" s="5">
        <v>120.9</v>
      </c>
      <c r="DT178" s="5">
        <v>122.1</v>
      </c>
    </row>
    <row r="179" spans="1:124">
      <c r="A179" s="3" t="s">
        <v>371</v>
      </c>
      <c r="B179" s="3" t="s">
        <v>372</v>
      </c>
      <c r="C179" s="4">
        <v>2.6429299999999998</v>
      </c>
      <c r="D179" s="5">
        <v>109.7</v>
      </c>
      <c r="E179" s="5">
        <v>110.1</v>
      </c>
      <c r="F179" s="5">
        <v>109.4</v>
      </c>
      <c r="G179" s="5">
        <v>111.3</v>
      </c>
      <c r="H179" s="5">
        <v>112</v>
      </c>
      <c r="I179" s="5">
        <v>110.6</v>
      </c>
      <c r="J179" s="5">
        <v>104.9</v>
      </c>
      <c r="K179" s="5">
        <v>103.3</v>
      </c>
      <c r="L179" s="5">
        <v>101.2</v>
      </c>
      <c r="M179" s="5">
        <v>101.7</v>
      </c>
      <c r="N179" s="5">
        <v>101.3</v>
      </c>
      <c r="O179" s="5">
        <v>100</v>
      </c>
      <c r="P179" s="5">
        <v>99.8</v>
      </c>
      <c r="Q179" s="5">
        <v>99.9</v>
      </c>
      <c r="R179" s="5">
        <v>100.9</v>
      </c>
      <c r="S179" s="5">
        <v>101.9</v>
      </c>
      <c r="T179" s="5">
        <v>103.5</v>
      </c>
      <c r="U179" s="5">
        <v>104.7</v>
      </c>
      <c r="V179" s="5">
        <v>105.3</v>
      </c>
      <c r="W179" s="5">
        <v>106.8</v>
      </c>
      <c r="X179" s="5">
        <v>106.9</v>
      </c>
      <c r="Y179" s="5">
        <v>105.7</v>
      </c>
      <c r="Z179" s="5">
        <v>105.6</v>
      </c>
      <c r="AA179" s="5">
        <v>107.4</v>
      </c>
      <c r="AB179" s="5">
        <v>107.7</v>
      </c>
      <c r="AC179" s="5">
        <v>106.6</v>
      </c>
      <c r="AD179" s="5">
        <v>104.7</v>
      </c>
      <c r="AE179" s="5">
        <v>105.1</v>
      </c>
      <c r="AF179" s="5">
        <v>103.5</v>
      </c>
      <c r="AG179" s="5">
        <v>101.3</v>
      </c>
      <c r="AH179" s="5">
        <v>100.4</v>
      </c>
      <c r="AI179" s="5">
        <v>98.9</v>
      </c>
      <c r="AJ179" s="5">
        <v>98.4</v>
      </c>
      <c r="AK179" s="5">
        <v>99.7</v>
      </c>
      <c r="AL179" s="5">
        <v>99.2</v>
      </c>
      <c r="AM179" s="5">
        <v>99</v>
      </c>
      <c r="AN179" s="5">
        <v>98.5</v>
      </c>
      <c r="AO179" s="5">
        <v>99.3</v>
      </c>
      <c r="AP179" s="5">
        <v>100</v>
      </c>
      <c r="AQ179" s="5">
        <v>99.9</v>
      </c>
      <c r="AR179" s="5">
        <v>97.9</v>
      </c>
      <c r="AS179" s="5">
        <v>97.8</v>
      </c>
      <c r="AT179" s="5">
        <v>99.1</v>
      </c>
      <c r="AU179" s="5">
        <v>98.7</v>
      </c>
      <c r="AV179" s="5">
        <v>98.4</v>
      </c>
      <c r="AW179" s="5">
        <v>97.3</v>
      </c>
      <c r="AX179" s="5">
        <v>98.1</v>
      </c>
      <c r="AY179" s="5">
        <v>99.8</v>
      </c>
      <c r="AZ179" s="5">
        <v>103.1</v>
      </c>
      <c r="BA179" s="5">
        <v>104.5</v>
      </c>
      <c r="BB179" s="5">
        <v>104.1</v>
      </c>
      <c r="BC179" s="5">
        <v>104.3</v>
      </c>
      <c r="BD179" s="5">
        <v>105.8</v>
      </c>
      <c r="BE179" s="5">
        <v>107.6</v>
      </c>
      <c r="BF179" s="5">
        <v>107.6</v>
      </c>
      <c r="BG179" s="5">
        <v>108</v>
      </c>
      <c r="BH179" s="5">
        <v>110.1</v>
      </c>
      <c r="BI179" s="5">
        <v>111</v>
      </c>
      <c r="BJ179" s="5">
        <v>110</v>
      </c>
      <c r="BK179" s="5">
        <v>108.4</v>
      </c>
      <c r="BL179" s="5">
        <v>107.2</v>
      </c>
      <c r="BM179" s="5">
        <v>106</v>
      </c>
      <c r="BN179" s="5">
        <v>105.9</v>
      </c>
      <c r="BO179" s="5">
        <v>105.9</v>
      </c>
      <c r="BP179" s="5">
        <v>106.3</v>
      </c>
      <c r="BQ179" s="5">
        <v>107.8</v>
      </c>
      <c r="BR179" s="5">
        <v>108.5</v>
      </c>
      <c r="BS179" s="5">
        <v>110.5</v>
      </c>
      <c r="BT179" s="5">
        <v>111.5</v>
      </c>
      <c r="BU179" s="5">
        <v>112.5</v>
      </c>
      <c r="BV179" s="5">
        <v>113.5</v>
      </c>
      <c r="BW179" s="5">
        <v>117</v>
      </c>
      <c r="BX179" s="5">
        <v>119.2</v>
      </c>
      <c r="BY179" s="5">
        <v>120</v>
      </c>
      <c r="BZ179" s="5">
        <v>120.6</v>
      </c>
      <c r="CA179" s="5">
        <v>120.2</v>
      </c>
      <c r="CB179" s="5">
        <v>118.8</v>
      </c>
      <c r="CC179" s="5">
        <v>119</v>
      </c>
      <c r="CD179" s="5">
        <v>118.8</v>
      </c>
      <c r="CE179" s="5">
        <v>116.4</v>
      </c>
      <c r="CF179" s="5">
        <v>113.9</v>
      </c>
      <c r="CG179" s="5">
        <v>114.8</v>
      </c>
      <c r="CH179" s="5">
        <v>115.5</v>
      </c>
      <c r="CI179" s="5">
        <v>113.7</v>
      </c>
      <c r="CJ179" s="5">
        <v>113.9</v>
      </c>
      <c r="CK179" s="5">
        <v>112.9</v>
      </c>
      <c r="CL179" s="5">
        <v>112.4</v>
      </c>
      <c r="CM179" s="5">
        <v>112.3</v>
      </c>
      <c r="CN179" s="5">
        <v>113.9</v>
      </c>
      <c r="CO179" s="5">
        <v>115.7</v>
      </c>
      <c r="CP179" s="5">
        <v>116.6</v>
      </c>
      <c r="CQ179" s="5">
        <v>119.4</v>
      </c>
      <c r="CR179" s="5">
        <v>126.4</v>
      </c>
      <c r="CS179" s="5">
        <v>131.6</v>
      </c>
      <c r="CT179" s="5">
        <v>129.30000000000001</v>
      </c>
      <c r="CU179" s="5">
        <v>127.3</v>
      </c>
      <c r="CV179" s="5">
        <v>126.4</v>
      </c>
      <c r="CW179" s="5">
        <v>125.7</v>
      </c>
      <c r="CX179" s="5">
        <v>128.5</v>
      </c>
      <c r="CY179" s="5">
        <v>130.1</v>
      </c>
      <c r="CZ179" s="5">
        <v>134.1</v>
      </c>
      <c r="DA179" s="5">
        <v>137.30000000000001</v>
      </c>
      <c r="DB179" s="5">
        <v>140.6</v>
      </c>
      <c r="DC179" s="5">
        <v>148.1</v>
      </c>
      <c r="DD179" s="5">
        <v>155</v>
      </c>
      <c r="DE179" s="5">
        <v>159</v>
      </c>
      <c r="DF179" s="5">
        <v>164.4</v>
      </c>
      <c r="DG179" s="5">
        <v>172.5</v>
      </c>
      <c r="DH179" s="5">
        <v>182.7</v>
      </c>
      <c r="DI179" s="5">
        <v>191</v>
      </c>
      <c r="DJ179" s="5">
        <v>184.5</v>
      </c>
      <c r="DK179" s="5">
        <v>185.6</v>
      </c>
      <c r="DL179" s="5">
        <v>188.7</v>
      </c>
      <c r="DM179" s="5">
        <v>188.6</v>
      </c>
      <c r="DN179" s="5">
        <v>187.3</v>
      </c>
      <c r="DO179" s="5">
        <v>184.2</v>
      </c>
      <c r="DP179" s="5">
        <v>180.1</v>
      </c>
      <c r="DQ179" s="5">
        <v>180.8</v>
      </c>
      <c r="DR179" s="5">
        <v>190.1</v>
      </c>
      <c r="DS179" s="5">
        <v>200.2</v>
      </c>
      <c r="DT179" s="5">
        <v>210.2</v>
      </c>
    </row>
    <row r="180" spans="1:124">
      <c r="A180" s="3" t="s">
        <v>373</v>
      </c>
      <c r="B180" s="3" t="s">
        <v>374</v>
      </c>
      <c r="C180" s="4">
        <v>0.37936999999999999</v>
      </c>
      <c r="D180" s="5">
        <v>105.9</v>
      </c>
      <c r="E180" s="5">
        <v>107</v>
      </c>
      <c r="F180" s="5">
        <v>106.3</v>
      </c>
      <c r="G180" s="5">
        <v>107</v>
      </c>
      <c r="H180" s="5">
        <v>108.1</v>
      </c>
      <c r="I180" s="5">
        <v>107.3</v>
      </c>
      <c r="J180" s="5">
        <v>102.7</v>
      </c>
      <c r="K180" s="5">
        <v>101.4</v>
      </c>
      <c r="L180" s="5">
        <v>99.7</v>
      </c>
      <c r="M180" s="5">
        <v>99.9</v>
      </c>
      <c r="N180" s="5">
        <v>98.6</v>
      </c>
      <c r="O180" s="5">
        <v>96.9</v>
      </c>
      <c r="P180" s="5">
        <v>96.7</v>
      </c>
      <c r="Q180" s="5">
        <v>97.9</v>
      </c>
      <c r="R180" s="5">
        <v>98.3</v>
      </c>
      <c r="S180" s="5">
        <v>100.4</v>
      </c>
      <c r="T180" s="5">
        <v>100</v>
      </c>
      <c r="U180" s="5">
        <v>101.9</v>
      </c>
      <c r="V180" s="5">
        <v>100.8</v>
      </c>
      <c r="W180" s="5">
        <v>103</v>
      </c>
      <c r="X180" s="5">
        <v>105.6</v>
      </c>
      <c r="Y180" s="5">
        <v>106</v>
      </c>
      <c r="Z180" s="5">
        <v>105.4</v>
      </c>
      <c r="AA180" s="5">
        <v>104.1</v>
      </c>
      <c r="AB180" s="5">
        <v>107.6</v>
      </c>
      <c r="AC180" s="5">
        <v>106.6</v>
      </c>
      <c r="AD180" s="5">
        <v>105.4</v>
      </c>
      <c r="AE180" s="5">
        <v>107.4</v>
      </c>
      <c r="AF180" s="5">
        <v>104.8</v>
      </c>
      <c r="AG180" s="5">
        <v>104.5</v>
      </c>
      <c r="AH180" s="5">
        <v>101.7</v>
      </c>
      <c r="AI180" s="5">
        <v>100.6</v>
      </c>
      <c r="AJ180" s="5">
        <v>101.3</v>
      </c>
      <c r="AK180" s="5">
        <v>101.6</v>
      </c>
      <c r="AL180" s="5">
        <v>99.1</v>
      </c>
      <c r="AM180" s="5">
        <v>99.4</v>
      </c>
      <c r="AN180" s="5">
        <v>98.9</v>
      </c>
      <c r="AO180" s="5">
        <v>98.3</v>
      </c>
      <c r="AP180" s="5">
        <v>99.6</v>
      </c>
      <c r="AQ180" s="5">
        <v>98</v>
      </c>
      <c r="AR180" s="5">
        <v>96.6</v>
      </c>
      <c r="AS180" s="5">
        <v>96.3</v>
      </c>
      <c r="AT180" s="5">
        <v>97.1</v>
      </c>
      <c r="AU180" s="5">
        <v>96.1</v>
      </c>
      <c r="AV180" s="5">
        <v>94.6</v>
      </c>
      <c r="AW180" s="5">
        <v>94.8</v>
      </c>
      <c r="AX180" s="5">
        <v>96.7</v>
      </c>
      <c r="AY180" s="5">
        <v>98.6</v>
      </c>
      <c r="AZ180" s="5">
        <v>102.9</v>
      </c>
      <c r="BA180" s="5">
        <v>105.5</v>
      </c>
      <c r="BB180" s="5">
        <v>102.6</v>
      </c>
      <c r="BC180" s="5">
        <v>102.7</v>
      </c>
      <c r="BD180" s="5">
        <v>102.3</v>
      </c>
      <c r="BE180" s="5">
        <v>103.6</v>
      </c>
      <c r="BF180" s="5">
        <v>106.7</v>
      </c>
      <c r="BG180" s="5">
        <v>110</v>
      </c>
      <c r="BH180" s="5">
        <v>111.8</v>
      </c>
      <c r="BI180" s="5">
        <v>112.7</v>
      </c>
      <c r="BJ180" s="5">
        <v>113</v>
      </c>
      <c r="BK180" s="5">
        <v>109.9</v>
      </c>
      <c r="BL180" s="5">
        <v>109.3</v>
      </c>
      <c r="BM180" s="5">
        <v>108.3</v>
      </c>
      <c r="BN180" s="5">
        <v>108.7</v>
      </c>
      <c r="BO180" s="5">
        <v>107.4</v>
      </c>
      <c r="BP180" s="5">
        <v>108.9</v>
      </c>
      <c r="BQ180" s="5">
        <v>108.1</v>
      </c>
      <c r="BR180" s="5">
        <v>108.4</v>
      </c>
      <c r="BS180" s="5">
        <v>112.9</v>
      </c>
      <c r="BT180" s="5">
        <v>111.9</v>
      </c>
      <c r="BU180" s="5">
        <v>114.1</v>
      </c>
      <c r="BV180" s="5">
        <v>114.8</v>
      </c>
      <c r="BW180" s="5">
        <v>120.7</v>
      </c>
      <c r="BX180" s="5">
        <v>121.8</v>
      </c>
      <c r="BY180" s="5">
        <v>121.8</v>
      </c>
      <c r="BZ180" s="5">
        <v>122</v>
      </c>
      <c r="CA180" s="5">
        <v>121.8</v>
      </c>
      <c r="CB180" s="5">
        <v>120.5</v>
      </c>
      <c r="CC180" s="5">
        <v>118.8</v>
      </c>
      <c r="CD180" s="5">
        <v>119.4</v>
      </c>
      <c r="CE180" s="5">
        <v>118.6</v>
      </c>
      <c r="CF180" s="5">
        <v>117.3</v>
      </c>
      <c r="CG180" s="5">
        <v>118.7</v>
      </c>
      <c r="CH180" s="5">
        <v>118.7</v>
      </c>
      <c r="CI180" s="5">
        <v>117.8</v>
      </c>
      <c r="CJ180" s="5">
        <v>123.2</v>
      </c>
      <c r="CK180" s="5">
        <v>121.7</v>
      </c>
      <c r="CL180" s="5">
        <v>121.5</v>
      </c>
      <c r="CM180" s="5">
        <v>122</v>
      </c>
      <c r="CN180" s="5">
        <v>122.8</v>
      </c>
      <c r="CO180" s="5">
        <v>124.7</v>
      </c>
      <c r="CP180" s="5">
        <v>125</v>
      </c>
      <c r="CQ180" s="5">
        <v>128.4</v>
      </c>
      <c r="CR180" s="5">
        <v>131.4</v>
      </c>
      <c r="CS180" s="5">
        <v>132.30000000000001</v>
      </c>
      <c r="CT180" s="5">
        <v>130.6</v>
      </c>
      <c r="CU180" s="5">
        <v>132</v>
      </c>
      <c r="CV180" s="5">
        <v>130.19999999999999</v>
      </c>
      <c r="CW180" s="5">
        <v>133.5</v>
      </c>
      <c r="CX180" s="5">
        <v>134.19999999999999</v>
      </c>
      <c r="CY180" s="5">
        <v>133</v>
      </c>
      <c r="CZ180" s="5">
        <v>138.1</v>
      </c>
      <c r="DA180" s="5">
        <v>136.69999999999999</v>
      </c>
      <c r="DB180" s="5">
        <v>135.4</v>
      </c>
      <c r="DC180" s="5">
        <v>144.6</v>
      </c>
      <c r="DD180" s="5">
        <v>146</v>
      </c>
      <c r="DE180" s="5">
        <v>146.9</v>
      </c>
      <c r="DF180" s="5">
        <v>157.4</v>
      </c>
      <c r="DG180" s="5">
        <v>161.5</v>
      </c>
      <c r="DH180" s="5">
        <v>167.3</v>
      </c>
      <c r="DI180" s="5">
        <v>173.2</v>
      </c>
      <c r="DJ180" s="5">
        <v>166.3</v>
      </c>
      <c r="DK180" s="5">
        <v>167.7</v>
      </c>
      <c r="DL180" s="5">
        <v>168.8</v>
      </c>
      <c r="DM180" s="5">
        <v>166.4</v>
      </c>
      <c r="DN180" s="5">
        <v>168.4</v>
      </c>
      <c r="DO180" s="5">
        <v>169.6</v>
      </c>
      <c r="DP180" s="5">
        <v>166.7</v>
      </c>
      <c r="DQ180" s="5">
        <v>170.1</v>
      </c>
      <c r="DR180" s="5">
        <v>181</v>
      </c>
      <c r="DS180" s="5">
        <v>184.1</v>
      </c>
      <c r="DT180" s="5">
        <v>192.1</v>
      </c>
    </row>
    <row r="181" spans="1:124">
      <c r="A181" s="3" t="s">
        <v>375</v>
      </c>
      <c r="B181" s="3" t="s">
        <v>376</v>
      </c>
      <c r="C181" s="4">
        <v>0.18053</v>
      </c>
      <c r="D181" s="5">
        <v>115.6</v>
      </c>
      <c r="E181" s="5">
        <v>115.2</v>
      </c>
      <c r="F181" s="5">
        <v>115.1</v>
      </c>
      <c r="G181" s="5">
        <v>118.8</v>
      </c>
      <c r="H181" s="5">
        <v>122.1</v>
      </c>
      <c r="I181" s="5">
        <v>121</v>
      </c>
      <c r="J181" s="5">
        <v>118.2</v>
      </c>
      <c r="K181" s="5">
        <v>118.5</v>
      </c>
      <c r="L181" s="5">
        <v>118.5</v>
      </c>
      <c r="M181" s="5">
        <v>116.2</v>
      </c>
      <c r="N181" s="5">
        <v>114.6</v>
      </c>
      <c r="O181" s="5">
        <v>109.3</v>
      </c>
      <c r="P181" s="5">
        <v>105.8</v>
      </c>
      <c r="Q181" s="5">
        <v>103.8</v>
      </c>
      <c r="R181" s="5">
        <v>103.7</v>
      </c>
      <c r="S181" s="5">
        <v>102.5</v>
      </c>
      <c r="T181" s="5">
        <v>102.4</v>
      </c>
      <c r="U181" s="5">
        <v>104.4</v>
      </c>
      <c r="V181" s="5">
        <v>106.9</v>
      </c>
      <c r="W181" s="5">
        <v>109.7</v>
      </c>
      <c r="X181" s="5">
        <v>109.1</v>
      </c>
      <c r="Y181" s="5">
        <v>108.1</v>
      </c>
      <c r="Z181" s="5">
        <v>105.8</v>
      </c>
      <c r="AA181" s="5">
        <v>107.4</v>
      </c>
      <c r="AB181" s="5">
        <v>105.8</v>
      </c>
      <c r="AC181" s="5">
        <v>106.7</v>
      </c>
      <c r="AD181" s="5">
        <v>105.9</v>
      </c>
      <c r="AE181" s="5">
        <v>106.7</v>
      </c>
      <c r="AF181" s="5">
        <v>106.7</v>
      </c>
      <c r="AG181" s="5">
        <v>107.7</v>
      </c>
      <c r="AH181" s="5">
        <v>107.8</v>
      </c>
      <c r="AI181" s="5">
        <v>109.3</v>
      </c>
      <c r="AJ181" s="5">
        <v>113.2</v>
      </c>
      <c r="AK181" s="5">
        <v>116.8</v>
      </c>
      <c r="AL181" s="5">
        <v>114.3</v>
      </c>
      <c r="AM181" s="5">
        <v>112.4</v>
      </c>
      <c r="AN181" s="5">
        <v>113.1</v>
      </c>
      <c r="AO181" s="5">
        <v>117.6</v>
      </c>
      <c r="AP181" s="5">
        <v>123.5</v>
      </c>
      <c r="AQ181" s="5">
        <v>125.5</v>
      </c>
      <c r="AR181" s="5">
        <v>124.7</v>
      </c>
      <c r="AS181" s="5">
        <v>127.1</v>
      </c>
      <c r="AT181" s="5">
        <v>135.19999999999999</v>
      </c>
      <c r="AU181" s="5">
        <v>135</v>
      </c>
      <c r="AV181" s="5">
        <v>130.30000000000001</v>
      </c>
      <c r="AW181" s="5">
        <v>124.3</v>
      </c>
      <c r="AX181" s="5">
        <v>119.7</v>
      </c>
      <c r="AY181" s="5">
        <v>117.6</v>
      </c>
      <c r="AZ181" s="5">
        <v>120.4</v>
      </c>
      <c r="BA181" s="5">
        <v>120.4</v>
      </c>
      <c r="BB181" s="5">
        <v>120.4</v>
      </c>
      <c r="BC181" s="5">
        <v>128.1</v>
      </c>
      <c r="BD181" s="5">
        <v>128.4</v>
      </c>
      <c r="BE181" s="5">
        <v>131.30000000000001</v>
      </c>
      <c r="BF181" s="5">
        <v>128.1</v>
      </c>
      <c r="BG181" s="5">
        <v>128.69999999999999</v>
      </c>
      <c r="BH181" s="5">
        <v>127.6</v>
      </c>
      <c r="BI181" s="5">
        <v>125.8</v>
      </c>
      <c r="BJ181" s="5">
        <v>120.1</v>
      </c>
      <c r="BK181" s="5">
        <v>117.6</v>
      </c>
      <c r="BL181" s="5">
        <v>118.1</v>
      </c>
      <c r="BM181" s="5">
        <v>117.9</v>
      </c>
      <c r="BN181" s="5">
        <v>115.9</v>
      </c>
      <c r="BO181" s="5">
        <v>113.5</v>
      </c>
      <c r="BP181" s="5">
        <v>115.6</v>
      </c>
      <c r="BQ181" s="5">
        <v>116.4</v>
      </c>
      <c r="BR181" s="5">
        <v>118.9</v>
      </c>
      <c r="BS181" s="5">
        <v>119.4</v>
      </c>
      <c r="BT181" s="5">
        <v>120.9</v>
      </c>
      <c r="BU181" s="5">
        <v>120.8</v>
      </c>
      <c r="BV181" s="5">
        <v>120.6</v>
      </c>
      <c r="BW181" s="5">
        <v>119.3</v>
      </c>
      <c r="BX181" s="5">
        <v>120.3</v>
      </c>
      <c r="BY181" s="5">
        <v>120.7</v>
      </c>
      <c r="BZ181" s="5">
        <v>122.3</v>
      </c>
      <c r="CA181" s="5">
        <v>127</v>
      </c>
      <c r="CB181" s="5">
        <v>126.6</v>
      </c>
      <c r="CC181" s="5">
        <v>127</v>
      </c>
      <c r="CD181" s="5">
        <v>126.2</v>
      </c>
      <c r="CE181" s="5">
        <v>127</v>
      </c>
      <c r="CF181" s="5">
        <v>126.1</v>
      </c>
      <c r="CG181" s="5">
        <v>124.7</v>
      </c>
      <c r="CH181" s="5">
        <v>123.6</v>
      </c>
      <c r="CI181" s="5">
        <v>122.9</v>
      </c>
      <c r="CJ181" s="5">
        <v>120.2</v>
      </c>
      <c r="CK181" s="5">
        <v>121.2</v>
      </c>
      <c r="CL181" s="5">
        <v>122</v>
      </c>
      <c r="CM181" s="5">
        <v>122.8</v>
      </c>
      <c r="CN181" s="5">
        <v>122.6</v>
      </c>
      <c r="CO181" s="5">
        <v>122.6</v>
      </c>
      <c r="CP181" s="5">
        <v>124.7</v>
      </c>
      <c r="CQ181" s="5">
        <v>129.19999999999999</v>
      </c>
      <c r="CR181" s="5">
        <v>132.80000000000001</v>
      </c>
      <c r="CS181" s="5">
        <v>133.4</v>
      </c>
      <c r="CT181" s="5">
        <v>131.30000000000001</v>
      </c>
      <c r="CU181" s="5">
        <v>131.4</v>
      </c>
      <c r="CV181" s="5">
        <v>133</v>
      </c>
      <c r="CW181" s="5">
        <v>138.9</v>
      </c>
      <c r="CX181" s="5">
        <v>145.69999999999999</v>
      </c>
      <c r="CY181" s="5">
        <v>147.69999999999999</v>
      </c>
      <c r="CZ181" s="5">
        <v>152.19999999999999</v>
      </c>
      <c r="DA181" s="5">
        <v>158</v>
      </c>
      <c r="DB181" s="5">
        <v>164.5</v>
      </c>
      <c r="DC181" s="5">
        <v>169.5</v>
      </c>
      <c r="DD181" s="5">
        <v>172.3</v>
      </c>
      <c r="DE181" s="5">
        <v>173.6</v>
      </c>
      <c r="DF181" s="5">
        <v>175.9</v>
      </c>
      <c r="DG181" s="5">
        <v>176.3</v>
      </c>
      <c r="DH181" s="5">
        <v>197.4</v>
      </c>
      <c r="DI181" s="5">
        <v>208.5</v>
      </c>
      <c r="DJ181" s="5">
        <v>204.7</v>
      </c>
      <c r="DK181" s="5">
        <v>211.5</v>
      </c>
      <c r="DL181" s="5">
        <v>222.6</v>
      </c>
      <c r="DM181" s="5">
        <v>235.1</v>
      </c>
      <c r="DN181" s="5">
        <v>232.5</v>
      </c>
      <c r="DO181" s="5">
        <v>235.2</v>
      </c>
      <c r="DP181" s="5">
        <v>226.5</v>
      </c>
      <c r="DQ181" s="5">
        <v>224.5</v>
      </c>
      <c r="DR181" s="5">
        <v>223.4</v>
      </c>
      <c r="DS181" s="5">
        <v>218.9</v>
      </c>
      <c r="DT181" s="5">
        <v>217.6</v>
      </c>
    </row>
    <row r="182" spans="1:124">
      <c r="A182" s="3" t="s">
        <v>377</v>
      </c>
      <c r="B182" s="3" t="s">
        <v>378</v>
      </c>
      <c r="C182" s="4">
        <v>0.34250999999999998</v>
      </c>
      <c r="D182" s="5">
        <v>108.3</v>
      </c>
      <c r="E182" s="5">
        <v>109</v>
      </c>
      <c r="F182" s="5">
        <v>107.1</v>
      </c>
      <c r="G182" s="5">
        <v>113.5</v>
      </c>
      <c r="H182" s="5">
        <v>115.2</v>
      </c>
      <c r="I182" s="5">
        <v>116</v>
      </c>
      <c r="J182" s="5">
        <v>109.4</v>
      </c>
      <c r="K182" s="5">
        <v>110.2</v>
      </c>
      <c r="L182" s="5">
        <v>110.8</v>
      </c>
      <c r="M182" s="5">
        <v>111.1</v>
      </c>
      <c r="N182" s="5">
        <v>112.1</v>
      </c>
      <c r="O182" s="5">
        <v>107.5</v>
      </c>
      <c r="P182" s="5">
        <v>108.1</v>
      </c>
      <c r="Q182" s="5">
        <v>109.1</v>
      </c>
      <c r="R182" s="5">
        <v>107.5</v>
      </c>
      <c r="S182" s="5">
        <v>108.3</v>
      </c>
      <c r="T182" s="5">
        <v>107.4</v>
      </c>
      <c r="U182" s="5">
        <v>106.7</v>
      </c>
      <c r="V182" s="5">
        <v>107.5</v>
      </c>
      <c r="W182" s="5">
        <v>107.2</v>
      </c>
      <c r="X182" s="5">
        <v>105.8</v>
      </c>
      <c r="Y182" s="5">
        <v>106.1</v>
      </c>
      <c r="Z182" s="5">
        <v>105.8</v>
      </c>
      <c r="AA182" s="5">
        <v>107.4</v>
      </c>
      <c r="AB182" s="5">
        <v>106.9</v>
      </c>
      <c r="AC182" s="5">
        <v>106.6</v>
      </c>
      <c r="AD182" s="5">
        <v>105.1</v>
      </c>
      <c r="AE182" s="5">
        <v>104.8</v>
      </c>
      <c r="AF182" s="5">
        <v>103.9</v>
      </c>
      <c r="AG182" s="5">
        <v>101.2</v>
      </c>
      <c r="AH182" s="5">
        <v>101.5</v>
      </c>
      <c r="AI182" s="5">
        <v>99.2</v>
      </c>
      <c r="AJ182" s="5">
        <v>98.3</v>
      </c>
      <c r="AK182" s="5">
        <v>102.6</v>
      </c>
      <c r="AL182" s="5">
        <v>102.1</v>
      </c>
      <c r="AM182" s="5">
        <v>100</v>
      </c>
      <c r="AN182" s="5">
        <v>98.9</v>
      </c>
      <c r="AO182" s="5">
        <v>98</v>
      </c>
      <c r="AP182" s="5">
        <v>97</v>
      </c>
      <c r="AQ182" s="5">
        <v>98</v>
      </c>
      <c r="AR182" s="5">
        <v>95.9</v>
      </c>
      <c r="AS182" s="5">
        <v>96.9</v>
      </c>
      <c r="AT182" s="5">
        <v>97.3</v>
      </c>
      <c r="AU182" s="5">
        <v>98.6</v>
      </c>
      <c r="AV182" s="5">
        <v>100.5</v>
      </c>
      <c r="AW182" s="5">
        <v>100.8</v>
      </c>
      <c r="AX182" s="5">
        <v>99.9</v>
      </c>
      <c r="AY182" s="5">
        <v>99.7</v>
      </c>
      <c r="AZ182" s="5">
        <v>101.4</v>
      </c>
      <c r="BA182" s="5">
        <v>102</v>
      </c>
      <c r="BB182" s="5">
        <v>101.8</v>
      </c>
      <c r="BC182" s="5">
        <v>102.4</v>
      </c>
      <c r="BD182" s="5">
        <v>102.7</v>
      </c>
      <c r="BE182" s="5">
        <v>103.8</v>
      </c>
      <c r="BF182" s="5">
        <v>105.4</v>
      </c>
      <c r="BG182" s="5">
        <v>106.7</v>
      </c>
      <c r="BH182" s="5">
        <v>107.8</v>
      </c>
      <c r="BI182" s="5">
        <v>108.1</v>
      </c>
      <c r="BJ182" s="5">
        <v>106.2</v>
      </c>
      <c r="BK182" s="5">
        <v>105.4</v>
      </c>
      <c r="BL182" s="5">
        <v>103</v>
      </c>
      <c r="BM182" s="5">
        <v>102.6</v>
      </c>
      <c r="BN182" s="5">
        <v>103.4</v>
      </c>
      <c r="BO182" s="5">
        <v>103.1</v>
      </c>
      <c r="BP182" s="5">
        <v>103.6</v>
      </c>
      <c r="BQ182" s="5">
        <v>105.8</v>
      </c>
      <c r="BR182" s="5">
        <v>105.2</v>
      </c>
      <c r="BS182" s="5">
        <v>105.8</v>
      </c>
      <c r="BT182" s="5">
        <v>106.1</v>
      </c>
      <c r="BU182" s="5">
        <v>110.7</v>
      </c>
      <c r="BV182" s="5">
        <v>111.3</v>
      </c>
      <c r="BW182" s="5">
        <v>112.6</v>
      </c>
      <c r="BX182" s="5">
        <v>114.4</v>
      </c>
      <c r="BY182" s="5">
        <v>112.6</v>
      </c>
      <c r="BZ182" s="5">
        <v>111.6</v>
      </c>
      <c r="CA182" s="5">
        <v>112</v>
      </c>
      <c r="CB182" s="5">
        <v>111.7</v>
      </c>
      <c r="CC182" s="5">
        <v>111.4</v>
      </c>
      <c r="CD182" s="5">
        <v>112.6</v>
      </c>
      <c r="CE182" s="5">
        <v>111.8</v>
      </c>
      <c r="CF182" s="5">
        <v>111.1</v>
      </c>
      <c r="CG182" s="5">
        <v>112.7</v>
      </c>
      <c r="CH182" s="5">
        <v>113.5</v>
      </c>
      <c r="CI182" s="5">
        <v>112.5</v>
      </c>
      <c r="CJ182" s="5">
        <v>111.6</v>
      </c>
      <c r="CK182" s="5">
        <v>111.4</v>
      </c>
      <c r="CL182" s="5">
        <v>111.5</v>
      </c>
      <c r="CM182" s="5">
        <v>110.8</v>
      </c>
      <c r="CN182" s="5">
        <v>111.2</v>
      </c>
      <c r="CO182" s="5">
        <v>111.6</v>
      </c>
      <c r="CP182" s="5">
        <v>112.3</v>
      </c>
      <c r="CQ182" s="5">
        <v>113.7</v>
      </c>
      <c r="CR182" s="5">
        <v>117.6</v>
      </c>
      <c r="CS182" s="5">
        <v>121.7</v>
      </c>
      <c r="CT182" s="5">
        <v>121.3</v>
      </c>
      <c r="CU182" s="5">
        <v>118.2</v>
      </c>
      <c r="CV182" s="5">
        <v>119.3</v>
      </c>
      <c r="CW182" s="5">
        <v>116.4</v>
      </c>
      <c r="CX182" s="5">
        <v>115.3</v>
      </c>
      <c r="CY182" s="5">
        <v>118.1</v>
      </c>
      <c r="CZ182" s="5">
        <v>120.6</v>
      </c>
      <c r="DA182" s="5">
        <v>123.6</v>
      </c>
      <c r="DB182" s="5">
        <v>128.6</v>
      </c>
      <c r="DC182" s="5">
        <v>137.69999999999999</v>
      </c>
      <c r="DD182" s="5">
        <v>146.30000000000001</v>
      </c>
      <c r="DE182" s="5">
        <v>151.6</v>
      </c>
      <c r="DF182" s="5">
        <v>153.5</v>
      </c>
      <c r="DG182" s="5">
        <v>161.9</v>
      </c>
      <c r="DH182" s="5">
        <v>173</v>
      </c>
      <c r="DI182" s="5">
        <v>183.5</v>
      </c>
      <c r="DJ182" s="5">
        <v>180.9</v>
      </c>
      <c r="DK182" s="5">
        <v>179.6</v>
      </c>
      <c r="DL182" s="5">
        <v>182.9</v>
      </c>
      <c r="DM182" s="5">
        <v>188</v>
      </c>
      <c r="DN182" s="5">
        <v>180.6</v>
      </c>
      <c r="DO182" s="5">
        <v>174.8</v>
      </c>
      <c r="DP182" s="5">
        <v>170.2</v>
      </c>
      <c r="DQ182" s="5">
        <v>170.2</v>
      </c>
      <c r="DR182" s="5">
        <v>178.1</v>
      </c>
      <c r="DS182" s="5">
        <v>193</v>
      </c>
      <c r="DT182" s="5">
        <v>202.2</v>
      </c>
    </row>
    <row r="183" spans="1:124">
      <c r="A183" s="3" t="s">
        <v>379</v>
      </c>
      <c r="B183" s="3" t="s">
        <v>380</v>
      </c>
      <c r="C183" s="4">
        <v>0.23133000000000001</v>
      </c>
      <c r="D183" s="5">
        <v>102.2</v>
      </c>
      <c r="E183" s="5">
        <v>102</v>
      </c>
      <c r="F183" s="5">
        <v>101</v>
      </c>
      <c r="G183" s="5">
        <v>105.5</v>
      </c>
      <c r="H183" s="5">
        <v>106.2</v>
      </c>
      <c r="I183" s="5">
        <v>107</v>
      </c>
      <c r="J183" s="5">
        <v>105.7</v>
      </c>
      <c r="K183" s="5">
        <v>106.2</v>
      </c>
      <c r="L183" s="5">
        <v>106.2</v>
      </c>
      <c r="M183" s="5">
        <v>108.3</v>
      </c>
      <c r="N183" s="5">
        <v>109.3</v>
      </c>
      <c r="O183" s="5">
        <v>107.1</v>
      </c>
      <c r="P183" s="5">
        <v>107.5</v>
      </c>
      <c r="Q183" s="5">
        <v>107.1</v>
      </c>
      <c r="R183" s="5">
        <v>110.5</v>
      </c>
      <c r="S183" s="5">
        <v>108.2</v>
      </c>
      <c r="T183" s="5">
        <v>110.2</v>
      </c>
      <c r="U183" s="5">
        <v>110.6</v>
      </c>
      <c r="V183" s="5">
        <v>109.6</v>
      </c>
      <c r="W183" s="5">
        <v>108.6</v>
      </c>
      <c r="X183" s="5">
        <v>103.7</v>
      </c>
      <c r="Y183" s="5">
        <v>100.9</v>
      </c>
      <c r="Z183" s="5">
        <v>101.2</v>
      </c>
      <c r="AA183" s="5">
        <v>100.5</v>
      </c>
      <c r="AB183" s="5">
        <v>101.2</v>
      </c>
      <c r="AC183" s="5">
        <v>97.4</v>
      </c>
      <c r="AD183" s="5">
        <v>96.9</v>
      </c>
      <c r="AE183" s="5">
        <v>96.3</v>
      </c>
      <c r="AF183" s="5">
        <v>95.3</v>
      </c>
      <c r="AG183" s="5">
        <v>91.7</v>
      </c>
      <c r="AH183" s="5">
        <v>92.9</v>
      </c>
      <c r="AI183" s="5">
        <v>93.2</v>
      </c>
      <c r="AJ183" s="5">
        <v>93.6</v>
      </c>
      <c r="AK183" s="5">
        <v>95.9</v>
      </c>
      <c r="AL183" s="5">
        <v>95.8</v>
      </c>
      <c r="AM183" s="5">
        <v>94.1</v>
      </c>
      <c r="AN183" s="5">
        <v>94.7</v>
      </c>
      <c r="AO183" s="5">
        <v>99.1</v>
      </c>
      <c r="AP183" s="5">
        <v>99.6</v>
      </c>
      <c r="AQ183" s="5">
        <v>99.3</v>
      </c>
      <c r="AR183" s="5">
        <v>98.5</v>
      </c>
      <c r="AS183" s="5">
        <v>102</v>
      </c>
      <c r="AT183" s="5">
        <v>105.9</v>
      </c>
      <c r="AU183" s="5">
        <v>103.3</v>
      </c>
      <c r="AV183" s="5">
        <v>104.7</v>
      </c>
      <c r="AW183" s="5">
        <v>104.2</v>
      </c>
      <c r="AX183" s="5">
        <v>102.8</v>
      </c>
      <c r="AY183" s="5">
        <v>101.3</v>
      </c>
      <c r="AZ183" s="5">
        <v>105.4</v>
      </c>
      <c r="BA183" s="5">
        <v>104.7</v>
      </c>
      <c r="BB183" s="5">
        <v>104</v>
      </c>
      <c r="BC183" s="5">
        <v>104</v>
      </c>
      <c r="BD183" s="5">
        <v>103.6</v>
      </c>
      <c r="BE183" s="5">
        <v>105.5</v>
      </c>
      <c r="BF183" s="5">
        <v>105.3</v>
      </c>
      <c r="BG183" s="5">
        <v>105.1</v>
      </c>
      <c r="BH183" s="5">
        <v>106.8</v>
      </c>
      <c r="BI183" s="5">
        <v>106.4</v>
      </c>
      <c r="BJ183" s="5">
        <v>105.6</v>
      </c>
      <c r="BK183" s="5">
        <v>103.9</v>
      </c>
      <c r="BL183" s="5">
        <v>102.5</v>
      </c>
      <c r="BM183" s="5">
        <v>101.8</v>
      </c>
      <c r="BN183" s="5">
        <v>101.4</v>
      </c>
      <c r="BO183" s="5">
        <v>102.4</v>
      </c>
      <c r="BP183" s="5">
        <v>101.9</v>
      </c>
      <c r="BQ183" s="5">
        <v>102.1</v>
      </c>
      <c r="BR183" s="5">
        <v>101.7</v>
      </c>
      <c r="BS183" s="5">
        <v>102.7</v>
      </c>
      <c r="BT183" s="5">
        <v>105</v>
      </c>
      <c r="BU183" s="5">
        <v>105.8</v>
      </c>
      <c r="BV183" s="5">
        <v>106.3</v>
      </c>
      <c r="BW183" s="5">
        <v>107.4</v>
      </c>
      <c r="BX183" s="5">
        <v>107.4</v>
      </c>
      <c r="BY183" s="5">
        <v>108.3</v>
      </c>
      <c r="BZ183" s="5">
        <v>109.2</v>
      </c>
      <c r="CA183" s="5">
        <v>109.8</v>
      </c>
      <c r="CB183" s="5">
        <v>110.6</v>
      </c>
      <c r="CC183" s="5">
        <v>111.7</v>
      </c>
      <c r="CD183" s="5">
        <v>111.4</v>
      </c>
      <c r="CE183" s="5">
        <v>110.3</v>
      </c>
      <c r="CF183" s="5">
        <v>110</v>
      </c>
      <c r="CG183" s="5">
        <v>110.4</v>
      </c>
      <c r="CH183" s="5">
        <v>110.5</v>
      </c>
      <c r="CI183" s="5">
        <v>109.4</v>
      </c>
      <c r="CJ183" s="5">
        <v>108.7</v>
      </c>
      <c r="CK183" s="5">
        <v>108.5</v>
      </c>
      <c r="CL183" s="5">
        <v>109.4</v>
      </c>
      <c r="CM183" s="5">
        <v>110.5</v>
      </c>
      <c r="CN183" s="5">
        <v>112.4</v>
      </c>
      <c r="CO183" s="5">
        <v>112.4</v>
      </c>
      <c r="CP183" s="5">
        <v>112.4</v>
      </c>
      <c r="CQ183" s="5">
        <v>113.2</v>
      </c>
      <c r="CR183" s="5">
        <v>116</v>
      </c>
      <c r="CS183" s="5">
        <v>116.2</v>
      </c>
      <c r="CT183" s="5">
        <v>114.1</v>
      </c>
      <c r="CU183" s="5">
        <v>112.8</v>
      </c>
      <c r="CV183" s="5">
        <v>115.1</v>
      </c>
      <c r="CW183" s="5">
        <v>116.3</v>
      </c>
      <c r="CX183" s="5">
        <v>119.2</v>
      </c>
      <c r="CY183" s="5">
        <v>119.6</v>
      </c>
      <c r="CZ183" s="5">
        <v>121.6</v>
      </c>
      <c r="DA183" s="5">
        <v>130.1</v>
      </c>
      <c r="DB183" s="5">
        <v>134.19999999999999</v>
      </c>
      <c r="DC183" s="5">
        <v>138</v>
      </c>
      <c r="DD183" s="5">
        <v>145.19999999999999</v>
      </c>
      <c r="DE183" s="5">
        <v>150.9</v>
      </c>
      <c r="DF183" s="5">
        <v>157.6</v>
      </c>
      <c r="DG183" s="5">
        <v>165.6</v>
      </c>
      <c r="DH183" s="5">
        <v>172.4</v>
      </c>
      <c r="DI183" s="5">
        <v>175</v>
      </c>
      <c r="DJ183" s="5">
        <v>162.80000000000001</v>
      </c>
      <c r="DK183" s="5">
        <v>161.6</v>
      </c>
      <c r="DL183" s="5">
        <v>160.5</v>
      </c>
      <c r="DM183" s="5">
        <v>161.30000000000001</v>
      </c>
      <c r="DN183" s="5">
        <v>160.19999999999999</v>
      </c>
      <c r="DO183" s="5">
        <v>153.4</v>
      </c>
      <c r="DP183" s="5">
        <v>152.19999999999999</v>
      </c>
      <c r="DQ183" s="5">
        <v>152.30000000000001</v>
      </c>
      <c r="DR183" s="5">
        <v>156.4</v>
      </c>
      <c r="DS183" s="5">
        <v>168.2</v>
      </c>
      <c r="DT183" s="5">
        <v>180.1</v>
      </c>
    </row>
    <row r="184" spans="1:124">
      <c r="A184" s="3" t="s">
        <v>381</v>
      </c>
      <c r="B184" s="3" t="s">
        <v>382</v>
      </c>
      <c r="C184" s="4">
        <v>5.8340000000000003E-2</v>
      </c>
      <c r="D184" s="5">
        <v>118.9</v>
      </c>
      <c r="E184" s="5">
        <v>121.9</v>
      </c>
      <c r="F184" s="5">
        <v>121.1</v>
      </c>
      <c r="G184" s="5">
        <v>120.7</v>
      </c>
      <c r="H184" s="5">
        <v>124.4</v>
      </c>
      <c r="I184" s="5">
        <v>122.2</v>
      </c>
      <c r="J184" s="5">
        <v>117.9</v>
      </c>
      <c r="K184" s="5">
        <v>120.2</v>
      </c>
      <c r="L184" s="5">
        <v>127.2</v>
      </c>
      <c r="M184" s="5">
        <v>127.4</v>
      </c>
      <c r="N184" s="5">
        <v>127.6</v>
      </c>
      <c r="O184" s="5">
        <v>123.8</v>
      </c>
      <c r="P184" s="5">
        <v>124.3</v>
      </c>
      <c r="Q184" s="5">
        <v>122.3</v>
      </c>
      <c r="R184" s="5">
        <v>116.4</v>
      </c>
      <c r="S184" s="5">
        <v>109</v>
      </c>
      <c r="T184" s="5">
        <v>105.2</v>
      </c>
      <c r="U184" s="5">
        <v>102.9</v>
      </c>
      <c r="V184" s="5">
        <v>102.4</v>
      </c>
      <c r="W184" s="5">
        <v>98.3</v>
      </c>
      <c r="X184" s="5">
        <v>95.2</v>
      </c>
      <c r="Y184" s="5">
        <v>91.2</v>
      </c>
      <c r="Z184" s="5">
        <v>90.1</v>
      </c>
      <c r="AA184" s="5">
        <v>92</v>
      </c>
      <c r="AB184" s="5">
        <v>91</v>
      </c>
      <c r="AC184" s="5">
        <v>91.5</v>
      </c>
      <c r="AD184" s="5">
        <v>90.5</v>
      </c>
      <c r="AE184" s="5">
        <v>92.1</v>
      </c>
      <c r="AF184" s="5">
        <v>93.2</v>
      </c>
      <c r="AG184" s="5">
        <v>95.1</v>
      </c>
      <c r="AH184" s="5">
        <v>94.2</v>
      </c>
      <c r="AI184" s="5">
        <v>93.3</v>
      </c>
      <c r="AJ184" s="5">
        <v>93.8</v>
      </c>
      <c r="AK184" s="5">
        <v>97.6</v>
      </c>
      <c r="AL184" s="5">
        <v>98.6</v>
      </c>
      <c r="AM184" s="5">
        <v>103</v>
      </c>
      <c r="AN184" s="5">
        <v>104.3</v>
      </c>
      <c r="AO184" s="5">
        <v>107</v>
      </c>
      <c r="AP184" s="5">
        <v>109.8</v>
      </c>
      <c r="AQ184" s="5">
        <v>111.4</v>
      </c>
      <c r="AR184" s="5">
        <v>112.9</v>
      </c>
      <c r="AS184" s="5">
        <v>113.5</v>
      </c>
      <c r="AT184" s="5">
        <v>112.2</v>
      </c>
      <c r="AU184" s="5">
        <v>107.2</v>
      </c>
      <c r="AV184" s="5">
        <v>108.8</v>
      </c>
      <c r="AW184" s="5">
        <v>110</v>
      </c>
      <c r="AX184" s="5">
        <v>109.8</v>
      </c>
      <c r="AY184" s="5">
        <v>112.2</v>
      </c>
      <c r="AZ184" s="5">
        <v>118.7</v>
      </c>
      <c r="BA184" s="5">
        <v>121.3</v>
      </c>
      <c r="BB184" s="5">
        <v>123</v>
      </c>
      <c r="BC184" s="5">
        <v>124.9</v>
      </c>
      <c r="BD184" s="5">
        <v>127</v>
      </c>
      <c r="BE184" s="5">
        <v>123.3</v>
      </c>
      <c r="BF184" s="5">
        <v>118.3</v>
      </c>
      <c r="BG184" s="5">
        <v>114.8</v>
      </c>
      <c r="BH184" s="5">
        <v>115.1</v>
      </c>
      <c r="BI184" s="5">
        <v>114</v>
      </c>
      <c r="BJ184" s="5">
        <v>114.5</v>
      </c>
      <c r="BK184" s="5">
        <v>118.7</v>
      </c>
      <c r="BL184" s="5">
        <v>119</v>
      </c>
      <c r="BM184" s="5">
        <v>117.5</v>
      </c>
      <c r="BN184" s="5">
        <v>111.6</v>
      </c>
      <c r="BO184" s="5">
        <v>109.9</v>
      </c>
      <c r="BP184" s="5">
        <v>107.4</v>
      </c>
      <c r="BQ184" s="5">
        <v>105.1</v>
      </c>
      <c r="BR184" s="5">
        <v>105.4</v>
      </c>
      <c r="BS184" s="5">
        <v>104.9</v>
      </c>
      <c r="BT184" s="5">
        <v>105.6</v>
      </c>
      <c r="BU184" s="5">
        <v>104.3</v>
      </c>
      <c r="BV184" s="5">
        <v>106.1</v>
      </c>
      <c r="BW184" s="5">
        <v>103.7</v>
      </c>
      <c r="BX184" s="5">
        <v>103.3</v>
      </c>
      <c r="BY184" s="5">
        <v>103.8</v>
      </c>
      <c r="BZ184" s="5">
        <v>103.4</v>
      </c>
      <c r="CA184" s="5">
        <v>105</v>
      </c>
      <c r="CB184" s="5">
        <v>110.4</v>
      </c>
      <c r="CC184" s="5">
        <v>110.6</v>
      </c>
      <c r="CD184" s="5">
        <v>112</v>
      </c>
      <c r="CE184" s="5">
        <v>114.3</v>
      </c>
      <c r="CF184" s="5">
        <v>112.5</v>
      </c>
      <c r="CG184" s="5">
        <v>112.6</v>
      </c>
      <c r="CH184" s="5">
        <v>113.5</v>
      </c>
      <c r="CI184" s="5">
        <v>112.7</v>
      </c>
      <c r="CJ184" s="5">
        <v>114.8</v>
      </c>
      <c r="CK184" s="5">
        <v>119.7</v>
      </c>
      <c r="CL184" s="5">
        <v>118</v>
      </c>
      <c r="CM184" s="5">
        <v>118.9</v>
      </c>
      <c r="CN184" s="5">
        <v>120</v>
      </c>
      <c r="CO184" s="5">
        <v>120</v>
      </c>
      <c r="CP184" s="5">
        <v>119.7</v>
      </c>
      <c r="CQ184" s="5">
        <v>120.1</v>
      </c>
      <c r="CR184" s="5">
        <v>127</v>
      </c>
      <c r="CS184" s="5">
        <v>125.7</v>
      </c>
      <c r="CT184" s="5">
        <v>127.7</v>
      </c>
      <c r="CU184" s="5">
        <v>132.1</v>
      </c>
      <c r="CV184" s="5">
        <v>137.80000000000001</v>
      </c>
      <c r="CW184" s="5">
        <v>137.9</v>
      </c>
      <c r="CX184" s="5">
        <v>137.6</v>
      </c>
      <c r="CY184" s="5">
        <v>137.69999999999999</v>
      </c>
      <c r="CZ184" s="5">
        <v>137.19999999999999</v>
      </c>
      <c r="DA184" s="5">
        <v>138.30000000000001</v>
      </c>
      <c r="DB184" s="5">
        <v>140.6</v>
      </c>
      <c r="DC184" s="5">
        <v>145.19999999999999</v>
      </c>
      <c r="DD184" s="5">
        <v>148.30000000000001</v>
      </c>
      <c r="DE184" s="5">
        <v>151.80000000000001</v>
      </c>
      <c r="DF184" s="5">
        <v>159</v>
      </c>
      <c r="DG184" s="5">
        <v>165.3</v>
      </c>
      <c r="DH184" s="5">
        <v>168.4</v>
      </c>
      <c r="DI184" s="5">
        <v>167.7</v>
      </c>
      <c r="DJ184" s="5">
        <v>158.30000000000001</v>
      </c>
      <c r="DK184" s="5">
        <v>158.30000000000001</v>
      </c>
      <c r="DL184" s="5">
        <v>160.80000000000001</v>
      </c>
      <c r="DM184" s="5">
        <v>159.6</v>
      </c>
      <c r="DN184" s="5">
        <v>160.6</v>
      </c>
      <c r="DO184" s="5">
        <v>156</v>
      </c>
      <c r="DP184" s="5">
        <v>153.1</v>
      </c>
      <c r="DQ184" s="5">
        <v>154.1</v>
      </c>
      <c r="DR184" s="5">
        <v>158.4</v>
      </c>
      <c r="DS184" s="5">
        <v>168.7</v>
      </c>
      <c r="DT184" s="5">
        <v>177.1</v>
      </c>
    </row>
    <row r="185" spans="1:124">
      <c r="A185" s="3" t="s">
        <v>383</v>
      </c>
      <c r="B185" s="3" t="s">
        <v>384</v>
      </c>
      <c r="C185" s="4">
        <v>2.955E-2</v>
      </c>
      <c r="D185" s="5">
        <v>91.8</v>
      </c>
      <c r="E185" s="5">
        <v>88.4</v>
      </c>
      <c r="F185" s="5">
        <v>87.6</v>
      </c>
      <c r="G185" s="5">
        <v>91.3</v>
      </c>
      <c r="H185" s="5">
        <v>95.9</v>
      </c>
      <c r="I185" s="5">
        <v>96.5</v>
      </c>
      <c r="J185" s="5">
        <v>95.4</v>
      </c>
      <c r="K185" s="5">
        <v>91.8</v>
      </c>
      <c r="L185" s="5">
        <v>93.8</v>
      </c>
      <c r="M185" s="5">
        <v>94</v>
      </c>
      <c r="N185" s="5">
        <v>93.4</v>
      </c>
      <c r="O185" s="5">
        <v>94.5</v>
      </c>
      <c r="P185" s="5">
        <v>95</v>
      </c>
      <c r="Q185" s="5">
        <v>93.3</v>
      </c>
      <c r="R185" s="5">
        <v>93.3</v>
      </c>
      <c r="S185" s="5">
        <v>92.8</v>
      </c>
      <c r="T185" s="5">
        <v>93.1</v>
      </c>
      <c r="U185" s="5">
        <v>94.3</v>
      </c>
      <c r="V185" s="5">
        <v>93.5</v>
      </c>
      <c r="W185" s="5">
        <v>96.6</v>
      </c>
      <c r="X185" s="5">
        <v>103.5</v>
      </c>
      <c r="Y185" s="5">
        <v>102.9</v>
      </c>
      <c r="Z185" s="5">
        <v>103.8</v>
      </c>
      <c r="AA185" s="5">
        <v>104.2</v>
      </c>
      <c r="AB185" s="5">
        <v>102.8</v>
      </c>
      <c r="AC185" s="5">
        <v>100.4</v>
      </c>
      <c r="AD185" s="5">
        <v>104.6</v>
      </c>
      <c r="AE185" s="5">
        <v>105.4</v>
      </c>
      <c r="AF185" s="5">
        <v>102.2</v>
      </c>
      <c r="AG185" s="5">
        <v>104.1</v>
      </c>
      <c r="AH185" s="5">
        <v>103.6</v>
      </c>
      <c r="AI185" s="5">
        <v>107</v>
      </c>
      <c r="AJ185" s="5">
        <v>108.3</v>
      </c>
      <c r="AK185" s="5">
        <v>104.6</v>
      </c>
      <c r="AL185" s="5">
        <v>101.7</v>
      </c>
      <c r="AM185" s="5">
        <v>95.8</v>
      </c>
      <c r="AN185" s="5">
        <v>95.4</v>
      </c>
      <c r="AO185" s="5">
        <v>97.6</v>
      </c>
      <c r="AP185" s="5">
        <v>97.9</v>
      </c>
      <c r="AQ185" s="5">
        <v>101.4</v>
      </c>
      <c r="AR185" s="5">
        <v>100.3</v>
      </c>
      <c r="AS185" s="5">
        <v>103.5</v>
      </c>
      <c r="AT185" s="5">
        <v>102.1</v>
      </c>
      <c r="AU185" s="5">
        <v>101</v>
      </c>
      <c r="AV185" s="5">
        <v>98</v>
      </c>
      <c r="AW185" s="5">
        <v>94.6</v>
      </c>
      <c r="AX185" s="5">
        <v>89.6</v>
      </c>
      <c r="AY185" s="5">
        <v>87.7</v>
      </c>
      <c r="AZ185" s="5">
        <v>89.7</v>
      </c>
      <c r="BA185" s="5">
        <v>90.5</v>
      </c>
      <c r="BB185" s="5">
        <v>90.6</v>
      </c>
      <c r="BC185" s="5">
        <v>93.4</v>
      </c>
      <c r="BD185" s="5">
        <v>95.2</v>
      </c>
      <c r="BE185" s="5">
        <v>97.8</v>
      </c>
      <c r="BF185" s="5">
        <v>98.2</v>
      </c>
      <c r="BG185" s="5">
        <v>98.5</v>
      </c>
      <c r="BH185" s="5">
        <v>98.5</v>
      </c>
      <c r="BI185" s="5">
        <v>98.8</v>
      </c>
      <c r="BJ185" s="5">
        <v>99.6</v>
      </c>
      <c r="BK185" s="5">
        <v>100.3</v>
      </c>
      <c r="BL185" s="5">
        <v>104.4</v>
      </c>
      <c r="BM185" s="5">
        <v>103.9</v>
      </c>
      <c r="BN185" s="5">
        <v>104.7</v>
      </c>
      <c r="BO185" s="5">
        <v>106.9</v>
      </c>
      <c r="BP185" s="5">
        <v>108</v>
      </c>
      <c r="BQ185" s="5">
        <v>108.6</v>
      </c>
      <c r="BR185" s="5">
        <v>108.6</v>
      </c>
      <c r="BS185" s="5">
        <v>108.1</v>
      </c>
      <c r="BT185" s="5">
        <v>109.7</v>
      </c>
      <c r="BU185" s="5">
        <v>106.7</v>
      </c>
      <c r="BV185" s="5">
        <v>105.9</v>
      </c>
      <c r="BW185" s="5">
        <v>106</v>
      </c>
      <c r="BX185" s="5">
        <v>104.4</v>
      </c>
      <c r="BY185" s="5">
        <v>103.2</v>
      </c>
      <c r="BZ185" s="5">
        <v>103.7</v>
      </c>
      <c r="CA185" s="5">
        <v>107.8</v>
      </c>
      <c r="CB185" s="5">
        <v>109.3</v>
      </c>
      <c r="CC185" s="5">
        <v>110</v>
      </c>
      <c r="CD185" s="5">
        <v>116</v>
      </c>
      <c r="CE185" s="5">
        <v>120.7</v>
      </c>
      <c r="CF185" s="5">
        <v>118.8</v>
      </c>
      <c r="CG185" s="5">
        <v>118.2</v>
      </c>
      <c r="CH185" s="5">
        <v>118.9</v>
      </c>
      <c r="CI185" s="5">
        <v>121.1</v>
      </c>
      <c r="CJ185" s="5">
        <v>124.7</v>
      </c>
      <c r="CK185" s="5">
        <v>126.4</v>
      </c>
      <c r="CL185" s="5">
        <v>124.6</v>
      </c>
      <c r="CM185" s="5">
        <v>125.2</v>
      </c>
      <c r="CN185" s="5">
        <v>125.7</v>
      </c>
      <c r="CO185" s="5">
        <v>118</v>
      </c>
      <c r="CP185" s="5">
        <v>110.6</v>
      </c>
      <c r="CQ185" s="5">
        <v>110.8</v>
      </c>
      <c r="CR185" s="5">
        <v>110.7</v>
      </c>
      <c r="CS185" s="5">
        <v>107.5</v>
      </c>
      <c r="CT185" s="5">
        <v>105.5</v>
      </c>
      <c r="CU185" s="5">
        <v>105.7</v>
      </c>
      <c r="CV185" s="5">
        <v>106.9</v>
      </c>
      <c r="CW185" s="5">
        <v>102.9</v>
      </c>
      <c r="CX185" s="5">
        <v>103.5</v>
      </c>
      <c r="CY185" s="5">
        <v>105.8</v>
      </c>
      <c r="CZ185" s="5">
        <v>107.7</v>
      </c>
      <c r="DA185" s="5">
        <v>108.6</v>
      </c>
      <c r="DB185" s="5">
        <v>113.2</v>
      </c>
      <c r="DC185" s="5">
        <v>115.3</v>
      </c>
      <c r="DD185" s="5">
        <v>114.3</v>
      </c>
      <c r="DE185" s="5">
        <v>116.6</v>
      </c>
      <c r="DF185" s="5">
        <v>118.9</v>
      </c>
      <c r="DG185" s="5">
        <v>118.1</v>
      </c>
      <c r="DH185" s="5">
        <v>126.4</v>
      </c>
      <c r="DI185" s="5">
        <v>125.7</v>
      </c>
      <c r="DJ185" s="5">
        <v>129.4</v>
      </c>
      <c r="DK185" s="5">
        <v>132.6</v>
      </c>
      <c r="DL185" s="5">
        <v>141.4</v>
      </c>
      <c r="DM185" s="5">
        <v>141</v>
      </c>
      <c r="DN185" s="5">
        <v>146.1</v>
      </c>
      <c r="DO185" s="5">
        <v>145.4</v>
      </c>
      <c r="DP185" s="5">
        <v>142</v>
      </c>
      <c r="DQ185" s="5">
        <v>144.9</v>
      </c>
      <c r="DR185" s="5">
        <v>150.19999999999999</v>
      </c>
      <c r="DS185" s="5">
        <v>156.9</v>
      </c>
      <c r="DT185" s="5">
        <v>155</v>
      </c>
    </row>
    <row r="186" spans="1:124">
      <c r="A186" s="3" t="s">
        <v>385</v>
      </c>
      <c r="B186" s="3" t="s">
        <v>386</v>
      </c>
      <c r="C186" s="4">
        <v>0.29613</v>
      </c>
      <c r="D186" s="5">
        <v>109.9</v>
      </c>
      <c r="E186" s="5">
        <v>110.2</v>
      </c>
      <c r="F186" s="5">
        <v>110.9</v>
      </c>
      <c r="G186" s="5">
        <v>111.9</v>
      </c>
      <c r="H186" s="5">
        <v>112.1</v>
      </c>
      <c r="I186" s="5">
        <v>111.5</v>
      </c>
      <c r="J186" s="5">
        <v>109.6</v>
      </c>
      <c r="K186" s="5">
        <v>108.8</v>
      </c>
      <c r="L186" s="5">
        <v>104</v>
      </c>
      <c r="M186" s="5">
        <v>104.6</v>
      </c>
      <c r="N186" s="5">
        <v>101.8</v>
      </c>
      <c r="O186" s="5">
        <v>100.2</v>
      </c>
      <c r="P186" s="5">
        <v>97.2</v>
      </c>
      <c r="Q186" s="5">
        <v>96.4</v>
      </c>
      <c r="R186" s="5">
        <v>97.7</v>
      </c>
      <c r="S186" s="5">
        <v>98.7</v>
      </c>
      <c r="T186" s="5">
        <v>102</v>
      </c>
      <c r="U186" s="5">
        <v>102.9</v>
      </c>
      <c r="V186" s="5">
        <v>103.8</v>
      </c>
      <c r="W186" s="5">
        <v>107.5</v>
      </c>
      <c r="X186" s="5">
        <v>105.1</v>
      </c>
      <c r="Y186" s="5">
        <v>102.8</v>
      </c>
      <c r="Z186" s="5">
        <v>102.1</v>
      </c>
      <c r="AA186" s="5">
        <v>103.8</v>
      </c>
      <c r="AB186" s="5">
        <v>104.9</v>
      </c>
      <c r="AC186" s="5">
        <v>105</v>
      </c>
      <c r="AD186" s="5">
        <v>103.8</v>
      </c>
      <c r="AE186" s="5">
        <v>103</v>
      </c>
      <c r="AF186" s="5">
        <v>103.6</v>
      </c>
      <c r="AG186" s="5">
        <v>103.3</v>
      </c>
      <c r="AH186" s="5">
        <v>102.7</v>
      </c>
      <c r="AI186" s="5">
        <v>100.5</v>
      </c>
      <c r="AJ186" s="5">
        <v>97.5</v>
      </c>
      <c r="AK186" s="5">
        <v>98.2</v>
      </c>
      <c r="AL186" s="5">
        <v>99.1</v>
      </c>
      <c r="AM186" s="5">
        <v>98.1</v>
      </c>
      <c r="AN186" s="5">
        <v>97.8</v>
      </c>
      <c r="AO186" s="5">
        <v>99</v>
      </c>
      <c r="AP186" s="5">
        <v>99.7</v>
      </c>
      <c r="AQ186" s="5">
        <v>98.9</v>
      </c>
      <c r="AR186" s="5">
        <v>96.3</v>
      </c>
      <c r="AS186" s="5">
        <v>97.4</v>
      </c>
      <c r="AT186" s="5">
        <v>99.8</v>
      </c>
      <c r="AU186" s="5">
        <v>99.9</v>
      </c>
      <c r="AV186" s="5">
        <v>99.2</v>
      </c>
      <c r="AW186" s="5">
        <v>96</v>
      </c>
      <c r="AX186" s="5">
        <v>97.6</v>
      </c>
      <c r="AY186" s="5">
        <v>100.2</v>
      </c>
      <c r="AZ186" s="5">
        <v>104</v>
      </c>
      <c r="BA186" s="5">
        <v>104.2</v>
      </c>
      <c r="BB186" s="5">
        <v>105.5</v>
      </c>
      <c r="BC186" s="5">
        <v>106.9</v>
      </c>
      <c r="BD186" s="5">
        <v>108.1</v>
      </c>
      <c r="BE186" s="5">
        <v>108.3</v>
      </c>
      <c r="BF186" s="5">
        <v>112</v>
      </c>
      <c r="BG186" s="5">
        <v>112.5</v>
      </c>
      <c r="BH186" s="5">
        <v>113.9</v>
      </c>
      <c r="BI186" s="5">
        <v>114.6</v>
      </c>
      <c r="BJ186" s="5">
        <v>112.5</v>
      </c>
      <c r="BK186" s="5">
        <v>110.1</v>
      </c>
      <c r="BL186" s="5">
        <v>107.8</v>
      </c>
      <c r="BM186" s="5">
        <v>105.3</v>
      </c>
      <c r="BN186" s="5">
        <v>104.6</v>
      </c>
      <c r="BO186" s="5">
        <v>106.5</v>
      </c>
      <c r="BP186" s="5">
        <v>109.2</v>
      </c>
      <c r="BQ186" s="5">
        <v>110.8</v>
      </c>
      <c r="BR186" s="5">
        <v>112</v>
      </c>
      <c r="BS186" s="5">
        <v>114.4</v>
      </c>
      <c r="BT186" s="5">
        <v>115.6</v>
      </c>
      <c r="BU186" s="5">
        <v>114.1</v>
      </c>
      <c r="BV186" s="5">
        <v>114</v>
      </c>
      <c r="BW186" s="5">
        <v>120.6</v>
      </c>
      <c r="BX186" s="5">
        <v>122.1</v>
      </c>
      <c r="BY186" s="5">
        <v>125.4</v>
      </c>
      <c r="BZ186" s="5">
        <v>126.5</v>
      </c>
      <c r="CA186" s="5">
        <v>127.6</v>
      </c>
      <c r="CB186" s="5">
        <v>127.3</v>
      </c>
      <c r="CC186" s="5">
        <v>128.1</v>
      </c>
      <c r="CD186" s="5">
        <v>126.5</v>
      </c>
      <c r="CE186" s="5">
        <v>125.4</v>
      </c>
      <c r="CF186" s="5">
        <v>119.9</v>
      </c>
      <c r="CG186" s="5">
        <v>118.1</v>
      </c>
      <c r="CH186" s="5">
        <v>117</v>
      </c>
      <c r="CI186" s="5">
        <v>113.9</v>
      </c>
      <c r="CJ186" s="5">
        <v>113.4</v>
      </c>
      <c r="CK186" s="5">
        <v>112.3</v>
      </c>
      <c r="CL186" s="5">
        <v>112.3</v>
      </c>
      <c r="CM186" s="5">
        <v>114.3</v>
      </c>
      <c r="CN186" s="5">
        <v>118.6</v>
      </c>
      <c r="CO186" s="5">
        <v>120.9</v>
      </c>
      <c r="CP186" s="5">
        <v>121.9</v>
      </c>
      <c r="CQ186" s="5">
        <v>123.5</v>
      </c>
      <c r="CR186" s="5">
        <v>130.69999999999999</v>
      </c>
      <c r="CS186" s="5">
        <v>133.1</v>
      </c>
      <c r="CT186" s="5">
        <v>127.5</v>
      </c>
      <c r="CU186" s="5">
        <v>122.4</v>
      </c>
      <c r="CV186" s="5">
        <v>125.6</v>
      </c>
      <c r="CW186" s="5">
        <v>124.9</v>
      </c>
      <c r="CX186" s="5">
        <v>128.69999999999999</v>
      </c>
      <c r="CY186" s="5">
        <v>131.69999999999999</v>
      </c>
      <c r="CZ186" s="5">
        <v>136.1</v>
      </c>
      <c r="DA186" s="5">
        <v>143.5</v>
      </c>
      <c r="DB186" s="5">
        <v>144.4</v>
      </c>
      <c r="DC186" s="5">
        <v>152.19999999999999</v>
      </c>
      <c r="DD186" s="5">
        <v>158.5</v>
      </c>
      <c r="DE186" s="5">
        <v>160.5</v>
      </c>
      <c r="DF186" s="5">
        <v>159.30000000000001</v>
      </c>
      <c r="DG186" s="5">
        <v>170.2</v>
      </c>
      <c r="DH186" s="5">
        <v>180.4</v>
      </c>
      <c r="DI186" s="5">
        <v>192.5</v>
      </c>
      <c r="DJ186" s="5">
        <v>195.2</v>
      </c>
      <c r="DK186" s="5">
        <v>197.4</v>
      </c>
      <c r="DL186" s="5">
        <v>206.3</v>
      </c>
      <c r="DM186" s="5">
        <v>206.2</v>
      </c>
      <c r="DN186" s="5">
        <v>206.2</v>
      </c>
      <c r="DO186" s="5">
        <v>195</v>
      </c>
      <c r="DP186" s="5">
        <v>186.7</v>
      </c>
      <c r="DQ186" s="5">
        <v>185.9</v>
      </c>
      <c r="DR186" s="5">
        <v>195.8</v>
      </c>
      <c r="DS186" s="5">
        <v>209.2</v>
      </c>
      <c r="DT186" s="5">
        <v>225.5</v>
      </c>
    </row>
    <row r="187" spans="1:124">
      <c r="A187" s="3" t="s">
        <v>387</v>
      </c>
      <c r="B187" s="3" t="s">
        <v>388</v>
      </c>
      <c r="C187" s="4">
        <v>1.0150699999999999</v>
      </c>
      <c r="D187" s="5">
        <v>112.5</v>
      </c>
      <c r="E187" s="5">
        <v>113.3</v>
      </c>
      <c r="F187" s="5">
        <v>112.4</v>
      </c>
      <c r="G187" s="5">
        <v>112.5</v>
      </c>
      <c r="H187" s="5">
        <v>111.9</v>
      </c>
      <c r="I187" s="5">
        <v>108.9</v>
      </c>
      <c r="J187" s="5">
        <v>100</v>
      </c>
      <c r="K187" s="5">
        <v>96</v>
      </c>
      <c r="L187" s="5">
        <v>92.1</v>
      </c>
      <c r="M187" s="5">
        <v>93</v>
      </c>
      <c r="N187" s="5">
        <v>93.4</v>
      </c>
      <c r="O187" s="5">
        <v>94.2</v>
      </c>
      <c r="P187" s="5">
        <v>94.9</v>
      </c>
      <c r="Q187" s="5">
        <v>95.3</v>
      </c>
      <c r="R187" s="5">
        <v>97.2</v>
      </c>
      <c r="S187" s="5">
        <v>99.6</v>
      </c>
      <c r="T187" s="5">
        <v>102.8</v>
      </c>
      <c r="U187" s="5">
        <v>104.7</v>
      </c>
      <c r="V187" s="5">
        <v>105.8</v>
      </c>
      <c r="W187" s="5">
        <v>107.5</v>
      </c>
      <c r="X187" s="5">
        <v>109.4</v>
      </c>
      <c r="Y187" s="5">
        <v>107.7</v>
      </c>
      <c r="Z187" s="5">
        <v>108.2</v>
      </c>
      <c r="AA187" s="5">
        <v>111.8</v>
      </c>
      <c r="AB187" s="5">
        <v>110.9</v>
      </c>
      <c r="AC187" s="5">
        <v>109.4</v>
      </c>
      <c r="AD187" s="5">
        <v>105.8</v>
      </c>
      <c r="AE187" s="5">
        <v>106.1</v>
      </c>
      <c r="AF187" s="5">
        <v>103.2</v>
      </c>
      <c r="AG187" s="5">
        <v>99</v>
      </c>
      <c r="AH187" s="5">
        <v>97.9</v>
      </c>
      <c r="AI187" s="5">
        <v>95.6</v>
      </c>
      <c r="AJ187" s="5">
        <v>94.9</v>
      </c>
      <c r="AK187" s="5">
        <v>94.9</v>
      </c>
      <c r="AL187" s="5">
        <v>95</v>
      </c>
      <c r="AM187" s="5">
        <v>96.3</v>
      </c>
      <c r="AN187" s="5">
        <v>95.3</v>
      </c>
      <c r="AO187" s="5">
        <v>95.1</v>
      </c>
      <c r="AP187" s="5">
        <v>95.2</v>
      </c>
      <c r="AQ187" s="5">
        <v>95</v>
      </c>
      <c r="AR187" s="5">
        <v>92.2</v>
      </c>
      <c r="AS187" s="5">
        <v>89.8</v>
      </c>
      <c r="AT187" s="5">
        <v>90.1</v>
      </c>
      <c r="AU187" s="5">
        <v>90</v>
      </c>
      <c r="AV187" s="5">
        <v>89.7</v>
      </c>
      <c r="AW187" s="5">
        <v>89.2</v>
      </c>
      <c r="AX187" s="5">
        <v>91.8</v>
      </c>
      <c r="AY187" s="5">
        <v>95.5</v>
      </c>
      <c r="AZ187" s="5">
        <v>99.3</v>
      </c>
      <c r="BA187" s="5">
        <v>101.4</v>
      </c>
      <c r="BB187" s="5">
        <v>101.1</v>
      </c>
      <c r="BC187" s="5">
        <v>99.5</v>
      </c>
      <c r="BD187" s="5">
        <v>102.8</v>
      </c>
      <c r="BE187" s="5">
        <v>105.5</v>
      </c>
      <c r="BF187" s="5">
        <v>103.4</v>
      </c>
      <c r="BG187" s="5">
        <v>103</v>
      </c>
      <c r="BH187" s="5">
        <v>106.4</v>
      </c>
      <c r="BI187" s="5">
        <v>108.7</v>
      </c>
      <c r="BJ187" s="5">
        <v>108.3</v>
      </c>
      <c r="BK187" s="5">
        <v>106.8</v>
      </c>
      <c r="BL187" s="5">
        <v>105.9</v>
      </c>
      <c r="BM187" s="5">
        <v>104.4</v>
      </c>
      <c r="BN187" s="5">
        <v>104.5</v>
      </c>
      <c r="BO187" s="5">
        <v>104.4</v>
      </c>
      <c r="BP187" s="5">
        <v>103.6</v>
      </c>
      <c r="BQ187" s="5">
        <v>106.2</v>
      </c>
      <c r="BR187" s="5">
        <v>107.5</v>
      </c>
      <c r="BS187" s="5">
        <v>109.8</v>
      </c>
      <c r="BT187" s="5">
        <v>110.8</v>
      </c>
      <c r="BU187" s="5">
        <v>111.6</v>
      </c>
      <c r="BV187" s="5">
        <v>113.5</v>
      </c>
      <c r="BW187" s="5">
        <v>118.1</v>
      </c>
      <c r="BX187" s="5">
        <v>122</v>
      </c>
      <c r="BY187" s="5">
        <v>123.3</v>
      </c>
      <c r="BZ187" s="5">
        <v>124.3</v>
      </c>
      <c r="CA187" s="5">
        <v>121.6</v>
      </c>
      <c r="CB187" s="5">
        <v>118</v>
      </c>
      <c r="CC187" s="5">
        <v>118.7</v>
      </c>
      <c r="CD187" s="5">
        <v>118.2</v>
      </c>
      <c r="CE187" s="5">
        <v>113</v>
      </c>
      <c r="CF187" s="5">
        <v>109.2</v>
      </c>
      <c r="CG187" s="5">
        <v>111</v>
      </c>
      <c r="CH187" s="5">
        <v>112.9</v>
      </c>
      <c r="CI187" s="5">
        <v>110.3</v>
      </c>
      <c r="CJ187" s="5">
        <v>109.9</v>
      </c>
      <c r="CK187" s="5">
        <v>107.9</v>
      </c>
      <c r="CL187" s="5">
        <v>106.5</v>
      </c>
      <c r="CM187" s="5">
        <v>105</v>
      </c>
      <c r="CN187" s="5">
        <v>106.9</v>
      </c>
      <c r="CO187" s="5">
        <v>110.2</v>
      </c>
      <c r="CP187" s="5">
        <v>111.7</v>
      </c>
      <c r="CQ187" s="5">
        <v>115.8</v>
      </c>
      <c r="CR187" s="5">
        <v>127.3</v>
      </c>
      <c r="CS187" s="5">
        <v>138.1</v>
      </c>
      <c r="CT187" s="5">
        <v>135.69999999999999</v>
      </c>
      <c r="CU187" s="5">
        <v>132.80000000000001</v>
      </c>
      <c r="CV187" s="5">
        <v>128.30000000000001</v>
      </c>
      <c r="CW187" s="5">
        <v>125.5</v>
      </c>
      <c r="CX187" s="5">
        <v>129.80000000000001</v>
      </c>
      <c r="CY187" s="5">
        <v>131.80000000000001</v>
      </c>
      <c r="CZ187" s="5">
        <v>136.6</v>
      </c>
      <c r="DA187" s="5">
        <v>138.9</v>
      </c>
      <c r="DB187" s="5">
        <v>143</v>
      </c>
      <c r="DC187" s="5">
        <v>151.19999999999999</v>
      </c>
      <c r="DD187" s="5">
        <v>161.19999999999999</v>
      </c>
      <c r="DE187" s="5">
        <v>166.7</v>
      </c>
      <c r="DF187" s="5">
        <v>173.8</v>
      </c>
      <c r="DG187" s="5">
        <v>184.3</v>
      </c>
      <c r="DH187" s="5">
        <v>195.3</v>
      </c>
      <c r="DI187" s="5">
        <v>204.8</v>
      </c>
      <c r="DJ187" s="5">
        <v>194.3</v>
      </c>
      <c r="DK187" s="5">
        <v>195.4</v>
      </c>
      <c r="DL187" s="5">
        <v>197</v>
      </c>
      <c r="DM187" s="5">
        <v>193.8</v>
      </c>
      <c r="DN187" s="5">
        <v>192.9</v>
      </c>
      <c r="DO187" s="5">
        <v>191.9</v>
      </c>
      <c r="DP187" s="5">
        <v>188.8</v>
      </c>
      <c r="DQ187" s="5">
        <v>189.6</v>
      </c>
      <c r="DR187" s="5">
        <v>201.8</v>
      </c>
      <c r="DS187" s="5">
        <v>214.4</v>
      </c>
      <c r="DT187" s="5">
        <v>226.6</v>
      </c>
    </row>
    <row r="188" spans="1:124">
      <c r="A188" s="3" t="s">
        <v>389</v>
      </c>
      <c r="B188" s="3" t="s">
        <v>390</v>
      </c>
      <c r="C188" s="4">
        <v>1.1599999999999999E-2</v>
      </c>
      <c r="D188" s="5">
        <v>118.2</v>
      </c>
      <c r="E188" s="5">
        <v>113.1</v>
      </c>
      <c r="F188" s="5">
        <v>113.8</v>
      </c>
      <c r="G188" s="5">
        <v>118.9</v>
      </c>
      <c r="H188" s="5">
        <v>120.8</v>
      </c>
      <c r="I188" s="5">
        <v>119.2</v>
      </c>
      <c r="J188" s="5">
        <v>113</v>
      </c>
      <c r="K188" s="5">
        <v>114.4</v>
      </c>
      <c r="L188" s="5">
        <v>114</v>
      </c>
      <c r="M188" s="5">
        <v>111.8</v>
      </c>
      <c r="N188" s="5">
        <v>111.9</v>
      </c>
      <c r="O188" s="5">
        <v>107.6</v>
      </c>
      <c r="P188" s="5">
        <v>106.4</v>
      </c>
      <c r="Q188" s="5">
        <v>106.3</v>
      </c>
      <c r="R188" s="5">
        <v>108.2</v>
      </c>
      <c r="S188" s="5">
        <v>107.5</v>
      </c>
      <c r="T188" s="5">
        <v>108.3</v>
      </c>
      <c r="U188" s="5">
        <v>108</v>
      </c>
      <c r="V188" s="5">
        <v>108.2</v>
      </c>
      <c r="W188" s="5">
        <v>110.4</v>
      </c>
      <c r="X188" s="5">
        <v>110.4</v>
      </c>
      <c r="Y188" s="5">
        <v>108.3</v>
      </c>
      <c r="Z188" s="5">
        <v>106.7</v>
      </c>
      <c r="AA188" s="5">
        <v>107.1</v>
      </c>
      <c r="AB188" s="5">
        <v>106.2</v>
      </c>
      <c r="AC188" s="5">
        <v>105.9</v>
      </c>
      <c r="AD188" s="5">
        <v>105.9</v>
      </c>
      <c r="AE188" s="5">
        <v>107.2</v>
      </c>
      <c r="AF188" s="5">
        <v>106.8</v>
      </c>
      <c r="AG188" s="5">
        <v>106.9</v>
      </c>
      <c r="AH188" s="5">
        <v>104.5</v>
      </c>
      <c r="AI188" s="5">
        <v>106.8</v>
      </c>
      <c r="AJ188" s="5">
        <v>112.5</v>
      </c>
      <c r="AK188" s="5">
        <v>111</v>
      </c>
      <c r="AL188" s="5">
        <v>106.8</v>
      </c>
      <c r="AM188" s="5">
        <v>105.6</v>
      </c>
      <c r="AN188" s="5">
        <v>107.6</v>
      </c>
      <c r="AO188" s="5">
        <v>115.5</v>
      </c>
      <c r="AP188" s="5">
        <v>118.2</v>
      </c>
      <c r="AQ188" s="5">
        <v>118.9</v>
      </c>
      <c r="AR188" s="5">
        <v>120.5</v>
      </c>
      <c r="AS188" s="5">
        <v>122.3</v>
      </c>
      <c r="AT188" s="5">
        <v>126.8</v>
      </c>
      <c r="AU188" s="5">
        <v>126.7</v>
      </c>
      <c r="AV188" s="5">
        <v>124.4</v>
      </c>
      <c r="AW188" s="5">
        <v>122.8</v>
      </c>
      <c r="AX188" s="5">
        <v>117.7</v>
      </c>
      <c r="AY188" s="5">
        <v>115.8</v>
      </c>
      <c r="AZ188" s="5">
        <v>118.4</v>
      </c>
      <c r="BA188" s="5">
        <v>118.7</v>
      </c>
      <c r="BB188" s="5">
        <v>120.1</v>
      </c>
      <c r="BC188" s="5">
        <v>121.7</v>
      </c>
      <c r="BD188" s="5">
        <v>123.9</v>
      </c>
      <c r="BE188" s="5">
        <v>124.3</v>
      </c>
      <c r="BF188" s="5">
        <v>122.9</v>
      </c>
      <c r="BG188" s="5">
        <v>119.8</v>
      </c>
      <c r="BH188" s="5">
        <v>117.4</v>
      </c>
      <c r="BI188" s="5">
        <v>115.8</v>
      </c>
      <c r="BJ188" s="5">
        <v>112.4</v>
      </c>
      <c r="BK188" s="5">
        <v>112.4</v>
      </c>
      <c r="BL188" s="5">
        <v>109.7</v>
      </c>
      <c r="BM188" s="5">
        <v>111.4</v>
      </c>
      <c r="BN188" s="5">
        <v>110.8</v>
      </c>
      <c r="BO188" s="5">
        <v>111.3</v>
      </c>
      <c r="BP188" s="5">
        <v>112.2</v>
      </c>
      <c r="BQ188" s="5">
        <v>112</v>
      </c>
      <c r="BR188" s="5">
        <v>111.3</v>
      </c>
      <c r="BS188" s="5">
        <v>111.6</v>
      </c>
      <c r="BT188" s="5">
        <v>111.7</v>
      </c>
      <c r="BU188" s="5">
        <v>112.1</v>
      </c>
      <c r="BV188" s="5">
        <v>110.9</v>
      </c>
      <c r="BW188" s="5">
        <v>109.8</v>
      </c>
      <c r="BX188" s="5">
        <v>109.8</v>
      </c>
      <c r="BY188" s="5">
        <v>110.5</v>
      </c>
      <c r="BZ188" s="5">
        <v>111.6</v>
      </c>
      <c r="CA188" s="5">
        <v>112.1</v>
      </c>
      <c r="CB188" s="5">
        <v>112.5</v>
      </c>
      <c r="CC188" s="5">
        <v>112.1</v>
      </c>
      <c r="CD188" s="5">
        <v>112.3</v>
      </c>
      <c r="CE188" s="5">
        <v>112.4</v>
      </c>
      <c r="CF188" s="5">
        <v>112.3</v>
      </c>
      <c r="CG188" s="5">
        <v>112.6</v>
      </c>
      <c r="CH188" s="5">
        <v>112.7</v>
      </c>
      <c r="CI188" s="5">
        <v>114.4</v>
      </c>
      <c r="CJ188" s="5">
        <v>111.7</v>
      </c>
      <c r="CK188" s="5">
        <v>111.7</v>
      </c>
      <c r="CL188" s="5">
        <v>111</v>
      </c>
      <c r="CM188" s="5">
        <v>115</v>
      </c>
      <c r="CN188" s="5">
        <v>115.6</v>
      </c>
      <c r="CO188" s="5">
        <v>115.1</v>
      </c>
      <c r="CP188" s="5">
        <v>117.2</v>
      </c>
      <c r="CQ188" s="5">
        <v>118</v>
      </c>
      <c r="CR188" s="5">
        <v>125.9</v>
      </c>
      <c r="CS188" s="5">
        <v>124.2</v>
      </c>
      <c r="CT188" s="5">
        <v>121.3</v>
      </c>
      <c r="CU188" s="5">
        <v>120.8</v>
      </c>
      <c r="CV188" s="5">
        <v>120.4</v>
      </c>
      <c r="CW188" s="5">
        <v>124.7</v>
      </c>
      <c r="CX188" s="5">
        <v>128.30000000000001</v>
      </c>
      <c r="CY188" s="5">
        <v>131.1</v>
      </c>
      <c r="CZ188" s="5">
        <v>133.9</v>
      </c>
      <c r="DA188" s="5">
        <v>135.1</v>
      </c>
      <c r="DB188" s="5">
        <v>139.4</v>
      </c>
      <c r="DC188" s="5">
        <v>143.1</v>
      </c>
      <c r="DD188" s="5">
        <v>143.19999999999999</v>
      </c>
      <c r="DE188" s="5">
        <v>142.4</v>
      </c>
      <c r="DF188" s="5">
        <v>140.80000000000001</v>
      </c>
      <c r="DG188" s="5">
        <v>142</v>
      </c>
      <c r="DH188" s="5">
        <v>151.4</v>
      </c>
      <c r="DI188" s="5">
        <v>157.30000000000001</v>
      </c>
      <c r="DJ188" s="5">
        <v>174.9</v>
      </c>
      <c r="DK188" s="5">
        <v>177.4</v>
      </c>
      <c r="DL188" s="5">
        <v>189</v>
      </c>
      <c r="DM188" s="5">
        <v>192.3</v>
      </c>
      <c r="DN188" s="5">
        <v>192.7</v>
      </c>
      <c r="DO188" s="5">
        <v>189.7</v>
      </c>
      <c r="DP188" s="5">
        <v>185</v>
      </c>
      <c r="DQ188" s="5">
        <v>185.8</v>
      </c>
      <c r="DR188" s="5">
        <v>191.6</v>
      </c>
      <c r="DS188" s="5">
        <v>189.6</v>
      </c>
      <c r="DT188" s="5">
        <v>188.4</v>
      </c>
    </row>
    <row r="189" spans="1:124">
      <c r="A189" s="3" t="s">
        <v>391</v>
      </c>
      <c r="B189" s="3" t="s">
        <v>392</v>
      </c>
      <c r="C189" s="4">
        <v>2.7689999999999999E-2</v>
      </c>
      <c r="D189" s="5">
        <v>100</v>
      </c>
      <c r="E189" s="5">
        <v>96.9</v>
      </c>
      <c r="F189" s="5">
        <v>92.1</v>
      </c>
      <c r="G189" s="5">
        <v>93.2</v>
      </c>
      <c r="H189" s="5">
        <v>89.9</v>
      </c>
      <c r="I189" s="5">
        <v>88.4</v>
      </c>
      <c r="J189" s="5">
        <v>87</v>
      </c>
      <c r="K189" s="5">
        <v>87.8</v>
      </c>
      <c r="L189" s="5">
        <v>89</v>
      </c>
      <c r="M189" s="5">
        <v>91.7</v>
      </c>
      <c r="N189" s="5">
        <v>92.5</v>
      </c>
      <c r="O189" s="5">
        <v>91.1</v>
      </c>
      <c r="P189" s="5">
        <v>90.6</v>
      </c>
      <c r="Q189" s="5">
        <v>89</v>
      </c>
      <c r="R189" s="5">
        <v>89.7</v>
      </c>
      <c r="S189" s="5">
        <v>91.8</v>
      </c>
      <c r="T189" s="5">
        <v>98.5</v>
      </c>
      <c r="U189" s="5">
        <v>106</v>
      </c>
      <c r="V189" s="5">
        <v>111.6</v>
      </c>
      <c r="W189" s="5">
        <v>115.4</v>
      </c>
      <c r="X189" s="5">
        <v>116.4</v>
      </c>
      <c r="Y189" s="5">
        <v>122.8</v>
      </c>
      <c r="Z189" s="5">
        <v>128.6</v>
      </c>
      <c r="AA189" s="5">
        <v>132.4</v>
      </c>
      <c r="AB189" s="5">
        <v>145</v>
      </c>
      <c r="AC189" s="5">
        <v>143</v>
      </c>
      <c r="AD189" s="5">
        <v>150.4</v>
      </c>
      <c r="AE189" s="5">
        <v>155.1</v>
      </c>
      <c r="AF189" s="5">
        <v>159.80000000000001</v>
      </c>
      <c r="AG189" s="5">
        <v>163.19999999999999</v>
      </c>
      <c r="AH189" s="5">
        <v>162.80000000000001</v>
      </c>
      <c r="AI189" s="5">
        <v>161.69999999999999</v>
      </c>
      <c r="AJ189" s="5">
        <v>156.4</v>
      </c>
      <c r="AK189" s="5">
        <v>157</v>
      </c>
      <c r="AL189" s="5">
        <v>155.69999999999999</v>
      </c>
      <c r="AM189" s="5">
        <v>152.80000000000001</v>
      </c>
      <c r="AN189" s="5">
        <v>150</v>
      </c>
      <c r="AO189" s="5">
        <v>155.4</v>
      </c>
      <c r="AP189" s="5">
        <v>148.5</v>
      </c>
      <c r="AQ189" s="5">
        <v>144.6</v>
      </c>
      <c r="AR189" s="5">
        <v>143.9</v>
      </c>
      <c r="AS189" s="5">
        <v>144</v>
      </c>
      <c r="AT189" s="5">
        <v>138</v>
      </c>
      <c r="AU189" s="5">
        <v>140.1</v>
      </c>
      <c r="AV189" s="5">
        <v>139.9</v>
      </c>
      <c r="AW189" s="5">
        <v>133.69999999999999</v>
      </c>
      <c r="AX189" s="5">
        <v>133.1</v>
      </c>
      <c r="AY189" s="5">
        <v>124.1</v>
      </c>
      <c r="AZ189" s="5">
        <v>123.1</v>
      </c>
      <c r="BA189" s="5">
        <v>126.9</v>
      </c>
      <c r="BB189" s="5">
        <v>124.6</v>
      </c>
      <c r="BC189" s="5">
        <v>116</v>
      </c>
      <c r="BD189" s="5">
        <v>120.7</v>
      </c>
      <c r="BE189" s="5">
        <v>126.5</v>
      </c>
      <c r="BF189" s="5">
        <v>126.8</v>
      </c>
      <c r="BG189" s="5">
        <v>128.19999999999999</v>
      </c>
      <c r="BH189" s="5">
        <v>134.9</v>
      </c>
      <c r="BI189" s="5">
        <v>139.19999999999999</v>
      </c>
      <c r="BJ189" s="5">
        <v>142.9</v>
      </c>
      <c r="BK189" s="5">
        <v>143.4</v>
      </c>
      <c r="BL189" s="5">
        <v>142.6</v>
      </c>
      <c r="BM189" s="5">
        <v>142.6</v>
      </c>
      <c r="BN189" s="5">
        <v>143.9</v>
      </c>
      <c r="BO189" s="5">
        <v>153.1</v>
      </c>
      <c r="BP189" s="5">
        <v>156.4</v>
      </c>
      <c r="BQ189" s="5">
        <v>163</v>
      </c>
      <c r="BR189" s="5">
        <v>163.4</v>
      </c>
      <c r="BS189" s="5">
        <v>171.3</v>
      </c>
      <c r="BT189" s="5">
        <v>182.6</v>
      </c>
      <c r="BU189" s="5">
        <v>178.5</v>
      </c>
      <c r="BV189" s="5">
        <v>176.3</v>
      </c>
      <c r="BW189" s="5">
        <v>175.4</v>
      </c>
      <c r="BX189" s="5">
        <v>180</v>
      </c>
      <c r="BY189" s="5">
        <v>184.5</v>
      </c>
      <c r="BZ189" s="5">
        <v>182.8</v>
      </c>
      <c r="CA189" s="5">
        <v>180.6</v>
      </c>
      <c r="CB189" s="5">
        <v>180.9</v>
      </c>
      <c r="CC189" s="5">
        <v>179.5</v>
      </c>
      <c r="CD189" s="5">
        <v>180.9</v>
      </c>
      <c r="CE189" s="5">
        <v>177.5</v>
      </c>
      <c r="CF189" s="5">
        <v>180.4</v>
      </c>
      <c r="CG189" s="5">
        <v>185</v>
      </c>
      <c r="CH189" s="5">
        <v>185.1</v>
      </c>
      <c r="CI189" s="5">
        <v>177.6</v>
      </c>
      <c r="CJ189" s="5">
        <v>172.1</v>
      </c>
      <c r="CK189" s="5">
        <v>167.3</v>
      </c>
      <c r="CL189" s="5">
        <v>164.4</v>
      </c>
      <c r="CM189" s="5">
        <v>163</v>
      </c>
      <c r="CN189" s="5">
        <v>164</v>
      </c>
      <c r="CO189" s="5">
        <v>166.3</v>
      </c>
      <c r="CP189" s="5">
        <v>168.4</v>
      </c>
      <c r="CQ189" s="5">
        <v>166.8</v>
      </c>
      <c r="CR189" s="5">
        <v>169</v>
      </c>
      <c r="CS189" s="5">
        <v>170.4</v>
      </c>
      <c r="CT189" s="5">
        <v>166.6</v>
      </c>
      <c r="CU189" s="5">
        <v>166.6</v>
      </c>
      <c r="CV189" s="5">
        <v>167.7</v>
      </c>
      <c r="CW189" s="5">
        <v>167.3</v>
      </c>
      <c r="CX189" s="5">
        <v>168</v>
      </c>
      <c r="CY189" s="5">
        <v>167.8</v>
      </c>
      <c r="CZ189" s="5">
        <v>173.8</v>
      </c>
      <c r="DA189" s="5">
        <v>176.3</v>
      </c>
      <c r="DB189" s="5">
        <v>180.3</v>
      </c>
      <c r="DC189" s="5">
        <v>186.8</v>
      </c>
      <c r="DD189" s="5">
        <v>189.4</v>
      </c>
      <c r="DE189" s="5">
        <v>191.4</v>
      </c>
      <c r="DF189" s="5">
        <v>194.5</v>
      </c>
      <c r="DG189" s="5">
        <v>199.8</v>
      </c>
      <c r="DH189" s="5">
        <v>199.8</v>
      </c>
      <c r="DI189" s="5">
        <v>199.6</v>
      </c>
      <c r="DJ189" s="5">
        <v>201.3</v>
      </c>
      <c r="DK189" s="5">
        <v>200.1</v>
      </c>
      <c r="DL189" s="5">
        <v>193</v>
      </c>
      <c r="DM189" s="5">
        <v>188</v>
      </c>
      <c r="DN189" s="5">
        <v>187.1</v>
      </c>
      <c r="DO189" s="5">
        <v>190.3</v>
      </c>
      <c r="DP189" s="5">
        <v>188.7</v>
      </c>
      <c r="DQ189" s="5">
        <v>188.5</v>
      </c>
      <c r="DR189" s="5">
        <v>189.8</v>
      </c>
      <c r="DS189" s="5">
        <v>188.4</v>
      </c>
      <c r="DT189" s="5">
        <v>188.3</v>
      </c>
    </row>
    <row r="190" spans="1:124">
      <c r="A190" s="3" t="s">
        <v>393</v>
      </c>
      <c r="B190" s="3" t="s">
        <v>394</v>
      </c>
      <c r="C190" s="4">
        <v>7.0809999999999998E-2</v>
      </c>
      <c r="D190" s="5">
        <v>107.5</v>
      </c>
      <c r="E190" s="5">
        <v>106</v>
      </c>
      <c r="F190" s="5">
        <v>106.3</v>
      </c>
      <c r="G190" s="5">
        <v>110.1</v>
      </c>
      <c r="H190" s="5">
        <v>113.3</v>
      </c>
      <c r="I190" s="5">
        <v>113.2</v>
      </c>
      <c r="J190" s="5">
        <v>109.1</v>
      </c>
      <c r="K190" s="5">
        <v>109.9</v>
      </c>
      <c r="L190" s="5">
        <v>104.8</v>
      </c>
      <c r="M190" s="5">
        <v>101.8</v>
      </c>
      <c r="N190" s="5">
        <v>99.7</v>
      </c>
      <c r="O190" s="5">
        <v>99.6</v>
      </c>
      <c r="P190" s="5">
        <v>99.9</v>
      </c>
      <c r="Q190" s="5">
        <v>101.4</v>
      </c>
      <c r="R190" s="5">
        <v>102.6</v>
      </c>
      <c r="S190" s="5">
        <v>102.9</v>
      </c>
      <c r="T190" s="5">
        <v>103.1</v>
      </c>
      <c r="U190" s="5">
        <v>104</v>
      </c>
      <c r="V190" s="5">
        <v>106.1</v>
      </c>
      <c r="W190" s="5">
        <v>105.7</v>
      </c>
      <c r="X190" s="5">
        <v>102</v>
      </c>
      <c r="Y190" s="5">
        <v>99.5</v>
      </c>
      <c r="Z190" s="5">
        <v>100.3</v>
      </c>
      <c r="AA190" s="5">
        <v>103.9</v>
      </c>
      <c r="AB190" s="5">
        <v>104.8</v>
      </c>
      <c r="AC190" s="5">
        <v>104.8</v>
      </c>
      <c r="AD190" s="5">
        <v>103.7</v>
      </c>
      <c r="AE190" s="5">
        <v>104.9</v>
      </c>
      <c r="AF190" s="5">
        <v>104.6</v>
      </c>
      <c r="AG190" s="5">
        <v>102</v>
      </c>
      <c r="AH190" s="5">
        <v>100.4</v>
      </c>
      <c r="AI190" s="5">
        <v>95.8</v>
      </c>
      <c r="AJ190" s="5">
        <v>91.2</v>
      </c>
      <c r="AK190" s="5">
        <v>93.4</v>
      </c>
      <c r="AL190" s="5">
        <v>93.3</v>
      </c>
      <c r="AM190" s="5">
        <v>92.7</v>
      </c>
      <c r="AN190" s="5">
        <v>94.3</v>
      </c>
      <c r="AO190" s="5">
        <v>97.8</v>
      </c>
      <c r="AP190" s="5">
        <v>98.7</v>
      </c>
      <c r="AQ190" s="5">
        <v>98.5</v>
      </c>
      <c r="AR190" s="5">
        <v>98.9</v>
      </c>
      <c r="AS190" s="5">
        <v>99</v>
      </c>
      <c r="AT190" s="5">
        <v>100.2</v>
      </c>
      <c r="AU190" s="5">
        <v>96.9</v>
      </c>
      <c r="AV190" s="5">
        <v>97.4</v>
      </c>
      <c r="AW190" s="5">
        <v>97.1</v>
      </c>
      <c r="AX190" s="5">
        <v>97.4</v>
      </c>
      <c r="AY190" s="5">
        <v>98.6</v>
      </c>
      <c r="AZ190" s="5">
        <v>94.9</v>
      </c>
      <c r="BA190" s="5">
        <v>96.1</v>
      </c>
      <c r="BB190" s="5">
        <v>97.4</v>
      </c>
      <c r="BC190" s="5">
        <v>100.1</v>
      </c>
      <c r="BD190" s="5">
        <v>102.2</v>
      </c>
      <c r="BE190" s="5">
        <v>102.1</v>
      </c>
      <c r="BF190" s="5">
        <v>103.6</v>
      </c>
      <c r="BG190" s="5">
        <v>101.8</v>
      </c>
      <c r="BH190" s="5">
        <v>103.6</v>
      </c>
      <c r="BI190" s="5">
        <v>102.9</v>
      </c>
      <c r="BJ190" s="5">
        <v>104.1</v>
      </c>
      <c r="BK190" s="5">
        <v>100.4</v>
      </c>
      <c r="BL190" s="5">
        <v>98.3</v>
      </c>
      <c r="BM190" s="5">
        <v>96.7</v>
      </c>
      <c r="BN190" s="5">
        <v>97.9</v>
      </c>
      <c r="BO190" s="5">
        <v>100.1</v>
      </c>
      <c r="BP190" s="5">
        <v>102.1</v>
      </c>
      <c r="BQ190" s="5">
        <v>101.5</v>
      </c>
      <c r="BR190" s="5">
        <v>100.5</v>
      </c>
      <c r="BS190" s="5">
        <v>100.7</v>
      </c>
      <c r="BT190" s="5">
        <v>102.9</v>
      </c>
      <c r="BU190" s="5">
        <v>103.7</v>
      </c>
      <c r="BV190" s="5">
        <v>105.3</v>
      </c>
      <c r="BW190" s="5">
        <v>109</v>
      </c>
      <c r="BX190" s="5">
        <v>110.4</v>
      </c>
      <c r="BY190" s="5">
        <v>110.2</v>
      </c>
      <c r="BZ190" s="5">
        <v>110.4</v>
      </c>
      <c r="CA190" s="5">
        <v>112</v>
      </c>
      <c r="CB190" s="5">
        <v>113.8</v>
      </c>
      <c r="CC190" s="5">
        <v>113.3</v>
      </c>
      <c r="CD190" s="5">
        <v>111.7</v>
      </c>
      <c r="CE190" s="5">
        <v>107.9</v>
      </c>
      <c r="CF190" s="5">
        <v>105.5</v>
      </c>
      <c r="CG190" s="5">
        <v>106.7</v>
      </c>
      <c r="CH190" s="5">
        <v>109.7</v>
      </c>
      <c r="CI190" s="5">
        <v>108.3</v>
      </c>
      <c r="CJ190" s="5">
        <v>108.6</v>
      </c>
      <c r="CK190" s="5">
        <v>109.1</v>
      </c>
      <c r="CL190" s="5">
        <v>110.1</v>
      </c>
      <c r="CM190" s="5">
        <v>111.8</v>
      </c>
      <c r="CN190" s="5">
        <v>112.9</v>
      </c>
      <c r="CO190" s="5">
        <v>111.9</v>
      </c>
      <c r="CP190" s="5">
        <v>112.4</v>
      </c>
      <c r="CQ190" s="5">
        <v>113.9</v>
      </c>
      <c r="CR190" s="5">
        <v>118.6</v>
      </c>
      <c r="CS190" s="5">
        <v>121.7</v>
      </c>
      <c r="CT190" s="5">
        <v>118.4</v>
      </c>
      <c r="CU190" s="5">
        <v>115.7</v>
      </c>
      <c r="CV190" s="5">
        <v>117.7</v>
      </c>
      <c r="CW190" s="5">
        <v>116.2</v>
      </c>
      <c r="CX190" s="5">
        <v>117.1</v>
      </c>
      <c r="CY190" s="5">
        <v>118.4</v>
      </c>
      <c r="CZ190" s="5">
        <v>122.2</v>
      </c>
      <c r="DA190" s="5">
        <v>125.4</v>
      </c>
      <c r="DB190" s="5">
        <v>131.1</v>
      </c>
      <c r="DC190" s="5">
        <v>136</v>
      </c>
      <c r="DD190" s="5">
        <v>142.80000000000001</v>
      </c>
      <c r="DE190" s="5">
        <v>146.4</v>
      </c>
      <c r="DF190" s="5">
        <v>150.4</v>
      </c>
      <c r="DG190" s="5">
        <v>159.5</v>
      </c>
      <c r="DH190" s="5">
        <v>170.6</v>
      </c>
      <c r="DI190" s="5">
        <v>174.6</v>
      </c>
      <c r="DJ190" s="5">
        <v>172.6</v>
      </c>
      <c r="DK190" s="5">
        <v>173.3</v>
      </c>
      <c r="DL190" s="5">
        <v>176.9</v>
      </c>
      <c r="DM190" s="5">
        <v>176.9</v>
      </c>
      <c r="DN190" s="5">
        <v>174.9</v>
      </c>
      <c r="DO190" s="5">
        <v>160.69999999999999</v>
      </c>
      <c r="DP190" s="5">
        <v>156</v>
      </c>
      <c r="DQ190" s="5">
        <v>158</v>
      </c>
      <c r="DR190" s="5">
        <v>173.9</v>
      </c>
      <c r="DS190" s="5">
        <v>186</v>
      </c>
      <c r="DT190" s="5">
        <v>191.2</v>
      </c>
    </row>
    <row r="191" spans="1:124">
      <c r="A191" s="3" t="s">
        <v>395</v>
      </c>
      <c r="B191" s="3" t="s">
        <v>396</v>
      </c>
      <c r="C191" s="4">
        <v>1.1654500000000001</v>
      </c>
      <c r="D191" s="5">
        <v>103.2</v>
      </c>
      <c r="E191" s="5">
        <v>102.7</v>
      </c>
      <c r="F191" s="5">
        <v>103.4</v>
      </c>
      <c r="G191" s="5">
        <v>104.5</v>
      </c>
      <c r="H191" s="5">
        <v>104.2</v>
      </c>
      <c r="I191" s="5">
        <v>104.5</v>
      </c>
      <c r="J191" s="5">
        <v>103.3</v>
      </c>
      <c r="K191" s="5">
        <v>103.1</v>
      </c>
      <c r="L191" s="5">
        <v>102.1</v>
      </c>
      <c r="M191" s="5">
        <v>102.4</v>
      </c>
      <c r="N191" s="5">
        <v>102.7</v>
      </c>
      <c r="O191" s="5">
        <v>103.4</v>
      </c>
      <c r="P191" s="5">
        <v>105.3</v>
      </c>
      <c r="Q191" s="5">
        <v>106.6</v>
      </c>
      <c r="R191" s="5">
        <v>107</v>
      </c>
      <c r="S191" s="5">
        <v>107.8</v>
      </c>
      <c r="T191" s="5">
        <v>109.3</v>
      </c>
      <c r="U191" s="5">
        <v>112.5</v>
      </c>
      <c r="V191" s="5">
        <v>114.3</v>
      </c>
      <c r="W191" s="5">
        <v>115.4</v>
      </c>
      <c r="X191" s="5">
        <v>116.1</v>
      </c>
      <c r="Y191" s="5">
        <v>118.7</v>
      </c>
      <c r="Z191" s="5">
        <v>119</v>
      </c>
      <c r="AA191" s="5">
        <v>120.7</v>
      </c>
      <c r="AB191" s="5">
        <v>122.3</v>
      </c>
      <c r="AC191" s="5">
        <v>123.6</v>
      </c>
      <c r="AD191" s="5">
        <v>124</v>
      </c>
      <c r="AE191" s="5">
        <v>124.6</v>
      </c>
      <c r="AF191" s="5">
        <v>125.2</v>
      </c>
      <c r="AG191" s="5">
        <v>125.1</v>
      </c>
      <c r="AH191" s="5">
        <v>124.5</v>
      </c>
      <c r="AI191" s="5">
        <v>124.6</v>
      </c>
      <c r="AJ191" s="5">
        <v>122.4</v>
      </c>
      <c r="AK191" s="5">
        <v>123.1</v>
      </c>
      <c r="AL191" s="5">
        <v>122.5</v>
      </c>
      <c r="AM191" s="5">
        <v>122.2</v>
      </c>
      <c r="AN191" s="5">
        <v>123.4</v>
      </c>
      <c r="AO191" s="5">
        <v>122.9</v>
      </c>
      <c r="AP191" s="5">
        <v>122.7</v>
      </c>
      <c r="AQ191" s="5">
        <v>124.1</v>
      </c>
      <c r="AR191" s="5">
        <v>123.1</v>
      </c>
      <c r="AS191" s="5">
        <v>124.2</v>
      </c>
      <c r="AT191" s="5">
        <v>124.1</v>
      </c>
      <c r="AU191" s="5">
        <v>123.3</v>
      </c>
      <c r="AV191" s="5">
        <v>124.4</v>
      </c>
      <c r="AW191" s="5">
        <v>123.3</v>
      </c>
      <c r="AX191" s="5">
        <v>123.6</v>
      </c>
      <c r="AY191" s="5">
        <v>124.2</v>
      </c>
      <c r="AZ191" s="5">
        <v>125.7</v>
      </c>
      <c r="BA191" s="5">
        <v>126.8</v>
      </c>
      <c r="BB191" s="5">
        <v>128.1</v>
      </c>
      <c r="BC191" s="5">
        <v>128.69999999999999</v>
      </c>
      <c r="BD191" s="5">
        <v>130.19999999999999</v>
      </c>
      <c r="BE191" s="5">
        <v>131.5</v>
      </c>
      <c r="BF191" s="5">
        <v>133.1</v>
      </c>
      <c r="BG191" s="5">
        <v>133.30000000000001</v>
      </c>
      <c r="BH191" s="5">
        <v>134.6</v>
      </c>
      <c r="BI191" s="5">
        <v>136.69999999999999</v>
      </c>
      <c r="BJ191" s="5">
        <v>138.6</v>
      </c>
      <c r="BK191" s="5">
        <v>140.4</v>
      </c>
      <c r="BL191" s="5">
        <v>141</v>
      </c>
      <c r="BM191" s="5">
        <v>141.80000000000001</v>
      </c>
      <c r="BN191" s="5">
        <v>143.30000000000001</v>
      </c>
      <c r="BO191" s="5">
        <v>142.4</v>
      </c>
      <c r="BP191" s="5">
        <v>143.4</v>
      </c>
      <c r="BQ191" s="5">
        <v>145.19999999999999</v>
      </c>
      <c r="BR191" s="5">
        <v>143.80000000000001</v>
      </c>
      <c r="BS191" s="5">
        <v>142</v>
      </c>
      <c r="BT191" s="5">
        <v>141.69999999999999</v>
      </c>
      <c r="BU191" s="5">
        <v>140.6</v>
      </c>
      <c r="BV191" s="5">
        <v>139.69999999999999</v>
      </c>
      <c r="BW191" s="5">
        <v>139.69999999999999</v>
      </c>
      <c r="BX191" s="5">
        <v>139</v>
      </c>
      <c r="BY191" s="5">
        <v>138.5</v>
      </c>
      <c r="BZ191" s="5">
        <v>138.30000000000001</v>
      </c>
      <c r="CA191" s="5">
        <v>137.5</v>
      </c>
      <c r="CB191" s="5">
        <v>136.1</v>
      </c>
      <c r="CC191" s="5">
        <v>136.69999999999999</v>
      </c>
      <c r="CD191" s="5">
        <v>136</v>
      </c>
      <c r="CE191" s="5">
        <v>134.9</v>
      </c>
      <c r="CF191" s="5">
        <v>133.30000000000001</v>
      </c>
      <c r="CG191" s="5">
        <v>134.6</v>
      </c>
      <c r="CH191" s="5">
        <v>134.4</v>
      </c>
      <c r="CI191" s="5">
        <v>134.5</v>
      </c>
      <c r="CJ191" s="5">
        <v>135.1</v>
      </c>
      <c r="CK191" s="5">
        <v>137</v>
      </c>
      <c r="CL191" s="5">
        <v>139.80000000000001</v>
      </c>
      <c r="CM191" s="5">
        <v>141.69999999999999</v>
      </c>
      <c r="CN191" s="5">
        <v>143.1</v>
      </c>
      <c r="CO191" s="5">
        <v>145.6</v>
      </c>
      <c r="CP191" s="5">
        <v>145.80000000000001</v>
      </c>
      <c r="CQ191" s="5">
        <v>147.6</v>
      </c>
      <c r="CR191" s="5">
        <v>149.5</v>
      </c>
      <c r="CS191" s="5">
        <v>151.4</v>
      </c>
      <c r="CT191" s="5">
        <v>151</v>
      </c>
      <c r="CU191" s="5">
        <v>152.1</v>
      </c>
      <c r="CV191" s="5">
        <v>151.1</v>
      </c>
      <c r="CW191" s="5">
        <v>147.80000000000001</v>
      </c>
      <c r="CX191" s="5">
        <v>148.69999999999999</v>
      </c>
      <c r="CY191" s="5">
        <v>145.9</v>
      </c>
      <c r="CZ191" s="5">
        <v>145.6</v>
      </c>
      <c r="DA191" s="5">
        <v>145.80000000000001</v>
      </c>
      <c r="DB191" s="5">
        <v>144.69999999999999</v>
      </c>
      <c r="DC191" s="5">
        <v>144.9</v>
      </c>
      <c r="DD191" s="5">
        <v>146.6</v>
      </c>
      <c r="DE191" s="5">
        <v>147</v>
      </c>
      <c r="DF191" s="5">
        <v>146.4</v>
      </c>
      <c r="DG191" s="5">
        <v>148</v>
      </c>
      <c r="DH191" s="5">
        <v>148.9</v>
      </c>
      <c r="DI191" s="5">
        <v>148.5</v>
      </c>
      <c r="DJ191" s="5">
        <v>147.9</v>
      </c>
      <c r="DK191" s="5">
        <v>148</v>
      </c>
      <c r="DL191" s="5">
        <v>148.30000000000001</v>
      </c>
      <c r="DM191" s="5">
        <v>149</v>
      </c>
      <c r="DN191" s="5">
        <v>148.80000000000001</v>
      </c>
      <c r="DO191" s="5">
        <v>148</v>
      </c>
      <c r="DP191" s="5">
        <v>148.30000000000001</v>
      </c>
      <c r="DQ191" s="5">
        <v>149.30000000000001</v>
      </c>
      <c r="DR191" s="5">
        <v>151.9</v>
      </c>
      <c r="DS191" s="5">
        <v>155</v>
      </c>
      <c r="DT191" s="5">
        <v>158.4</v>
      </c>
    </row>
    <row r="192" spans="1:124">
      <c r="A192" s="3" t="s">
        <v>397</v>
      </c>
      <c r="B192" s="3" t="s">
        <v>398</v>
      </c>
      <c r="C192" s="4">
        <v>2.154E-2</v>
      </c>
      <c r="D192" s="5">
        <v>108.2</v>
      </c>
      <c r="E192" s="5">
        <v>108.4</v>
      </c>
      <c r="F192" s="5">
        <v>110.8</v>
      </c>
      <c r="G192" s="5">
        <v>112</v>
      </c>
      <c r="H192" s="5">
        <v>112.3</v>
      </c>
      <c r="I192" s="5">
        <v>111.7</v>
      </c>
      <c r="J192" s="5">
        <v>112.3</v>
      </c>
      <c r="K192" s="5">
        <v>110.5</v>
      </c>
      <c r="L192" s="5">
        <v>111.2</v>
      </c>
      <c r="M192" s="5">
        <v>111.5</v>
      </c>
      <c r="N192" s="5">
        <v>109.6</v>
      </c>
      <c r="O192" s="5">
        <v>111.6</v>
      </c>
      <c r="P192" s="5">
        <v>112.7</v>
      </c>
      <c r="Q192" s="5">
        <v>116.9</v>
      </c>
      <c r="R192" s="5">
        <v>116.8</v>
      </c>
      <c r="S192" s="5">
        <v>116.4</v>
      </c>
      <c r="T192" s="5">
        <v>116.3</v>
      </c>
      <c r="U192" s="5">
        <v>117.1</v>
      </c>
      <c r="V192" s="5">
        <v>120.6</v>
      </c>
      <c r="W192" s="5">
        <v>120.7</v>
      </c>
      <c r="X192" s="5">
        <v>124.5</v>
      </c>
      <c r="Y192" s="5">
        <v>127.4</v>
      </c>
      <c r="Z192" s="5">
        <v>128</v>
      </c>
      <c r="AA192" s="5">
        <v>131.69999999999999</v>
      </c>
      <c r="AB192" s="5">
        <v>133.80000000000001</v>
      </c>
      <c r="AC192" s="5">
        <v>134.6</v>
      </c>
      <c r="AD192" s="5">
        <v>137.30000000000001</v>
      </c>
      <c r="AE192" s="5">
        <v>137.30000000000001</v>
      </c>
      <c r="AF192" s="5">
        <v>136.30000000000001</v>
      </c>
      <c r="AG192" s="5">
        <v>135.80000000000001</v>
      </c>
      <c r="AH192" s="5">
        <v>133.6</v>
      </c>
      <c r="AI192" s="5">
        <v>134.4</v>
      </c>
      <c r="AJ192" s="5">
        <v>134.6</v>
      </c>
      <c r="AK192" s="5">
        <v>136.30000000000001</v>
      </c>
      <c r="AL192" s="5">
        <v>132.6</v>
      </c>
      <c r="AM192" s="5">
        <v>135.1</v>
      </c>
      <c r="AN192" s="5">
        <v>134.1</v>
      </c>
      <c r="AO192" s="5">
        <v>137.5</v>
      </c>
      <c r="AP192" s="5">
        <v>137.19999999999999</v>
      </c>
      <c r="AQ192" s="5">
        <v>135.6</v>
      </c>
      <c r="AR192" s="5">
        <v>135.1</v>
      </c>
      <c r="AS192" s="5">
        <v>134.80000000000001</v>
      </c>
      <c r="AT192" s="5">
        <v>134.9</v>
      </c>
      <c r="AU192" s="5">
        <v>135.4</v>
      </c>
      <c r="AV192" s="5">
        <v>138.4</v>
      </c>
      <c r="AW192" s="5">
        <v>139.5</v>
      </c>
      <c r="AX192" s="5">
        <v>139.69999999999999</v>
      </c>
      <c r="AY192" s="5">
        <v>140.69999999999999</v>
      </c>
      <c r="AZ192" s="5">
        <v>138.9</v>
      </c>
      <c r="BA192" s="5">
        <v>140.4</v>
      </c>
      <c r="BB192" s="5">
        <v>141.6</v>
      </c>
      <c r="BC192" s="5">
        <v>141.80000000000001</v>
      </c>
      <c r="BD192" s="5">
        <v>141.9</v>
      </c>
      <c r="BE192" s="5">
        <v>142.1</v>
      </c>
      <c r="BF192" s="5">
        <v>142.80000000000001</v>
      </c>
      <c r="BG192" s="5">
        <v>146.1</v>
      </c>
      <c r="BH192" s="5">
        <v>143.5</v>
      </c>
      <c r="BI192" s="5">
        <v>144.5</v>
      </c>
      <c r="BJ192" s="5">
        <v>142</v>
      </c>
      <c r="BK192" s="5">
        <v>144</v>
      </c>
      <c r="BL192" s="5">
        <v>144.30000000000001</v>
      </c>
      <c r="BM192" s="5">
        <v>146</v>
      </c>
      <c r="BN192" s="5">
        <v>150.5</v>
      </c>
      <c r="BO192" s="5">
        <v>150.5</v>
      </c>
      <c r="BP192" s="5">
        <v>150.30000000000001</v>
      </c>
      <c r="BQ192" s="5">
        <v>150.6</v>
      </c>
      <c r="BR192" s="5">
        <v>150.9</v>
      </c>
      <c r="BS192" s="5">
        <v>151.80000000000001</v>
      </c>
      <c r="BT192" s="5">
        <v>151.69999999999999</v>
      </c>
      <c r="BU192" s="5">
        <v>149.5</v>
      </c>
      <c r="BV192" s="5">
        <v>144.69999999999999</v>
      </c>
      <c r="BW192" s="5">
        <v>144.6</v>
      </c>
      <c r="BX192" s="5">
        <v>144.1</v>
      </c>
      <c r="BY192" s="5">
        <v>144.69999999999999</v>
      </c>
      <c r="BZ192" s="5">
        <v>145.9</v>
      </c>
      <c r="CA192" s="5">
        <v>145.69999999999999</v>
      </c>
      <c r="CB192" s="5">
        <v>141.30000000000001</v>
      </c>
      <c r="CC192" s="5">
        <v>140.6</v>
      </c>
      <c r="CD192" s="5">
        <v>139</v>
      </c>
      <c r="CE192" s="5">
        <v>139.69999999999999</v>
      </c>
      <c r="CF192" s="5">
        <v>139.4</v>
      </c>
      <c r="CG192" s="5">
        <v>138.1</v>
      </c>
      <c r="CH192" s="5">
        <v>138.80000000000001</v>
      </c>
      <c r="CI192" s="5">
        <v>142.80000000000001</v>
      </c>
      <c r="CJ192" s="5">
        <v>142.6</v>
      </c>
      <c r="CK192" s="5">
        <v>142.69999999999999</v>
      </c>
      <c r="CL192" s="5">
        <v>143.30000000000001</v>
      </c>
      <c r="CM192" s="5">
        <v>144.19999999999999</v>
      </c>
      <c r="CN192" s="5">
        <v>144.5</v>
      </c>
      <c r="CO192" s="5">
        <v>144.6</v>
      </c>
      <c r="CP192" s="5">
        <v>144</v>
      </c>
      <c r="CQ192" s="5">
        <v>145.69999999999999</v>
      </c>
      <c r="CR192" s="5">
        <v>148.6</v>
      </c>
      <c r="CS192" s="5">
        <v>149.69999999999999</v>
      </c>
      <c r="CT192" s="5">
        <v>149.80000000000001</v>
      </c>
      <c r="CU192" s="5">
        <v>152.69999999999999</v>
      </c>
      <c r="CV192" s="5">
        <v>152.69999999999999</v>
      </c>
      <c r="CW192" s="5">
        <v>153.19999999999999</v>
      </c>
      <c r="CX192" s="5">
        <v>152.30000000000001</v>
      </c>
      <c r="CY192" s="5">
        <v>150.30000000000001</v>
      </c>
      <c r="CZ192" s="5">
        <v>150.4</v>
      </c>
      <c r="DA192" s="5">
        <v>150.4</v>
      </c>
      <c r="DB192" s="5">
        <v>150.19999999999999</v>
      </c>
      <c r="DC192" s="5">
        <v>150</v>
      </c>
      <c r="DD192" s="5">
        <v>150.1</v>
      </c>
      <c r="DE192" s="5">
        <v>149.9</v>
      </c>
      <c r="DF192" s="5">
        <v>150.30000000000001</v>
      </c>
      <c r="DG192" s="5">
        <v>151.4</v>
      </c>
      <c r="DH192" s="5">
        <v>152.9</v>
      </c>
      <c r="DI192" s="5">
        <v>152.80000000000001</v>
      </c>
      <c r="DJ192" s="5">
        <v>153.30000000000001</v>
      </c>
      <c r="DK192" s="5">
        <v>153.4</v>
      </c>
      <c r="DL192" s="5">
        <v>153.30000000000001</v>
      </c>
      <c r="DM192" s="5">
        <v>153.69999999999999</v>
      </c>
      <c r="DN192" s="5">
        <v>153.6</v>
      </c>
      <c r="DO192" s="5">
        <v>154.4</v>
      </c>
      <c r="DP192" s="5">
        <v>143.4</v>
      </c>
      <c r="DQ192" s="5">
        <v>143.5</v>
      </c>
      <c r="DR192" s="5">
        <v>146.19999999999999</v>
      </c>
      <c r="DS192" s="5">
        <v>145.19999999999999</v>
      </c>
      <c r="DT192" s="5">
        <v>147.6</v>
      </c>
    </row>
    <row r="193" spans="1:124">
      <c r="A193" s="3" t="s">
        <v>399</v>
      </c>
      <c r="B193" s="3" t="s">
        <v>400</v>
      </c>
      <c r="C193" s="4">
        <v>0.39349000000000001</v>
      </c>
      <c r="D193" s="5">
        <v>105.1</v>
      </c>
      <c r="E193" s="5">
        <v>104.8</v>
      </c>
      <c r="F193" s="5">
        <v>105.6</v>
      </c>
      <c r="G193" s="5">
        <v>105.9</v>
      </c>
      <c r="H193" s="5">
        <v>106</v>
      </c>
      <c r="I193" s="5">
        <v>104.2</v>
      </c>
      <c r="J193" s="5">
        <v>103.2</v>
      </c>
      <c r="K193" s="5">
        <v>103.1</v>
      </c>
      <c r="L193" s="5">
        <v>101.7</v>
      </c>
      <c r="M193" s="5">
        <v>101.6</v>
      </c>
      <c r="N193" s="5">
        <v>102.3</v>
      </c>
      <c r="O193" s="5">
        <v>101.9</v>
      </c>
      <c r="P193" s="5">
        <v>102.5</v>
      </c>
      <c r="Q193" s="5">
        <v>103.3</v>
      </c>
      <c r="R193" s="5">
        <v>104</v>
      </c>
      <c r="S193" s="5">
        <v>105.4</v>
      </c>
      <c r="T193" s="5">
        <v>106.1</v>
      </c>
      <c r="U193" s="5">
        <v>109.5</v>
      </c>
      <c r="V193" s="5">
        <v>111.8</v>
      </c>
      <c r="W193" s="5">
        <v>114.2</v>
      </c>
      <c r="X193" s="5">
        <v>114.3</v>
      </c>
      <c r="Y193" s="5">
        <v>116.8</v>
      </c>
      <c r="Z193" s="5">
        <v>116.3</v>
      </c>
      <c r="AA193" s="5">
        <v>119.2</v>
      </c>
      <c r="AB193" s="5">
        <v>121.2</v>
      </c>
      <c r="AC193" s="5">
        <v>122.4</v>
      </c>
      <c r="AD193" s="5">
        <v>121.5</v>
      </c>
      <c r="AE193" s="5">
        <v>121.7</v>
      </c>
      <c r="AF193" s="5">
        <v>122.6</v>
      </c>
      <c r="AG193" s="5">
        <v>123.3</v>
      </c>
      <c r="AH193" s="5">
        <v>122.5</v>
      </c>
      <c r="AI193" s="5">
        <v>124.3</v>
      </c>
      <c r="AJ193" s="5">
        <v>121.9</v>
      </c>
      <c r="AK193" s="5">
        <v>124.1</v>
      </c>
      <c r="AL193" s="5">
        <v>122.4</v>
      </c>
      <c r="AM193" s="5">
        <v>121.5</v>
      </c>
      <c r="AN193" s="5">
        <v>122.4</v>
      </c>
      <c r="AO193" s="5">
        <v>121</v>
      </c>
      <c r="AP193" s="5">
        <v>121.1</v>
      </c>
      <c r="AQ193" s="5">
        <v>120.5</v>
      </c>
      <c r="AR193" s="5">
        <v>121.4</v>
      </c>
      <c r="AS193" s="5">
        <v>121.9</v>
      </c>
      <c r="AT193" s="5">
        <v>121.2</v>
      </c>
      <c r="AU193" s="5">
        <v>122</v>
      </c>
      <c r="AV193" s="5">
        <v>122.3</v>
      </c>
      <c r="AW193" s="5">
        <v>122.1</v>
      </c>
      <c r="AX193" s="5">
        <v>122.1</v>
      </c>
      <c r="AY193" s="5">
        <v>121.7</v>
      </c>
      <c r="AZ193" s="5">
        <v>124.5</v>
      </c>
      <c r="BA193" s="5">
        <v>125.5</v>
      </c>
      <c r="BB193" s="5">
        <v>127.2</v>
      </c>
      <c r="BC193" s="5">
        <v>128.30000000000001</v>
      </c>
      <c r="BD193" s="5">
        <v>129.5</v>
      </c>
      <c r="BE193" s="5">
        <v>131</v>
      </c>
      <c r="BF193" s="5">
        <v>132.4</v>
      </c>
      <c r="BG193" s="5">
        <v>133</v>
      </c>
      <c r="BH193" s="5">
        <v>133.9</v>
      </c>
      <c r="BI193" s="5">
        <v>136.30000000000001</v>
      </c>
      <c r="BJ193" s="5">
        <v>138.30000000000001</v>
      </c>
      <c r="BK193" s="5">
        <v>141</v>
      </c>
      <c r="BL193" s="5">
        <v>141.80000000000001</v>
      </c>
      <c r="BM193" s="5">
        <v>142</v>
      </c>
      <c r="BN193" s="5">
        <v>142.1</v>
      </c>
      <c r="BO193" s="5">
        <v>142.5</v>
      </c>
      <c r="BP193" s="5">
        <v>144.4</v>
      </c>
      <c r="BQ193" s="5">
        <v>146.4</v>
      </c>
      <c r="BR193" s="5">
        <v>144.9</v>
      </c>
      <c r="BS193" s="5">
        <v>142.69999999999999</v>
      </c>
      <c r="BT193" s="5">
        <v>142.69999999999999</v>
      </c>
      <c r="BU193" s="5">
        <v>142.80000000000001</v>
      </c>
      <c r="BV193" s="5">
        <v>143.9</v>
      </c>
      <c r="BW193" s="5">
        <v>143.69999999999999</v>
      </c>
      <c r="BX193" s="5">
        <v>143.6</v>
      </c>
      <c r="BY193" s="5">
        <v>142.4</v>
      </c>
      <c r="BZ193" s="5">
        <v>142.5</v>
      </c>
      <c r="CA193" s="5">
        <v>141.4</v>
      </c>
      <c r="CB193" s="5">
        <v>141.1</v>
      </c>
      <c r="CC193" s="5">
        <v>140.9</v>
      </c>
      <c r="CD193" s="5">
        <v>141.30000000000001</v>
      </c>
      <c r="CE193" s="5">
        <v>140.80000000000001</v>
      </c>
      <c r="CF193" s="5">
        <v>139.19999999999999</v>
      </c>
      <c r="CG193" s="5">
        <v>139.4</v>
      </c>
      <c r="CH193" s="5">
        <v>140.69999999999999</v>
      </c>
      <c r="CI193" s="5">
        <v>140.19999999999999</v>
      </c>
      <c r="CJ193" s="5">
        <v>140</v>
      </c>
      <c r="CK193" s="5">
        <v>139.4</v>
      </c>
      <c r="CL193" s="5">
        <v>141.5</v>
      </c>
      <c r="CM193" s="5">
        <v>143.9</v>
      </c>
      <c r="CN193" s="5">
        <v>144.69999999999999</v>
      </c>
      <c r="CO193" s="5">
        <v>146.30000000000001</v>
      </c>
      <c r="CP193" s="5">
        <v>146.19999999999999</v>
      </c>
      <c r="CQ193" s="5">
        <v>146.69999999999999</v>
      </c>
      <c r="CR193" s="5">
        <v>149.69999999999999</v>
      </c>
      <c r="CS193" s="5">
        <v>152.9</v>
      </c>
      <c r="CT193" s="5">
        <v>153.1</v>
      </c>
      <c r="CU193" s="5">
        <v>154.19999999999999</v>
      </c>
      <c r="CV193" s="5">
        <v>152.69999999999999</v>
      </c>
      <c r="CW193" s="5">
        <v>152.30000000000001</v>
      </c>
      <c r="CX193" s="5">
        <v>151.6</v>
      </c>
      <c r="CY193" s="5">
        <v>151.30000000000001</v>
      </c>
      <c r="CZ193" s="5">
        <v>150.4</v>
      </c>
      <c r="DA193" s="5">
        <v>150.6</v>
      </c>
      <c r="DB193" s="5">
        <v>149.9</v>
      </c>
      <c r="DC193" s="5">
        <v>149.6</v>
      </c>
      <c r="DD193" s="5">
        <v>151.19999999999999</v>
      </c>
      <c r="DE193" s="5">
        <v>151.6</v>
      </c>
      <c r="DF193" s="5">
        <v>150.19999999999999</v>
      </c>
      <c r="DG193" s="5">
        <v>151.4</v>
      </c>
      <c r="DH193" s="5">
        <v>151.4</v>
      </c>
      <c r="DI193" s="5">
        <v>152.1</v>
      </c>
      <c r="DJ193" s="5">
        <v>151.4</v>
      </c>
      <c r="DK193" s="5">
        <v>150.69999999999999</v>
      </c>
      <c r="DL193" s="5">
        <v>151.4</v>
      </c>
      <c r="DM193" s="5">
        <v>151</v>
      </c>
      <c r="DN193" s="5">
        <v>150.69999999999999</v>
      </c>
      <c r="DO193" s="5">
        <v>150.4</v>
      </c>
      <c r="DP193" s="5">
        <v>152.4</v>
      </c>
      <c r="DQ193" s="5">
        <v>153.30000000000001</v>
      </c>
      <c r="DR193" s="5">
        <v>155.30000000000001</v>
      </c>
      <c r="DS193" s="5">
        <v>159</v>
      </c>
      <c r="DT193" s="5">
        <v>161</v>
      </c>
    </row>
    <row r="194" spans="1:124">
      <c r="A194" s="3" t="s">
        <v>401</v>
      </c>
      <c r="B194" s="3" t="s">
        <v>402</v>
      </c>
      <c r="C194" s="4">
        <v>0.52137999999999995</v>
      </c>
      <c r="D194" s="5">
        <v>100.4</v>
      </c>
      <c r="E194" s="5">
        <v>100.3</v>
      </c>
      <c r="F194" s="5">
        <v>100.7</v>
      </c>
      <c r="G194" s="5">
        <v>102.5</v>
      </c>
      <c r="H194" s="5">
        <v>102.3</v>
      </c>
      <c r="I194" s="5">
        <v>104.5</v>
      </c>
      <c r="J194" s="5">
        <v>103.3</v>
      </c>
      <c r="K194" s="5">
        <v>103</v>
      </c>
      <c r="L194" s="5">
        <v>101.8</v>
      </c>
      <c r="M194" s="5">
        <v>102.1</v>
      </c>
      <c r="N194" s="5">
        <v>102.4</v>
      </c>
      <c r="O194" s="5">
        <v>104.1</v>
      </c>
      <c r="P194" s="5">
        <v>105.3</v>
      </c>
      <c r="Q194" s="5">
        <v>107.1</v>
      </c>
      <c r="R194" s="5">
        <v>106.7</v>
      </c>
      <c r="S194" s="5">
        <v>107.3</v>
      </c>
      <c r="T194" s="5">
        <v>109.5</v>
      </c>
      <c r="U194" s="5">
        <v>113.1</v>
      </c>
      <c r="V194" s="5">
        <v>114.4</v>
      </c>
      <c r="W194" s="5">
        <v>115.3</v>
      </c>
      <c r="X194" s="5">
        <v>116.4</v>
      </c>
      <c r="Y194" s="5">
        <v>118.7</v>
      </c>
      <c r="Z194" s="5">
        <v>118.8</v>
      </c>
      <c r="AA194" s="5">
        <v>119.8</v>
      </c>
      <c r="AB194" s="5">
        <v>121.4</v>
      </c>
      <c r="AC194" s="5">
        <v>122.8</v>
      </c>
      <c r="AD194" s="5">
        <v>123.3</v>
      </c>
      <c r="AE194" s="5">
        <v>123.8</v>
      </c>
      <c r="AF194" s="5">
        <v>124.2</v>
      </c>
      <c r="AG194" s="5">
        <v>124.1</v>
      </c>
      <c r="AH194" s="5">
        <v>123.4</v>
      </c>
      <c r="AI194" s="5">
        <v>122.8</v>
      </c>
      <c r="AJ194" s="5">
        <v>120.4</v>
      </c>
      <c r="AK194" s="5">
        <v>119.5</v>
      </c>
      <c r="AL194" s="5">
        <v>119.7</v>
      </c>
      <c r="AM194" s="5">
        <v>119.7</v>
      </c>
      <c r="AN194" s="5">
        <v>122</v>
      </c>
      <c r="AO194" s="5">
        <v>122</v>
      </c>
      <c r="AP194" s="5">
        <v>121.4</v>
      </c>
      <c r="AQ194" s="5">
        <v>125</v>
      </c>
      <c r="AR194" s="5">
        <v>123.9</v>
      </c>
      <c r="AS194" s="5">
        <v>126</v>
      </c>
      <c r="AT194" s="5">
        <v>127.4</v>
      </c>
      <c r="AU194" s="5">
        <v>125.4</v>
      </c>
      <c r="AV194" s="5">
        <v>128.1</v>
      </c>
      <c r="AW194" s="5">
        <v>126.4</v>
      </c>
      <c r="AX194" s="5">
        <v>127.2</v>
      </c>
      <c r="AY194" s="5">
        <v>128.9</v>
      </c>
      <c r="AZ194" s="5">
        <v>130.4</v>
      </c>
      <c r="BA194" s="5">
        <v>131.30000000000001</v>
      </c>
      <c r="BB194" s="5">
        <v>132.4</v>
      </c>
      <c r="BC194" s="5">
        <v>133.30000000000001</v>
      </c>
      <c r="BD194" s="5">
        <v>136.19999999999999</v>
      </c>
      <c r="BE194" s="5">
        <v>137.80000000000001</v>
      </c>
      <c r="BF194" s="5">
        <v>140.1</v>
      </c>
      <c r="BG194" s="5">
        <v>140.4</v>
      </c>
      <c r="BH194" s="5">
        <v>141.6</v>
      </c>
      <c r="BI194" s="5">
        <v>142.30000000000001</v>
      </c>
      <c r="BJ194" s="5">
        <v>144.6</v>
      </c>
      <c r="BK194" s="5">
        <v>145.69999999999999</v>
      </c>
      <c r="BL194" s="5">
        <v>145.69999999999999</v>
      </c>
      <c r="BM194" s="5">
        <v>146.80000000000001</v>
      </c>
      <c r="BN194" s="5">
        <v>149.19999999999999</v>
      </c>
      <c r="BO194" s="5">
        <v>148.4</v>
      </c>
      <c r="BP194" s="5">
        <v>149.4</v>
      </c>
      <c r="BQ194" s="5">
        <v>150.4</v>
      </c>
      <c r="BR194" s="5">
        <v>148.9</v>
      </c>
      <c r="BS194" s="5">
        <v>148.19999999999999</v>
      </c>
      <c r="BT194" s="5">
        <v>148.69999999999999</v>
      </c>
      <c r="BU194" s="5">
        <v>146.69999999999999</v>
      </c>
      <c r="BV194" s="5">
        <v>144.80000000000001</v>
      </c>
      <c r="BW194" s="5">
        <v>144.9</v>
      </c>
      <c r="BX194" s="5">
        <v>143.69999999999999</v>
      </c>
      <c r="BY194" s="5">
        <v>144.5</v>
      </c>
      <c r="BZ194" s="5">
        <v>144.6</v>
      </c>
      <c r="CA194" s="5">
        <v>144.6</v>
      </c>
      <c r="CB194" s="5">
        <v>141.30000000000001</v>
      </c>
      <c r="CC194" s="5">
        <v>142.9</v>
      </c>
      <c r="CD194" s="5">
        <v>140</v>
      </c>
      <c r="CE194" s="5">
        <v>139</v>
      </c>
      <c r="CF194" s="5">
        <v>137</v>
      </c>
      <c r="CG194" s="5">
        <v>137.30000000000001</v>
      </c>
      <c r="CH194" s="5">
        <v>135.30000000000001</v>
      </c>
      <c r="CI194" s="5">
        <v>135.80000000000001</v>
      </c>
      <c r="CJ194" s="5">
        <v>136.5</v>
      </c>
      <c r="CK194" s="5">
        <v>139.30000000000001</v>
      </c>
      <c r="CL194" s="5">
        <v>141.19999999999999</v>
      </c>
      <c r="CM194" s="5">
        <v>142.4</v>
      </c>
      <c r="CN194" s="5">
        <v>145.4</v>
      </c>
      <c r="CO194" s="5">
        <v>147.1</v>
      </c>
      <c r="CP194" s="5">
        <v>147.19999999999999</v>
      </c>
      <c r="CQ194" s="5">
        <v>149.69999999999999</v>
      </c>
      <c r="CR194" s="5">
        <v>151.4</v>
      </c>
      <c r="CS194" s="5">
        <v>151.80000000000001</v>
      </c>
      <c r="CT194" s="5">
        <v>150.6</v>
      </c>
      <c r="CU194" s="5">
        <v>151.9</v>
      </c>
      <c r="CV194" s="5">
        <v>150.9</v>
      </c>
      <c r="CW194" s="5">
        <v>145.4</v>
      </c>
      <c r="CX194" s="5">
        <v>148.19999999999999</v>
      </c>
      <c r="CY194" s="5">
        <v>143.5</v>
      </c>
      <c r="CZ194" s="5">
        <v>143.30000000000001</v>
      </c>
      <c r="DA194" s="5">
        <v>144.4</v>
      </c>
      <c r="DB194" s="5">
        <v>144.9</v>
      </c>
      <c r="DC194" s="5">
        <v>145.30000000000001</v>
      </c>
      <c r="DD194" s="5">
        <v>146.6</v>
      </c>
      <c r="DE194" s="5">
        <v>145.9</v>
      </c>
      <c r="DF194" s="5">
        <v>145.4</v>
      </c>
      <c r="DG194" s="5">
        <v>147</v>
      </c>
      <c r="DH194" s="5">
        <v>149.30000000000001</v>
      </c>
      <c r="DI194" s="5">
        <v>148</v>
      </c>
      <c r="DJ194" s="5">
        <v>147.4</v>
      </c>
      <c r="DK194" s="5">
        <v>147.9</v>
      </c>
      <c r="DL194" s="5">
        <v>148.19999999999999</v>
      </c>
      <c r="DM194" s="5">
        <v>150.19999999999999</v>
      </c>
      <c r="DN194" s="5">
        <v>150.19999999999999</v>
      </c>
      <c r="DO194" s="5">
        <v>148.30000000000001</v>
      </c>
      <c r="DP194" s="5">
        <v>147.9</v>
      </c>
      <c r="DQ194" s="5">
        <v>148.9</v>
      </c>
      <c r="DR194" s="5">
        <v>152</v>
      </c>
      <c r="DS194" s="5">
        <v>154.30000000000001</v>
      </c>
      <c r="DT194" s="5">
        <v>158</v>
      </c>
    </row>
    <row r="195" spans="1:124">
      <c r="A195" s="3" t="s">
        <v>403</v>
      </c>
      <c r="B195" s="3" t="s">
        <v>404</v>
      </c>
      <c r="C195" s="4">
        <v>6.1890000000000001E-2</v>
      </c>
      <c r="D195" s="5">
        <v>104.5</v>
      </c>
      <c r="E195" s="5">
        <v>104.2</v>
      </c>
      <c r="F195" s="5">
        <v>104.3</v>
      </c>
      <c r="G195" s="5">
        <v>104.4</v>
      </c>
      <c r="H195" s="5">
        <v>104.4</v>
      </c>
      <c r="I195" s="5">
        <v>106</v>
      </c>
      <c r="J195" s="5">
        <v>106.6</v>
      </c>
      <c r="K195" s="5">
        <v>105.9</v>
      </c>
      <c r="L195" s="5">
        <v>106.6</v>
      </c>
      <c r="M195" s="5">
        <v>106.2</v>
      </c>
      <c r="N195" s="5">
        <v>106.3</v>
      </c>
      <c r="O195" s="5">
        <v>107</v>
      </c>
      <c r="P195" s="5">
        <v>109.2</v>
      </c>
      <c r="Q195" s="5">
        <v>106.8</v>
      </c>
      <c r="R195" s="5">
        <v>107.8</v>
      </c>
      <c r="S195" s="5">
        <v>108.5</v>
      </c>
      <c r="T195" s="5">
        <v>109.8</v>
      </c>
      <c r="U195" s="5">
        <v>110.1</v>
      </c>
      <c r="V195" s="5">
        <v>111.4</v>
      </c>
      <c r="W195" s="5">
        <v>108.1</v>
      </c>
      <c r="X195" s="5">
        <v>107.7</v>
      </c>
      <c r="Y195" s="5">
        <v>111.3</v>
      </c>
      <c r="Z195" s="5">
        <v>114.5</v>
      </c>
      <c r="AA195" s="5">
        <v>114.7</v>
      </c>
      <c r="AB195" s="5">
        <v>117.5</v>
      </c>
      <c r="AC195" s="5">
        <v>116.5</v>
      </c>
      <c r="AD195" s="5">
        <v>117.9</v>
      </c>
      <c r="AE195" s="5">
        <v>119</v>
      </c>
      <c r="AF195" s="5">
        <v>119.2</v>
      </c>
      <c r="AG195" s="5">
        <v>121.1</v>
      </c>
      <c r="AH195" s="5">
        <v>121.1</v>
      </c>
      <c r="AI195" s="5">
        <v>120.2</v>
      </c>
      <c r="AJ195" s="5">
        <v>121.7</v>
      </c>
      <c r="AK195" s="5">
        <v>122.6</v>
      </c>
      <c r="AL195" s="5">
        <v>122.6</v>
      </c>
      <c r="AM195" s="5">
        <v>123.5</v>
      </c>
      <c r="AN195" s="5">
        <v>122.8</v>
      </c>
      <c r="AO195" s="5">
        <v>120.3</v>
      </c>
      <c r="AP195" s="5">
        <v>121.2</v>
      </c>
      <c r="AQ195" s="5">
        <v>123.4</v>
      </c>
      <c r="AR195" s="5">
        <v>122.7</v>
      </c>
      <c r="AS195" s="5">
        <v>123.5</v>
      </c>
      <c r="AT195" s="5">
        <v>124</v>
      </c>
      <c r="AU195" s="5">
        <v>124.5</v>
      </c>
      <c r="AV195" s="5">
        <v>124.1</v>
      </c>
      <c r="AW195" s="5">
        <v>124</v>
      </c>
      <c r="AX195" s="5">
        <v>126.8</v>
      </c>
      <c r="AY195" s="5">
        <v>126.5</v>
      </c>
      <c r="AZ195" s="5">
        <v>124.9</v>
      </c>
      <c r="BA195" s="5">
        <v>126</v>
      </c>
      <c r="BB195" s="5">
        <v>125.4</v>
      </c>
      <c r="BC195" s="5">
        <v>125.7</v>
      </c>
      <c r="BD195" s="5">
        <v>125.3</v>
      </c>
      <c r="BE195" s="5">
        <v>126.6</v>
      </c>
      <c r="BF195" s="5">
        <v>127.1</v>
      </c>
      <c r="BG195" s="5">
        <v>126.7</v>
      </c>
      <c r="BH195" s="5">
        <v>126</v>
      </c>
      <c r="BI195" s="5">
        <v>126.5</v>
      </c>
      <c r="BJ195" s="5">
        <v>127.1</v>
      </c>
      <c r="BK195" s="5">
        <v>128.1</v>
      </c>
      <c r="BL195" s="5">
        <v>128</v>
      </c>
      <c r="BM195" s="5">
        <v>128.1</v>
      </c>
      <c r="BN195" s="5">
        <v>127.3</v>
      </c>
      <c r="BO195" s="5">
        <v>126.7</v>
      </c>
      <c r="BP195" s="5">
        <v>129.1</v>
      </c>
      <c r="BQ195" s="5">
        <v>131</v>
      </c>
      <c r="BR195" s="5">
        <v>130.9</v>
      </c>
      <c r="BS195" s="5">
        <v>128.30000000000001</v>
      </c>
      <c r="BT195" s="5">
        <v>128.80000000000001</v>
      </c>
      <c r="BU195" s="5">
        <v>128.5</v>
      </c>
      <c r="BV195" s="5">
        <v>127.7</v>
      </c>
      <c r="BW195" s="5">
        <v>128.4</v>
      </c>
      <c r="BX195" s="5">
        <v>128.69999999999999</v>
      </c>
      <c r="BY195" s="5">
        <v>130.5</v>
      </c>
      <c r="BZ195" s="5">
        <v>129.19999999999999</v>
      </c>
      <c r="CA195" s="5">
        <v>127.8</v>
      </c>
      <c r="CB195" s="5">
        <v>130</v>
      </c>
      <c r="CC195" s="5">
        <v>131</v>
      </c>
      <c r="CD195" s="5">
        <v>129.69999999999999</v>
      </c>
      <c r="CE195" s="5">
        <v>129.80000000000001</v>
      </c>
      <c r="CF195" s="5">
        <v>129.30000000000001</v>
      </c>
      <c r="CG195" s="5">
        <v>129.69999999999999</v>
      </c>
      <c r="CH195" s="5">
        <v>130</v>
      </c>
      <c r="CI195" s="5">
        <v>130</v>
      </c>
      <c r="CJ195" s="5">
        <v>130.1</v>
      </c>
      <c r="CK195" s="5">
        <v>129.69999999999999</v>
      </c>
      <c r="CL195" s="5">
        <v>130.19999999999999</v>
      </c>
      <c r="CM195" s="5">
        <v>128.30000000000001</v>
      </c>
      <c r="CN195" s="5">
        <v>129.4</v>
      </c>
      <c r="CO195" s="5">
        <v>130.1</v>
      </c>
      <c r="CP195" s="5">
        <v>130.9</v>
      </c>
      <c r="CQ195" s="5">
        <v>133.19999999999999</v>
      </c>
      <c r="CR195" s="5">
        <v>133.6</v>
      </c>
      <c r="CS195" s="5">
        <v>135</v>
      </c>
      <c r="CT195" s="5">
        <v>136.30000000000001</v>
      </c>
      <c r="CU195" s="5">
        <v>135.1</v>
      </c>
      <c r="CV195" s="5">
        <v>134.4</v>
      </c>
      <c r="CW195" s="5">
        <v>134.1</v>
      </c>
      <c r="CX195" s="5">
        <v>135.4</v>
      </c>
      <c r="CY195" s="5">
        <v>133.6</v>
      </c>
      <c r="CZ195" s="5">
        <v>134.69999999999999</v>
      </c>
      <c r="DA195" s="5">
        <v>134.9</v>
      </c>
      <c r="DB195" s="5">
        <v>135.30000000000001</v>
      </c>
      <c r="DC195" s="5">
        <v>135.5</v>
      </c>
      <c r="DD195" s="5">
        <v>138.69999999999999</v>
      </c>
      <c r="DE195" s="5">
        <v>139.4</v>
      </c>
      <c r="DF195" s="5">
        <v>140</v>
      </c>
      <c r="DG195" s="5">
        <v>142.19999999999999</v>
      </c>
      <c r="DH195" s="5">
        <v>142.19999999999999</v>
      </c>
      <c r="DI195" s="5">
        <v>141.4</v>
      </c>
      <c r="DJ195" s="5">
        <v>142.9</v>
      </c>
      <c r="DK195" s="5">
        <v>145.1</v>
      </c>
      <c r="DL195" s="5">
        <v>147.80000000000001</v>
      </c>
      <c r="DM195" s="5">
        <v>147.30000000000001</v>
      </c>
      <c r="DN195" s="5">
        <v>148.5</v>
      </c>
      <c r="DO195" s="5">
        <v>147.80000000000001</v>
      </c>
      <c r="DP195" s="5">
        <v>149</v>
      </c>
      <c r="DQ195" s="5">
        <v>150.19999999999999</v>
      </c>
      <c r="DR195" s="5">
        <v>149.9</v>
      </c>
      <c r="DS195" s="5">
        <v>151.19999999999999</v>
      </c>
      <c r="DT195" s="5">
        <v>151.30000000000001</v>
      </c>
    </row>
    <row r="196" spans="1:124">
      <c r="A196" s="3" t="s">
        <v>405</v>
      </c>
      <c r="B196" s="3" t="s">
        <v>406</v>
      </c>
      <c r="C196" s="4">
        <v>0.16714999999999999</v>
      </c>
      <c r="D196" s="5">
        <v>105.9</v>
      </c>
      <c r="E196" s="5">
        <v>103.7</v>
      </c>
      <c r="F196" s="5">
        <v>105.2</v>
      </c>
      <c r="G196" s="5">
        <v>106.2</v>
      </c>
      <c r="H196" s="5">
        <v>105</v>
      </c>
      <c r="I196" s="5">
        <v>103.7</v>
      </c>
      <c r="J196" s="5">
        <v>101.3</v>
      </c>
      <c r="K196" s="5">
        <v>101.6</v>
      </c>
      <c r="L196" s="5">
        <v>101.5</v>
      </c>
      <c r="M196" s="5">
        <v>102.9</v>
      </c>
      <c r="N196" s="5">
        <v>102.5</v>
      </c>
      <c r="O196" s="5">
        <v>102.5</v>
      </c>
      <c r="P196" s="5">
        <v>109.5</v>
      </c>
      <c r="Q196" s="5">
        <v>111.3</v>
      </c>
      <c r="R196" s="5">
        <v>113.3</v>
      </c>
      <c r="S196" s="5">
        <v>113.7</v>
      </c>
      <c r="T196" s="5">
        <v>115.1</v>
      </c>
      <c r="U196" s="5">
        <v>118</v>
      </c>
      <c r="V196" s="5">
        <v>119.5</v>
      </c>
      <c r="W196" s="5">
        <v>120.6</v>
      </c>
      <c r="X196" s="5">
        <v>121.5</v>
      </c>
      <c r="Y196" s="5">
        <v>124.4</v>
      </c>
      <c r="Z196" s="5">
        <v>126.4</v>
      </c>
      <c r="AA196" s="5">
        <v>128</v>
      </c>
      <c r="AB196" s="5">
        <v>128.30000000000001</v>
      </c>
      <c r="AC196" s="5">
        <v>129.80000000000001</v>
      </c>
      <c r="AD196" s="5">
        <v>132.69999999999999</v>
      </c>
      <c r="AE196" s="5">
        <v>134.80000000000001</v>
      </c>
      <c r="AF196" s="5">
        <v>135.5</v>
      </c>
      <c r="AG196" s="5">
        <v>132.80000000000001</v>
      </c>
      <c r="AH196" s="5">
        <v>132.30000000000001</v>
      </c>
      <c r="AI196" s="5">
        <v>131.6</v>
      </c>
      <c r="AJ196" s="5">
        <v>128.69999999999999</v>
      </c>
      <c r="AK196" s="5">
        <v>130.5</v>
      </c>
      <c r="AL196" s="5">
        <v>130.30000000000001</v>
      </c>
      <c r="AM196" s="5">
        <v>129.4</v>
      </c>
      <c r="AN196" s="5">
        <v>128.80000000000001</v>
      </c>
      <c r="AO196" s="5">
        <v>129.30000000000001</v>
      </c>
      <c r="AP196" s="5">
        <v>129.19999999999999</v>
      </c>
      <c r="AQ196" s="5">
        <v>128.6</v>
      </c>
      <c r="AR196" s="5">
        <v>123.3</v>
      </c>
      <c r="AS196" s="5">
        <v>122.7</v>
      </c>
      <c r="AT196" s="5">
        <v>119.2</v>
      </c>
      <c r="AU196" s="5">
        <v>117.9</v>
      </c>
      <c r="AV196" s="5">
        <v>115.9</v>
      </c>
      <c r="AW196" s="5">
        <v>114.5</v>
      </c>
      <c r="AX196" s="5">
        <v>112.5</v>
      </c>
      <c r="AY196" s="5">
        <v>112.6</v>
      </c>
      <c r="AZ196" s="5">
        <v>112.1</v>
      </c>
      <c r="BA196" s="5">
        <v>114.4</v>
      </c>
      <c r="BB196" s="5">
        <v>116.1</v>
      </c>
      <c r="BC196" s="5">
        <v>114.9</v>
      </c>
      <c r="BD196" s="5">
        <v>113.7</v>
      </c>
      <c r="BE196" s="5">
        <v>113.3</v>
      </c>
      <c r="BF196" s="5">
        <v>113.9</v>
      </c>
      <c r="BG196" s="5">
        <v>112.8</v>
      </c>
      <c r="BH196" s="5">
        <v>116.9</v>
      </c>
      <c r="BI196" s="5">
        <v>122.9</v>
      </c>
      <c r="BJ196" s="5">
        <v>124.7</v>
      </c>
      <c r="BK196" s="5">
        <v>126.4</v>
      </c>
      <c r="BL196" s="5">
        <v>128.5</v>
      </c>
      <c r="BM196" s="5">
        <v>130.19999999999999</v>
      </c>
      <c r="BN196" s="5">
        <v>132.5</v>
      </c>
      <c r="BO196" s="5">
        <v>128.19999999999999</v>
      </c>
      <c r="BP196" s="5">
        <v>126.2</v>
      </c>
      <c r="BQ196" s="5">
        <v>130.4</v>
      </c>
      <c r="BR196" s="5">
        <v>129.4</v>
      </c>
      <c r="BS196" s="5">
        <v>124.6</v>
      </c>
      <c r="BT196" s="5">
        <v>120.9</v>
      </c>
      <c r="BU196" s="5">
        <v>119.7</v>
      </c>
      <c r="BV196" s="5">
        <v>117.8</v>
      </c>
      <c r="BW196" s="5">
        <v>117.8</v>
      </c>
      <c r="BX196" s="5">
        <v>116.9</v>
      </c>
      <c r="BY196" s="5">
        <v>113</v>
      </c>
      <c r="BZ196" s="5">
        <v>111.2</v>
      </c>
      <c r="CA196" s="5">
        <v>108.7</v>
      </c>
      <c r="CB196" s="5">
        <v>109.8</v>
      </c>
      <c r="CC196" s="5">
        <v>109</v>
      </c>
      <c r="CD196" s="5">
        <v>112.9</v>
      </c>
      <c r="CE196" s="5">
        <v>109.6</v>
      </c>
      <c r="CF196" s="5">
        <v>108.1</v>
      </c>
      <c r="CG196" s="5">
        <v>116.2</v>
      </c>
      <c r="CH196" s="5">
        <v>118</v>
      </c>
      <c r="CI196" s="5">
        <v>117.9</v>
      </c>
      <c r="CJ196" s="5">
        <v>120.2</v>
      </c>
      <c r="CK196" s="5">
        <v>126.2</v>
      </c>
      <c r="CL196" s="5">
        <v>134.9</v>
      </c>
      <c r="CM196" s="5">
        <v>139.1</v>
      </c>
      <c r="CN196" s="5">
        <v>136.9</v>
      </c>
      <c r="CO196" s="5">
        <v>144.80000000000001</v>
      </c>
      <c r="CP196" s="5">
        <v>146.5</v>
      </c>
      <c r="CQ196" s="5">
        <v>149</v>
      </c>
      <c r="CR196" s="5">
        <v>149.69999999999999</v>
      </c>
      <c r="CS196" s="5">
        <v>152.9</v>
      </c>
      <c r="CT196" s="5">
        <v>152.9</v>
      </c>
      <c r="CU196" s="5">
        <v>154.1</v>
      </c>
      <c r="CV196" s="5">
        <v>154</v>
      </c>
      <c r="CW196" s="5">
        <v>149.4</v>
      </c>
      <c r="CX196" s="5">
        <v>147.80000000000001</v>
      </c>
      <c r="CY196" s="5">
        <v>144.80000000000001</v>
      </c>
      <c r="CZ196" s="5">
        <v>145.1</v>
      </c>
      <c r="DA196" s="5">
        <v>142.19999999999999</v>
      </c>
      <c r="DB196" s="5">
        <v>134.80000000000001</v>
      </c>
      <c r="DC196" s="5">
        <v>135</v>
      </c>
      <c r="DD196" s="5">
        <v>138.4</v>
      </c>
      <c r="DE196" s="5">
        <v>142</v>
      </c>
      <c r="DF196" s="5">
        <v>142.5</v>
      </c>
      <c r="DG196" s="5">
        <v>145.19999999999999</v>
      </c>
      <c r="DH196" s="5">
        <v>143.9</v>
      </c>
      <c r="DI196" s="5">
        <v>143.19999999999999</v>
      </c>
      <c r="DJ196" s="5">
        <v>142.30000000000001</v>
      </c>
      <c r="DK196" s="5">
        <v>142.19999999999999</v>
      </c>
      <c r="DL196" s="5">
        <v>140.6</v>
      </c>
      <c r="DM196" s="5">
        <v>140.19999999999999</v>
      </c>
      <c r="DN196" s="5">
        <v>139.9</v>
      </c>
      <c r="DO196" s="5">
        <v>140.80000000000001</v>
      </c>
      <c r="DP196" s="5">
        <v>140</v>
      </c>
      <c r="DQ196" s="5">
        <v>141.4</v>
      </c>
      <c r="DR196" s="5">
        <v>145.30000000000001</v>
      </c>
      <c r="DS196" s="5">
        <v>150.19999999999999</v>
      </c>
      <c r="DT196" s="5">
        <v>157.80000000000001</v>
      </c>
    </row>
    <row r="197" spans="1:124">
      <c r="A197" s="3" t="s">
        <v>407</v>
      </c>
      <c r="B197" s="3" t="s">
        <v>408</v>
      </c>
      <c r="C197" s="4">
        <v>2.0095200000000002</v>
      </c>
      <c r="D197" s="5">
        <v>104.4</v>
      </c>
      <c r="E197" s="5">
        <v>104.8</v>
      </c>
      <c r="F197" s="5">
        <v>106.8</v>
      </c>
      <c r="G197" s="5">
        <v>108.9</v>
      </c>
      <c r="H197" s="5">
        <v>112.1</v>
      </c>
      <c r="I197" s="5">
        <v>113.9</v>
      </c>
      <c r="J197" s="5">
        <v>114.5</v>
      </c>
      <c r="K197" s="5">
        <v>115.2</v>
      </c>
      <c r="L197" s="5">
        <v>115.2</v>
      </c>
      <c r="M197" s="5">
        <v>116.4</v>
      </c>
      <c r="N197" s="5">
        <v>117.3</v>
      </c>
      <c r="O197" s="5">
        <v>118</v>
      </c>
      <c r="P197" s="5">
        <v>122.1</v>
      </c>
      <c r="Q197" s="5">
        <v>123</v>
      </c>
      <c r="R197" s="5">
        <v>124.7</v>
      </c>
      <c r="S197" s="5">
        <v>125.1</v>
      </c>
      <c r="T197" s="5">
        <v>125.2</v>
      </c>
      <c r="U197" s="5">
        <v>125.2</v>
      </c>
      <c r="V197" s="5">
        <v>125.2</v>
      </c>
      <c r="W197" s="5">
        <v>126.1</v>
      </c>
      <c r="X197" s="5">
        <v>124.7</v>
      </c>
      <c r="Y197" s="5">
        <v>124.5</v>
      </c>
      <c r="Z197" s="5">
        <v>125.8</v>
      </c>
      <c r="AA197" s="5">
        <v>125.6</v>
      </c>
      <c r="AB197" s="5">
        <v>127.7</v>
      </c>
      <c r="AC197" s="5">
        <v>127</v>
      </c>
      <c r="AD197" s="5">
        <v>126.3</v>
      </c>
      <c r="AE197" s="5">
        <v>128.1</v>
      </c>
      <c r="AF197" s="5">
        <v>129.19999999999999</v>
      </c>
      <c r="AG197" s="5">
        <v>129</v>
      </c>
      <c r="AH197" s="5">
        <v>128.9</v>
      </c>
      <c r="AI197" s="5">
        <v>127.2</v>
      </c>
      <c r="AJ197" s="5">
        <v>125.9</v>
      </c>
      <c r="AK197" s="5">
        <v>126.5</v>
      </c>
      <c r="AL197" s="5">
        <v>126.2</v>
      </c>
      <c r="AM197" s="5">
        <v>124</v>
      </c>
      <c r="AN197" s="5">
        <v>122.1</v>
      </c>
      <c r="AO197" s="5">
        <v>121.5</v>
      </c>
      <c r="AP197" s="5">
        <v>122.3</v>
      </c>
      <c r="AQ197" s="5">
        <v>122.8</v>
      </c>
      <c r="AR197" s="5">
        <v>123.5</v>
      </c>
      <c r="AS197" s="5">
        <v>124.4</v>
      </c>
      <c r="AT197" s="5">
        <v>126</v>
      </c>
      <c r="AU197" s="5">
        <v>123.8</v>
      </c>
      <c r="AV197" s="5">
        <v>125.9</v>
      </c>
      <c r="AW197" s="5">
        <v>125.2</v>
      </c>
      <c r="AX197" s="5">
        <v>125.8</v>
      </c>
      <c r="AY197" s="5">
        <v>124.9</v>
      </c>
      <c r="AZ197" s="5">
        <v>126.6</v>
      </c>
      <c r="BA197" s="5">
        <v>128.69999999999999</v>
      </c>
      <c r="BB197" s="5">
        <v>133.1</v>
      </c>
      <c r="BC197" s="5">
        <v>136.19999999999999</v>
      </c>
      <c r="BD197" s="5">
        <v>135.69999999999999</v>
      </c>
      <c r="BE197" s="5">
        <v>137.1</v>
      </c>
      <c r="BF197" s="5">
        <v>138.80000000000001</v>
      </c>
      <c r="BG197" s="5">
        <v>141.5</v>
      </c>
      <c r="BH197" s="5">
        <v>141.6</v>
      </c>
      <c r="BI197" s="5">
        <v>139.30000000000001</v>
      </c>
      <c r="BJ197" s="5">
        <v>138.6</v>
      </c>
      <c r="BK197" s="5">
        <v>137.4</v>
      </c>
      <c r="BL197" s="5">
        <v>136.9</v>
      </c>
      <c r="BM197" s="5">
        <v>136.1</v>
      </c>
      <c r="BN197" s="5">
        <v>136</v>
      </c>
      <c r="BO197" s="5">
        <v>136.4</v>
      </c>
      <c r="BP197" s="5">
        <v>137.4</v>
      </c>
      <c r="BQ197" s="5">
        <v>139</v>
      </c>
      <c r="BR197" s="5">
        <v>138.5</v>
      </c>
      <c r="BS197" s="5">
        <v>137.6</v>
      </c>
      <c r="BT197" s="5">
        <v>137.30000000000001</v>
      </c>
      <c r="BU197" s="5">
        <v>137</v>
      </c>
      <c r="BV197" s="5">
        <v>138.69999999999999</v>
      </c>
      <c r="BW197" s="5">
        <v>137.69999999999999</v>
      </c>
      <c r="BX197" s="5">
        <v>138</v>
      </c>
      <c r="BY197" s="5">
        <v>137.69999999999999</v>
      </c>
      <c r="BZ197" s="5">
        <v>137.80000000000001</v>
      </c>
      <c r="CA197" s="5">
        <v>138.6</v>
      </c>
      <c r="CB197" s="5">
        <v>141.80000000000001</v>
      </c>
      <c r="CC197" s="5">
        <v>142.6</v>
      </c>
      <c r="CD197" s="5">
        <v>143</v>
      </c>
      <c r="CE197" s="5">
        <v>143.1</v>
      </c>
      <c r="CF197" s="5">
        <v>144</v>
      </c>
      <c r="CG197" s="5">
        <v>144.4</v>
      </c>
      <c r="CH197" s="5">
        <v>144.19999999999999</v>
      </c>
      <c r="CI197" s="5">
        <v>144.30000000000001</v>
      </c>
      <c r="CJ197" s="5">
        <v>143.4</v>
      </c>
      <c r="CK197" s="5">
        <v>143.80000000000001</v>
      </c>
      <c r="CL197" s="5">
        <v>145</v>
      </c>
      <c r="CM197" s="5">
        <v>145.6</v>
      </c>
      <c r="CN197" s="5">
        <v>146.6</v>
      </c>
      <c r="CO197" s="5">
        <v>147.5</v>
      </c>
      <c r="CP197" s="5">
        <v>148.30000000000001</v>
      </c>
      <c r="CQ197" s="5">
        <v>148.1</v>
      </c>
      <c r="CR197" s="5">
        <v>147.5</v>
      </c>
      <c r="CS197" s="5">
        <v>147.1</v>
      </c>
      <c r="CT197" s="5">
        <v>146.19999999999999</v>
      </c>
      <c r="CU197" s="5">
        <v>146.30000000000001</v>
      </c>
      <c r="CV197" s="5">
        <v>146.4</v>
      </c>
      <c r="CW197" s="5">
        <v>145.69999999999999</v>
      </c>
      <c r="CX197" s="5">
        <v>145.1</v>
      </c>
      <c r="CY197" s="5">
        <v>144.19999999999999</v>
      </c>
      <c r="CZ197" s="5">
        <v>144.4</v>
      </c>
      <c r="DA197" s="5">
        <v>143.80000000000001</v>
      </c>
      <c r="DB197" s="5">
        <v>142.80000000000001</v>
      </c>
      <c r="DC197" s="5">
        <v>142.30000000000001</v>
      </c>
      <c r="DD197" s="5">
        <v>141.6</v>
      </c>
      <c r="DE197" s="5">
        <v>142</v>
      </c>
      <c r="DF197" s="5">
        <v>141.80000000000001</v>
      </c>
      <c r="DG197" s="5">
        <v>141.5</v>
      </c>
      <c r="DH197" s="5">
        <v>142.69999999999999</v>
      </c>
      <c r="DI197" s="5">
        <v>143.4</v>
      </c>
      <c r="DJ197" s="5">
        <v>144</v>
      </c>
      <c r="DK197" s="5">
        <v>142.9</v>
      </c>
      <c r="DL197" s="5">
        <v>144</v>
      </c>
      <c r="DM197" s="5">
        <v>145.80000000000001</v>
      </c>
      <c r="DN197" s="5">
        <v>146</v>
      </c>
      <c r="DO197" s="5">
        <v>146.69999999999999</v>
      </c>
      <c r="DP197" s="5">
        <v>146.5</v>
      </c>
      <c r="DQ197" s="5">
        <v>147.1</v>
      </c>
      <c r="DR197" s="5">
        <v>147.6</v>
      </c>
      <c r="DS197" s="5">
        <v>149.9</v>
      </c>
      <c r="DT197" s="5">
        <v>150.9</v>
      </c>
    </row>
    <row r="198" spans="1:124">
      <c r="A198" s="3" t="s">
        <v>409</v>
      </c>
      <c r="B198" s="3" t="s">
        <v>410</v>
      </c>
      <c r="C198" s="4">
        <v>0.19044</v>
      </c>
      <c r="D198" s="5">
        <v>99.9</v>
      </c>
      <c r="E198" s="5">
        <v>100</v>
      </c>
      <c r="F198" s="5">
        <v>100.6</v>
      </c>
      <c r="G198" s="5">
        <v>106.8</v>
      </c>
      <c r="H198" s="5">
        <v>117.8</v>
      </c>
      <c r="I198" s="5">
        <v>123.8</v>
      </c>
      <c r="J198" s="5">
        <v>122.7</v>
      </c>
      <c r="K198" s="5">
        <v>124.6</v>
      </c>
      <c r="L198" s="5">
        <v>124.5</v>
      </c>
      <c r="M198" s="5">
        <v>124.7</v>
      </c>
      <c r="N198" s="5">
        <v>126</v>
      </c>
      <c r="O198" s="5">
        <v>125.1</v>
      </c>
      <c r="P198" s="5">
        <v>122.7</v>
      </c>
      <c r="Q198" s="5">
        <v>123.3</v>
      </c>
      <c r="R198" s="5">
        <v>128.30000000000001</v>
      </c>
      <c r="S198" s="5">
        <v>130.80000000000001</v>
      </c>
      <c r="T198" s="5">
        <v>131.19999999999999</v>
      </c>
      <c r="U198" s="5">
        <v>131.80000000000001</v>
      </c>
      <c r="V198" s="5">
        <v>133.80000000000001</v>
      </c>
      <c r="W198" s="5">
        <v>135.19999999999999</v>
      </c>
      <c r="X198" s="5">
        <v>135.1</v>
      </c>
      <c r="Y198" s="5">
        <v>135.69999999999999</v>
      </c>
      <c r="Z198" s="5">
        <v>135.30000000000001</v>
      </c>
      <c r="AA198" s="5">
        <v>134.30000000000001</v>
      </c>
      <c r="AB198" s="5">
        <v>130.1</v>
      </c>
      <c r="AC198" s="5">
        <v>128</v>
      </c>
      <c r="AD198" s="5">
        <v>127.6</v>
      </c>
      <c r="AE198" s="5">
        <v>130.80000000000001</v>
      </c>
      <c r="AF198" s="5">
        <v>132.69999999999999</v>
      </c>
      <c r="AG198" s="5">
        <v>132.80000000000001</v>
      </c>
      <c r="AH198" s="5">
        <v>133.6</v>
      </c>
      <c r="AI198" s="5">
        <v>131.9</v>
      </c>
      <c r="AJ198" s="5">
        <v>132.4</v>
      </c>
      <c r="AK198" s="5">
        <v>133.30000000000001</v>
      </c>
      <c r="AL198" s="5">
        <v>133.1</v>
      </c>
      <c r="AM198" s="5">
        <v>130.5</v>
      </c>
      <c r="AN198" s="5">
        <v>125</v>
      </c>
      <c r="AO198" s="5">
        <v>122.5</v>
      </c>
      <c r="AP198" s="5">
        <v>123.5</v>
      </c>
      <c r="AQ198" s="5">
        <v>125.8</v>
      </c>
      <c r="AR198" s="5">
        <v>128.19999999999999</v>
      </c>
      <c r="AS198" s="5">
        <v>129.1</v>
      </c>
      <c r="AT198" s="5">
        <v>132.4</v>
      </c>
      <c r="AU198" s="5">
        <v>133.6</v>
      </c>
      <c r="AV198" s="5">
        <v>132.6</v>
      </c>
      <c r="AW198" s="5">
        <v>133.30000000000001</v>
      </c>
      <c r="AX198" s="5">
        <v>133.6</v>
      </c>
      <c r="AY198" s="5">
        <v>133.69999999999999</v>
      </c>
      <c r="AZ198" s="5">
        <v>131.1</v>
      </c>
      <c r="BA198" s="5">
        <v>132</v>
      </c>
      <c r="BB198" s="5">
        <v>138.30000000000001</v>
      </c>
      <c r="BC198" s="5">
        <v>142.30000000000001</v>
      </c>
      <c r="BD198" s="5">
        <v>144</v>
      </c>
      <c r="BE198" s="5">
        <v>145.80000000000001</v>
      </c>
      <c r="BF198" s="5">
        <v>146.5</v>
      </c>
      <c r="BG198" s="5">
        <v>151.5</v>
      </c>
      <c r="BH198" s="5">
        <v>153</v>
      </c>
      <c r="BI198" s="5">
        <v>150.5</v>
      </c>
      <c r="BJ198" s="5">
        <v>145.80000000000001</v>
      </c>
      <c r="BK198" s="5">
        <v>142.19999999999999</v>
      </c>
      <c r="BL198" s="5">
        <v>137.19999999999999</v>
      </c>
      <c r="BM198" s="5">
        <v>135.80000000000001</v>
      </c>
      <c r="BN198" s="5">
        <v>134.19999999999999</v>
      </c>
      <c r="BO198" s="5">
        <v>136.1</v>
      </c>
      <c r="BP198" s="5">
        <v>138.4</v>
      </c>
      <c r="BQ198" s="5">
        <v>138.5</v>
      </c>
      <c r="BR198" s="5">
        <v>138</v>
      </c>
      <c r="BS198" s="5">
        <v>138.4</v>
      </c>
      <c r="BT198" s="5">
        <v>136.1</v>
      </c>
      <c r="BU198" s="5">
        <v>136</v>
      </c>
      <c r="BV198" s="5">
        <v>136.80000000000001</v>
      </c>
      <c r="BW198" s="5">
        <v>136.4</v>
      </c>
      <c r="BX198" s="5">
        <v>135.30000000000001</v>
      </c>
      <c r="BY198" s="5">
        <v>134.69999999999999</v>
      </c>
      <c r="BZ198" s="5">
        <v>135.80000000000001</v>
      </c>
      <c r="CA198" s="5">
        <v>142.6</v>
      </c>
      <c r="CB198" s="5">
        <v>149.19999999999999</v>
      </c>
      <c r="CC198" s="5">
        <v>153.19999999999999</v>
      </c>
      <c r="CD198" s="5">
        <v>156.69999999999999</v>
      </c>
      <c r="CE198" s="5">
        <v>156.6</v>
      </c>
      <c r="CF198" s="5">
        <v>156.6</v>
      </c>
      <c r="CG198" s="5">
        <v>158.30000000000001</v>
      </c>
      <c r="CH198" s="5">
        <v>157.1</v>
      </c>
      <c r="CI198" s="5">
        <v>156</v>
      </c>
      <c r="CJ198" s="5">
        <v>150.69999999999999</v>
      </c>
      <c r="CK198" s="5">
        <v>147.6</v>
      </c>
      <c r="CL198" s="5">
        <v>149.6</v>
      </c>
      <c r="CM198" s="5">
        <v>153.4</v>
      </c>
      <c r="CN198" s="5">
        <v>158.4</v>
      </c>
      <c r="CO198" s="5">
        <v>159.5</v>
      </c>
      <c r="CP198" s="5">
        <v>160.9</v>
      </c>
      <c r="CQ198" s="5">
        <v>161</v>
      </c>
      <c r="CR198" s="5">
        <v>161.80000000000001</v>
      </c>
      <c r="CS198" s="5">
        <v>163.1</v>
      </c>
      <c r="CT198" s="5">
        <v>160.9</v>
      </c>
      <c r="CU198" s="5">
        <v>158.30000000000001</v>
      </c>
      <c r="CV198" s="5">
        <v>151.9</v>
      </c>
      <c r="CW198" s="5">
        <v>147.5</v>
      </c>
      <c r="CX198" s="5">
        <v>149.5</v>
      </c>
      <c r="CY198" s="5">
        <v>151.80000000000001</v>
      </c>
      <c r="CZ198" s="5">
        <v>148</v>
      </c>
      <c r="DA198" s="5">
        <v>144</v>
      </c>
      <c r="DB198" s="5">
        <v>140.6</v>
      </c>
      <c r="DC198" s="5">
        <v>139.19999999999999</v>
      </c>
      <c r="DD198" s="5">
        <v>138.4</v>
      </c>
      <c r="DE198" s="5">
        <v>141.19999999999999</v>
      </c>
      <c r="DF198" s="5">
        <v>142.19999999999999</v>
      </c>
      <c r="DG198" s="5">
        <v>141.5</v>
      </c>
      <c r="DH198" s="5">
        <v>140.4</v>
      </c>
      <c r="DI198" s="5">
        <v>138.19999999999999</v>
      </c>
      <c r="DJ198" s="5">
        <v>138.19999999999999</v>
      </c>
      <c r="DK198" s="5">
        <v>140.80000000000001</v>
      </c>
      <c r="DL198" s="5">
        <v>144.9</v>
      </c>
      <c r="DM198" s="5">
        <v>150.4</v>
      </c>
      <c r="DN198" s="5">
        <v>153.30000000000001</v>
      </c>
      <c r="DO198" s="5">
        <v>154</v>
      </c>
      <c r="DP198" s="5">
        <v>153.19999999999999</v>
      </c>
      <c r="DQ198" s="5">
        <v>154.19999999999999</v>
      </c>
      <c r="DR198" s="5">
        <v>155.5</v>
      </c>
      <c r="DS198" s="5">
        <v>161.19999999999999</v>
      </c>
      <c r="DT198" s="5">
        <v>164.8</v>
      </c>
    </row>
    <row r="199" spans="1:124">
      <c r="A199" s="3" t="s">
        <v>411</v>
      </c>
      <c r="B199" s="3" t="s">
        <v>412</v>
      </c>
      <c r="C199" s="4">
        <v>0.21121000000000001</v>
      </c>
      <c r="D199" s="5">
        <v>104.9</v>
      </c>
      <c r="E199" s="5">
        <v>100.2</v>
      </c>
      <c r="F199" s="5">
        <v>101.7</v>
      </c>
      <c r="G199" s="5">
        <v>106.2</v>
      </c>
      <c r="H199" s="5">
        <v>115.9</v>
      </c>
      <c r="I199" s="5">
        <v>120.2</v>
      </c>
      <c r="J199" s="5">
        <v>121.9</v>
      </c>
      <c r="K199" s="5">
        <v>122</v>
      </c>
      <c r="L199" s="5">
        <v>125.7</v>
      </c>
      <c r="M199" s="5">
        <v>122.1</v>
      </c>
      <c r="N199" s="5">
        <v>122.1</v>
      </c>
      <c r="O199" s="5">
        <v>120.6</v>
      </c>
      <c r="P199" s="5">
        <v>119</v>
      </c>
      <c r="Q199" s="5">
        <v>117.4</v>
      </c>
      <c r="R199" s="5">
        <v>123.8</v>
      </c>
      <c r="S199" s="5">
        <v>124.6</v>
      </c>
      <c r="T199" s="5">
        <v>125.2</v>
      </c>
      <c r="U199" s="5">
        <v>124.8</v>
      </c>
      <c r="V199" s="5">
        <v>126.1</v>
      </c>
      <c r="W199" s="5">
        <v>126</v>
      </c>
      <c r="X199" s="5">
        <v>130.1</v>
      </c>
      <c r="Y199" s="5">
        <v>127.3</v>
      </c>
      <c r="Z199" s="5">
        <v>130.1</v>
      </c>
      <c r="AA199" s="5">
        <v>127.9</v>
      </c>
      <c r="AB199" s="5">
        <v>129.19999999999999</v>
      </c>
      <c r="AC199" s="5">
        <v>124.3</v>
      </c>
      <c r="AD199" s="5">
        <v>125.4</v>
      </c>
      <c r="AE199" s="5">
        <v>128</v>
      </c>
      <c r="AF199" s="5">
        <v>126.9</v>
      </c>
      <c r="AG199" s="5">
        <v>130.19999999999999</v>
      </c>
      <c r="AH199" s="5">
        <v>127.6</v>
      </c>
      <c r="AI199" s="5">
        <v>130.30000000000001</v>
      </c>
      <c r="AJ199" s="5">
        <v>132</v>
      </c>
      <c r="AK199" s="5">
        <v>132.80000000000001</v>
      </c>
      <c r="AL199" s="5">
        <v>130.80000000000001</v>
      </c>
      <c r="AM199" s="5">
        <v>128</v>
      </c>
      <c r="AN199" s="5">
        <v>128</v>
      </c>
      <c r="AO199" s="5">
        <v>126.2</v>
      </c>
      <c r="AP199" s="5">
        <v>125.7</v>
      </c>
      <c r="AQ199" s="5">
        <v>127.1</v>
      </c>
      <c r="AR199" s="5">
        <v>125.1</v>
      </c>
      <c r="AS199" s="5">
        <v>126.2</v>
      </c>
      <c r="AT199" s="5">
        <v>129.30000000000001</v>
      </c>
      <c r="AU199" s="5">
        <v>130.4</v>
      </c>
      <c r="AV199" s="5">
        <v>129.9</v>
      </c>
      <c r="AW199" s="5">
        <v>130</v>
      </c>
      <c r="AX199" s="5">
        <v>130.9</v>
      </c>
      <c r="AY199" s="5">
        <v>130.5</v>
      </c>
      <c r="AZ199" s="5">
        <v>130.1</v>
      </c>
      <c r="BA199" s="5">
        <v>131.69999999999999</v>
      </c>
      <c r="BB199" s="5">
        <v>136</v>
      </c>
      <c r="BC199" s="5">
        <v>137.80000000000001</v>
      </c>
      <c r="BD199" s="5">
        <v>139.4</v>
      </c>
      <c r="BE199" s="5">
        <v>141.6</v>
      </c>
      <c r="BF199" s="5">
        <v>144</v>
      </c>
      <c r="BG199" s="5">
        <v>151.69999999999999</v>
      </c>
      <c r="BH199" s="5">
        <v>153.19999999999999</v>
      </c>
      <c r="BI199" s="5">
        <v>151.30000000000001</v>
      </c>
      <c r="BJ199" s="5">
        <v>148.4</v>
      </c>
      <c r="BK199" s="5">
        <v>145.30000000000001</v>
      </c>
      <c r="BL199" s="5">
        <v>142.30000000000001</v>
      </c>
      <c r="BM199" s="5">
        <v>138.80000000000001</v>
      </c>
      <c r="BN199" s="5">
        <v>136.1</v>
      </c>
      <c r="BO199" s="5">
        <v>137</v>
      </c>
      <c r="BP199" s="5">
        <v>138.6</v>
      </c>
      <c r="BQ199" s="5">
        <v>138</v>
      </c>
      <c r="BR199" s="5">
        <v>139.4</v>
      </c>
      <c r="BS199" s="5">
        <v>141</v>
      </c>
      <c r="BT199" s="5">
        <v>140.6</v>
      </c>
      <c r="BU199" s="5">
        <v>140.5</v>
      </c>
      <c r="BV199" s="5">
        <v>140.69999999999999</v>
      </c>
      <c r="BW199" s="5">
        <v>140.80000000000001</v>
      </c>
      <c r="BX199" s="5">
        <v>140.6</v>
      </c>
      <c r="BY199" s="5">
        <v>139.19999999999999</v>
      </c>
      <c r="BZ199" s="5">
        <v>139.80000000000001</v>
      </c>
      <c r="CA199" s="5">
        <v>143.6</v>
      </c>
      <c r="CB199" s="5">
        <v>148.4</v>
      </c>
      <c r="CC199" s="5">
        <v>151.4</v>
      </c>
      <c r="CD199" s="5">
        <v>152.1</v>
      </c>
      <c r="CE199" s="5">
        <v>152.1</v>
      </c>
      <c r="CF199" s="5">
        <v>154</v>
      </c>
      <c r="CG199" s="5">
        <v>153.9</v>
      </c>
      <c r="CH199" s="5">
        <v>155.4</v>
      </c>
      <c r="CI199" s="5">
        <v>154.4</v>
      </c>
      <c r="CJ199" s="5">
        <v>151.1</v>
      </c>
      <c r="CK199" s="5">
        <v>150.5</v>
      </c>
      <c r="CL199" s="5">
        <v>151.19999999999999</v>
      </c>
      <c r="CM199" s="5">
        <v>152.80000000000001</v>
      </c>
      <c r="CN199" s="5">
        <v>155.30000000000001</v>
      </c>
      <c r="CO199" s="5">
        <v>156.1</v>
      </c>
      <c r="CP199" s="5">
        <v>157.30000000000001</v>
      </c>
      <c r="CQ199" s="5">
        <v>158.69999999999999</v>
      </c>
      <c r="CR199" s="5">
        <v>159.1</v>
      </c>
      <c r="CS199" s="5">
        <v>160.69999999999999</v>
      </c>
      <c r="CT199" s="5">
        <v>158.6</v>
      </c>
      <c r="CU199" s="5">
        <v>158.69999999999999</v>
      </c>
      <c r="CV199" s="5">
        <v>156.30000000000001</v>
      </c>
      <c r="CW199" s="5">
        <v>152.30000000000001</v>
      </c>
      <c r="CX199" s="5">
        <v>149.19999999999999</v>
      </c>
      <c r="CY199" s="5">
        <v>149.1</v>
      </c>
      <c r="CZ199" s="5">
        <v>147.9</v>
      </c>
      <c r="DA199" s="5">
        <v>145.30000000000001</v>
      </c>
      <c r="DB199" s="5">
        <v>142.6</v>
      </c>
      <c r="DC199" s="5">
        <v>141.9</v>
      </c>
      <c r="DD199" s="5">
        <v>141.69999999999999</v>
      </c>
      <c r="DE199" s="5">
        <v>143.30000000000001</v>
      </c>
      <c r="DF199" s="5">
        <v>143.80000000000001</v>
      </c>
      <c r="DG199" s="5">
        <v>144.1</v>
      </c>
      <c r="DH199" s="5">
        <v>145.6</v>
      </c>
      <c r="DI199" s="5">
        <v>144.69999999999999</v>
      </c>
      <c r="DJ199" s="5">
        <v>143.69999999999999</v>
      </c>
      <c r="DK199" s="5">
        <v>143.9</v>
      </c>
      <c r="DL199" s="5">
        <v>146.9</v>
      </c>
      <c r="DM199" s="5">
        <v>150.80000000000001</v>
      </c>
      <c r="DN199" s="5">
        <v>153.1</v>
      </c>
      <c r="DO199" s="5">
        <v>154.19999999999999</v>
      </c>
      <c r="DP199" s="5">
        <v>154.30000000000001</v>
      </c>
      <c r="DQ199" s="5">
        <v>155</v>
      </c>
      <c r="DR199" s="5">
        <v>155.6</v>
      </c>
      <c r="DS199" s="5">
        <v>160.19999999999999</v>
      </c>
      <c r="DT199" s="5">
        <v>160.1</v>
      </c>
    </row>
    <row r="200" spans="1:124">
      <c r="A200" s="3" t="s">
        <v>413</v>
      </c>
      <c r="B200" s="3" t="s">
        <v>414</v>
      </c>
      <c r="C200" s="4">
        <v>3.9699999999999999E-2</v>
      </c>
      <c r="D200" s="5">
        <v>111.6</v>
      </c>
      <c r="E200" s="5">
        <v>110.6</v>
      </c>
      <c r="F200" s="5">
        <v>107.4</v>
      </c>
      <c r="G200" s="5">
        <v>107.1</v>
      </c>
      <c r="H200" s="5">
        <v>112.7</v>
      </c>
      <c r="I200" s="5">
        <v>117.6</v>
      </c>
      <c r="J200" s="5">
        <v>120</v>
      </c>
      <c r="K200" s="5">
        <v>127.4</v>
      </c>
      <c r="L200" s="5">
        <v>129.6</v>
      </c>
      <c r="M200" s="5">
        <v>130.1</v>
      </c>
      <c r="N200" s="5">
        <v>130</v>
      </c>
      <c r="O200" s="5">
        <v>128.6</v>
      </c>
      <c r="P200" s="5">
        <v>128</v>
      </c>
      <c r="Q200" s="5">
        <v>127.5</v>
      </c>
      <c r="R200" s="5">
        <v>125.8</v>
      </c>
      <c r="S200" s="5">
        <v>118.2</v>
      </c>
      <c r="T200" s="5">
        <v>121.1</v>
      </c>
      <c r="U200" s="5">
        <v>123.5</v>
      </c>
      <c r="V200" s="5">
        <v>128.1</v>
      </c>
      <c r="W200" s="5">
        <v>136.1</v>
      </c>
      <c r="X200" s="5">
        <v>137.69999999999999</v>
      </c>
      <c r="Y200" s="5">
        <v>138.9</v>
      </c>
      <c r="Z200" s="5">
        <v>138.6</v>
      </c>
      <c r="AA200" s="5">
        <v>138.4</v>
      </c>
      <c r="AB200" s="5">
        <v>137.4</v>
      </c>
      <c r="AC200" s="5">
        <v>138</v>
      </c>
      <c r="AD200" s="5">
        <v>132.5</v>
      </c>
      <c r="AE200" s="5">
        <v>126.5</v>
      </c>
      <c r="AF200" s="5">
        <v>127.2</v>
      </c>
      <c r="AG200" s="5">
        <v>130.9</v>
      </c>
      <c r="AH200" s="5">
        <v>135.1</v>
      </c>
      <c r="AI200" s="5">
        <v>138.80000000000001</v>
      </c>
      <c r="AJ200" s="5">
        <v>141.30000000000001</v>
      </c>
      <c r="AK200" s="5">
        <v>146.19999999999999</v>
      </c>
      <c r="AL200" s="5">
        <v>145.30000000000001</v>
      </c>
      <c r="AM200" s="5">
        <v>144.30000000000001</v>
      </c>
      <c r="AN200" s="5">
        <v>142.19999999999999</v>
      </c>
      <c r="AO200" s="5">
        <v>138.1</v>
      </c>
      <c r="AP200" s="5">
        <v>132.5</v>
      </c>
      <c r="AQ200" s="5">
        <v>128.19999999999999</v>
      </c>
      <c r="AR200" s="5">
        <v>131.19999999999999</v>
      </c>
      <c r="AS200" s="5">
        <v>135.4</v>
      </c>
      <c r="AT200" s="5">
        <v>139</v>
      </c>
      <c r="AU200" s="5">
        <v>142</v>
      </c>
      <c r="AV200" s="5">
        <v>144.69999999999999</v>
      </c>
      <c r="AW200" s="5">
        <v>148.30000000000001</v>
      </c>
      <c r="AX200" s="5">
        <v>149.9</v>
      </c>
      <c r="AY200" s="5">
        <v>150.5</v>
      </c>
      <c r="AZ200" s="5">
        <v>151.19999999999999</v>
      </c>
      <c r="BA200" s="5">
        <v>154</v>
      </c>
      <c r="BB200" s="5">
        <v>150.6</v>
      </c>
      <c r="BC200" s="5">
        <v>147.80000000000001</v>
      </c>
      <c r="BD200" s="5">
        <v>151.5</v>
      </c>
      <c r="BE200" s="5">
        <v>152.80000000000001</v>
      </c>
      <c r="BF200" s="5">
        <v>154.5</v>
      </c>
      <c r="BG200" s="5">
        <v>164.9</v>
      </c>
      <c r="BH200" s="5">
        <v>169.5</v>
      </c>
      <c r="BI200" s="5">
        <v>166.4</v>
      </c>
      <c r="BJ200" s="5">
        <v>162.69999999999999</v>
      </c>
      <c r="BK200" s="5">
        <v>158.80000000000001</v>
      </c>
      <c r="BL200" s="5">
        <v>157.19999999999999</v>
      </c>
      <c r="BM200" s="5">
        <v>154.19999999999999</v>
      </c>
      <c r="BN200" s="5">
        <v>150.30000000000001</v>
      </c>
      <c r="BO200" s="5">
        <v>148.30000000000001</v>
      </c>
      <c r="BP200" s="5">
        <v>148.80000000000001</v>
      </c>
      <c r="BQ200" s="5">
        <v>147.30000000000001</v>
      </c>
      <c r="BR200" s="5">
        <v>147.5</v>
      </c>
      <c r="BS200" s="5">
        <v>149.9</v>
      </c>
      <c r="BT200" s="5">
        <v>153.30000000000001</v>
      </c>
      <c r="BU200" s="5">
        <v>160.30000000000001</v>
      </c>
      <c r="BV200" s="5">
        <v>160.6</v>
      </c>
      <c r="BW200" s="5">
        <v>160.69999999999999</v>
      </c>
      <c r="BX200" s="5">
        <v>159.4</v>
      </c>
      <c r="BY200" s="5">
        <v>158.4</v>
      </c>
      <c r="BZ200" s="5">
        <v>153.4</v>
      </c>
      <c r="CA200" s="5">
        <v>153.4</v>
      </c>
      <c r="CB200" s="5">
        <v>154.1</v>
      </c>
      <c r="CC200" s="5">
        <v>154.30000000000001</v>
      </c>
      <c r="CD200" s="5">
        <v>153.4</v>
      </c>
      <c r="CE200" s="5">
        <v>160.69999999999999</v>
      </c>
      <c r="CF200" s="5">
        <v>169.6</v>
      </c>
      <c r="CG200" s="5">
        <v>174.1</v>
      </c>
      <c r="CH200" s="5">
        <v>176.8</v>
      </c>
      <c r="CI200" s="5">
        <v>177.7</v>
      </c>
      <c r="CJ200" s="5">
        <v>175.3</v>
      </c>
      <c r="CK200" s="5">
        <v>177</v>
      </c>
      <c r="CL200" s="5">
        <v>176.5</v>
      </c>
      <c r="CM200" s="5">
        <v>177.2</v>
      </c>
      <c r="CN200" s="5">
        <v>176.9</v>
      </c>
      <c r="CO200" s="5">
        <v>175.5</v>
      </c>
      <c r="CP200" s="5">
        <v>177.9</v>
      </c>
      <c r="CQ200" s="5">
        <v>180.2</v>
      </c>
      <c r="CR200" s="5">
        <v>186</v>
      </c>
      <c r="CS200" s="5">
        <v>194.1</v>
      </c>
      <c r="CT200" s="5">
        <v>192.9</v>
      </c>
      <c r="CU200" s="5">
        <v>192.7</v>
      </c>
      <c r="CV200" s="5">
        <v>200.2</v>
      </c>
      <c r="CW200" s="5">
        <v>183.1</v>
      </c>
      <c r="CX200" s="5">
        <v>173</v>
      </c>
      <c r="CY200" s="5">
        <v>164</v>
      </c>
      <c r="CZ200" s="5">
        <v>157.6</v>
      </c>
      <c r="DA200" s="5">
        <v>152.30000000000001</v>
      </c>
      <c r="DB200" s="5">
        <v>158.9</v>
      </c>
      <c r="DC200" s="5">
        <v>164.8</v>
      </c>
      <c r="DD200" s="5">
        <v>163.80000000000001</v>
      </c>
      <c r="DE200" s="5">
        <v>169.5</v>
      </c>
      <c r="DF200" s="5">
        <v>170.5</v>
      </c>
      <c r="DG200" s="5">
        <v>168.1</v>
      </c>
      <c r="DH200" s="5">
        <v>175.4</v>
      </c>
      <c r="DI200" s="5">
        <v>182.1</v>
      </c>
      <c r="DJ200" s="5">
        <v>172.8</v>
      </c>
      <c r="DK200" s="5">
        <v>160.1</v>
      </c>
      <c r="DL200" s="5">
        <v>162.19999999999999</v>
      </c>
      <c r="DM200" s="5">
        <v>166.1</v>
      </c>
      <c r="DN200" s="5">
        <v>172.5</v>
      </c>
      <c r="DO200" s="5">
        <v>180.2</v>
      </c>
      <c r="DP200" s="5">
        <v>182.5</v>
      </c>
      <c r="DQ200" s="5">
        <v>186.1</v>
      </c>
      <c r="DR200" s="5">
        <v>190.6</v>
      </c>
      <c r="DS200" s="5">
        <v>193.9</v>
      </c>
      <c r="DT200" s="5">
        <v>194.9</v>
      </c>
    </row>
    <row r="201" spans="1:124">
      <c r="A201" s="3" t="s">
        <v>415</v>
      </c>
      <c r="B201" s="3" t="s">
        <v>416</v>
      </c>
      <c r="C201" s="4">
        <v>2.4729999999999999E-2</v>
      </c>
      <c r="D201" s="5">
        <v>100.9</v>
      </c>
      <c r="E201" s="5">
        <v>101.7</v>
      </c>
      <c r="F201" s="5">
        <v>101.6</v>
      </c>
      <c r="G201" s="5">
        <v>106</v>
      </c>
      <c r="H201" s="5">
        <v>112.7</v>
      </c>
      <c r="I201" s="5">
        <v>116.5</v>
      </c>
      <c r="J201" s="5">
        <v>120.1</v>
      </c>
      <c r="K201" s="5">
        <v>123</v>
      </c>
      <c r="L201" s="5">
        <v>123</v>
      </c>
      <c r="M201" s="5">
        <v>122.1</v>
      </c>
      <c r="N201" s="5">
        <v>122.3</v>
      </c>
      <c r="O201" s="5">
        <v>123.8</v>
      </c>
      <c r="P201" s="5">
        <v>122.5</v>
      </c>
      <c r="Q201" s="5">
        <v>121.1</v>
      </c>
      <c r="R201" s="5">
        <v>126.2</v>
      </c>
      <c r="S201" s="5">
        <v>127</v>
      </c>
      <c r="T201" s="5">
        <v>129.5</v>
      </c>
      <c r="U201" s="5">
        <v>128.30000000000001</v>
      </c>
      <c r="V201" s="5">
        <v>130.30000000000001</v>
      </c>
      <c r="W201" s="5">
        <v>133.4</v>
      </c>
      <c r="X201" s="5">
        <v>130.9</v>
      </c>
      <c r="Y201" s="5">
        <v>133.69999999999999</v>
      </c>
      <c r="Z201" s="5">
        <v>130.5</v>
      </c>
      <c r="AA201" s="5">
        <v>130.19999999999999</v>
      </c>
      <c r="AB201" s="5">
        <v>130.1</v>
      </c>
      <c r="AC201" s="5">
        <v>129.4</v>
      </c>
      <c r="AD201" s="5">
        <v>127.9</v>
      </c>
      <c r="AE201" s="5">
        <v>130.6</v>
      </c>
      <c r="AF201" s="5">
        <v>131.1</v>
      </c>
      <c r="AG201" s="5">
        <v>132.80000000000001</v>
      </c>
      <c r="AH201" s="5">
        <v>133</v>
      </c>
      <c r="AI201" s="5">
        <v>132.6</v>
      </c>
      <c r="AJ201" s="5">
        <v>131.6</v>
      </c>
      <c r="AK201" s="5">
        <v>133.4</v>
      </c>
      <c r="AL201" s="5">
        <v>132.1</v>
      </c>
      <c r="AM201" s="5">
        <v>130.80000000000001</v>
      </c>
      <c r="AN201" s="5">
        <v>127.8</v>
      </c>
      <c r="AO201" s="5">
        <v>125.8</v>
      </c>
      <c r="AP201" s="5">
        <v>128.6</v>
      </c>
      <c r="AQ201" s="5">
        <v>130.6</v>
      </c>
      <c r="AR201" s="5">
        <v>130</v>
      </c>
      <c r="AS201" s="5">
        <v>133.1</v>
      </c>
      <c r="AT201" s="5">
        <v>138.6</v>
      </c>
      <c r="AU201" s="5">
        <v>138.19999999999999</v>
      </c>
      <c r="AV201" s="5">
        <v>133.4</v>
      </c>
      <c r="AW201" s="5">
        <v>133.5</v>
      </c>
      <c r="AX201" s="5">
        <v>132.1</v>
      </c>
      <c r="AY201" s="5">
        <v>131</v>
      </c>
      <c r="AZ201" s="5">
        <v>130.5</v>
      </c>
      <c r="BA201" s="5">
        <v>132.1</v>
      </c>
      <c r="BB201" s="5">
        <v>137.4</v>
      </c>
      <c r="BC201" s="5">
        <v>138.4</v>
      </c>
      <c r="BD201" s="5">
        <v>140.1</v>
      </c>
      <c r="BE201" s="5">
        <v>141.9</v>
      </c>
      <c r="BF201" s="5">
        <v>144.69999999999999</v>
      </c>
      <c r="BG201" s="5">
        <v>149.5</v>
      </c>
      <c r="BH201" s="5">
        <v>148.80000000000001</v>
      </c>
      <c r="BI201" s="5">
        <v>148</v>
      </c>
      <c r="BJ201" s="5">
        <v>146.9</v>
      </c>
      <c r="BK201" s="5">
        <v>143.6</v>
      </c>
      <c r="BL201" s="5">
        <v>141</v>
      </c>
      <c r="BM201" s="5">
        <v>138.9</v>
      </c>
      <c r="BN201" s="5">
        <v>137.1</v>
      </c>
      <c r="BO201" s="5">
        <v>138.30000000000001</v>
      </c>
      <c r="BP201" s="5">
        <v>139.4</v>
      </c>
      <c r="BQ201" s="5">
        <v>139.1</v>
      </c>
      <c r="BR201" s="5">
        <v>140.19999999999999</v>
      </c>
      <c r="BS201" s="5">
        <v>139</v>
      </c>
      <c r="BT201" s="5">
        <v>137.30000000000001</v>
      </c>
      <c r="BU201" s="5">
        <v>138</v>
      </c>
      <c r="BV201" s="5">
        <v>138.30000000000001</v>
      </c>
      <c r="BW201" s="5">
        <v>137</v>
      </c>
      <c r="BX201" s="5">
        <v>135</v>
      </c>
      <c r="BY201" s="5">
        <v>135.1</v>
      </c>
      <c r="BZ201" s="5">
        <v>136.5</v>
      </c>
      <c r="CA201" s="5">
        <v>140.19999999999999</v>
      </c>
      <c r="CB201" s="5">
        <v>148.1</v>
      </c>
      <c r="CC201" s="5">
        <v>151.30000000000001</v>
      </c>
      <c r="CD201" s="5">
        <v>153.30000000000001</v>
      </c>
      <c r="CE201" s="5">
        <v>153.4</v>
      </c>
      <c r="CF201" s="5">
        <v>152.69999999999999</v>
      </c>
      <c r="CG201" s="5">
        <v>153.30000000000001</v>
      </c>
      <c r="CH201" s="5">
        <v>152.30000000000001</v>
      </c>
      <c r="CI201" s="5">
        <v>150.9</v>
      </c>
      <c r="CJ201" s="5">
        <v>147.9</v>
      </c>
      <c r="CK201" s="5">
        <v>146.1</v>
      </c>
      <c r="CL201" s="5">
        <v>148.1</v>
      </c>
      <c r="CM201" s="5">
        <v>150.5</v>
      </c>
      <c r="CN201" s="5">
        <v>153.80000000000001</v>
      </c>
      <c r="CO201" s="5">
        <v>155.30000000000001</v>
      </c>
      <c r="CP201" s="5">
        <v>156.19999999999999</v>
      </c>
      <c r="CQ201" s="5">
        <v>156.6</v>
      </c>
      <c r="CR201" s="5">
        <v>156.1</v>
      </c>
      <c r="CS201" s="5">
        <v>157.4</v>
      </c>
      <c r="CT201" s="5">
        <v>154.80000000000001</v>
      </c>
      <c r="CU201" s="5">
        <v>155</v>
      </c>
      <c r="CV201" s="5">
        <v>159.30000000000001</v>
      </c>
      <c r="CW201" s="5">
        <v>158.1</v>
      </c>
      <c r="CX201" s="5">
        <v>151.6</v>
      </c>
      <c r="CY201" s="5">
        <v>150.9</v>
      </c>
      <c r="CZ201" s="5">
        <v>149.30000000000001</v>
      </c>
      <c r="DA201" s="5">
        <v>147</v>
      </c>
      <c r="DB201" s="5">
        <v>144.30000000000001</v>
      </c>
      <c r="DC201" s="5">
        <v>144.4</v>
      </c>
      <c r="DD201" s="5">
        <v>142.19999999999999</v>
      </c>
      <c r="DE201" s="5">
        <v>142.6</v>
      </c>
      <c r="DF201" s="5">
        <v>143.4</v>
      </c>
      <c r="DG201" s="5">
        <v>143.9</v>
      </c>
      <c r="DH201" s="5">
        <v>144</v>
      </c>
      <c r="DI201" s="5">
        <v>144.5</v>
      </c>
      <c r="DJ201" s="5">
        <v>143.19999999999999</v>
      </c>
      <c r="DK201" s="5">
        <v>141.9</v>
      </c>
      <c r="DL201" s="5">
        <v>143.4</v>
      </c>
      <c r="DM201" s="5">
        <v>146.80000000000001</v>
      </c>
      <c r="DN201" s="5">
        <v>149.4</v>
      </c>
      <c r="DO201" s="5">
        <v>150.19999999999999</v>
      </c>
      <c r="DP201" s="5">
        <v>149.80000000000001</v>
      </c>
      <c r="DQ201" s="5">
        <v>150.30000000000001</v>
      </c>
      <c r="DR201" s="5">
        <v>152</v>
      </c>
      <c r="DS201" s="5">
        <v>155</v>
      </c>
      <c r="DT201" s="5">
        <v>159.9</v>
      </c>
    </row>
    <row r="202" spans="1:124">
      <c r="A202" s="3" t="s">
        <v>417</v>
      </c>
      <c r="B202" s="3" t="s">
        <v>418</v>
      </c>
      <c r="C202" s="4">
        <v>7.4200000000000004E-3</v>
      </c>
      <c r="D202" s="5">
        <v>107.6</v>
      </c>
      <c r="E202" s="5">
        <v>122.6</v>
      </c>
      <c r="F202" s="5">
        <v>139</v>
      </c>
      <c r="G202" s="5">
        <v>136.6</v>
      </c>
      <c r="H202" s="5">
        <v>143.6</v>
      </c>
      <c r="I202" s="5">
        <v>147.4</v>
      </c>
      <c r="J202" s="5">
        <v>137</v>
      </c>
      <c r="K202" s="5">
        <v>132.9</v>
      </c>
      <c r="L202" s="5">
        <v>135</v>
      </c>
      <c r="M202" s="5">
        <v>138</v>
      </c>
      <c r="N202" s="5">
        <v>129.1</v>
      </c>
      <c r="O202" s="5">
        <v>130.69999999999999</v>
      </c>
      <c r="P202" s="5">
        <v>132</v>
      </c>
      <c r="Q202" s="5">
        <v>141.6</v>
      </c>
      <c r="R202" s="5">
        <v>146.80000000000001</v>
      </c>
      <c r="S202" s="5">
        <v>140.5</v>
      </c>
      <c r="T202" s="5">
        <v>141.1</v>
      </c>
      <c r="U202" s="5">
        <v>142.5</v>
      </c>
      <c r="V202" s="5">
        <v>136.5</v>
      </c>
      <c r="W202" s="5">
        <v>135.4</v>
      </c>
      <c r="X202" s="5">
        <v>140.69999999999999</v>
      </c>
      <c r="Y202" s="5">
        <v>138.1</v>
      </c>
      <c r="Z202" s="5">
        <v>138.4</v>
      </c>
      <c r="AA202" s="5">
        <v>144</v>
      </c>
      <c r="AB202" s="5">
        <v>146.6</v>
      </c>
      <c r="AC202" s="5">
        <v>149.6</v>
      </c>
      <c r="AD202" s="5">
        <v>152.5</v>
      </c>
      <c r="AE202" s="5">
        <v>151.9</v>
      </c>
      <c r="AF202" s="5">
        <v>147.1</v>
      </c>
      <c r="AG202" s="5">
        <v>145.1</v>
      </c>
      <c r="AH202" s="5">
        <v>145.69999999999999</v>
      </c>
      <c r="AI202" s="5">
        <v>146</v>
      </c>
      <c r="AJ202" s="5">
        <v>138.6</v>
      </c>
      <c r="AK202" s="5">
        <v>139.4</v>
      </c>
      <c r="AL202" s="5">
        <v>153.30000000000001</v>
      </c>
      <c r="AM202" s="5">
        <v>139.5</v>
      </c>
      <c r="AN202" s="5">
        <v>145.30000000000001</v>
      </c>
      <c r="AO202" s="5">
        <v>165.9</v>
      </c>
      <c r="AP202" s="5">
        <v>168.2</v>
      </c>
      <c r="AQ202" s="5">
        <v>167.9</v>
      </c>
      <c r="AR202" s="5">
        <v>171.1</v>
      </c>
      <c r="AS202" s="5">
        <v>169.4</v>
      </c>
      <c r="AT202" s="5">
        <v>158.30000000000001</v>
      </c>
      <c r="AU202" s="5">
        <v>157.5</v>
      </c>
      <c r="AV202" s="5">
        <v>155.9</v>
      </c>
      <c r="AW202" s="5">
        <v>157.5</v>
      </c>
      <c r="AX202" s="5">
        <v>165.2</v>
      </c>
      <c r="AY202" s="5">
        <v>167.3</v>
      </c>
      <c r="AZ202" s="5">
        <v>178.3</v>
      </c>
      <c r="BA202" s="5">
        <v>176.9</v>
      </c>
      <c r="BB202" s="5">
        <v>190.7</v>
      </c>
      <c r="BC202" s="5">
        <v>185</v>
      </c>
      <c r="BD202" s="5">
        <v>177.8</v>
      </c>
      <c r="BE202" s="5">
        <v>198.5</v>
      </c>
      <c r="BF202" s="5">
        <v>183.1</v>
      </c>
      <c r="BG202" s="5">
        <v>179.5</v>
      </c>
      <c r="BH202" s="5">
        <v>175.9</v>
      </c>
      <c r="BI202" s="5">
        <v>167.7</v>
      </c>
      <c r="BJ202" s="5">
        <v>158</v>
      </c>
      <c r="BK202" s="5">
        <v>164.2</v>
      </c>
      <c r="BL202" s="5">
        <v>162.1</v>
      </c>
      <c r="BM202" s="5">
        <v>162.4</v>
      </c>
      <c r="BN202" s="5">
        <v>173.2</v>
      </c>
      <c r="BO202" s="5">
        <v>170.3</v>
      </c>
      <c r="BP202" s="5">
        <v>174.8</v>
      </c>
      <c r="BQ202" s="5">
        <v>172.9</v>
      </c>
      <c r="BR202" s="5">
        <v>168.7</v>
      </c>
      <c r="BS202" s="5">
        <v>165.3</v>
      </c>
      <c r="BT202" s="5">
        <v>162.80000000000001</v>
      </c>
      <c r="BU202" s="5">
        <v>154.19999999999999</v>
      </c>
      <c r="BV202" s="5">
        <v>155.80000000000001</v>
      </c>
      <c r="BW202" s="5">
        <v>153</v>
      </c>
      <c r="BX202" s="5">
        <v>153.30000000000001</v>
      </c>
      <c r="BY202" s="5">
        <v>154.4</v>
      </c>
      <c r="BZ202" s="5">
        <v>162.19999999999999</v>
      </c>
      <c r="CA202" s="5">
        <v>173.5</v>
      </c>
      <c r="CB202" s="5">
        <v>167.9</v>
      </c>
      <c r="CC202" s="5">
        <v>168.2</v>
      </c>
      <c r="CD202" s="5">
        <v>170.7</v>
      </c>
      <c r="CE202" s="5">
        <v>175.3</v>
      </c>
      <c r="CF202" s="5">
        <v>174.5</v>
      </c>
      <c r="CG202" s="5">
        <v>169.2</v>
      </c>
      <c r="CH202" s="5">
        <v>166.5</v>
      </c>
      <c r="CI202" s="5">
        <v>180.3</v>
      </c>
      <c r="CJ202" s="5">
        <v>179.4</v>
      </c>
      <c r="CK202" s="5">
        <v>176</v>
      </c>
      <c r="CL202" s="5">
        <v>186.1</v>
      </c>
      <c r="CM202" s="5">
        <v>191.6</v>
      </c>
      <c r="CN202" s="5">
        <v>191.9</v>
      </c>
      <c r="CO202" s="5">
        <v>192</v>
      </c>
      <c r="CP202" s="5">
        <v>193.3</v>
      </c>
      <c r="CQ202" s="5">
        <v>192.3</v>
      </c>
      <c r="CR202" s="5">
        <v>193.4</v>
      </c>
      <c r="CS202" s="5">
        <v>192</v>
      </c>
      <c r="CT202" s="5">
        <v>186.6</v>
      </c>
      <c r="CU202" s="5">
        <v>186</v>
      </c>
      <c r="CV202" s="5">
        <v>195</v>
      </c>
      <c r="CW202" s="5">
        <v>195.7</v>
      </c>
      <c r="CX202" s="5">
        <v>195.9</v>
      </c>
      <c r="CY202" s="5">
        <v>195.9</v>
      </c>
      <c r="CZ202" s="5">
        <v>201.8</v>
      </c>
      <c r="DA202" s="5">
        <v>218.1</v>
      </c>
      <c r="DB202" s="5">
        <v>220.2</v>
      </c>
      <c r="DC202" s="5">
        <v>213.3</v>
      </c>
      <c r="DD202" s="5">
        <v>211.5</v>
      </c>
      <c r="DE202" s="5">
        <v>209.2</v>
      </c>
      <c r="DF202" s="5">
        <v>216.4</v>
      </c>
      <c r="DG202" s="5">
        <v>219.2</v>
      </c>
      <c r="DH202" s="5">
        <v>208.8</v>
      </c>
      <c r="DI202" s="5">
        <v>223.2</v>
      </c>
      <c r="DJ202" s="5">
        <v>228.3</v>
      </c>
      <c r="DK202" s="5">
        <v>238.1</v>
      </c>
      <c r="DL202" s="5">
        <v>241.7</v>
      </c>
      <c r="DM202" s="5">
        <v>254.7</v>
      </c>
      <c r="DN202" s="5">
        <v>247.1</v>
      </c>
      <c r="DO202" s="5">
        <v>250.3</v>
      </c>
      <c r="DP202" s="5">
        <v>234.8</v>
      </c>
      <c r="DQ202" s="5">
        <v>243.9</v>
      </c>
      <c r="DR202" s="5">
        <v>245.4</v>
      </c>
      <c r="DS202" s="5">
        <v>239.8</v>
      </c>
      <c r="DT202" s="5">
        <v>245.5</v>
      </c>
    </row>
    <row r="203" spans="1:124">
      <c r="A203" s="3" t="s">
        <v>419</v>
      </c>
      <c r="B203" s="3" t="s">
        <v>420</v>
      </c>
      <c r="C203" s="4">
        <v>9.5899999999999999E-2</v>
      </c>
      <c r="D203" s="5">
        <v>113.2</v>
      </c>
      <c r="E203" s="5">
        <v>119.7</v>
      </c>
      <c r="F203" s="5">
        <v>125.2</v>
      </c>
      <c r="G203" s="5">
        <v>133.19999999999999</v>
      </c>
      <c r="H203" s="5">
        <v>140.5</v>
      </c>
      <c r="I203" s="5">
        <v>139.1</v>
      </c>
      <c r="J203" s="5">
        <v>136.4</v>
      </c>
      <c r="K203" s="5">
        <v>136.5</v>
      </c>
      <c r="L203" s="5">
        <v>131</v>
      </c>
      <c r="M203" s="5">
        <v>125.5</v>
      </c>
      <c r="N203" s="5">
        <v>119.7</v>
      </c>
      <c r="O203" s="5">
        <v>114.4</v>
      </c>
      <c r="P203" s="5">
        <v>112.1</v>
      </c>
      <c r="Q203" s="5">
        <v>110.2</v>
      </c>
      <c r="R203" s="5">
        <v>107.6</v>
      </c>
      <c r="S203" s="5">
        <v>105.2</v>
      </c>
      <c r="T203" s="5">
        <v>103.8</v>
      </c>
      <c r="U203" s="5">
        <v>106.9</v>
      </c>
      <c r="V203" s="5">
        <v>103.9</v>
      </c>
      <c r="W203" s="5">
        <v>102.2</v>
      </c>
      <c r="X203" s="5">
        <v>98.7</v>
      </c>
      <c r="Y203" s="5">
        <v>96.5</v>
      </c>
      <c r="Z203" s="5">
        <v>96.1</v>
      </c>
      <c r="AA203" s="5">
        <v>99.8</v>
      </c>
      <c r="AB203" s="5">
        <v>100.4</v>
      </c>
      <c r="AC203" s="5">
        <v>98</v>
      </c>
      <c r="AD203" s="5">
        <v>95.6</v>
      </c>
      <c r="AE203" s="5">
        <v>96.5</v>
      </c>
      <c r="AF203" s="5">
        <v>96.7</v>
      </c>
      <c r="AG203" s="5">
        <v>97.2</v>
      </c>
      <c r="AH203" s="5">
        <v>97.1</v>
      </c>
      <c r="AI203" s="5">
        <v>98</v>
      </c>
      <c r="AJ203" s="5">
        <v>99.3</v>
      </c>
      <c r="AK203" s="5">
        <v>107.3</v>
      </c>
      <c r="AL203" s="5">
        <v>109.1</v>
      </c>
      <c r="AM203" s="5">
        <v>110.1</v>
      </c>
      <c r="AN203" s="5">
        <v>119.9</v>
      </c>
      <c r="AO203" s="5">
        <v>133.4</v>
      </c>
      <c r="AP203" s="5">
        <v>137.4</v>
      </c>
      <c r="AQ203" s="5">
        <v>140.19999999999999</v>
      </c>
      <c r="AR203" s="5">
        <v>141.5</v>
      </c>
      <c r="AS203" s="5">
        <v>144.69999999999999</v>
      </c>
      <c r="AT203" s="5">
        <v>152.1</v>
      </c>
      <c r="AU203" s="5">
        <v>147.80000000000001</v>
      </c>
      <c r="AV203" s="5">
        <v>151.6</v>
      </c>
      <c r="AW203" s="5">
        <v>147.4</v>
      </c>
      <c r="AX203" s="5">
        <v>142.4</v>
      </c>
      <c r="AY203" s="5">
        <v>145.1</v>
      </c>
      <c r="AZ203" s="5">
        <v>159.19999999999999</v>
      </c>
      <c r="BA203" s="5">
        <v>171.6</v>
      </c>
      <c r="BB203" s="5">
        <v>188.7</v>
      </c>
      <c r="BC203" s="5">
        <v>219.8</v>
      </c>
      <c r="BD203" s="5">
        <v>217.9</v>
      </c>
      <c r="BE203" s="5">
        <v>220.7</v>
      </c>
      <c r="BF203" s="5">
        <v>248.6</v>
      </c>
      <c r="BG203" s="5">
        <v>255.8</v>
      </c>
      <c r="BH203" s="5">
        <v>244.7</v>
      </c>
      <c r="BI203" s="5">
        <v>208.1</v>
      </c>
      <c r="BJ203" s="5">
        <v>183.8</v>
      </c>
      <c r="BK203" s="5">
        <v>174</v>
      </c>
      <c r="BL203" s="5">
        <v>173.1</v>
      </c>
      <c r="BM203" s="5">
        <v>173.6</v>
      </c>
      <c r="BN203" s="5">
        <v>173.8</v>
      </c>
      <c r="BO203" s="5">
        <v>168</v>
      </c>
      <c r="BP203" s="5">
        <v>171.9</v>
      </c>
      <c r="BQ203" s="5">
        <v>182.4</v>
      </c>
      <c r="BR203" s="5">
        <v>177.4</v>
      </c>
      <c r="BS203" s="5">
        <v>165.1</v>
      </c>
      <c r="BT203" s="5">
        <v>154.30000000000001</v>
      </c>
      <c r="BU203" s="5">
        <v>141.69999999999999</v>
      </c>
      <c r="BV203" s="5">
        <v>136.5</v>
      </c>
      <c r="BW203" s="5">
        <v>131.9</v>
      </c>
      <c r="BX203" s="5">
        <v>130.4</v>
      </c>
      <c r="BY203" s="5">
        <v>126.3</v>
      </c>
      <c r="BZ203" s="5">
        <v>126.1</v>
      </c>
      <c r="CA203" s="5">
        <v>136.80000000000001</v>
      </c>
      <c r="CB203" s="5">
        <v>142.9</v>
      </c>
      <c r="CC203" s="5">
        <v>137.30000000000001</v>
      </c>
      <c r="CD203" s="5">
        <v>140.1</v>
      </c>
      <c r="CE203" s="5">
        <v>146.19999999999999</v>
      </c>
      <c r="CF203" s="5">
        <v>147.9</v>
      </c>
      <c r="CG203" s="5">
        <v>143.30000000000001</v>
      </c>
      <c r="CH203" s="5">
        <v>142.69999999999999</v>
      </c>
      <c r="CI203" s="5">
        <v>141.19999999999999</v>
      </c>
      <c r="CJ203" s="5">
        <v>144.19999999999999</v>
      </c>
      <c r="CK203" s="5">
        <v>147.30000000000001</v>
      </c>
      <c r="CL203" s="5">
        <v>148.30000000000001</v>
      </c>
      <c r="CM203" s="5">
        <v>145.9</v>
      </c>
      <c r="CN203" s="5">
        <v>146.4</v>
      </c>
      <c r="CO203" s="5">
        <v>144.30000000000001</v>
      </c>
      <c r="CP203" s="5">
        <v>145</v>
      </c>
      <c r="CQ203" s="5">
        <v>146.19999999999999</v>
      </c>
      <c r="CR203" s="5">
        <v>145.1</v>
      </c>
      <c r="CS203" s="5">
        <v>146.19999999999999</v>
      </c>
      <c r="CT203" s="5">
        <v>143</v>
      </c>
      <c r="CU203" s="5">
        <v>140.9</v>
      </c>
      <c r="CV203" s="5">
        <v>144.80000000000001</v>
      </c>
      <c r="CW203" s="5">
        <v>145.19999999999999</v>
      </c>
      <c r="CX203" s="5">
        <v>142.30000000000001</v>
      </c>
      <c r="CY203" s="5">
        <v>143.5</v>
      </c>
      <c r="CZ203" s="5">
        <v>147</v>
      </c>
      <c r="DA203" s="5">
        <v>158.4</v>
      </c>
      <c r="DB203" s="5">
        <v>163.30000000000001</v>
      </c>
      <c r="DC203" s="5">
        <v>164.1</v>
      </c>
      <c r="DD203" s="5">
        <v>159.80000000000001</v>
      </c>
      <c r="DE203" s="5">
        <v>154.5</v>
      </c>
      <c r="DF203" s="5">
        <v>154.80000000000001</v>
      </c>
      <c r="DG203" s="5">
        <v>158</v>
      </c>
      <c r="DH203" s="5">
        <v>161.5</v>
      </c>
      <c r="DI203" s="5">
        <v>167.6</v>
      </c>
      <c r="DJ203" s="5">
        <v>161.69999999999999</v>
      </c>
      <c r="DK203" s="5">
        <v>159.30000000000001</v>
      </c>
      <c r="DL203" s="5">
        <v>163.4</v>
      </c>
      <c r="DM203" s="5">
        <v>167.9</v>
      </c>
      <c r="DN203" s="5">
        <v>166.1</v>
      </c>
      <c r="DO203" s="5">
        <v>162.9</v>
      </c>
      <c r="DP203" s="5">
        <v>158.9</v>
      </c>
      <c r="DQ203" s="5">
        <v>158.80000000000001</v>
      </c>
      <c r="DR203" s="5">
        <v>158.5</v>
      </c>
      <c r="DS203" s="5">
        <v>159.1</v>
      </c>
      <c r="DT203" s="5">
        <v>159.9</v>
      </c>
    </row>
    <row r="204" spans="1:124">
      <c r="A204" s="3" t="s">
        <v>421</v>
      </c>
      <c r="B204" s="3" t="s">
        <v>422</v>
      </c>
      <c r="C204" s="4">
        <v>0.94347000000000003</v>
      </c>
      <c r="D204" s="5">
        <v>103.6</v>
      </c>
      <c r="E204" s="5">
        <v>104.9</v>
      </c>
      <c r="F204" s="5">
        <v>107.9</v>
      </c>
      <c r="G204" s="5">
        <v>108.9</v>
      </c>
      <c r="H204" s="5">
        <v>109.9</v>
      </c>
      <c r="I204" s="5">
        <v>111.4</v>
      </c>
      <c r="J204" s="5">
        <v>113.2</v>
      </c>
      <c r="K204" s="5">
        <v>113.8</v>
      </c>
      <c r="L204" s="5">
        <v>113.5</v>
      </c>
      <c r="M204" s="5">
        <v>116.5</v>
      </c>
      <c r="N204" s="5">
        <v>118.7</v>
      </c>
      <c r="O204" s="5">
        <v>121.7</v>
      </c>
      <c r="P204" s="5">
        <v>125.4</v>
      </c>
      <c r="Q204" s="5">
        <v>127.5</v>
      </c>
      <c r="R204" s="5">
        <v>128.5</v>
      </c>
      <c r="S204" s="5">
        <v>129.1</v>
      </c>
      <c r="T204" s="5">
        <v>128.9</v>
      </c>
      <c r="U204" s="5">
        <v>128.69999999999999</v>
      </c>
      <c r="V204" s="5">
        <v>127.8</v>
      </c>
      <c r="W204" s="5">
        <v>128.5</v>
      </c>
      <c r="X204" s="5">
        <v>124.8</v>
      </c>
      <c r="Y204" s="5">
        <v>125.6</v>
      </c>
      <c r="Z204" s="5">
        <v>127.9</v>
      </c>
      <c r="AA204" s="5">
        <v>127.8</v>
      </c>
      <c r="AB204" s="5">
        <v>130.69999999999999</v>
      </c>
      <c r="AC204" s="5">
        <v>130.80000000000001</v>
      </c>
      <c r="AD204" s="5">
        <v>129.5</v>
      </c>
      <c r="AE204" s="5">
        <v>131.9</v>
      </c>
      <c r="AF204" s="5">
        <v>133.80000000000001</v>
      </c>
      <c r="AG204" s="5">
        <v>133.5</v>
      </c>
      <c r="AH204" s="5">
        <v>133.69999999999999</v>
      </c>
      <c r="AI204" s="5">
        <v>132.19999999999999</v>
      </c>
      <c r="AJ204" s="5">
        <v>129.80000000000001</v>
      </c>
      <c r="AK204" s="5">
        <v>129.80000000000001</v>
      </c>
      <c r="AL204" s="5">
        <v>129.4</v>
      </c>
      <c r="AM204" s="5">
        <v>128.69999999999999</v>
      </c>
      <c r="AN204" s="5">
        <v>127.3</v>
      </c>
      <c r="AO204" s="5">
        <v>126.4</v>
      </c>
      <c r="AP204" s="5">
        <v>127.4</v>
      </c>
      <c r="AQ204" s="5">
        <v>127</v>
      </c>
      <c r="AR204" s="5">
        <v>128</v>
      </c>
      <c r="AS204" s="5">
        <v>128.9</v>
      </c>
      <c r="AT204" s="5">
        <v>129.80000000000001</v>
      </c>
      <c r="AU204" s="5">
        <v>130</v>
      </c>
      <c r="AV204" s="5">
        <v>131.30000000000001</v>
      </c>
      <c r="AW204" s="5">
        <v>130.1</v>
      </c>
      <c r="AX204" s="5">
        <v>131.19999999999999</v>
      </c>
      <c r="AY204" s="5">
        <v>132.5</v>
      </c>
      <c r="AZ204" s="5">
        <v>134.30000000000001</v>
      </c>
      <c r="BA204" s="5">
        <v>136.80000000000001</v>
      </c>
      <c r="BB204" s="5">
        <v>140.19999999999999</v>
      </c>
      <c r="BC204" s="5">
        <v>143.69999999999999</v>
      </c>
      <c r="BD204" s="5">
        <v>143.30000000000001</v>
      </c>
      <c r="BE204" s="5">
        <v>144.80000000000001</v>
      </c>
      <c r="BF204" s="5">
        <v>144.5</v>
      </c>
      <c r="BG204" s="5">
        <v>146.4</v>
      </c>
      <c r="BH204" s="5">
        <v>146.19999999999999</v>
      </c>
      <c r="BI204" s="5">
        <v>146.19999999999999</v>
      </c>
      <c r="BJ204" s="5">
        <v>147.9</v>
      </c>
      <c r="BK204" s="5">
        <v>147.19999999999999</v>
      </c>
      <c r="BL204" s="5">
        <v>147.69999999999999</v>
      </c>
      <c r="BM204" s="5">
        <v>148.30000000000001</v>
      </c>
      <c r="BN204" s="5">
        <v>148.9</v>
      </c>
      <c r="BO204" s="5">
        <v>150.19999999999999</v>
      </c>
      <c r="BP204" s="5">
        <v>152.4</v>
      </c>
      <c r="BQ204" s="5">
        <v>152.4</v>
      </c>
      <c r="BR204" s="5">
        <v>151.6</v>
      </c>
      <c r="BS204" s="5">
        <v>150.9</v>
      </c>
      <c r="BT204" s="5">
        <v>152</v>
      </c>
      <c r="BU204" s="5">
        <v>152.1</v>
      </c>
      <c r="BV204" s="5">
        <v>153.9</v>
      </c>
      <c r="BW204" s="5">
        <v>151.5</v>
      </c>
      <c r="BX204" s="5">
        <v>151.5</v>
      </c>
      <c r="BY204" s="5">
        <v>150.9</v>
      </c>
      <c r="BZ204" s="5">
        <v>150.5</v>
      </c>
      <c r="CA204" s="5">
        <v>148.5</v>
      </c>
      <c r="CB204" s="5">
        <v>149.4</v>
      </c>
      <c r="CC204" s="5">
        <v>149.9</v>
      </c>
      <c r="CD204" s="5">
        <v>150.30000000000001</v>
      </c>
      <c r="CE204" s="5">
        <v>149.30000000000001</v>
      </c>
      <c r="CF204" s="5">
        <v>149.4</v>
      </c>
      <c r="CG204" s="5">
        <v>150.69999999999999</v>
      </c>
      <c r="CH204" s="5">
        <v>150.6</v>
      </c>
      <c r="CI204" s="5">
        <v>151.1</v>
      </c>
      <c r="CJ204" s="5">
        <v>150.9</v>
      </c>
      <c r="CK204" s="5">
        <v>151.80000000000001</v>
      </c>
      <c r="CL204" s="5">
        <v>153.6</v>
      </c>
      <c r="CM204" s="5">
        <v>153.9</v>
      </c>
      <c r="CN204" s="5">
        <v>154.80000000000001</v>
      </c>
      <c r="CO204" s="5">
        <v>156.5</v>
      </c>
      <c r="CP204" s="5">
        <v>157.6</v>
      </c>
      <c r="CQ204" s="5">
        <v>156.5</v>
      </c>
      <c r="CR204" s="5">
        <v>155.19999999999999</v>
      </c>
      <c r="CS204" s="5">
        <v>154.69999999999999</v>
      </c>
      <c r="CT204" s="5">
        <v>154.5</v>
      </c>
      <c r="CU204" s="5">
        <v>155.5</v>
      </c>
      <c r="CV204" s="5">
        <v>156.30000000000001</v>
      </c>
      <c r="CW204" s="5">
        <v>157.6</v>
      </c>
      <c r="CX204" s="5">
        <v>157.4</v>
      </c>
      <c r="CY204" s="5">
        <v>155.6</v>
      </c>
      <c r="CZ204" s="5">
        <v>156.9</v>
      </c>
      <c r="DA204" s="5">
        <v>155.9</v>
      </c>
      <c r="DB204" s="5">
        <v>154</v>
      </c>
      <c r="DC204" s="5">
        <v>152.9</v>
      </c>
      <c r="DD204" s="5">
        <v>151.4</v>
      </c>
      <c r="DE204" s="5">
        <v>151.30000000000001</v>
      </c>
      <c r="DF204" s="5">
        <v>151.6</v>
      </c>
      <c r="DG204" s="5">
        <v>151.69999999999999</v>
      </c>
      <c r="DH204" s="5">
        <v>152</v>
      </c>
      <c r="DI204" s="5">
        <v>152.1</v>
      </c>
      <c r="DJ204" s="5">
        <v>153.9</v>
      </c>
      <c r="DK204" s="5">
        <v>151.4</v>
      </c>
      <c r="DL204" s="5">
        <v>151.5</v>
      </c>
      <c r="DM204" s="5">
        <v>152.30000000000001</v>
      </c>
      <c r="DN204" s="5">
        <v>152.1</v>
      </c>
      <c r="DO204" s="5">
        <v>153</v>
      </c>
      <c r="DP204" s="5">
        <v>152.69999999999999</v>
      </c>
      <c r="DQ204" s="5">
        <v>152.80000000000001</v>
      </c>
      <c r="DR204" s="5">
        <v>152.6</v>
      </c>
      <c r="DS204" s="5">
        <v>154.69999999999999</v>
      </c>
      <c r="DT204" s="5">
        <v>155</v>
      </c>
    </row>
    <row r="205" spans="1:124">
      <c r="A205" s="3" t="s">
        <v>423</v>
      </c>
      <c r="B205" s="3" t="s">
        <v>424</v>
      </c>
      <c r="C205" s="4">
        <v>0.4264</v>
      </c>
      <c r="D205" s="5">
        <v>105.3</v>
      </c>
      <c r="E205" s="5">
        <v>105.1</v>
      </c>
      <c r="F205" s="5">
        <v>105.5</v>
      </c>
      <c r="G205" s="5">
        <v>105.6</v>
      </c>
      <c r="H205" s="5">
        <v>105.6</v>
      </c>
      <c r="I205" s="5">
        <v>105.5</v>
      </c>
      <c r="J205" s="5">
        <v>105.1</v>
      </c>
      <c r="K205" s="5">
        <v>105.2</v>
      </c>
      <c r="L205" s="5">
        <v>104.5</v>
      </c>
      <c r="M205" s="5">
        <v>106.5</v>
      </c>
      <c r="N205" s="5">
        <v>106.5</v>
      </c>
      <c r="O205" s="5">
        <v>105.6</v>
      </c>
      <c r="P205" s="5">
        <v>118.9</v>
      </c>
      <c r="Q205" s="5">
        <v>119</v>
      </c>
      <c r="R205" s="5">
        <v>118.9</v>
      </c>
      <c r="S205" s="5">
        <v>118.9</v>
      </c>
      <c r="T205" s="5">
        <v>118.9</v>
      </c>
      <c r="U205" s="5">
        <v>118.9</v>
      </c>
      <c r="V205" s="5">
        <v>119</v>
      </c>
      <c r="W205" s="5">
        <v>121.1</v>
      </c>
      <c r="X205" s="5">
        <v>121.7</v>
      </c>
      <c r="Y205" s="5">
        <v>121</v>
      </c>
      <c r="Z205" s="5">
        <v>121</v>
      </c>
      <c r="AA205" s="5">
        <v>121</v>
      </c>
      <c r="AB205" s="5">
        <v>125.5</v>
      </c>
      <c r="AC205" s="5">
        <v>125.2</v>
      </c>
      <c r="AD205" s="5">
        <v>125.2</v>
      </c>
      <c r="AE205" s="5">
        <v>125.2</v>
      </c>
      <c r="AF205" s="5">
        <v>125.3</v>
      </c>
      <c r="AG205" s="5">
        <v>122.3</v>
      </c>
      <c r="AH205" s="5">
        <v>122.6</v>
      </c>
      <c r="AI205" s="5">
        <v>118.3</v>
      </c>
      <c r="AJ205" s="5">
        <v>117</v>
      </c>
      <c r="AK205" s="5">
        <v>116.7</v>
      </c>
      <c r="AL205" s="5">
        <v>116.7</v>
      </c>
      <c r="AM205" s="5">
        <v>110.9</v>
      </c>
      <c r="AN205" s="5">
        <v>105.7</v>
      </c>
      <c r="AO205" s="5">
        <v>103.7</v>
      </c>
      <c r="AP205" s="5">
        <v>104.1</v>
      </c>
      <c r="AQ205" s="5">
        <v>104.2</v>
      </c>
      <c r="AR205" s="5">
        <v>105</v>
      </c>
      <c r="AS205" s="5">
        <v>105</v>
      </c>
      <c r="AT205" s="5">
        <v>106.2</v>
      </c>
      <c r="AU205" s="5">
        <v>95.2</v>
      </c>
      <c r="AV205" s="5">
        <v>102.1</v>
      </c>
      <c r="AW205" s="5">
        <v>101.8</v>
      </c>
      <c r="AX205" s="5">
        <v>103.3</v>
      </c>
      <c r="AY205" s="5">
        <v>95.3</v>
      </c>
      <c r="AZ205" s="5">
        <v>96.7</v>
      </c>
      <c r="BA205" s="5">
        <v>96.3</v>
      </c>
      <c r="BB205" s="5">
        <v>99.5</v>
      </c>
      <c r="BC205" s="5">
        <v>95.8</v>
      </c>
      <c r="BD205" s="5">
        <v>93</v>
      </c>
      <c r="BE205" s="5">
        <v>93.2</v>
      </c>
      <c r="BF205" s="5">
        <v>93.6</v>
      </c>
      <c r="BG205" s="5">
        <v>93.7</v>
      </c>
      <c r="BH205" s="5">
        <v>95.8</v>
      </c>
      <c r="BI205" s="5">
        <v>95.9</v>
      </c>
      <c r="BJ205" s="5">
        <v>98.3</v>
      </c>
      <c r="BK205" s="5">
        <v>99.8</v>
      </c>
      <c r="BL205" s="5">
        <v>100.7</v>
      </c>
      <c r="BM205" s="5">
        <v>98</v>
      </c>
      <c r="BN205" s="5">
        <v>98</v>
      </c>
      <c r="BO205" s="5">
        <v>96.4</v>
      </c>
      <c r="BP205" s="5">
        <v>93.2</v>
      </c>
      <c r="BQ205" s="5">
        <v>99.3</v>
      </c>
      <c r="BR205" s="5">
        <v>99.4</v>
      </c>
      <c r="BS205" s="5">
        <v>99.1</v>
      </c>
      <c r="BT205" s="5">
        <v>98.7</v>
      </c>
      <c r="BU205" s="5">
        <v>98.7</v>
      </c>
      <c r="BV205" s="5">
        <v>102.7</v>
      </c>
      <c r="BW205" s="5">
        <v>104.2</v>
      </c>
      <c r="BX205" s="5">
        <v>105.7</v>
      </c>
      <c r="BY205" s="5">
        <v>106</v>
      </c>
      <c r="BZ205" s="5">
        <v>106.1</v>
      </c>
      <c r="CA205" s="5">
        <v>107.3</v>
      </c>
      <c r="CB205" s="5">
        <v>113</v>
      </c>
      <c r="CC205" s="5">
        <v>113.3</v>
      </c>
      <c r="CD205" s="5">
        <v>113.3</v>
      </c>
      <c r="CE205" s="5">
        <v>114.5</v>
      </c>
      <c r="CF205" s="5">
        <v>116.3</v>
      </c>
      <c r="CG205" s="5">
        <v>115.6</v>
      </c>
      <c r="CH205" s="5">
        <v>115.6</v>
      </c>
      <c r="CI205" s="5">
        <v>115.9</v>
      </c>
      <c r="CJ205" s="5">
        <v>115.9</v>
      </c>
      <c r="CK205" s="5">
        <v>116.5</v>
      </c>
      <c r="CL205" s="5">
        <v>116.5</v>
      </c>
      <c r="CM205" s="5">
        <v>116.5</v>
      </c>
      <c r="CN205" s="5">
        <v>115.3</v>
      </c>
      <c r="CO205" s="5">
        <v>115.3</v>
      </c>
      <c r="CP205" s="5">
        <v>115.3</v>
      </c>
      <c r="CQ205" s="5">
        <v>115.9</v>
      </c>
      <c r="CR205" s="5">
        <v>115</v>
      </c>
      <c r="CS205" s="5">
        <v>111.9</v>
      </c>
      <c r="CT205" s="5">
        <v>111.9</v>
      </c>
      <c r="CU205" s="5">
        <v>110.8</v>
      </c>
      <c r="CV205" s="5">
        <v>110.8</v>
      </c>
      <c r="CW205" s="5">
        <v>110.8</v>
      </c>
      <c r="CX205" s="5">
        <v>110.8</v>
      </c>
      <c r="CY205" s="5">
        <v>110.8</v>
      </c>
      <c r="CZ205" s="5">
        <v>110.8</v>
      </c>
      <c r="DA205" s="5">
        <v>111.2</v>
      </c>
      <c r="DB205" s="5">
        <v>111.7</v>
      </c>
      <c r="DC205" s="5">
        <v>112.4</v>
      </c>
      <c r="DD205" s="5">
        <v>113.8</v>
      </c>
      <c r="DE205" s="5">
        <v>115.1</v>
      </c>
      <c r="DF205" s="5">
        <v>112.4</v>
      </c>
      <c r="DG205" s="5">
        <v>110.5</v>
      </c>
      <c r="DH205" s="5">
        <v>112.9</v>
      </c>
      <c r="DI205" s="5">
        <v>115</v>
      </c>
      <c r="DJ205" s="5">
        <v>116.8</v>
      </c>
      <c r="DK205" s="5">
        <v>117.5</v>
      </c>
      <c r="DL205" s="5">
        <v>117.9</v>
      </c>
      <c r="DM205" s="5">
        <v>117.9</v>
      </c>
      <c r="DN205" s="5">
        <v>116.9</v>
      </c>
      <c r="DO205" s="5">
        <v>116.9</v>
      </c>
      <c r="DP205" s="5">
        <v>117.9</v>
      </c>
      <c r="DQ205" s="5">
        <v>119.1</v>
      </c>
      <c r="DR205" s="5">
        <v>120.8</v>
      </c>
      <c r="DS205" s="5">
        <v>120.8</v>
      </c>
      <c r="DT205" s="5">
        <v>123</v>
      </c>
    </row>
    <row r="206" spans="1:124">
      <c r="A206" s="3" t="s">
        <v>425</v>
      </c>
      <c r="B206" s="3" t="s">
        <v>426</v>
      </c>
      <c r="C206" s="4">
        <v>7.0250000000000007E-2</v>
      </c>
      <c r="D206" s="5">
        <v>104.2</v>
      </c>
      <c r="E206" s="5">
        <v>102.8</v>
      </c>
      <c r="F206" s="5">
        <v>103.7</v>
      </c>
      <c r="G206" s="5">
        <v>109.2</v>
      </c>
      <c r="H206" s="5">
        <v>111</v>
      </c>
      <c r="I206" s="5">
        <v>109.8</v>
      </c>
      <c r="J206" s="5">
        <v>108.2</v>
      </c>
      <c r="K206" s="5">
        <v>109.3</v>
      </c>
      <c r="L206" s="5">
        <v>110.8</v>
      </c>
      <c r="M206" s="5">
        <v>112.3</v>
      </c>
      <c r="N206" s="5">
        <v>112.9</v>
      </c>
      <c r="O206" s="5">
        <v>111.9</v>
      </c>
      <c r="P206" s="5">
        <v>114.8</v>
      </c>
      <c r="Q206" s="5">
        <v>117</v>
      </c>
      <c r="R206" s="5">
        <v>120.6</v>
      </c>
      <c r="S206" s="5">
        <v>123.3</v>
      </c>
      <c r="T206" s="5">
        <v>124.2</v>
      </c>
      <c r="U206" s="5">
        <v>123</v>
      </c>
      <c r="V206" s="5">
        <v>124.8</v>
      </c>
      <c r="W206" s="5">
        <v>122.7</v>
      </c>
      <c r="X206" s="5">
        <v>121.4</v>
      </c>
      <c r="Y206" s="5">
        <v>117.9</v>
      </c>
      <c r="Z206" s="5">
        <v>118</v>
      </c>
      <c r="AA206" s="5">
        <v>118.7</v>
      </c>
      <c r="AB206" s="5">
        <v>120</v>
      </c>
      <c r="AC206" s="5">
        <v>121.6</v>
      </c>
      <c r="AD206" s="5">
        <v>123.4</v>
      </c>
      <c r="AE206" s="5">
        <v>126.2</v>
      </c>
      <c r="AF206" s="5">
        <v>129.69999999999999</v>
      </c>
      <c r="AG206" s="5">
        <v>133.80000000000001</v>
      </c>
      <c r="AH206" s="5">
        <v>130.19999999999999</v>
      </c>
      <c r="AI206" s="5">
        <v>120</v>
      </c>
      <c r="AJ206" s="5">
        <v>115.6</v>
      </c>
      <c r="AK206" s="5">
        <v>115.1</v>
      </c>
      <c r="AL206" s="5">
        <v>115.7</v>
      </c>
      <c r="AM206" s="5">
        <v>114</v>
      </c>
      <c r="AN206" s="5">
        <v>114.4</v>
      </c>
      <c r="AO206" s="5">
        <v>114.3</v>
      </c>
      <c r="AP206" s="5">
        <v>116.4</v>
      </c>
      <c r="AQ206" s="5">
        <v>121.8</v>
      </c>
      <c r="AR206" s="5">
        <v>120.7</v>
      </c>
      <c r="AS206" s="5">
        <v>120.9</v>
      </c>
      <c r="AT206" s="5">
        <v>118.7</v>
      </c>
      <c r="AU206" s="5">
        <v>115.9</v>
      </c>
      <c r="AV206" s="5">
        <v>114.7</v>
      </c>
      <c r="AW206" s="5">
        <v>114.3</v>
      </c>
      <c r="AX206" s="5">
        <v>112</v>
      </c>
      <c r="AY206" s="5">
        <v>112.3</v>
      </c>
      <c r="AZ206" s="5">
        <v>115.6</v>
      </c>
      <c r="BA206" s="5">
        <v>119.6</v>
      </c>
      <c r="BB206" s="5">
        <v>126.3</v>
      </c>
      <c r="BC206" s="5">
        <v>133</v>
      </c>
      <c r="BD206" s="5">
        <v>130.4</v>
      </c>
      <c r="BE206" s="5">
        <v>131</v>
      </c>
      <c r="BF206" s="5">
        <v>134.6</v>
      </c>
      <c r="BG206" s="5">
        <v>131</v>
      </c>
      <c r="BH206" s="5">
        <v>129.9</v>
      </c>
      <c r="BI206" s="5">
        <v>129.4</v>
      </c>
      <c r="BJ206" s="5">
        <v>129.30000000000001</v>
      </c>
      <c r="BK206" s="5">
        <v>129</v>
      </c>
      <c r="BL206" s="5">
        <v>129.80000000000001</v>
      </c>
      <c r="BM206" s="5">
        <v>132.5</v>
      </c>
      <c r="BN206" s="5">
        <v>135.5</v>
      </c>
      <c r="BO206" s="5">
        <v>138.5</v>
      </c>
      <c r="BP206" s="5">
        <v>139.1</v>
      </c>
      <c r="BQ206" s="5">
        <v>137.4</v>
      </c>
      <c r="BR206" s="5">
        <v>136.1</v>
      </c>
      <c r="BS206" s="5">
        <v>132.4</v>
      </c>
      <c r="BT206" s="5">
        <v>134.19999999999999</v>
      </c>
      <c r="BU206" s="5">
        <v>138</v>
      </c>
      <c r="BV206" s="5">
        <v>142.69999999999999</v>
      </c>
      <c r="BW206" s="5">
        <v>144.80000000000001</v>
      </c>
      <c r="BX206" s="5">
        <v>151.1</v>
      </c>
      <c r="BY206" s="5">
        <v>158.19999999999999</v>
      </c>
      <c r="BZ206" s="5">
        <v>163.6</v>
      </c>
      <c r="CA206" s="5">
        <v>159.80000000000001</v>
      </c>
      <c r="CB206" s="5">
        <v>162.1</v>
      </c>
      <c r="CC206" s="5">
        <v>161.5</v>
      </c>
      <c r="CD206" s="5">
        <v>153.5</v>
      </c>
      <c r="CE206" s="5">
        <v>149.19999999999999</v>
      </c>
      <c r="CF206" s="5">
        <v>147.80000000000001</v>
      </c>
      <c r="CG206" s="5">
        <v>146.4</v>
      </c>
      <c r="CH206" s="5">
        <v>142.80000000000001</v>
      </c>
      <c r="CI206" s="5">
        <v>140.9</v>
      </c>
      <c r="CJ206" s="5">
        <v>142</v>
      </c>
      <c r="CK206" s="5">
        <v>144.1</v>
      </c>
      <c r="CL206" s="5">
        <v>143.30000000000001</v>
      </c>
      <c r="CM206" s="5">
        <v>142.80000000000001</v>
      </c>
      <c r="CN206" s="5">
        <v>143.5</v>
      </c>
      <c r="CO206" s="5">
        <v>144.19999999999999</v>
      </c>
      <c r="CP206" s="5">
        <v>143.6</v>
      </c>
      <c r="CQ206" s="5">
        <v>141.69999999999999</v>
      </c>
      <c r="CR206" s="5">
        <v>140.4</v>
      </c>
      <c r="CS206" s="5">
        <v>139.6</v>
      </c>
      <c r="CT206" s="5">
        <v>137.19999999999999</v>
      </c>
      <c r="CU206" s="5">
        <v>141.19999999999999</v>
      </c>
      <c r="CV206" s="5">
        <v>147.9</v>
      </c>
      <c r="CW206" s="5">
        <v>143.4</v>
      </c>
      <c r="CX206" s="5">
        <v>143.5</v>
      </c>
      <c r="CY206" s="5">
        <v>139.69999999999999</v>
      </c>
      <c r="CZ206" s="5">
        <v>142.30000000000001</v>
      </c>
      <c r="DA206" s="5">
        <v>141.9</v>
      </c>
      <c r="DB206" s="5">
        <v>141.19999999999999</v>
      </c>
      <c r="DC206" s="5">
        <v>140.69999999999999</v>
      </c>
      <c r="DD206" s="5">
        <v>141.4</v>
      </c>
      <c r="DE206" s="5">
        <v>139.30000000000001</v>
      </c>
      <c r="DF206" s="5">
        <v>140.69999999999999</v>
      </c>
      <c r="DG206" s="5">
        <v>140.19999999999999</v>
      </c>
      <c r="DH206" s="5">
        <v>145.5</v>
      </c>
      <c r="DI206" s="5">
        <v>145.4</v>
      </c>
      <c r="DJ206" s="5">
        <v>143.9</v>
      </c>
      <c r="DK206" s="5">
        <v>141.6</v>
      </c>
      <c r="DL206" s="5">
        <v>144.30000000000001</v>
      </c>
      <c r="DM206" s="5">
        <v>147.1</v>
      </c>
      <c r="DN206" s="5">
        <v>146.5</v>
      </c>
      <c r="DO206" s="5">
        <v>147.19999999999999</v>
      </c>
      <c r="DP206" s="5">
        <v>147</v>
      </c>
      <c r="DQ206" s="5">
        <v>146.80000000000001</v>
      </c>
      <c r="DR206" s="5">
        <v>146.6</v>
      </c>
      <c r="DS206" s="5">
        <v>149.80000000000001</v>
      </c>
      <c r="DT206" s="5">
        <v>150.69999999999999</v>
      </c>
    </row>
    <row r="207" spans="1:124">
      <c r="A207" s="3" t="s">
        <v>427</v>
      </c>
      <c r="B207" s="3" t="s">
        <v>428</v>
      </c>
      <c r="C207" s="4">
        <v>0.10954999999999999</v>
      </c>
      <c r="D207" s="5">
        <v>98.6</v>
      </c>
      <c r="E207" s="5">
        <v>98.5</v>
      </c>
      <c r="F207" s="5">
        <v>98.5</v>
      </c>
      <c r="G207" s="5">
        <v>100.4</v>
      </c>
      <c r="H207" s="5">
        <v>108.6</v>
      </c>
      <c r="I207" s="5">
        <v>109.8</v>
      </c>
      <c r="J207" s="5">
        <v>108.3</v>
      </c>
      <c r="K207" s="5">
        <v>106.5</v>
      </c>
      <c r="L207" s="5">
        <v>109.1</v>
      </c>
      <c r="M207" s="5">
        <v>112</v>
      </c>
      <c r="N207" s="5">
        <v>111.5</v>
      </c>
      <c r="O207" s="5">
        <v>110.6</v>
      </c>
      <c r="P207" s="5">
        <v>110.3</v>
      </c>
      <c r="Q207" s="5">
        <v>106.6</v>
      </c>
      <c r="R207" s="5">
        <v>108</v>
      </c>
      <c r="S207" s="5">
        <v>112</v>
      </c>
      <c r="T207" s="5">
        <v>113.5</v>
      </c>
      <c r="U207" s="5">
        <v>113.4</v>
      </c>
      <c r="V207" s="5">
        <v>114.1</v>
      </c>
      <c r="W207" s="5">
        <v>112.4</v>
      </c>
      <c r="X207" s="5">
        <v>112.3</v>
      </c>
      <c r="Y207" s="5">
        <v>111.9</v>
      </c>
      <c r="Z207" s="5">
        <v>111.4</v>
      </c>
      <c r="AA207" s="5">
        <v>111.7</v>
      </c>
      <c r="AB207" s="5">
        <v>111.2</v>
      </c>
      <c r="AC207" s="5">
        <v>110.8</v>
      </c>
      <c r="AD207" s="5">
        <v>110.4</v>
      </c>
      <c r="AE207" s="5">
        <v>111.1</v>
      </c>
      <c r="AF207" s="5">
        <v>110.6</v>
      </c>
      <c r="AG207" s="5">
        <v>111.4</v>
      </c>
      <c r="AH207" s="5">
        <v>108</v>
      </c>
      <c r="AI207" s="5">
        <v>106.6</v>
      </c>
      <c r="AJ207" s="5">
        <v>106.7</v>
      </c>
      <c r="AK207" s="5">
        <v>107.2</v>
      </c>
      <c r="AL207" s="5">
        <v>105.7</v>
      </c>
      <c r="AM207" s="5">
        <v>106.5</v>
      </c>
      <c r="AN207" s="5">
        <v>107.8</v>
      </c>
      <c r="AO207" s="5">
        <v>105.9</v>
      </c>
      <c r="AP207" s="5">
        <v>106</v>
      </c>
      <c r="AQ207" s="5">
        <v>105.8</v>
      </c>
      <c r="AR207" s="5">
        <v>108.9</v>
      </c>
      <c r="AS207" s="5">
        <v>110.9</v>
      </c>
      <c r="AT207" s="5">
        <v>112</v>
      </c>
      <c r="AU207" s="5">
        <v>112.5</v>
      </c>
      <c r="AV207" s="5">
        <v>115</v>
      </c>
      <c r="AW207" s="5">
        <v>116</v>
      </c>
      <c r="AX207" s="5">
        <v>115</v>
      </c>
      <c r="AY207" s="5">
        <v>115.3</v>
      </c>
      <c r="AZ207" s="5">
        <v>114.3</v>
      </c>
      <c r="BA207" s="5">
        <v>114.4</v>
      </c>
      <c r="BB207" s="5">
        <v>114.5</v>
      </c>
      <c r="BC207" s="5">
        <v>119.9</v>
      </c>
      <c r="BD207" s="5">
        <v>119.4</v>
      </c>
      <c r="BE207" s="5">
        <v>117.4</v>
      </c>
      <c r="BF207" s="5">
        <v>114.3</v>
      </c>
      <c r="BG207" s="5">
        <v>112.6</v>
      </c>
      <c r="BH207" s="5">
        <v>110.5</v>
      </c>
      <c r="BI207" s="5">
        <v>111.6</v>
      </c>
      <c r="BJ207" s="5">
        <v>112.9</v>
      </c>
      <c r="BK207" s="5">
        <v>112.8</v>
      </c>
      <c r="BL207" s="5">
        <v>113.8</v>
      </c>
      <c r="BM207" s="5">
        <v>113.3</v>
      </c>
      <c r="BN207" s="5">
        <v>113.5</v>
      </c>
      <c r="BO207" s="5">
        <v>111.8</v>
      </c>
      <c r="BP207" s="5">
        <v>111.7</v>
      </c>
      <c r="BQ207" s="5">
        <v>112.5</v>
      </c>
      <c r="BR207" s="5">
        <v>112.2</v>
      </c>
      <c r="BS207" s="5">
        <v>111.7</v>
      </c>
      <c r="BT207" s="5">
        <v>112</v>
      </c>
      <c r="BU207" s="5">
        <v>112.8</v>
      </c>
      <c r="BV207" s="5">
        <v>112.8</v>
      </c>
      <c r="BW207" s="5">
        <v>112.7</v>
      </c>
      <c r="BX207" s="5">
        <v>111.7</v>
      </c>
      <c r="BY207" s="5">
        <v>110.6</v>
      </c>
      <c r="BZ207" s="5">
        <v>110.1</v>
      </c>
      <c r="CA207" s="5">
        <v>110.4</v>
      </c>
      <c r="CB207" s="5">
        <v>110.6</v>
      </c>
      <c r="CC207" s="5">
        <v>111.2</v>
      </c>
      <c r="CD207" s="5">
        <v>113.3</v>
      </c>
      <c r="CE207" s="5">
        <v>115.3</v>
      </c>
      <c r="CF207" s="5">
        <v>120.1</v>
      </c>
      <c r="CG207" s="5">
        <v>124.7</v>
      </c>
      <c r="CH207" s="5">
        <v>129.9</v>
      </c>
      <c r="CI207" s="5">
        <v>131.69999999999999</v>
      </c>
      <c r="CJ207" s="5">
        <v>133.30000000000001</v>
      </c>
      <c r="CK207" s="5">
        <v>137.19999999999999</v>
      </c>
      <c r="CL207" s="5">
        <v>136</v>
      </c>
      <c r="CM207" s="5">
        <v>137.30000000000001</v>
      </c>
      <c r="CN207" s="5">
        <v>136.9</v>
      </c>
      <c r="CO207" s="5">
        <v>138</v>
      </c>
      <c r="CP207" s="5">
        <v>136.80000000000001</v>
      </c>
      <c r="CQ207" s="5">
        <v>135.1</v>
      </c>
      <c r="CR207" s="5">
        <v>133.69999999999999</v>
      </c>
      <c r="CS207" s="5">
        <v>136.1</v>
      </c>
      <c r="CT207" s="5">
        <v>133.4</v>
      </c>
      <c r="CU207" s="5">
        <v>131.6</v>
      </c>
      <c r="CV207" s="5">
        <v>127</v>
      </c>
      <c r="CW207" s="5">
        <v>125</v>
      </c>
      <c r="CX207" s="5">
        <v>117.2</v>
      </c>
      <c r="CY207" s="5">
        <v>112.6</v>
      </c>
      <c r="CZ207" s="5">
        <v>107.7</v>
      </c>
      <c r="DA207" s="5">
        <v>105.8</v>
      </c>
      <c r="DB207" s="5">
        <v>107.8</v>
      </c>
      <c r="DC207" s="5">
        <v>111.4</v>
      </c>
      <c r="DD207" s="5">
        <v>119.1</v>
      </c>
      <c r="DE207" s="5">
        <v>118.9</v>
      </c>
      <c r="DF207" s="5">
        <v>118</v>
      </c>
      <c r="DG207" s="5">
        <v>120.1</v>
      </c>
      <c r="DH207" s="5">
        <v>121.5</v>
      </c>
      <c r="DI207" s="5">
        <v>124.2</v>
      </c>
      <c r="DJ207" s="5">
        <v>124.7</v>
      </c>
      <c r="DK207" s="5">
        <v>125.9</v>
      </c>
      <c r="DL207" s="5">
        <v>129.1</v>
      </c>
      <c r="DM207" s="5">
        <v>129.19999999999999</v>
      </c>
      <c r="DN207" s="5">
        <v>130.30000000000001</v>
      </c>
      <c r="DO207" s="5">
        <v>136.30000000000001</v>
      </c>
      <c r="DP207" s="5">
        <v>138.30000000000001</v>
      </c>
      <c r="DQ207" s="5">
        <v>142</v>
      </c>
      <c r="DR207" s="5">
        <v>146.69999999999999</v>
      </c>
      <c r="DS207" s="5">
        <v>151</v>
      </c>
      <c r="DT207" s="5">
        <v>154.19999999999999</v>
      </c>
    </row>
    <row r="208" spans="1:124">
      <c r="A208" s="3" t="s">
        <v>429</v>
      </c>
      <c r="B208" s="3" t="s">
        <v>430</v>
      </c>
      <c r="C208" s="4">
        <v>0.10954999999999999</v>
      </c>
      <c r="D208" s="5">
        <v>98.6</v>
      </c>
      <c r="E208" s="5">
        <v>98.5</v>
      </c>
      <c r="F208" s="5">
        <v>98.5</v>
      </c>
      <c r="G208" s="5">
        <v>100.4</v>
      </c>
      <c r="H208" s="5">
        <v>108.6</v>
      </c>
      <c r="I208" s="5">
        <v>109.8</v>
      </c>
      <c r="J208" s="5">
        <v>108.3</v>
      </c>
      <c r="K208" s="5">
        <v>106.5</v>
      </c>
      <c r="L208" s="5">
        <v>109.1</v>
      </c>
      <c r="M208" s="5">
        <v>112</v>
      </c>
      <c r="N208" s="5">
        <v>111.5</v>
      </c>
      <c r="O208" s="5">
        <v>110.6</v>
      </c>
      <c r="P208" s="5">
        <v>110.3</v>
      </c>
      <c r="Q208" s="5">
        <v>106.6</v>
      </c>
      <c r="R208" s="5">
        <v>108</v>
      </c>
      <c r="S208" s="5">
        <v>112</v>
      </c>
      <c r="T208" s="5">
        <v>113.5</v>
      </c>
      <c r="U208" s="5">
        <v>113.4</v>
      </c>
      <c r="V208" s="5">
        <v>114.1</v>
      </c>
      <c r="W208" s="5">
        <v>112.4</v>
      </c>
      <c r="X208" s="5">
        <v>112.3</v>
      </c>
      <c r="Y208" s="5">
        <v>111.9</v>
      </c>
      <c r="Z208" s="5">
        <v>111.4</v>
      </c>
      <c r="AA208" s="5">
        <v>111.7</v>
      </c>
      <c r="AB208" s="5">
        <v>111.2</v>
      </c>
      <c r="AC208" s="5">
        <v>110.8</v>
      </c>
      <c r="AD208" s="5">
        <v>110.4</v>
      </c>
      <c r="AE208" s="5">
        <v>111.1</v>
      </c>
      <c r="AF208" s="5">
        <v>110.6</v>
      </c>
      <c r="AG208" s="5">
        <v>111.4</v>
      </c>
      <c r="AH208" s="5">
        <v>108</v>
      </c>
      <c r="AI208" s="5">
        <v>106.6</v>
      </c>
      <c r="AJ208" s="5">
        <v>106.7</v>
      </c>
      <c r="AK208" s="5">
        <v>107.2</v>
      </c>
      <c r="AL208" s="5">
        <v>105.7</v>
      </c>
      <c r="AM208" s="5">
        <v>106.5</v>
      </c>
      <c r="AN208" s="5">
        <v>107.8</v>
      </c>
      <c r="AO208" s="5">
        <v>105.9</v>
      </c>
      <c r="AP208" s="5">
        <v>106</v>
      </c>
      <c r="AQ208" s="5">
        <v>105.8</v>
      </c>
      <c r="AR208" s="5">
        <v>108.9</v>
      </c>
      <c r="AS208" s="5">
        <v>110.9</v>
      </c>
      <c r="AT208" s="5">
        <v>112</v>
      </c>
      <c r="AU208" s="5">
        <v>112.5</v>
      </c>
      <c r="AV208" s="5">
        <v>115</v>
      </c>
      <c r="AW208" s="5">
        <v>116</v>
      </c>
      <c r="AX208" s="5">
        <v>115</v>
      </c>
      <c r="AY208" s="5">
        <v>115.3</v>
      </c>
      <c r="AZ208" s="5">
        <v>114.3</v>
      </c>
      <c r="BA208" s="5">
        <v>114.4</v>
      </c>
      <c r="BB208" s="5">
        <v>114.5</v>
      </c>
      <c r="BC208" s="5">
        <v>119.9</v>
      </c>
      <c r="BD208" s="5">
        <v>119.4</v>
      </c>
      <c r="BE208" s="5">
        <v>117.4</v>
      </c>
      <c r="BF208" s="5">
        <v>114.3</v>
      </c>
      <c r="BG208" s="5">
        <v>112.6</v>
      </c>
      <c r="BH208" s="5">
        <v>110.5</v>
      </c>
      <c r="BI208" s="5">
        <v>111.6</v>
      </c>
      <c r="BJ208" s="5">
        <v>112.9</v>
      </c>
      <c r="BK208" s="5">
        <v>112.8</v>
      </c>
      <c r="BL208" s="5">
        <v>113.8</v>
      </c>
      <c r="BM208" s="5">
        <v>113.3</v>
      </c>
      <c r="BN208" s="5">
        <v>113.5</v>
      </c>
      <c r="BO208" s="5">
        <v>111.8</v>
      </c>
      <c r="BP208" s="5">
        <v>111.7</v>
      </c>
      <c r="BQ208" s="5">
        <v>112.5</v>
      </c>
      <c r="BR208" s="5">
        <v>112.2</v>
      </c>
      <c r="BS208" s="5">
        <v>111.7</v>
      </c>
      <c r="BT208" s="5">
        <v>112</v>
      </c>
      <c r="BU208" s="5">
        <v>112.8</v>
      </c>
      <c r="BV208" s="5">
        <v>112.8</v>
      </c>
      <c r="BW208" s="5">
        <v>112.7</v>
      </c>
      <c r="BX208" s="5">
        <v>111.7</v>
      </c>
      <c r="BY208" s="5">
        <v>110.6</v>
      </c>
      <c r="BZ208" s="5">
        <v>110.1</v>
      </c>
      <c r="CA208" s="5">
        <v>110.4</v>
      </c>
      <c r="CB208" s="5">
        <v>110.6</v>
      </c>
      <c r="CC208" s="5">
        <v>111.2</v>
      </c>
      <c r="CD208" s="5">
        <v>113.3</v>
      </c>
      <c r="CE208" s="5">
        <v>115.3</v>
      </c>
      <c r="CF208" s="5">
        <v>120.1</v>
      </c>
      <c r="CG208" s="5">
        <v>124.7</v>
      </c>
      <c r="CH208" s="5">
        <v>129.9</v>
      </c>
      <c r="CI208" s="5">
        <v>131.69999999999999</v>
      </c>
      <c r="CJ208" s="5">
        <v>133.30000000000001</v>
      </c>
      <c r="CK208" s="5">
        <v>137.19999999999999</v>
      </c>
      <c r="CL208" s="5">
        <v>136</v>
      </c>
      <c r="CM208" s="5">
        <v>137.30000000000001</v>
      </c>
      <c r="CN208" s="5">
        <v>136.9</v>
      </c>
      <c r="CO208" s="5">
        <v>138</v>
      </c>
      <c r="CP208" s="5">
        <v>136.80000000000001</v>
      </c>
      <c r="CQ208" s="5">
        <v>135.1</v>
      </c>
      <c r="CR208" s="5">
        <v>133.69999999999999</v>
      </c>
      <c r="CS208" s="5">
        <v>136.1</v>
      </c>
      <c r="CT208" s="5">
        <v>133.4</v>
      </c>
      <c r="CU208" s="5">
        <v>131.6</v>
      </c>
      <c r="CV208" s="5">
        <v>127</v>
      </c>
      <c r="CW208" s="5">
        <v>125</v>
      </c>
      <c r="CX208" s="5">
        <v>117.2</v>
      </c>
      <c r="CY208" s="5">
        <v>112.6</v>
      </c>
      <c r="CZ208" s="5">
        <v>107.7</v>
      </c>
      <c r="DA208" s="5">
        <v>105.8</v>
      </c>
      <c r="DB208" s="5">
        <v>107.8</v>
      </c>
      <c r="DC208" s="5">
        <v>111.4</v>
      </c>
      <c r="DD208" s="5">
        <v>119.1</v>
      </c>
      <c r="DE208" s="5">
        <v>118.9</v>
      </c>
      <c r="DF208" s="5">
        <v>118</v>
      </c>
      <c r="DG208" s="5">
        <v>120.1</v>
      </c>
      <c r="DH208" s="5">
        <v>121.5</v>
      </c>
      <c r="DI208" s="5">
        <v>124.2</v>
      </c>
      <c r="DJ208" s="5">
        <v>124.7</v>
      </c>
      <c r="DK208" s="5">
        <v>125.9</v>
      </c>
      <c r="DL208" s="5">
        <v>129.1</v>
      </c>
      <c r="DM208" s="5">
        <v>129.19999999999999</v>
      </c>
      <c r="DN208" s="5">
        <v>130.30000000000001</v>
      </c>
      <c r="DO208" s="5">
        <v>136.30000000000001</v>
      </c>
      <c r="DP208" s="5">
        <v>138.30000000000001</v>
      </c>
      <c r="DQ208" s="5">
        <v>142</v>
      </c>
      <c r="DR208" s="5">
        <v>146.69999999999999</v>
      </c>
      <c r="DS208" s="5">
        <v>151</v>
      </c>
      <c r="DT208" s="5">
        <v>154.19999999999999</v>
      </c>
    </row>
    <row r="209" spans="1:124">
      <c r="A209" s="3" t="s">
        <v>431</v>
      </c>
      <c r="B209" s="3" t="s">
        <v>432</v>
      </c>
      <c r="C209" s="4">
        <v>0.21459</v>
      </c>
      <c r="D209" s="5">
        <v>103</v>
      </c>
      <c r="E209" s="5">
        <v>104</v>
      </c>
      <c r="F209" s="5">
        <v>104.7</v>
      </c>
      <c r="G209" s="5">
        <v>105.2</v>
      </c>
      <c r="H209" s="5">
        <v>105.4</v>
      </c>
      <c r="I209" s="5">
        <v>109.4</v>
      </c>
      <c r="J209" s="5">
        <v>108</v>
      </c>
      <c r="K209" s="5">
        <v>109.1</v>
      </c>
      <c r="L209" s="5">
        <v>109.4</v>
      </c>
      <c r="M209" s="5">
        <v>109.9</v>
      </c>
      <c r="N209" s="5">
        <v>109.7</v>
      </c>
      <c r="O209" s="5">
        <v>110.1</v>
      </c>
      <c r="P209" s="5">
        <v>112.4</v>
      </c>
      <c r="Q209" s="5">
        <v>113.2</v>
      </c>
      <c r="R209" s="5">
        <v>113.3</v>
      </c>
      <c r="S209" s="5">
        <v>114.5</v>
      </c>
      <c r="T209" s="5">
        <v>115.1</v>
      </c>
      <c r="U209" s="5">
        <v>114.5</v>
      </c>
      <c r="V209" s="5">
        <v>113.9</v>
      </c>
      <c r="W209" s="5">
        <v>114.4</v>
      </c>
      <c r="X209" s="5">
        <v>114</v>
      </c>
      <c r="Y209" s="5">
        <v>115.1</v>
      </c>
      <c r="Z209" s="5">
        <v>115.7</v>
      </c>
      <c r="AA209" s="5">
        <v>115.8</v>
      </c>
      <c r="AB209" s="5">
        <v>116.3</v>
      </c>
      <c r="AC209" s="5">
        <v>117.7</v>
      </c>
      <c r="AD209" s="5">
        <v>119.5</v>
      </c>
      <c r="AE209" s="5">
        <v>119.5</v>
      </c>
      <c r="AF209" s="5">
        <v>120.3</v>
      </c>
      <c r="AG209" s="5">
        <v>121.2</v>
      </c>
      <c r="AH209" s="5">
        <v>121</v>
      </c>
      <c r="AI209" s="5">
        <v>121.4</v>
      </c>
      <c r="AJ209" s="5">
        <v>121.4</v>
      </c>
      <c r="AK209" s="5">
        <v>120.6</v>
      </c>
      <c r="AL209" s="5">
        <v>121.4</v>
      </c>
      <c r="AM209" s="5">
        <v>123.4</v>
      </c>
      <c r="AN209" s="5">
        <v>122</v>
      </c>
      <c r="AO209" s="5">
        <v>120.7</v>
      </c>
      <c r="AP209" s="5">
        <v>120.5</v>
      </c>
      <c r="AQ209" s="5">
        <v>122.8</v>
      </c>
      <c r="AR209" s="5">
        <v>123.9</v>
      </c>
      <c r="AS209" s="5">
        <v>123.5</v>
      </c>
      <c r="AT209" s="5">
        <v>124.6</v>
      </c>
      <c r="AU209" s="5">
        <v>125.5</v>
      </c>
      <c r="AV209" s="5">
        <v>125.1</v>
      </c>
      <c r="AW209" s="5">
        <v>124.8</v>
      </c>
      <c r="AX209" s="5">
        <v>125</v>
      </c>
      <c r="AY209" s="5">
        <v>124.6</v>
      </c>
      <c r="AZ209" s="5">
        <v>124.6</v>
      </c>
      <c r="BA209" s="5">
        <v>124.7</v>
      </c>
      <c r="BB209" s="5">
        <v>125.9</v>
      </c>
      <c r="BC209" s="5">
        <v>126.5</v>
      </c>
      <c r="BD209" s="5">
        <v>126.9</v>
      </c>
      <c r="BE209" s="5">
        <v>126.8</v>
      </c>
      <c r="BF209" s="5">
        <v>127.8</v>
      </c>
      <c r="BG209" s="5">
        <v>127.9</v>
      </c>
      <c r="BH209" s="5">
        <v>128</v>
      </c>
      <c r="BI209" s="5">
        <v>128.5</v>
      </c>
      <c r="BJ209" s="5">
        <v>128</v>
      </c>
      <c r="BK209" s="5">
        <v>128.5</v>
      </c>
      <c r="BL209" s="5">
        <v>129.19999999999999</v>
      </c>
      <c r="BM209" s="5">
        <v>130.5</v>
      </c>
      <c r="BN209" s="5">
        <v>130.6</v>
      </c>
      <c r="BO209" s="5">
        <v>129.19999999999999</v>
      </c>
      <c r="BP209" s="5">
        <v>128.4</v>
      </c>
      <c r="BQ209" s="5">
        <v>127.8</v>
      </c>
      <c r="BR209" s="5">
        <v>128.4</v>
      </c>
      <c r="BS209" s="5">
        <v>128.69999999999999</v>
      </c>
      <c r="BT209" s="5">
        <v>128.1</v>
      </c>
      <c r="BU209" s="5">
        <v>129.19999999999999</v>
      </c>
      <c r="BV209" s="5">
        <v>128.5</v>
      </c>
      <c r="BW209" s="5">
        <v>127.4</v>
      </c>
      <c r="BX209" s="5">
        <v>127.3</v>
      </c>
      <c r="BY209" s="5">
        <v>127.5</v>
      </c>
      <c r="BZ209" s="5">
        <v>127.9</v>
      </c>
      <c r="CA209" s="5">
        <v>129</v>
      </c>
      <c r="CB209" s="5">
        <v>129.1</v>
      </c>
      <c r="CC209" s="5">
        <v>129.30000000000001</v>
      </c>
      <c r="CD209" s="5">
        <v>129.80000000000001</v>
      </c>
      <c r="CE209" s="5">
        <v>129.5</v>
      </c>
      <c r="CF209" s="5">
        <v>129.69999999999999</v>
      </c>
      <c r="CG209" s="5">
        <v>130</v>
      </c>
      <c r="CH209" s="5">
        <v>130.69999999999999</v>
      </c>
      <c r="CI209" s="5">
        <v>131.19999999999999</v>
      </c>
      <c r="CJ209" s="5">
        <v>131.30000000000001</v>
      </c>
      <c r="CK209" s="5">
        <v>131.1</v>
      </c>
      <c r="CL209" s="5">
        <v>132.19999999999999</v>
      </c>
      <c r="CM209" s="5">
        <v>132.30000000000001</v>
      </c>
      <c r="CN209" s="5">
        <v>132.30000000000001</v>
      </c>
      <c r="CO209" s="5">
        <v>132.9</v>
      </c>
      <c r="CP209" s="5">
        <v>133.30000000000001</v>
      </c>
      <c r="CQ209" s="5">
        <v>133.9</v>
      </c>
      <c r="CR209" s="5">
        <v>134.6</v>
      </c>
      <c r="CS209" s="5">
        <v>135.69999999999999</v>
      </c>
      <c r="CT209" s="5">
        <v>136.4</v>
      </c>
      <c r="CU209" s="5">
        <v>136.5</v>
      </c>
      <c r="CV209" s="5">
        <v>136.6</v>
      </c>
      <c r="CW209" s="5">
        <v>137</v>
      </c>
      <c r="CX209" s="5">
        <v>137.5</v>
      </c>
      <c r="CY209" s="5">
        <v>137.6</v>
      </c>
      <c r="CZ209" s="5">
        <v>137.5</v>
      </c>
      <c r="DA209" s="5">
        <v>138.1</v>
      </c>
      <c r="DB209" s="5">
        <v>138.1</v>
      </c>
      <c r="DC209" s="5">
        <v>138.5</v>
      </c>
      <c r="DD209" s="5">
        <v>138.9</v>
      </c>
      <c r="DE209" s="5">
        <v>138.6</v>
      </c>
      <c r="DF209" s="5">
        <v>139.30000000000001</v>
      </c>
      <c r="DG209" s="5">
        <v>139.30000000000001</v>
      </c>
      <c r="DH209" s="5">
        <v>140.9</v>
      </c>
      <c r="DI209" s="5">
        <v>142</v>
      </c>
      <c r="DJ209" s="5">
        <v>142.9</v>
      </c>
      <c r="DK209" s="5">
        <v>142.6</v>
      </c>
      <c r="DL209" s="5">
        <v>143.6</v>
      </c>
      <c r="DM209" s="5">
        <v>144.5</v>
      </c>
      <c r="DN209" s="5">
        <v>145.6</v>
      </c>
      <c r="DO209" s="5">
        <v>148.1</v>
      </c>
      <c r="DP209" s="5">
        <v>150</v>
      </c>
      <c r="DQ209" s="5">
        <v>150.80000000000001</v>
      </c>
      <c r="DR209" s="5">
        <v>150.80000000000001</v>
      </c>
      <c r="DS209" s="5">
        <v>152.5</v>
      </c>
      <c r="DT209" s="5">
        <v>154.80000000000001</v>
      </c>
    </row>
    <row r="210" spans="1:124">
      <c r="A210" s="3" t="s">
        <v>433</v>
      </c>
      <c r="B210" s="3" t="s">
        <v>434</v>
      </c>
      <c r="C210" s="4">
        <v>0.15875</v>
      </c>
      <c r="D210" s="5">
        <v>102.8</v>
      </c>
      <c r="E210" s="5">
        <v>104</v>
      </c>
      <c r="F210" s="5">
        <v>104.5</v>
      </c>
      <c r="G210" s="5">
        <v>104.6</v>
      </c>
      <c r="H210" s="5">
        <v>104.3</v>
      </c>
      <c r="I210" s="5">
        <v>108.8</v>
      </c>
      <c r="J210" s="5">
        <v>106.4</v>
      </c>
      <c r="K210" s="5">
        <v>107.6</v>
      </c>
      <c r="L210" s="5">
        <v>108.3</v>
      </c>
      <c r="M210" s="5">
        <v>108.7</v>
      </c>
      <c r="N210" s="5">
        <v>108.4</v>
      </c>
      <c r="O210" s="5">
        <v>109</v>
      </c>
      <c r="P210" s="5">
        <v>112</v>
      </c>
      <c r="Q210" s="5">
        <v>113.3</v>
      </c>
      <c r="R210" s="5">
        <v>112.2</v>
      </c>
      <c r="S210" s="5">
        <v>113.2</v>
      </c>
      <c r="T210" s="5">
        <v>113.8</v>
      </c>
      <c r="U210" s="5">
        <v>112.8</v>
      </c>
      <c r="V210" s="5">
        <v>112.5</v>
      </c>
      <c r="W210" s="5">
        <v>112.3</v>
      </c>
      <c r="X210" s="5">
        <v>111.9</v>
      </c>
      <c r="Y210" s="5">
        <v>112.4</v>
      </c>
      <c r="Z210" s="5">
        <v>113.2</v>
      </c>
      <c r="AA210" s="5">
        <v>113.2</v>
      </c>
      <c r="AB210" s="5">
        <v>114</v>
      </c>
      <c r="AC210" s="5">
        <v>115.6</v>
      </c>
      <c r="AD210" s="5">
        <v>117.6</v>
      </c>
      <c r="AE210" s="5">
        <v>116.8</v>
      </c>
      <c r="AF210" s="5">
        <v>117.7</v>
      </c>
      <c r="AG210" s="5">
        <v>119.1</v>
      </c>
      <c r="AH210" s="5">
        <v>118.7</v>
      </c>
      <c r="AI210" s="5">
        <v>119</v>
      </c>
      <c r="AJ210" s="5">
        <v>119.1</v>
      </c>
      <c r="AK210" s="5">
        <v>117.9</v>
      </c>
      <c r="AL210" s="5">
        <v>118.8</v>
      </c>
      <c r="AM210" s="5">
        <v>121.2</v>
      </c>
      <c r="AN210" s="5">
        <v>119.6</v>
      </c>
      <c r="AO210" s="5">
        <v>118.2</v>
      </c>
      <c r="AP210" s="5">
        <v>117.6</v>
      </c>
      <c r="AQ210" s="5">
        <v>120.3</v>
      </c>
      <c r="AR210" s="5">
        <v>121.5</v>
      </c>
      <c r="AS210" s="5">
        <v>121.3</v>
      </c>
      <c r="AT210" s="5">
        <v>122.6</v>
      </c>
      <c r="AU210" s="5">
        <v>123.1</v>
      </c>
      <c r="AV210" s="5">
        <v>123.1</v>
      </c>
      <c r="AW210" s="5">
        <v>122.9</v>
      </c>
      <c r="AX210" s="5">
        <v>123</v>
      </c>
      <c r="AY210" s="5">
        <v>122.4</v>
      </c>
      <c r="AZ210" s="5">
        <v>122.5</v>
      </c>
      <c r="BA210" s="5">
        <v>122.2</v>
      </c>
      <c r="BB210" s="5">
        <v>123.2</v>
      </c>
      <c r="BC210" s="5">
        <v>124.1</v>
      </c>
      <c r="BD210" s="5">
        <v>123.9</v>
      </c>
      <c r="BE210" s="5">
        <v>123.8</v>
      </c>
      <c r="BF210" s="5">
        <v>124.5</v>
      </c>
      <c r="BG210" s="5">
        <v>124.3</v>
      </c>
      <c r="BH210" s="5">
        <v>124.2</v>
      </c>
      <c r="BI210" s="5">
        <v>124.9</v>
      </c>
      <c r="BJ210" s="5">
        <v>123.6</v>
      </c>
      <c r="BK210" s="5">
        <v>123.9</v>
      </c>
      <c r="BL210" s="5">
        <v>125.2</v>
      </c>
      <c r="BM210" s="5">
        <v>127.2</v>
      </c>
      <c r="BN210" s="5">
        <v>127.2</v>
      </c>
      <c r="BO210" s="5">
        <v>125.2</v>
      </c>
      <c r="BP210" s="5">
        <v>123.6</v>
      </c>
      <c r="BQ210" s="5">
        <v>123.1</v>
      </c>
      <c r="BR210" s="5">
        <v>123.8</v>
      </c>
      <c r="BS210" s="5">
        <v>124.6</v>
      </c>
      <c r="BT210" s="5">
        <v>123.7</v>
      </c>
      <c r="BU210" s="5">
        <v>125.1</v>
      </c>
      <c r="BV210" s="5">
        <v>124</v>
      </c>
      <c r="BW210" s="5">
        <v>122.5</v>
      </c>
      <c r="BX210" s="5">
        <v>122.2</v>
      </c>
      <c r="BY210" s="5">
        <v>122.6</v>
      </c>
      <c r="BZ210" s="5">
        <v>123</v>
      </c>
      <c r="CA210" s="5">
        <v>124.3</v>
      </c>
      <c r="CB210" s="5">
        <v>124</v>
      </c>
      <c r="CC210" s="5">
        <v>123.7</v>
      </c>
      <c r="CD210" s="5">
        <v>124.2</v>
      </c>
      <c r="CE210" s="5">
        <v>124</v>
      </c>
      <c r="CF210" s="5">
        <v>124</v>
      </c>
      <c r="CG210" s="5">
        <v>123.8</v>
      </c>
      <c r="CH210" s="5">
        <v>124</v>
      </c>
      <c r="CI210" s="5">
        <v>124.6</v>
      </c>
      <c r="CJ210" s="5">
        <v>124.5</v>
      </c>
      <c r="CK210" s="5">
        <v>123.3</v>
      </c>
      <c r="CL210" s="5">
        <v>124.2</v>
      </c>
      <c r="CM210" s="5">
        <v>124.1</v>
      </c>
      <c r="CN210" s="5">
        <v>123.9</v>
      </c>
      <c r="CO210" s="5">
        <v>124.5</v>
      </c>
      <c r="CP210" s="5">
        <v>124.8</v>
      </c>
      <c r="CQ210" s="5">
        <v>124.8</v>
      </c>
      <c r="CR210" s="5">
        <v>125.3</v>
      </c>
      <c r="CS210" s="5">
        <v>126.4</v>
      </c>
      <c r="CT210" s="5">
        <v>126.6</v>
      </c>
      <c r="CU210" s="5">
        <v>126.8</v>
      </c>
      <c r="CV210" s="5">
        <v>126.7</v>
      </c>
      <c r="CW210" s="5">
        <v>127.1</v>
      </c>
      <c r="CX210" s="5">
        <v>127.8</v>
      </c>
      <c r="CY210" s="5">
        <v>127.9</v>
      </c>
      <c r="CZ210" s="5">
        <v>127.5</v>
      </c>
      <c r="DA210" s="5">
        <v>128.30000000000001</v>
      </c>
      <c r="DB210" s="5">
        <v>128.30000000000001</v>
      </c>
      <c r="DC210" s="5">
        <v>128.5</v>
      </c>
      <c r="DD210" s="5">
        <v>128.80000000000001</v>
      </c>
      <c r="DE210" s="5">
        <v>128.5</v>
      </c>
      <c r="DF210" s="5">
        <v>129</v>
      </c>
      <c r="DG210" s="5">
        <v>129.1</v>
      </c>
      <c r="DH210" s="5">
        <v>130.80000000000001</v>
      </c>
      <c r="DI210" s="5">
        <v>132.30000000000001</v>
      </c>
      <c r="DJ210" s="5">
        <v>133</v>
      </c>
      <c r="DK210" s="5">
        <v>132.1</v>
      </c>
      <c r="DL210" s="5">
        <v>133.19999999999999</v>
      </c>
      <c r="DM210" s="5">
        <v>133.9</v>
      </c>
      <c r="DN210" s="5">
        <v>135.4</v>
      </c>
      <c r="DO210" s="5">
        <v>137.9</v>
      </c>
      <c r="DP210" s="5">
        <v>138.80000000000001</v>
      </c>
      <c r="DQ210" s="5">
        <v>140</v>
      </c>
      <c r="DR210" s="5">
        <v>139.9</v>
      </c>
      <c r="DS210" s="5">
        <v>141.5</v>
      </c>
      <c r="DT210" s="5">
        <v>143.69999999999999</v>
      </c>
    </row>
    <row r="211" spans="1:124">
      <c r="A211" s="3" t="s">
        <v>435</v>
      </c>
      <c r="B211" s="3" t="s">
        <v>436</v>
      </c>
      <c r="C211" s="4">
        <v>3.5000000000000003E-2</v>
      </c>
      <c r="D211" s="5">
        <v>104</v>
      </c>
      <c r="E211" s="5">
        <v>104.1</v>
      </c>
      <c r="F211" s="5">
        <v>104</v>
      </c>
      <c r="G211" s="5">
        <v>105.7</v>
      </c>
      <c r="H211" s="5">
        <v>108.1</v>
      </c>
      <c r="I211" s="5">
        <v>112.5</v>
      </c>
      <c r="J211" s="5">
        <v>114.3</v>
      </c>
      <c r="K211" s="5">
        <v>114.1</v>
      </c>
      <c r="L211" s="5">
        <v>115</v>
      </c>
      <c r="M211" s="5">
        <v>114.1</v>
      </c>
      <c r="N211" s="5">
        <v>114.5</v>
      </c>
      <c r="O211" s="5">
        <v>114.3</v>
      </c>
      <c r="P211" s="5">
        <v>116.3</v>
      </c>
      <c r="Q211" s="5">
        <v>115.7</v>
      </c>
      <c r="R211" s="5">
        <v>116.7</v>
      </c>
      <c r="S211" s="5">
        <v>119.3</v>
      </c>
      <c r="T211" s="5">
        <v>120.6</v>
      </c>
      <c r="U211" s="5">
        <v>120.5</v>
      </c>
      <c r="V211" s="5">
        <v>120.9</v>
      </c>
      <c r="W211" s="5">
        <v>121.5</v>
      </c>
      <c r="X211" s="5">
        <v>123</v>
      </c>
      <c r="Y211" s="5">
        <v>124.1</v>
      </c>
      <c r="Z211" s="5">
        <v>125.2</v>
      </c>
      <c r="AA211" s="5">
        <v>125.6</v>
      </c>
      <c r="AB211" s="5">
        <v>125.5</v>
      </c>
      <c r="AC211" s="5">
        <v>127.2</v>
      </c>
      <c r="AD211" s="5">
        <v>127.9</v>
      </c>
      <c r="AE211" s="5">
        <v>128.4</v>
      </c>
      <c r="AF211" s="5">
        <v>129.30000000000001</v>
      </c>
      <c r="AG211" s="5">
        <v>129</v>
      </c>
      <c r="AH211" s="5">
        <v>129.30000000000001</v>
      </c>
      <c r="AI211" s="5">
        <v>129.6</v>
      </c>
      <c r="AJ211" s="5">
        <v>131</v>
      </c>
      <c r="AK211" s="5">
        <v>130.80000000000001</v>
      </c>
      <c r="AL211" s="5">
        <v>130.80000000000001</v>
      </c>
      <c r="AM211" s="5">
        <v>131.80000000000001</v>
      </c>
      <c r="AN211" s="5">
        <v>131</v>
      </c>
      <c r="AO211" s="5">
        <v>130.80000000000001</v>
      </c>
      <c r="AP211" s="5">
        <v>130.30000000000001</v>
      </c>
      <c r="AQ211" s="5">
        <v>130.6</v>
      </c>
      <c r="AR211" s="5">
        <v>131.19999999999999</v>
      </c>
      <c r="AS211" s="5">
        <v>131.1</v>
      </c>
      <c r="AT211" s="5">
        <v>131.1</v>
      </c>
      <c r="AU211" s="5">
        <v>133</v>
      </c>
      <c r="AV211" s="5">
        <v>132.6</v>
      </c>
      <c r="AW211" s="5">
        <v>132.80000000000001</v>
      </c>
      <c r="AX211" s="5">
        <v>132.6</v>
      </c>
      <c r="AY211" s="5">
        <v>133.9</v>
      </c>
      <c r="AZ211" s="5">
        <v>133.1</v>
      </c>
      <c r="BA211" s="5">
        <v>135.80000000000001</v>
      </c>
      <c r="BB211" s="5">
        <v>135</v>
      </c>
      <c r="BC211" s="5">
        <v>134.9</v>
      </c>
      <c r="BD211" s="5">
        <v>137.69999999999999</v>
      </c>
      <c r="BE211" s="5">
        <v>138.6</v>
      </c>
      <c r="BF211" s="5">
        <v>140.9</v>
      </c>
      <c r="BG211" s="5">
        <v>142.1</v>
      </c>
      <c r="BH211" s="5">
        <v>143.1</v>
      </c>
      <c r="BI211" s="5">
        <v>144.1</v>
      </c>
      <c r="BJ211" s="5">
        <v>146.1</v>
      </c>
      <c r="BK211" s="5">
        <v>147.80000000000001</v>
      </c>
      <c r="BL211" s="5">
        <v>146</v>
      </c>
      <c r="BM211" s="5">
        <v>145.6</v>
      </c>
      <c r="BN211" s="5">
        <v>145.30000000000001</v>
      </c>
      <c r="BO211" s="5">
        <v>145.69999999999999</v>
      </c>
      <c r="BP211" s="5">
        <v>147.19999999999999</v>
      </c>
      <c r="BQ211" s="5">
        <v>145.6</v>
      </c>
      <c r="BR211" s="5">
        <v>146.6</v>
      </c>
      <c r="BS211" s="5">
        <v>146.4</v>
      </c>
      <c r="BT211" s="5">
        <v>146.4</v>
      </c>
      <c r="BU211" s="5">
        <v>145.9</v>
      </c>
      <c r="BV211" s="5">
        <v>146.4</v>
      </c>
      <c r="BW211" s="5">
        <v>146.5</v>
      </c>
      <c r="BX211" s="5">
        <v>146.5</v>
      </c>
      <c r="BY211" s="5">
        <v>146</v>
      </c>
      <c r="BZ211" s="5">
        <v>146.4</v>
      </c>
      <c r="CA211" s="5">
        <v>147.19999999999999</v>
      </c>
      <c r="CB211" s="5">
        <v>149.19999999999999</v>
      </c>
      <c r="CC211" s="5">
        <v>152.5</v>
      </c>
      <c r="CD211" s="5">
        <v>153.19999999999999</v>
      </c>
      <c r="CE211" s="5">
        <v>152.4</v>
      </c>
      <c r="CF211" s="5">
        <v>153.1</v>
      </c>
      <c r="CG211" s="5">
        <v>155.69999999999999</v>
      </c>
      <c r="CH211" s="5">
        <v>157.4</v>
      </c>
      <c r="CI211" s="5">
        <v>157.9</v>
      </c>
      <c r="CJ211" s="5">
        <v>157.69999999999999</v>
      </c>
      <c r="CK211" s="5">
        <v>161.1</v>
      </c>
      <c r="CL211" s="5">
        <v>161.9</v>
      </c>
      <c r="CM211" s="5">
        <v>162.19999999999999</v>
      </c>
      <c r="CN211" s="5">
        <v>162.80000000000001</v>
      </c>
      <c r="CO211" s="5">
        <v>163.19999999999999</v>
      </c>
      <c r="CP211" s="5">
        <v>163.5</v>
      </c>
      <c r="CQ211" s="5">
        <v>165.7</v>
      </c>
      <c r="CR211" s="5">
        <v>166.4</v>
      </c>
      <c r="CS211" s="5">
        <v>168</v>
      </c>
      <c r="CT211" s="5">
        <v>171</v>
      </c>
      <c r="CU211" s="5">
        <v>171.4</v>
      </c>
      <c r="CV211" s="5">
        <v>172.4</v>
      </c>
      <c r="CW211" s="5">
        <v>172.3</v>
      </c>
      <c r="CX211" s="5">
        <v>173</v>
      </c>
      <c r="CY211" s="5">
        <v>173.5</v>
      </c>
      <c r="CZ211" s="5">
        <v>174.4</v>
      </c>
      <c r="DA211" s="5">
        <v>174.4</v>
      </c>
      <c r="DB211" s="5">
        <v>174</v>
      </c>
      <c r="DC211" s="5">
        <v>174</v>
      </c>
      <c r="DD211" s="5">
        <v>174.6</v>
      </c>
      <c r="DE211" s="5">
        <v>174</v>
      </c>
      <c r="DF211" s="5">
        <v>174.1</v>
      </c>
      <c r="DG211" s="5">
        <v>174.4</v>
      </c>
      <c r="DH211" s="5">
        <v>175.4</v>
      </c>
      <c r="DI211" s="5">
        <v>176.1</v>
      </c>
      <c r="DJ211" s="5">
        <v>177.9</v>
      </c>
      <c r="DK211" s="5">
        <v>180.3</v>
      </c>
      <c r="DL211" s="5">
        <v>180.7</v>
      </c>
      <c r="DM211" s="5">
        <v>183.4</v>
      </c>
      <c r="DN211" s="5">
        <v>183.4</v>
      </c>
      <c r="DO211" s="5">
        <v>186.2</v>
      </c>
      <c r="DP211" s="5">
        <v>189.2</v>
      </c>
      <c r="DQ211" s="5">
        <v>190</v>
      </c>
      <c r="DR211" s="5">
        <v>190.4</v>
      </c>
      <c r="DS211" s="5">
        <v>193</v>
      </c>
      <c r="DT211" s="5">
        <v>195.7</v>
      </c>
    </row>
    <row r="212" spans="1:124">
      <c r="A212" s="3" t="s">
        <v>437</v>
      </c>
      <c r="B212" s="3" t="s">
        <v>438</v>
      </c>
      <c r="C212" s="4">
        <v>2.0840000000000001E-2</v>
      </c>
      <c r="D212" s="5">
        <v>103</v>
      </c>
      <c r="E212" s="5">
        <v>104.3</v>
      </c>
      <c r="F212" s="5">
        <v>106.6</v>
      </c>
      <c r="G212" s="5">
        <v>109.2</v>
      </c>
      <c r="H212" s="5">
        <v>108.7</v>
      </c>
      <c r="I212" s="5">
        <v>108.9</v>
      </c>
      <c r="J212" s="5">
        <v>109.8</v>
      </c>
      <c r="K212" s="5">
        <v>111.9</v>
      </c>
      <c r="L212" s="5">
        <v>109.1</v>
      </c>
      <c r="M212" s="5">
        <v>111.6</v>
      </c>
      <c r="N212" s="5">
        <v>111.7</v>
      </c>
      <c r="O212" s="5">
        <v>111.3</v>
      </c>
      <c r="P212" s="5">
        <v>109.1</v>
      </c>
      <c r="Q212" s="5">
        <v>108.5</v>
      </c>
      <c r="R212" s="5">
        <v>116.2</v>
      </c>
      <c r="S212" s="5">
        <v>116.1</v>
      </c>
      <c r="T212" s="5">
        <v>115.6</v>
      </c>
      <c r="U212" s="5">
        <v>117</v>
      </c>
      <c r="V212" s="5">
        <v>113.6</v>
      </c>
      <c r="W212" s="5">
        <v>117.9</v>
      </c>
      <c r="X212" s="5">
        <v>114.7</v>
      </c>
      <c r="Y212" s="5">
        <v>120.3</v>
      </c>
      <c r="Z212" s="5">
        <v>119.6</v>
      </c>
      <c r="AA212" s="5">
        <v>119.5</v>
      </c>
      <c r="AB212" s="5">
        <v>118.3</v>
      </c>
      <c r="AC212" s="5">
        <v>118.3</v>
      </c>
      <c r="AD212" s="5">
        <v>119.9</v>
      </c>
      <c r="AE212" s="5">
        <v>125.4</v>
      </c>
      <c r="AF212" s="5">
        <v>125.6</v>
      </c>
      <c r="AG212" s="5">
        <v>124.5</v>
      </c>
      <c r="AH212" s="5">
        <v>124.6</v>
      </c>
      <c r="AI212" s="5">
        <v>125.9</v>
      </c>
      <c r="AJ212" s="5">
        <v>123.2</v>
      </c>
      <c r="AK212" s="5">
        <v>123.7</v>
      </c>
      <c r="AL212" s="5">
        <v>124.7</v>
      </c>
      <c r="AM212" s="5">
        <v>126.1</v>
      </c>
      <c r="AN212" s="5">
        <v>125.5</v>
      </c>
      <c r="AO212" s="5">
        <v>123.4</v>
      </c>
      <c r="AP212" s="5">
        <v>126.2</v>
      </c>
      <c r="AQ212" s="5">
        <v>129.1</v>
      </c>
      <c r="AR212" s="5">
        <v>129.4</v>
      </c>
      <c r="AS212" s="5">
        <v>128.1</v>
      </c>
      <c r="AT212" s="5">
        <v>128.80000000000001</v>
      </c>
      <c r="AU212" s="5">
        <v>130.4</v>
      </c>
      <c r="AV212" s="5">
        <v>128.30000000000001</v>
      </c>
      <c r="AW212" s="5">
        <v>126.5</v>
      </c>
      <c r="AX212" s="5">
        <v>127</v>
      </c>
      <c r="AY212" s="5">
        <v>126.2</v>
      </c>
      <c r="AZ212" s="5">
        <v>126.1</v>
      </c>
      <c r="BA212" s="5">
        <v>125.7</v>
      </c>
      <c r="BB212" s="5">
        <v>131</v>
      </c>
      <c r="BC212" s="5">
        <v>130.30000000000001</v>
      </c>
      <c r="BD212" s="5">
        <v>131.4</v>
      </c>
      <c r="BE212" s="5">
        <v>130.30000000000001</v>
      </c>
      <c r="BF212" s="5">
        <v>131.6</v>
      </c>
      <c r="BG212" s="5">
        <v>131.6</v>
      </c>
      <c r="BH212" s="5">
        <v>131.6</v>
      </c>
      <c r="BI212" s="5">
        <v>129.9</v>
      </c>
      <c r="BJ212" s="5">
        <v>131.19999999999999</v>
      </c>
      <c r="BK212" s="5">
        <v>131.30000000000001</v>
      </c>
      <c r="BL212" s="5">
        <v>131.80000000000001</v>
      </c>
      <c r="BM212" s="5">
        <v>130.69999999999999</v>
      </c>
      <c r="BN212" s="5">
        <v>131.6</v>
      </c>
      <c r="BO212" s="5">
        <v>132.19999999999999</v>
      </c>
      <c r="BP212" s="5">
        <v>133.4</v>
      </c>
      <c r="BQ212" s="5">
        <v>134.19999999999999</v>
      </c>
      <c r="BR212" s="5">
        <v>133.30000000000001</v>
      </c>
      <c r="BS212" s="5">
        <v>130.4</v>
      </c>
      <c r="BT212" s="5">
        <v>130.30000000000001</v>
      </c>
      <c r="BU212" s="5">
        <v>132.80000000000001</v>
      </c>
      <c r="BV212" s="5">
        <v>132.9</v>
      </c>
      <c r="BW212" s="5">
        <v>132.9</v>
      </c>
      <c r="BX212" s="5">
        <v>133.69999999999999</v>
      </c>
      <c r="BY212" s="5">
        <v>134.1</v>
      </c>
      <c r="BZ212" s="5">
        <v>133.9</v>
      </c>
      <c r="CA212" s="5">
        <v>134.1</v>
      </c>
      <c r="CB212" s="5">
        <v>133.9</v>
      </c>
      <c r="CC212" s="5">
        <v>133.30000000000001</v>
      </c>
      <c r="CD212" s="5">
        <v>133.19999999999999</v>
      </c>
      <c r="CE212" s="5">
        <v>133.19999999999999</v>
      </c>
      <c r="CF212" s="5">
        <v>133.6</v>
      </c>
      <c r="CG212" s="5">
        <v>134.1</v>
      </c>
      <c r="CH212" s="5">
        <v>136.4</v>
      </c>
      <c r="CI212" s="5">
        <v>136.69999999999999</v>
      </c>
      <c r="CJ212" s="5">
        <v>139.5</v>
      </c>
      <c r="CK212" s="5">
        <v>140.5</v>
      </c>
      <c r="CL212" s="5">
        <v>142.9</v>
      </c>
      <c r="CM212" s="5">
        <v>144.4</v>
      </c>
      <c r="CN212" s="5">
        <v>144.9</v>
      </c>
      <c r="CO212" s="5">
        <v>145.9</v>
      </c>
      <c r="CP212" s="5">
        <v>147.30000000000001</v>
      </c>
      <c r="CQ212" s="5">
        <v>149.19999999999999</v>
      </c>
      <c r="CR212" s="5">
        <v>151.9</v>
      </c>
      <c r="CS212" s="5">
        <v>152.5</v>
      </c>
      <c r="CT212" s="5">
        <v>152.19999999999999</v>
      </c>
      <c r="CU212" s="5">
        <v>152.4</v>
      </c>
      <c r="CV212" s="5">
        <v>152.5</v>
      </c>
      <c r="CW212" s="5">
        <v>152.4</v>
      </c>
      <c r="CX212" s="5">
        <v>152.4</v>
      </c>
      <c r="CY212" s="5">
        <v>151.69999999999999</v>
      </c>
      <c r="CZ212" s="5">
        <v>151.69999999999999</v>
      </c>
      <c r="DA212" s="5">
        <v>151.6</v>
      </c>
      <c r="DB212" s="5">
        <v>152.1</v>
      </c>
      <c r="DC212" s="5">
        <v>155.19999999999999</v>
      </c>
      <c r="DD212" s="5">
        <v>155.9</v>
      </c>
      <c r="DE212" s="5">
        <v>156.4</v>
      </c>
      <c r="DF212" s="5">
        <v>158.6</v>
      </c>
      <c r="DG212" s="5">
        <v>158.6</v>
      </c>
      <c r="DH212" s="5">
        <v>159.1</v>
      </c>
      <c r="DI212" s="5">
        <v>159</v>
      </c>
      <c r="DJ212" s="5">
        <v>159.9</v>
      </c>
      <c r="DK212" s="5">
        <v>159.4</v>
      </c>
      <c r="DL212" s="5">
        <v>160.19999999999999</v>
      </c>
      <c r="DM212" s="5">
        <v>160.19999999999999</v>
      </c>
      <c r="DN212" s="5">
        <v>159.9</v>
      </c>
      <c r="DO212" s="5">
        <v>162.30000000000001</v>
      </c>
      <c r="DP212" s="5">
        <v>169.4</v>
      </c>
      <c r="DQ212" s="5">
        <v>167.7</v>
      </c>
      <c r="DR212" s="5">
        <v>168.1</v>
      </c>
      <c r="DS212" s="5">
        <v>168.6</v>
      </c>
      <c r="DT212" s="5">
        <v>170</v>
      </c>
    </row>
    <row r="213" spans="1:124">
      <c r="A213" s="3" t="s">
        <v>439</v>
      </c>
      <c r="B213" s="3" t="s">
        <v>440</v>
      </c>
      <c r="C213" s="4">
        <v>1.16275</v>
      </c>
      <c r="D213" s="5">
        <v>103.6</v>
      </c>
      <c r="E213" s="5">
        <v>104.6</v>
      </c>
      <c r="F213" s="5">
        <v>103.5</v>
      </c>
      <c r="G213" s="5">
        <v>108.1</v>
      </c>
      <c r="H213" s="5">
        <v>114.6</v>
      </c>
      <c r="I213" s="5">
        <v>117.8</v>
      </c>
      <c r="J213" s="5">
        <v>115.6</v>
      </c>
      <c r="K213" s="5">
        <v>116.5</v>
      </c>
      <c r="L213" s="5">
        <v>116.9</v>
      </c>
      <c r="M213" s="5">
        <v>114.2</v>
      </c>
      <c r="N213" s="5">
        <v>113.8</v>
      </c>
      <c r="O213" s="5">
        <v>111.8</v>
      </c>
      <c r="P213" s="5">
        <v>111.1</v>
      </c>
      <c r="Q213" s="5">
        <v>112.2</v>
      </c>
      <c r="R213" s="5">
        <v>111.1</v>
      </c>
      <c r="S213" s="5">
        <v>110.8</v>
      </c>
      <c r="T213" s="5">
        <v>109.5</v>
      </c>
      <c r="U213" s="5">
        <v>109.1</v>
      </c>
      <c r="V213" s="5">
        <v>108.2</v>
      </c>
      <c r="W213" s="5">
        <v>106.9</v>
      </c>
      <c r="X213" s="5">
        <v>108.4</v>
      </c>
      <c r="Y213" s="5">
        <v>103.2</v>
      </c>
      <c r="Z213" s="5">
        <v>105.2</v>
      </c>
      <c r="AA213" s="5">
        <v>108.8</v>
      </c>
      <c r="AB213" s="5">
        <v>113</v>
      </c>
      <c r="AC213" s="5">
        <v>111.6</v>
      </c>
      <c r="AD213" s="5">
        <v>112.5</v>
      </c>
      <c r="AE213" s="5">
        <v>112.5</v>
      </c>
      <c r="AF213" s="5">
        <v>112</v>
      </c>
      <c r="AG213" s="5">
        <v>110.4</v>
      </c>
      <c r="AH213" s="5">
        <v>108.6</v>
      </c>
      <c r="AI213" s="5">
        <v>108.3</v>
      </c>
      <c r="AJ213" s="5">
        <v>105.6</v>
      </c>
      <c r="AK213" s="5">
        <v>105</v>
      </c>
      <c r="AL213" s="5">
        <v>102.1</v>
      </c>
      <c r="AM213" s="5">
        <v>98.3</v>
      </c>
      <c r="AN213" s="5">
        <v>99.4</v>
      </c>
      <c r="AO213" s="5">
        <v>97.5</v>
      </c>
      <c r="AP213" s="5">
        <v>93.6</v>
      </c>
      <c r="AQ213" s="5">
        <v>90</v>
      </c>
      <c r="AR213" s="5">
        <v>92.3</v>
      </c>
      <c r="AS213" s="5">
        <v>94.2</v>
      </c>
      <c r="AT213" s="5">
        <v>96.4</v>
      </c>
      <c r="AU213" s="5">
        <v>97.2</v>
      </c>
      <c r="AV213" s="5">
        <v>99.9</v>
      </c>
      <c r="AW213" s="5">
        <v>104.9</v>
      </c>
      <c r="AX213" s="5">
        <v>107.5</v>
      </c>
      <c r="AY213" s="5">
        <v>109.8</v>
      </c>
      <c r="AZ213" s="5">
        <v>117</v>
      </c>
      <c r="BA213" s="5">
        <v>118.1</v>
      </c>
      <c r="BB213" s="5">
        <v>118.9</v>
      </c>
      <c r="BC213" s="5">
        <v>121.5</v>
      </c>
      <c r="BD213" s="5">
        <v>122.8</v>
      </c>
      <c r="BE213" s="5">
        <v>124</v>
      </c>
      <c r="BF213" s="5">
        <v>126.3</v>
      </c>
      <c r="BG213" s="5">
        <v>127.1</v>
      </c>
      <c r="BH213" s="5">
        <v>125.7</v>
      </c>
      <c r="BI213" s="5">
        <v>130.4</v>
      </c>
      <c r="BJ213" s="5">
        <v>132.9</v>
      </c>
      <c r="BK213" s="5">
        <v>133.4</v>
      </c>
      <c r="BL213" s="5">
        <v>132.5</v>
      </c>
      <c r="BM213" s="5">
        <v>133.1</v>
      </c>
      <c r="BN213" s="5">
        <v>132.19999999999999</v>
      </c>
      <c r="BO213" s="5">
        <v>133</v>
      </c>
      <c r="BP213" s="5">
        <v>133.4</v>
      </c>
      <c r="BQ213" s="5">
        <v>133.1</v>
      </c>
      <c r="BR213" s="5">
        <v>131.9</v>
      </c>
      <c r="BS213" s="5">
        <v>130.4</v>
      </c>
      <c r="BT213" s="5">
        <v>124.1</v>
      </c>
      <c r="BU213" s="5">
        <v>119.9</v>
      </c>
      <c r="BV213" s="5">
        <v>116.6</v>
      </c>
      <c r="BW213" s="5">
        <v>115.4</v>
      </c>
      <c r="BX213" s="5">
        <v>108.5</v>
      </c>
      <c r="BY213" s="5">
        <v>104</v>
      </c>
      <c r="BZ213" s="5">
        <v>110.5</v>
      </c>
      <c r="CA213" s="5">
        <v>114.3</v>
      </c>
      <c r="CB213" s="5">
        <v>114.2</v>
      </c>
      <c r="CC213" s="5">
        <v>111.9</v>
      </c>
      <c r="CD213" s="5">
        <v>113.2</v>
      </c>
      <c r="CE213" s="5">
        <v>112.7</v>
      </c>
      <c r="CF213" s="5">
        <v>110.2</v>
      </c>
      <c r="CG213" s="5">
        <v>111.4</v>
      </c>
      <c r="CH213" s="5">
        <v>111.7</v>
      </c>
      <c r="CI213" s="5">
        <v>111.9</v>
      </c>
      <c r="CJ213" s="5">
        <v>112.9</v>
      </c>
      <c r="CK213" s="5">
        <v>116.8</v>
      </c>
      <c r="CL213" s="5">
        <v>117.3</v>
      </c>
      <c r="CM213" s="5">
        <v>116.8</v>
      </c>
      <c r="CN213" s="5">
        <v>119</v>
      </c>
      <c r="CO213" s="5">
        <v>120.2</v>
      </c>
      <c r="CP213" s="5">
        <v>119.9</v>
      </c>
      <c r="CQ213" s="5">
        <v>119.5</v>
      </c>
      <c r="CR213" s="5">
        <v>119.3</v>
      </c>
      <c r="CS213" s="5">
        <v>120.2</v>
      </c>
      <c r="CT213" s="5">
        <v>119.2</v>
      </c>
      <c r="CU213" s="5">
        <v>118.5</v>
      </c>
      <c r="CV213" s="5">
        <v>118.4</v>
      </c>
      <c r="CW213" s="5">
        <v>117</v>
      </c>
      <c r="CX213" s="5">
        <v>119.2</v>
      </c>
      <c r="CY213" s="5">
        <v>120.5</v>
      </c>
      <c r="CZ213" s="5">
        <v>120.1</v>
      </c>
      <c r="DA213" s="5">
        <v>119.7</v>
      </c>
      <c r="DB213" s="5">
        <v>118.6</v>
      </c>
      <c r="DC213" s="5">
        <v>118.4</v>
      </c>
      <c r="DD213" s="5">
        <v>118.2</v>
      </c>
      <c r="DE213" s="5">
        <v>116.8</v>
      </c>
      <c r="DF213" s="5">
        <v>116.7</v>
      </c>
      <c r="DG213" s="5">
        <v>116.8</v>
      </c>
      <c r="DH213" s="5">
        <v>118.4</v>
      </c>
      <c r="DI213" s="5">
        <v>119.4</v>
      </c>
      <c r="DJ213" s="5">
        <v>118.8</v>
      </c>
      <c r="DK213" s="5">
        <v>118</v>
      </c>
      <c r="DL213" s="5">
        <v>120.9</v>
      </c>
      <c r="DM213" s="5">
        <v>126.5</v>
      </c>
      <c r="DN213" s="5">
        <v>127.9</v>
      </c>
      <c r="DO213" s="5">
        <v>125.5</v>
      </c>
      <c r="DP213" s="5">
        <v>125.1</v>
      </c>
      <c r="DQ213" s="5">
        <v>124.7</v>
      </c>
      <c r="DR213" s="5">
        <v>124.8</v>
      </c>
      <c r="DS213" s="5">
        <v>124.6</v>
      </c>
      <c r="DT213" s="5">
        <v>125.2</v>
      </c>
    </row>
    <row r="214" spans="1:124">
      <c r="A214" s="3" t="s">
        <v>441</v>
      </c>
      <c r="B214" s="3" t="s">
        <v>442</v>
      </c>
      <c r="C214" s="4">
        <v>1.0555300000000001</v>
      </c>
      <c r="D214" s="5">
        <v>103.6</v>
      </c>
      <c r="E214" s="5">
        <v>104.6</v>
      </c>
      <c r="F214" s="5">
        <v>103.2</v>
      </c>
      <c r="G214" s="5">
        <v>108</v>
      </c>
      <c r="H214" s="5">
        <v>114.9</v>
      </c>
      <c r="I214" s="5">
        <v>118.3</v>
      </c>
      <c r="J214" s="5">
        <v>115.5</v>
      </c>
      <c r="K214" s="5">
        <v>116.3</v>
      </c>
      <c r="L214" s="5">
        <v>116.9</v>
      </c>
      <c r="M214" s="5">
        <v>113.9</v>
      </c>
      <c r="N214" s="5">
        <v>113.5</v>
      </c>
      <c r="O214" s="5">
        <v>111.3</v>
      </c>
      <c r="P214" s="5">
        <v>110.2</v>
      </c>
      <c r="Q214" s="5">
        <v>111.2</v>
      </c>
      <c r="R214" s="5">
        <v>110</v>
      </c>
      <c r="S214" s="5">
        <v>109.5</v>
      </c>
      <c r="T214" s="5">
        <v>107.8</v>
      </c>
      <c r="U214" s="5">
        <v>107.3</v>
      </c>
      <c r="V214" s="5">
        <v>106.1</v>
      </c>
      <c r="W214" s="5">
        <v>104.9</v>
      </c>
      <c r="X214" s="5">
        <v>106.6</v>
      </c>
      <c r="Y214" s="5">
        <v>100.7</v>
      </c>
      <c r="Z214" s="5">
        <v>103</v>
      </c>
      <c r="AA214" s="5">
        <v>106.8</v>
      </c>
      <c r="AB214" s="5">
        <v>111.1</v>
      </c>
      <c r="AC214" s="5">
        <v>109.2</v>
      </c>
      <c r="AD214" s="5">
        <v>109.9</v>
      </c>
      <c r="AE214" s="5">
        <v>109.8</v>
      </c>
      <c r="AF214" s="5">
        <v>109.3</v>
      </c>
      <c r="AG214" s="5">
        <v>107.3</v>
      </c>
      <c r="AH214" s="5">
        <v>105.5</v>
      </c>
      <c r="AI214" s="5">
        <v>105.3</v>
      </c>
      <c r="AJ214" s="5">
        <v>102.6</v>
      </c>
      <c r="AK214" s="5">
        <v>102.5</v>
      </c>
      <c r="AL214" s="5">
        <v>99.6</v>
      </c>
      <c r="AM214" s="5">
        <v>95.5</v>
      </c>
      <c r="AN214" s="5">
        <v>96.7</v>
      </c>
      <c r="AO214" s="5">
        <v>94.3</v>
      </c>
      <c r="AP214" s="5">
        <v>89.9</v>
      </c>
      <c r="AQ214" s="5">
        <v>85.9</v>
      </c>
      <c r="AR214" s="5">
        <v>88.2</v>
      </c>
      <c r="AS214" s="5">
        <v>90.4</v>
      </c>
      <c r="AT214" s="5">
        <v>92.9</v>
      </c>
      <c r="AU214" s="5">
        <v>93.7</v>
      </c>
      <c r="AV214" s="5">
        <v>96.7</v>
      </c>
      <c r="AW214" s="5">
        <v>102.1</v>
      </c>
      <c r="AX214" s="5">
        <v>104.8</v>
      </c>
      <c r="AY214" s="5">
        <v>107.3</v>
      </c>
      <c r="AZ214" s="5">
        <v>115</v>
      </c>
      <c r="BA214" s="5">
        <v>116.1</v>
      </c>
      <c r="BB214" s="5">
        <v>116.7</v>
      </c>
      <c r="BC214" s="5">
        <v>119.6</v>
      </c>
      <c r="BD214" s="5">
        <v>120.7</v>
      </c>
      <c r="BE214" s="5">
        <v>121.9</v>
      </c>
      <c r="BF214" s="5">
        <v>124</v>
      </c>
      <c r="BG214" s="5">
        <v>124.6</v>
      </c>
      <c r="BH214" s="5">
        <v>123.3</v>
      </c>
      <c r="BI214" s="5">
        <v>128.1</v>
      </c>
      <c r="BJ214" s="5">
        <v>130.4</v>
      </c>
      <c r="BK214" s="5">
        <v>130.69999999999999</v>
      </c>
      <c r="BL214" s="5">
        <v>129.80000000000001</v>
      </c>
      <c r="BM214" s="5">
        <v>130.5</v>
      </c>
      <c r="BN214" s="5">
        <v>129.4</v>
      </c>
      <c r="BO214" s="5">
        <v>130.30000000000001</v>
      </c>
      <c r="BP214" s="5">
        <v>131</v>
      </c>
      <c r="BQ214" s="5">
        <v>130.9</v>
      </c>
      <c r="BR214" s="5">
        <v>130.30000000000001</v>
      </c>
      <c r="BS214" s="5">
        <v>129.80000000000001</v>
      </c>
      <c r="BT214" s="5">
        <v>124.2</v>
      </c>
      <c r="BU214" s="5">
        <v>120.7</v>
      </c>
      <c r="BV214" s="5">
        <v>117.6</v>
      </c>
      <c r="BW214" s="5">
        <v>116.8</v>
      </c>
      <c r="BX214" s="5">
        <v>109.6</v>
      </c>
      <c r="BY214" s="5">
        <v>105.1</v>
      </c>
      <c r="BZ214" s="5">
        <v>112.1</v>
      </c>
      <c r="CA214" s="5">
        <v>116.6</v>
      </c>
      <c r="CB214" s="5">
        <v>116.4</v>
      </c>
      <c r="CC214" s="5">
        <v>113.9</v>
      </c>
      <c r="CD214" s="5">
        <v>115.4</v>
      </c>
      <c r="CE214" s="5">
        <v>115</v>
      </c>
      <c r="CF214" s="5">
        <v>112.5</v>
      </c>
      <c r="CG214" s="5">
        <v>113.7</v>
      </c>
      <c r="CH214" s="5">
        <v>114.1</v>
      </c>
      <c r="CI214" s="5">
        <v>114.2</v>
      </c>
      <c r="CJ214" s="5">
        <v>115.2</v>
      </c>
      <c r="CK214" s="5">
        <v>117.3</v>
      </c>
      <c r="CL214" s="5">
        <v>116.4</v>
      </c>
      <c r="CM214" s="5">
        <v>115.4</v>
      </c>
      <c r="CN214" s="5">
        <v>118</v>
      </c>
      <c r="CO214" s="5">
        <v>119.3</v>
      </c>
      <c r="CP214" s="5">
        <v>119.1</v>
      </c>
      <c r="CQ214" s="5">
        <v>118.5</v>
      </c>
      <c r="CR214" s="5">
        <v>118.1</v>
      </c>
      <c r="CS214" s="5">
        <v>118.9</v>
      </c>
      <c r="CT214" s="5">
        <v>117.6</v>
      </c>
      <c r="CU214" s="5">
        <v>117</v>
      </c>
      <c r="CV214" s="5">
        <v>116.7</v>
      </c>
      <c r="CW214" s="5">
        <v>115.3</v>
      </c>
      <c r="CX214" s="5">
        <v>117.8</v>
      </c>
      <c r="CY214" s="5">
        <v>119.2</v>
      </c>
      <c r="CZ214" s="5">
        <v>118.6</v>
      </c>
      <c r="DA214" s="5">
        <v>118.3</v>
      </c>
      <c r="DB214" s="5">
        <v>117.3</v>
      </c>
      <c r="DC214" s="5">
        <v>117.7</v>
      </c>
      <c r="DD214" s="5">
        <v>117.7</v>
      </c>
      <c r="DE214" s="5">
        <v>116.3</v>
      </c>
      <c r="DF214" s="5">
        <v>116.1</v>
      </c>
      <c r="DG214" s="5">
        <v>116</v>
      </c>
      <c r="DH214" s="5">
        <v>117.5</v>
      </c>
      <c r="DI214" s="5">
        <v>118.2</v>
      </c>
      <c r="DJ214" s="5">
        <v>117.4</v>
      </c>
      <c r="DK214" s="5">
        <v>116.4</v>
      </c>
      <c r="DL214" s="5">
        <v>119.6</v>
      </c>
      <c r="DM214" s="5">
        <v>125.6</v>
      </c>
      <c r="DN214" s="5">
        <v>126.8</v>
      </c>
      <c r="DO214" s="5">
        <v>124.4</v>
      </c>
      <c r="DP214" s="5">
        <v>123.7</v>
      </c>
      <c r="DQ214" s="5">
        <v>123.4</v>
      </c>
      <c r="DR214" s="5">
        <v>123.2</v>
      </c>
      <c r="DS214" s="5">
        <v>123.1</v>
      </c>
      <c r="DT214" s="5">
        <v>123.5</v>
      </c>
    </row>
    <row r="215" spans="1:124">
      <c r="A215" s="3" t="s">
        <v>443</v>
      </c>
      <c r="B215" s="3" t="s">
        <v>444</v>
      </c>
      <c r="C215" s="4">
        <v>4.4859999999999997E-2</v>
      </c>
      <c r="D215" s="5">
        <v>104.4</v>
      </c>
      <c r="E215" s="5">
        <v>105.3</v>
      </c>
      <c r="F215" s="5">
        <v>106.8</v>
      </c>
      <c r="G215" s="5">
        <v>108.7</v>
      </c>
      <c r="H215" s="5">
        <v>110.8</v>
      </c>
      <c r="I215" s="5">
        <v>115.1</v>
      </c>
      <c r="J215" s="5">
        <v>121.5</v>
      </c>
      <c r="K215" s="5">
        <v>126.6</v>
      </c>
      <c r="L215" s="5">
        <v>124.7</v>
      </c>
      <c r="M215" s="5">
        <v>126.4</v>
      </c>
      <c r="N215" s="5">
        <v>125.2</v>
      </c>
      <c r="O215" s="5">
        <v>124</v>
      </c>
      <c r="P215" s="5">
        <v>126.4</v>
      </c>
      <c r="Q215" s="5">
        <v>127.5</v>
      </c>
      <c r="R215" s="5">
        <v>128.19999999999999</v>
      </c>
      <c r="S215" s="5">
        <v>129.9</v>
      </c>
      <c r="T215" s="5">
        <v>132.1</v>
      </c>
      <c r="U215" s="5">
        <v>134.1</v>
      </c>
      <c r="V215" s="5">
        <v>136.5</v>
      </c>
      <c r="W215" s="5">
        <v>136.1</v>
      </c>
      <c r="X215" s="5">
        <v>136.1</v>
      </c>
      <c r="Y215" s="5">
        <v>138.1</v>
      </c>
      <c r="Z215" s="5">
        <v>137.80000000000001</v>
      </c>
      <c r="AA215" s="5">
        <v>138.30000000000001</v>
      </c>
      <c r="AB215" s="5">
        <v>143.5</v>
      </c>
      <c r="AC215" s="5">
        <v>144.1</v>
      </c>
      <c r="AD215" s="5">
        <v>147.69999999999999</v>
      </c>
      <c r="AE215" s="5">
        <v>149.80000000000001</v>
      </c>
      <c r="AF215" s="5">
        <v>149.9</v>
      </c>
      <c r="AG215" s="5">
        <v>153.5</v>
      </c>
      <c r="AH215" s="5">
        <v>151.6</v>
      </c>
      <c r="AI215" s="5">
        <v>152.9</v>
      </c>
      <c r="AJ215" s="5">
        <v>148.9</v>
      </c>
      <c r="AK215" s="5">
        <v>136.69999999999999</v>
      </c>
      <c r="AL215" s="5">
        <v>132.69999999999999</v>
      </c>
      <c r="AM215" s="5">
        <v>128.1</v>
      </c>
      <c r="AN215" s="5">
        <v>126.5</v>
      </c>
      <c r="AO215" s="5">
        <v>130.4</v>
      </c>
      <c r="AP215" s="5">
        <v>133.9</v>
      </c>
      <c r="AQ215" s="5">
        <v>137.6</v>
      </c>
      <c r="AR215" s="5">
        <v>137.6</v>
      </c>
      <c r="AS215" s="5">
        <v>137.5</v>
      </c>
      <c r="AT215" s="5">
        <v>136.30000000000001</v>
      </c>
      <c r="AU215" s="5">
        <v>137.30000000000001</v>
      </c>
      <c r="AV215" s="5">
        <v>135.9</v>
      </c>
      <c r="AW215" s="5">
        <v>140</v>
      </c>
      <c r="AX215" s="5">
        <v>146</v>
      </c>
      <c r="AY215" s="5">
        <v>146.9</v>
      </c>
      <c r="AZ215" s="5">
        <v>151.5</v>
      </c>
      <c r="BA215" s="5">
        <v>155.4</v>
      </c>
      <c r="BB215" s="5">
        <v>156.4</v>
      </c>
      <c r="BC215" s="5">
        <v>157.19999999999999</v>
      </c>
      <c r="BD215" s="5">
        <v>163.30000000000001</v>
      </c>
      <c r="BE215" s="5">
        <v>166.2</v>
      </c>
      <c r="BF215" s="5">
        <v>167.6</v>
      </c>
      <c r="BG215" s="5">
        <v>173.1</v>
      </c>
      <c r="BH215" s="5">
        <v>169.1</v>
      </c>
      <c r="BI215" s="5">
        <v>173.4</v>
      </c>
      <c r="BJ215" s="5">
        <v>179.2</v>
      </c>
      <c r="BK215" s="5">
        <v>181.6</v>
      </c>
      <c r="BL215" s="5">
        <v>180.1</v>
      </c>
      <c r="BM215" s="5">
        <v>179</v>
      </c>
      <c r="BN215" s="5">
        <v>178.9</v>
      </c>
      <c r="BO215" s="5">
        <v>176.5</v>
      </c>
      <c r="BP215" s="5">
        <v>169</v>
      </c>
      <c r="BQ215" s="5">
        <v>165.7</v>
      </c>
      <c r="BR215" s="5">
        <v>145.19999999999999</v>
      </c>
      <c r="BS215" s="5">
        <v>126.4</v>
      </c>
      <c r="BT215" s="5">
        <v>101.5</v>
      </c>
      <c r="BU215" s="5">
        <v>77.599999999999994</v>
      </c>
      <c r="BV215" s="5">
        <v>65.900000000000006</v>
      </c>
      <c r="BW215" s="5">
        <v>56.2</v>
      </c>
      <c r="BX215" s="5">
        <v>47.2</v>
      </c>
      <c r="BY215" s="5">
        <v>37</v>
      </c>
      <c r="BZ215" s="5">
        <v>37.299999999999997</v>
      </c>
      <c r="CA215" s="5">
        <v>29.5</v>
      </c>
      <c r="CB215" s="5">
        <v>29.8</v>
      </c>
      <c r="CC215" s="5">
        <v>29.2</v>
      </c>
      <c r="CD215" s="5">
        <v>27.4</v>
      </c>
      <c r="CE215" s="5">
        <v>27.4</v>
      </c>
      <c r="CF215" s="5">
        <v>25.9</v>
      </c>
      <c r="CG215" s="5">
        <v>26.4</v>
      </c>
      <c r="CH215" s="5">
        <v>26.4</v>
      </c>
      <c r="CI215" s="5">
        <v>26.9</v>
      </c>
      <c r="CJ215" s="5">
        <v>27.4</v>
      </c>
      <c r="CK215" s="5">
        <v>74.3</v>
      </c>
      <c r="CL215" s="5">
        <v>107</v>
      </c>
      <c r="CM215" s="5">
        <v>113.8</v>
      </c>
      <c r="CN215" s="5">
        <v>110</v>
      </c>
      <c r="CO215" s="5">
        <v>108.1</v>
      </c>
      <c r="CP215" s="5">
        <v>106.4</v>
      </c>
      <c r="CQ215" s="5">
        <v>109.4</v>
      </c>
      <c r="CR215" s="5">
        <v>113.7</v>
      </c>
      <c r="CS215" s="5">
        <v>115</v>
      </c>
      <c r="CT215" s="5">
        <v>121.7</v>
      </c>
      <c r="CU215" s="5">
        <v>123.9</v>
      </c>
      <c r="CV215" s="5">
        <v>124.8</v>
      </c>
      <c r="CW215" s="5">
        <v>122.4</v>
      </c>
      <c r="CX215" s="5">
        <v>119.2</v>
      </c>
      <c r="CY215" s="5">
        <v>117.4</v>
      </c>
      <c r="CZ215" s="5">
        <v>118.4</v>
      </c>
      <c r="DA215" s="5">
        <v>114.1</v>
      </c>
      <c r="DB215" s="5">
        <v>113.1</v>
      </c>
      <c r="DC215" s="5">
        <v>110.9</v>
      </c>
      <c r="DD215" s="5">
        <v>113.1</v>
      </c>
      <c r="DE215" s="5">
        <v>111.9</v>
      </c>
      <c r="DF215" s="5">
        <v>114</v>
      </c>
      <c r="DG215" s="5">
        <v>117</v>
      </c>
      <c r="DH215" s="5">
        <v>121.3</v>
      </c>
      <c r="DI215" s="5">
        <v>124.3</v>
      </c>
      <c r="DJ215" s="5">
        <v>127.4</v>
      </c>
      <c r="DK215" s="5">
        <v>127.8</v>
      </c>
      <c r="DL215" s="5">
        <v>127.9</v>
      </c>
      <c r="DM215" s="5">
        <v>131</v>
      </c>
      <c r="DN215" s="5">
        <v>131.5</v>
      </c>
      <c r="DO215" s="5">
        <v>131.1</v>
      </c>
      <c r="DP215" s="5">
        <v>132.1</v>
      </c>
      <c r="DQ215" s="5">
        <v>133.19999999999999</v>
      </c>
      <c r="DR215" s="5">
        <v>136.1</v>
      </c>
      <c r="DS215" s="5">
        <v>136.80000000000001</v>
      </c>
      <c r="DT215" s="5">
        <v>139.30000000000001</v>
      </c>
    </row>
    <row r="216" spans="1:124">
      <c r="A216" s="3" t="s">
        <v>445</v>
      </c>
      <c r="B216" s="3" t="s">
        <v>446</v>
      </c>
      <c r="C216" s="4">
        <v>2.76E-2</v>
      </c>
      <c r="D216" s="5">
        <v>102.8</v>
      </c>
      <c r="E216" s="5">
        <v>103.7</v>
      </c>
      <c r="F216" s="5">
        <v>106</v>
      </c>
      <c r="G216" s="5">
        <v>106.9</v>
      </c>
      <c r="H216" s="5">
        <v>109.7</v>
      </c>
      <c r="I216" s="5">
        <v>108.9</v>
      </c>
      <c r="J216" s="5">
        <v>111.8</v>
      </c>
      <c r="K216" s="5">
        <v>117.4</v>
      </c>
      <c r="L216" s="5">
        <v>117.3</v>
      </c>
      <c r="M216" s="5">
        <v>117.3</v>
      </c>
      <c r="N216" s="5">
        <v>116.3</v>
      </c>
      <c r="O216" s="5">
        <v>118.1</v>
      </c>
      <c r="P216" s="5">
        <v>121.9</v>
      </c>
      <c r="Q216" s="5">
        <v>122.5</v>
      </c>
      <c r="R216" s="5">
        <v>119.6</v>
      </c>
      <c r="S216" s="5">
        <v>122</v>
      </c>
      <c r="T216" s="5">
        <v>125.3</v>
      </c>
      <c r="U216" s="5">
        <v>125.6</v>
      </c>
      <c r="V216" s="5">
        <v>129.4</v>
      </c>
      <c r="W216" s="5">
        <v>131.19999999999999</v>
      </c>
      <c r="X216" s="5">
        <v>131.6</v>
      </c>
      <c r="Y216" s="5">
        <v>129.80000000000001</v>
      </c>
      <c r="Z216" s="5">
        <v>131</v>
      </c>
      <c r="AA216" s="5">
        <v>134.9</v>
      </c>
      <c r="AB216" s="5">
        <v>135.30000000000001</v>
      </c>
      <c r="AC216" s="5">
        <v>136.19999999999999</v>
      </c>
      <c r="AD216" s="5">
        <v>135.80000000000001</v>
      </c>
      <c r="AE216" s="5">
        <v>133.19999999999999</v>
      </c>
      <c r="AF216" s="5">
        <v>133.30000000000001</v>
      </c>
      <c r="AG216" s="5">
        <v>131.80000000000001</v>
      </c>
      <c r="AH216" s="5">
        <v>131.5</v>
      </c>
      <c r="AI216" s="5">
        <v>134.30000000000001</v>
      </c>
      <c r="AJ216" s="5">
        <v>132.6</v>
      </c>
      <c r="AK216" s="5">
        <v>130.6</v>
      </c>
      <c r="AL216" s="5">
        <v>130.1</v>
      </c>
      <c r="AM216" s="5">
        <v>130.6</v>
      </c>
      <c r="AN216" s="5">
        <v>131.5</v>
      </c>
      <c r="AO216" s="5">
        <v>133.4</v>
      </c>
      <c r="AP216" s="5">
        <v>134.4</v>
      </c>
      <c r="AQ216" s="5">
        <v>133.4</v>
      </c>
      <c r="AR216" s="5">
        <v>133.4</v>
      </c>
      <c r="AS216" s="5">
        <v>132.5</v>
      </c>
      <c r="AT216" s="5">
        <v>132.6</v>
      </c>
      <c r="AU216" s="5">
        <v>134.80000000000001</v>
      </c>
      <c r="AV216" s="5">
        <v>139.80000000000001</v>
      </c>
      <c r="AW216" s="5">
        <v>133</v>
      </c>
      <c r="AX216" s="5">
        <v>135.4</v>
      </c>
      <c r="AY216" s="5">
        <v>135</v>
      </c>
      <c r="AZ216" s="5">
        <v>135.19999999999999</v>
      </c>
      <c r="BA216" s="5">
        <v>135.30000000000001</v>
      </c>
      <c r="BB216" s="5">
        <v>135.80000000000001</v>
      </c>
      <c r="BC216" s="5">
        <v>135.80000000000001</v>
      </c>
      <c r="BD216" s="5">
        <v>135.9</v>
      </c>
      <c r="BE216" s="5">
        <v>136.9</v>
      </c>
      <c r="BF216" s="5">
        <v>137.80000000000001</v>
      </c>
      <c r="BG216" s="5">
        <v>142.69999999999999</v>
      </c>
      <c r="BH216" s="5">
        <v>143.5</v>
      </c>
      <c r="BI216" s="5">
        <v>145.80000000000001</v>
      </c>
      <c r="BJ216" s="5">
        <v>151.4</v>
      </c>
      <c r="BK216" s="5">
        <v>152.69999999999999</v>
      </c>
      <c r="BL216" s="5">
        <v>152.9</v>
      </c>
      <c r="BM216" s="5">
        <v>151.69999999999999</v>
      </c>
      <c r="BN216" s="5">
        <v>151.6</v>
      </c>
      <c r="BO216" s="5">
        <v>152.6</v>
      </c>
      <c r="BP216" s="5">
        <v>154.30000000000001</v>
      </c>
      <c r="BQ216" s="5">
        <v>153.69999999999999</v>
      </c>
      <c r="BR216" s="5">
        <v>152.19999999999999</v>
      </c>
      <c r="BS216" s="5">
        <v>145</v>
      </c>
      <c r="BT216" s="5">
        <v>145.19999999999999</v>
      </c>
      <c r="BU216" s="5">
        <v>146.1</v>
      </c>
      <c r="BV216" s="5">
        <v>145.1</v>
      </c>
      <c r="BW216" s="5">
        <v>142.4</v>
      </c>
      <c r="BX216" s="5">
        <v>142.69999999999999</v>
      </c>
      <c r="BY216" s="5">
        <v>141.80000000000001</v>
      </c>
      <c r="BZ216" s="5">
        <v>143.5</v>
      </c>
      <c r="CA216" s="5">
        <v>142</v>
      </c>
      <c r="CB216" s="5">
        <v>142.1</v>
      </c>
      <c r="CC216" s="5">
        <v>142.1</v>
      </c>
      <c r="CD216" s="5">
        <v>142.30000000000001</v>
      </c>
      <c r="CE216" s="5">
        <v>137.1</v>
      </c>
      <c r="CF216" s="5">
        <v>139.1</v>
      </c>
      <c r="CG216" s="5">
        <v>136.80000000000001</v>
      </c>
      <c r="CH216" s="5">
        <v>136.19999999999999</v>
      </c>
      <c r="CI216" s="5">
        <v>137.9</v>
      </c>
      <c r="CJ216" s="5">
        <v>140.69999999999999</v>
      </c>
      <c r="CK216" s="5">
        <v>143.6</v>
      </c>
      <c r="CL216" s="5">
        <v>145</v>
      </c>
      <c r="CM216" s="5">
        <v>143.9</v>
      </c>
      <c r="CN216" s="5">
        <v>144.1</v>
      </c>
      <c r="CO216" s="5">
        <v>143.30000000000001</v>
      </c>
      <c r="CP216" s="5">
        <v>142.80000000000001</v>
      </c>
      <c r="CQ216" s="5">
        <v>149.80000000000001</v>
      </c>
      <c r="CR216" s="5">
        <v>150.30000000000001</v>
      </c>
      <c r="CS216" s="5">
        <v>154.5</v>
      </c>
      <c r="CT216" s="5">
        <v>154.30000000000001</v>
      </c>
      <c r="CU216" s="5">
        <v>146.1</v>
      </c>
      <c r="CV216" s="5">
        <v>149.4</v>
      </c>
      <c r="CW216" s="5">
        <v>146.6</v>
      </c>
      <c r="CX216" s="5">
        <v>145.1</v>
      </c>
      <c r="CY216" s="5">
        <v>144.9</v>
      </c>
      <c r="CZ216" s="5">
        <v>143.30000000000001</v>
      </c>
      <c r="DA216" s="5">
        <v>142.5</v>
      </c>
      <c r="DB216" s="5">
        <v>142.19999999999999</v>
      </c>
      <c r="DC216" s="5">
        <v>128.30000000000001</v>
      </c>
      <c r="DD216" s="5">
        <v>125.3</v>
      </c>
      <c r="DE216" s="5">
        <v>120.7</v>
      </c>
      <c r="DF216" s="5">
        <v>122.9</v>
      </c>
      <c r="DG216" s="5">
        <v>125.8</v>
      </c>
      <c r="DH216" s="5">
        <v>125.5</v>
      </c>
      <c r="DI216" s="5">
        <v>128.6</v>
      </c>
      <c r="DJ216" s="5">
        <v>126.9</v>
      </c>
      <c r="DK216" s="5">
        <v>126.9</v>
      </c>
      <c r="DL216" s="5">
        <v>126.9</v>
      </c>
      <c r="DM216" s="5">
        <v>127.4</v>
      </c>
      <c r="DN216" s="5">
        <v>129.5</v>
      </c>
      <c r="DO216" s="5">
        <v>128.4</v>
      </c>
      <c r="DP216" s="5">
        <v>133.69999999999999</v>
      </c>
      <c r="DQ216" s="5">
        <v>134.6</v>
      </c>
      <c r="DR216" s="5">
        <v>135.5</v>
      </c>
      <c r="DS216" s="5">
        <v>139.19999999999999</v>
      </c>
      <c r="DT216" s="5">
        <v>141.69999999999999</v>
      </c>
    </row>
    <row r="217" spans="1:124">
      <c r="A217" s="3" t="s">
        <v>447</v>
      </c>
      <c r="B217" s="3" t="s">
        <v>448</v>
      </c>
      <c r="C217" s="4">
        <v>2.3539999999999998E-2</v>
      </c>
      <c r="D217" s="5">
        <v>102.5</v>
      </c>
      <c r="E217" s="5">
        <v>107.8</v>
      </c>
      <c r="F217" s="5">
        <v>112.9</v>
      </c>
      <c r="G217" s="5">
        <v>115.6</v>
      </c>
      <c r="H217" s="5">
        <v>121.4</v>
      </c>
      <c r="I217" s="5">
        <v>121.4</v>
      </c>
      <c r="J217" s="5">
        <v>119</v>
      </c>
      <c r="K217" s="5">
        <v>112</v>
      </c>
      <c r="L217" s="5">
        <v>108.7</v>
      </c>
      <c r="M217" s="5">
        <v>107.7</v>
      </c>
      <c r="N217" s="5">
        <v>106.6</v>
      </c>
      <c r="O217" s="5">
        <v>107.8</v>
      </c>
      <c r="P217" s="5">
        <v>112.3</v>
      </c>
      <c r="Q217" s="5">
        <v>116.8</v>
      </c>
      <c r="R217" s="5">
        <v>120.7</v>
      </c>
      <c r="S217" s="5">
        <v>122</v>
      </c>
      <c r="T217" s="5">
        <v>125.2</v>
      </c>
      <c r="U217" s="5">
        <v>126.6</v>
      </c>
      <c r="V217" s="5">
        <v>125.5</v>
      </c>
      <c r="W217" s="5">
        <v>112.7</v>
      </c>
      <c r="X217" s="5">
        <v>110</v>
      </c>
      <c r="Y217" s="5">
        <v>107.3</v>
      </c>
      <c r="Z217" s="5">
        <v>107</v>
      </c>
      <c r="AA217" s="5">
        <v>108.1</v>
      </c>
      <c r="AB217" s="5">
        <v>110.4</v>
      </c>
      <c r="AC217" s="5">
        <v>116.1</v>
      </c>
      <c r="AD217" s="5">
        <v>122.3</v>
      </c>
      <c r="AE217" s="5">
        <v>126.4</v>
      </c>
      <c r="AF217" s="5">
        <v>126.5</v>
      </c>
      <c r="AG217" s="5">
        <v>126.2</v>
      </c>
      <c r="AH217" s="5">
        <v>125.7</v>
      </c>
      <c r="AI217" s="5">
        <v>113.7</v>
      </c>
      <c r="AJ217" s="5">
        <v>109.6</v>
      </c>
      <c r="AK217" s="5">
        <v>109.1</v>
      </c>
      <c r="AL217" s="5">
        <v>106.4</v>
      </c>
      <c r="AM217" s="5">
        <v>107.4</v>
      </c>
      <c r="AN217" s="5">
        <v>108.9</v>
      </c>
      <c r="AO217" s="5">
        <v>111.9</v>
      </c>
      <c r="AP217" s="5">
        <v>111.1</v>
      </c>
      <c r="AQ217" s="5">
        <v>110.4</v>
      </c>
      <c r="AR217" s="5">
        <v>113.7</v>
      </c>
      <c r="AS217" s="5">
        <v>112.1</v>
      </c>
      <c r="AT217" s="5">
        <v>112.1</v>
      </c>
      <c r="AU217" s="5">
        <v>107.9</v>
      </c>
      <c r="AV217" s="5">
        <v>106.8</v>
      </c>
      <c r="AW217" s="5">
        <v>108.4</v>
      </c>
      <c r="AX217" s="5">
        <v>107.6</v>
      </c>
      <c r="AY217" s="5">
        <v>107.5</v>
      </c>
      <c r="AZ217" s="5">
        <v>112.4</v>
      </c>
      <c r="BA217" s="5">
        <v>114.3</v>
      </c>
      <c r="BB217" s="5">
        <v>114.9</v>
      </c>
      <c r="BC217" s="5">
        <v>116.9</v>
      </c>
      <c r="BD217" s="5">
        <v>119.8</v>
      </c>
      <c r="BE217" s="5">
        <v>121.7</v>
      </c>
      <c r="BF217" s="5">
        <v>136.4</v>
      </c>
      <c r="BG217" s="5">
        <v>127.9</v>
      </c>
      <c r="BH217" s="5">
        <v>123.8</v>
      </c>
      <c r="BI217" s="5">
        <v>126.6</v>
      </c>
      <c r="BJ217" s="5">
        <v>129.9</v>
      </c>
      <c r="BK217" s="5">
        <v>132.19999999999999</v>
      </c>
      <c r="BL217" s="5">
        <v>132.1</v>
      </c>
      <c r="BM217" s="5">
        <v>134.69999999999999</v>
      </c>
      <c r="BN217" s="5">
        <v>137.9</v>
      </c>
      <c r="BO217" s="5">
        <v>138.1</v>
      </c>
      <c r="BP217" s="5">
        <v>139.1</v>
      </c>
      <c r="BQ217" s="5">
        <v>141.30000000000001</v>
      </c>
      <c r="BR217" s="5">
        <v>143.30000000000001</v>
      </c>
      <c r="BS217" s="5">
        <v>136.69999999999999</v>
      </c>
      <c r="BT217" s="5">
        <v>128.19999999999999</v>
      </c>
      <c r="BU217" s="5">
        <v>125.6</v>
      </c>
      <c r="BV217" s="5">
        <v>120.1</v>
      </c>
      <c r="BW217" s="5">
        <v>120.2</v>
      </c>
      <c r="BX217" s="5">
        <v>118.6</v>
      </c>
      <c r="BY217" s="5">
        <v>120.2</v>
      </c>
      <c r="BZ217" s="5">
        <v>124.1</v>
      </c>
      <c r="CA217" s="5">
        <v>127</v>
      </c>
      <c r="CB217" s="5">
        <v>129.9</v>
      </c>
      <c r="CC217" s="5">
        <v>131.69999999999999</v>
      </c>
      <c r="CD217" s="5">
        <v>130.80000000000001</v>
      </c>
      <c r="CE217" s="5">
        <v>128.69999999999999</v>
      </c>
      <c r="CF217" s="5">
        <v>122.1</v>
      </c>
      <c r="CG217" s="5">
        <v>123.4</v>
      </c>
      <c r="CH217" s="5">
        <v>120.8</v>
      </c>
      <c r="CI217" s="5">
        <v>121.7</v>
      </c>
      <c r="CJ217" s="5">
        <v>122.2</v>
      </c>
      <c r="CK217" s="5">
        <v>127</v>
      </c>
      <c r="CL217" s="5">
        <v>132.4</v>
      </c>
      <c r="CM217" s="5">
        <v>135.30000000000001</v>
      </c>
      <c r="CN217" s="5">
        <v>135.1</v>
      </c>
      <c r="CO217" s="5">
        <v>136.9</v>
      </c>
      <c r="CP217" s="5">
        <v>137.9</v>
      </c>
      <c r="CQ217" s="5">
        <v>130.19999999999999</v>
      </c>
      <c r="CR217" s="5">
        <v>128</v>
      </c>
      <c r="CS217" s="5">
        <v>132.69999999999999</v>
      </c>
      <c r="CT217" s="5">
        <v>128.1</v>
      </c>
      <c r="CU217" s="5">
        <v>126.2</v>
      </c>
      <c r="CV217" s="5">
        <v>127</v>
      </c>
      <c r="CW217" s="5">
        <v>134.4</v>
      </c>
      <c r="CX217" s="5">
        <v>134.6</v>
      </c>
      <c r="CY217" s="5">
        <v>139.5</v>
      </c>
      <c r="CZ217" s="5">
        <v>141.19999999999999</v>
      </c>
      <c r="DA217" s="5">
        <v>143.6</v>
      </c>
      <c r="DB217" s="5">
        <v>140.5</v>
      </c>
      <c r="DC217" s="5">
        <v>132.5</v>
      </c>
      <c r="DD217" s="5">
        <v>125.5</v>
      </c>
      <c r="DE217" s="5">
        <v>126.1</v>
      </c>
      <c r="DF217" s="5">
        <v>124.9</v>
      </c>
      <c r="DG217" s="5">
        <v>124.4</v>
      </c>
      <c r="DH217" s="5">
        <v>127.4</v>
      </c>
      <c r="DI217" s="5">
        <v>131.5</v>
      </c>
      <c r="DJ217" s="5">
        <v>132.19999999999999</v>
      </c>
      <c r="DK217" s="5">
        <v>134.1</v>
      </c>
      <c r="DL217" s="5">
        <v>135.30000000000001</v>
      </c>
      <c r="DM217" s="5">
        <v>137</v>
      </c>
      <c r="DN217" s="5">
        <v>143.69999999999999</v>
      </c>
      <c r="DO217" s="5">
        <v>136.80000000000001</v>
      </c>
      <c r="DP217" s="5">
        <v>135.5</v>
      </c>
      <c r="DQ217" s="5">
        <v>130</v>
      </c>
      <c r="DR217" s="5">
        <v>138.80000000000001</v>
      </c>
      <c r="DS217" s="5">
        <v>131.9</v>
      </c>
      <c r="DT217" s="5">
        <v>134.30000000000001</v>
      </c>
    </row>
    <row r="218" spans="1:124">
      <c r="A218" s="3" t="s">
        <v>449</v>
      </c>
      <c r="B218" s="3" t="s">
        <v>450</v>
      </c>
      <c r="C218" s="4">
        <v>1.1220000000000001E-2</v>
      </c>
      <c r="D218" s="5">
        <v>103.6</v>
      </c>
      <c r="E218" s="5">
        <v>101.2</v>
      </c>
      <c r="F218" s="5">
        <v>95.5</v>
      </c>
      <c r="G218" s="5">
        <v>101.1</v>
      </c>
      <c r="H218" s="5">
        <v>98.6</v>
      </c>
      <c r="I218" s="5">
        <v>99.4</v>
      </c>
      <c r="J218" s="5">
        <v>99.1</v>
      </c>
      <c r="K218" s="5">
        <v>99.4</v>
      </c>
      <c r="L218" s="5">
        <v>99.3</v>
      </c>
      <c r="M218" s="5">
        <v>100.8</v>
      </c>
      <c r="N218" s="5">
        <v>103.5</v>
      </c>
      <c r="O218" s="5">
        <v>102.3</v>
      </c>
      <c r="P218" s="5">
        <v>106.1</v>
      </c>
      <c r="Q218" s="5">
        <v>106</v>
      </c>
      <c r="R218" s="5">
        <v>105.8</v>
      </c>
      <c r="S218" s="5">
        <v>105.8</v>
      </c>
      <c r="T218" s="5">
        <v>107.1</v>
      </c>
      <c r="U218" s="5">
        <v>107.8</v>
      </c>
      <c r="V218" s="5">
        <v>108.8</v>
      </c>
      <c r="W218" s="5">
        <v>109.2</v>
      </c>
      <c r="X218" s="5">
        <v>108.8</v>
      </c>
      <c r="Y218" s="5">
        <v>116.4</v>
      </c>
      <c r="Z218" s="5">
        <v>116.3</v>
      </c>
      <c r="AA218" s="5">
        <v>120.5</v>
      </c>
      <c r="AB218" s="5">
        <v>122.8</v>
      </c>
      <c r="AC218" s="5">
        <v>137.1</v>
      </c>
      <c r="AD218" s="5">
        <v>136.80000000000001</v>
      </c>
      <c r="AE218" s="5">
        <v>136.80000000000001</v>
      </c>
      <c r="AF218" s="5">
        <v>137</v>
      </c>
      <c r="AG218" s="5">
        <v>137</v>
      </c>
      <c r="AH218" s="5">
        <v>136.80000000000001</v>
      </c>
      <c r="AI218" s="5">
        <v>136.5</v>
      </c>
      <c r="AJ218" s="5">
        <v>140</v>
      </c>
      <c r="AK218" s="5">
        <v>140.4</v>
      </c>
      <c r="AL218" s="5">
        <v>142.30000000000001</v>
      </c>
      <c r="AM218" s="5">
        <v>143.69999999999999</v>
      </c>
      <c r="AN218" s="5">
        <v>144.19999999999999</v>
      </c>
      <c r="AO218" s="5">
        <v>144.5</v>
      </c>
      <c r="AP218" s="5">
        <v>143.1</v>
      </c>
      <c r="AQ218" s="5">
        <v>143.69999999999999</v>
      </c>
      <c r="AR218" s="5">
        <v>143.9</v>
      </c>
      <c r="AS218" s="5">
        <v>143.80000000000001</v>
      </c>
      <c r="AT218" s="5">
        <v>145.6</v>
      </c>
      <c r="AU218" s="5">
        <v>151</v>
      </c>
      <c r="AV218" s="5">
        <v>152.19999999999999</v>
      </c>
      <c r="AW218" s="5">
        <v>152.4</v>
      </c>
      <c r="AX218" s="5">
        <v>139.6</v>
      </c>
      <c r="AY218" s="5">
        <v>136.6</v>
      </c>
      <c r="AZ218" s="5">
        <v>134.69999999999999</v>
      </c>
      <c r="BA218" s="5">
        <v>129.80000000000001</v>
      </c>
      <c r="BB218" s="5">
        <v>143</v>
      </c>
      <c r="BC218" s="5">
        <v>128.5</v>
      </c>
      <c r="BD218" s="5">
        <v>128.30000000000001</v>
      </c>
      <c r="BE218" s="5">
        <v>128.30000000000001</v>
      </c>
      <c r="BF218" s="5">
        <v>128.19999999999999</v>
      </c>
      <c r="BG218" s="5">
        <v>131</v>
      </c>
      <c r="BH218" s="5">
        <v>139.6</v>
      </c>
      <c r="BI218" s="5">
        <v>139.6</v>
      </c>
      <c r="BJ218" s="5">
        <v>150.30000000000001</v>
      </c>
      <c r="BK218" s="5">
        <v>150.30000000000001</v>
      </c>
      <c r="BL218" s="5">
        <v>143.5</v>
      </c>
      <c r="BM218" s="5">
        <v>144.80000000000001</v>
      </c>
      <c r="BN218" s="5">
        <v>144.80000000000001</v>
      </c>
      <c r="BO218" s="5">
        <v>146.30000000000001</v>
      </c>
      <c r="BP218" s="5">
        <v>148.30000000000001</v>
      </c>
      <c r="BQ218" s="5">
        <v>141.69999999999999</v>
      </c>
      <c r="BR218" s="5">
        <v>150.80000000000001</v>
      </c>
      <c r="BS218" s="5">
        <v>150.80000000000001</v>
      </c>
      <c r="BT218" s="5">
        <v>144.4</v>
      </c>
      <c r="BU218" s="5">
        <v>143.69999999999999</v>
      </c>
      <c r="BV218" s="5">
        <v>141.80000000000001</v>
      </c>
      <c r="BW218" s="5">
        <v>146.5</v>
      </c>
      <c r="BX218" s="5">
        <v>139.80000000000001</v>
      </c>
      <c r="BY218" s="5">
        <v>142.1</v>
      </c>
      <c r="BZ218" s="5">
        <v>142.5</v>
      </c>
      <c r="CA218" s="5">
        <v>139.6</v>
      </c>
      <c r="CB218" s="5">
        <v>142.69999999999999</v>
      </c>
      <c r="CC218" s="5">
        <v>137.80000000000001</v>
      </c>
      <c r="CD218" s="5">
        <v>137.9</v>
      </c>
      <c r="CE218" s="5">
        <v>142.80000000000001</v>
      </c>
      <c r="CF218" s="5">
        <v>137.5</v>
      </c>
      <c r="CG218" s="5">
        <v>143</v>
      </c>
      <c r="CH218" s="5">
        <v>143.1</v>
      </c>
      <c r="CI218" s="5">
        <v>148.6</v>
      </c>
      <c r="CJ218" s="5">
        <v>149.69999999999999</v>
      </c>
      <c r="CK218" s="5">
        <v>151</v>
      </c>
      <c r="CL218" s="5">
        <v>148.4</v>
      </c>
      <c r="CM218" s="5">
        <v>149.80000000000001</v>
      </c>
      <c r="CN218" s="5">
        <v>149.69999999999999</v>
      </c>
      <c r="CO218" s="5">
        <v>162.1</v>
      </c>
      <c r="CP218" s="5">
        <v>158.1</v>
      </c>
      <c r="CQ218" s="5">
        <v>162.19999999999999</v>
      </c>
      <c r="CR218" s="5">
        <v>156.69999999999999</v>
      </c>
      <c r="CS218" s="5">
        <v>154</v>
      </c>
      <c r="CT218" s="5">
        <v>154.30000000000001</v>
      </c>
      <c r="CU218" s="5">
        <v>150.1</v>
      </c>
      <c r="CV218" s="5">
        <v>150.1</v>
      </c>
      <c r="CW218" s="5">
        <v>146.80000000000001</v>
      </c>
      <c r="CX218" s="5">
        <v>155.9</v>
      </c>
      <c r="CY218" s="5">
        <v>155.30000000000001</v>
      </c>
      <c r="CZ218" s="5">
        <v>165.9</v>
      </c>
      <c r="DA218" s="5">
        <v>163</v>
      </c>
      <c r="DB218" s="5">
        <v>151.6</v>
      </c>
      <c r="DC218" s="5">
        <v>160.30000000000001</v>
      </c>
      <c r="DD218" s="5">
        <v>158.9</v>
      </c>
      <c r="DE218" s="5">
        <v>153.1</v>
      </c>
      <c r="DF218" s="5">
        <v>157.4</v>
      </c>
      <c r="DG218" s="5">
        <v>159.1</v>
      </c>
      <c r="DH218" s="5">
        <v>161.4</v>
      </c>
      <c r="DI218" s="5">
        <v>164.2</v>
      </c>
      <c r="DJ218" s="5">
        <v>164</v>
      </c>
      <c r="DK218" s="5">
        <v>170.2</v>
      </c>
      <c r="DL218" s="5">
        <v>169.2</v>
      </c>
      <c r="DM218" s="5">
        <v>171.5</v>
      </c>
      <c r="DN218" s="5">
        <v>172.2</v>
      </c>
      <c r="DO218" s="5">
        <v>171.9</v>
      </c>
      <c r="DP218" s="5">
        <v>182.1</v>
      </c>
      <c r="DQ218" s="5">
        <v>183.5</v>
      </c>
      <c r="DR218" s="5">
        <v>178.1</v>
      </c>
      <c r="DS218" s="5">
        <v>172.2</v>
      </c>
      <c r="DT218" s="5">
        <v>171.3</v>
      </c>
    </row>
    <row r="219" spans="1:124">
      <c r="A219" s="3" t="s">
        <v>451</v>
      </c>
      <c r="B219" s="3" t="s">
        <v>452</v>
      </c>
      <c r="C219" s="4">
        <v>0.17501</v>
      </c>
      <c r="D219" s="5">
        <v>101.4</v>
      </c>
      <c r="E219" s="5">
        <v>101.2</v>
      </c>
      <c r="F219" s="5">
        <v>104.1</v>
      </c>
      <c r="G219" s="5">
        <v>103.8</v>
      </c>
      <c r="H219" s="5">
        <v>105.6</v>
      </c>
      <c r="I219" s="5">
        <v>106.8</v>
      </c>
      <c r="J219" s="5">
        <v>105.4</v>
      </c>
      <c r="K219" s="5">
        <v>107.1</v>
      </c>
      <c r="L219" s="5">
        <v>106.6</v>
      </c>
      <c r="M219" s="5">
        <v>106.3</v>
      </c>
      <c r="N219" s="5">
        <v>107</v>
      </c>
      <c r="O219" s="5">
        <v>106.2</v>
      </c>
      <c r="P219" s="5">
        <v>105.1</v>
      </c>
      <c r="Q219" s="5">
        <v>106.3</v>
      </c>
      <c r="R219" s="5">
        <v>104.7</v>
      </c>
      <c r="S219" s="5">
        <v>108.3</v>
      </c>
      <c r="T219" s="5">
        <v>109.3</v>
      </c>
      <c r="U219" s="5">
        <v>110</v>
      </c>
      <c r="V219" s="5">
        <v>113.7</v>
      </c>
      <c r="W219" s="5">
        <v>111.1</v>
      </c>
      <c r="X219" s="5">
        <v>111.2</v>
      </c>
      <c r="Y219" s="5">
        <v>113.8</v>
      </c>
      <c r="Z219" s="5">
        <v>113.3</v>
      </c>
      <c r="AA219" s="5">
        <v>111.7</v>
      </c>
      <c r="AB219" s="5">
        <v>114.2</v>
      </c>
      <c r="AC219" s="5">
        <v>113.4</v>
      </c>
      <c r="AD219" s="5">
        <v>115.1</v>
      </c>
      <c r="AE219" s="5">
        <v>112.5</v>
      </c>
      <c r="AF219" s="5">
        <v>117.3</v>
      </c>
      <c r="AG219" s="5">
        <v>117.6</v>
      </c>
      <c r="AH219" s="5">
        <v>117</v>
      </c>
      <c r="AI219" s="5">
        <v>117</v>
      </c>
      <c r="AJ219" s="5">
        <v>117.8</v>
      </c>
      <c r="AK219" s="5">
        <v>118.5</v>
      </c>
      <c r="AL219" s="5">
        <v>117.5</v>
      </c>
      <c r="AM219" s="5">
        <v>118.4</v>
      </c>
      <c r="AN219" s="5">
        <v>119.7</v>
      </c>
      <c r="AO219" s="5">
        <v>113.4</v>
      </c>
      <c r="AP219" s="5">
        <v>116.8</v>
      </c>
      <c r="AQ219" s="5">
        <v>119</v>
      </c>
      <c r="AR219" s="5">
        <v>121.7</v>
      </c>
      <c r="AS219" s="5">
        <v>120.5</v>
      </c>
      <c r="AT219" s="5">
        <v>121.2</v>
      </c>
      <c r="AU219" s="5">
        <v>117</v>
      </c>
      <c r="AV219" s="5">
        <v>117.7</v>
      </c>
      <c r="AW219" s="5">
        <v>122.6</v>
      </c>
      <c r="AX219" s="5">
        <v>117.9</v>
      </c>
      <c r="AY219" s="5">
        <v>118.8</v>
      </c>
      <c r="AZ219" s="5">
        <v>128.1</v>
      </c>
      <c r="BA219" s="5">
        <v>124.3</v>
      </c>
      <c r="BB219" s="5">
        <v>124.5</v>
      </c>
      <c r="BC219" s="5">
        <v>125.2</v>
      </c>
      <c r="BD219" s="5">
        <v>129.4</v>
      </c>
      <c r="BE219" s="5">
        <v>126.6</v>
      </c>
      <c r="BF219" s="5">
        <v>125.9</v>
      </c>
      <c r="BG219" s="5">
        <v>124.7</v>
      </c>
      <c r="BH219" s="5">
        <v>125.9</v>
      </c>
      <c r="BI219" s="5">
        <v>124.3</v>
      </c>
      <c r="BJ219" s="5">
        <v>124.1</v>
      </c>
      <c r="BK219" s="5">
        <v>123.3</v>
      </c>
      <c r="BL219" s="5">
        <v>123.3</v>
      </c>
      <c r="BM219" s="5">
        <v>123.6</v>
      </c>
      <c r="BN219" s="5">
        <v>126.7</v>
      </c>
      <c r="BO219" s="5">
        <v>125.4</v>
      </c>
      <c r="BP219" s="5">
        <v>127</v>
      </c>
      <c r="BQ219" s="5">
        <v>126.6</v>
      </c>
      <c r="BR219" s="5">
        <v>126.5</v>
      </c>
      <c r="BS219" s="5">
        <v>125.3</v>
      </c>
      <c r="BT219" s="5">
        <v>126.9</v>
      </c>
      <c r="BU219" s="5">
        <v>127.5</v>
      </c>
      <c r="BV219" s="5">
        <v>126.9</v>
      </c>
      <c r="BW219" s="5">
        <v>127.1</v>
      </c>
      <c r="BX219" s="5">
        <v>126.9</v>
      </c>
      <c r="BY219" s="5">
        <v>123.6</v>
      </c>
      <c r="BZ219" s="5">
        <v>125.2</v>
      </c>
      <c r="CA219" s="5">
        <v>124.9</v>
      </c>
      <c r="CB219" s="5">
        <v>127.7</v>
      </c>
      <c r="CC219" s="5">
        <v>128.1</v>
      </c>
      <c r="CD219" s="5">
        <v>129.19999999999999</v>
      </c>
      <c r="CE219" s="5">
        <v>126.8</v>
      </c>
      <c r="CF219" s="5">
        <v>126.6</v>
      </c>
      <c r="CG219" s="5">
        <v>127.7</v>
      </c>
      <c r="CH219" s="5">
        <v>127</v>
      </c>
      <c r="CI219" s="5">
        <v>126.9</v>
      </c>
      <c r="CJ219" s="5">
        <v>128.19999999999999</v>
      </c>
      <c r="CK219" s="5">
        <v>127.7</v>
      </c>
      <c r="CL219" s="5">
        <v>128.4</v>
      </c>
      <c r="CM219" s="5">
        <v>126.2</v>
      </c>
      <c r="CN219" s="5">
        <v>127.2</v>
      </c>
      <c r="CO219" s="5">
        <v>127.6</v>
      </c>
      <c r="CP219" s="5">
        <v>128.5</v>
      </c>
      <c r="CQ219" s="5">
        <v>126.8</v>
      </c>
      <c r="CR219" s="5">
        <v>128</v>
      </c>
      <c r="CS219" s="5">
        <v>125.7</v>
      </c>
      <c r="CT219" s="5">
        <v>126.4</v>
      </c>
      <c r="CU219" s="5">
        <v>125.6</v>
      </c>
      <c r="CV219" s="5">
        <v>127.8</v>
      </c>
      <c r="CW219" s="5">
        <v>128.30000000000001</v>
      </c>
      <c r="CX219" s="5">
        <v>127.9</v>
      </c>
      <c r="CY219" s="5">
        <v>128.19999999999999</v>
      </c>
      <c r="CZ219" s="5">
        <v>127.5</v>
      </c>
      <c r="DA219" s="5">
        <v>127.5</v>
      </c>
      <c r="DB219" s="5">
        <v>127.8</v>
      </c>
      <c r="DC219" s="5">
        <v>128.5</v>
      </c>
      <c r="DD219" s="5">
        <v>128.1</v>
      </c>
      <c r="DE219" s="5">
        <v>128.4</v>
      </c>
      <c r="DF219" s="5">
        <v>127.6</v>
      </c>
      <c r="DG219" s="5">
        <v>128</v>
      </c>
      <c r="DH219" s="5">
        <v>128.19999999999999</v>
      </c>
      <c r="DI219" s="5">
        <v>129.69999999999999</v>
      </c>
      <c r="DJ219" s="5">
        <v>128.9</v>
      </c>
      <c r="DK219" s="5">
        <v>127</v>
      </c>
      <c r="DL219" s="5">
        <v>128.4</v>
      </c>
      <c r="DM219" s="5">
        <v>128.80000000000001</v>
      </c>
      <c r="DN219" s="5">
        <v>131.30000000000001</v>
      </c>
      <c r="DO219" s="5">
        <v>130.30000000000001</v>
      </c>
      <c r="DP219" s="5">
        <v>132</v>
      </c>
      <c r="DQ219" s="5">
        <v>132.80000000000001</v>
      </c>
      <c r="DR219" s="5">
        <v>133.80000000000001</v>
      </c>
      <c r="DS219" s="5">
        <v>133.6</v>
      </c>
      <c r="DT219" s="5">
        <v>134.6</v>
      </c>
    </row>
    <row r="220" spans="1:124">
      <c r="A220" s="3" t="s">
        <v>453</v>
      </c>
      <c r="B220" s="3" t="s">
        <v>454</v>
      </c>
      <c r="C220" s="4">
        <v>9.6850000000000006E-2</v>
      </c>
      <c r="D220" s="5">
        <v>100.9</v>
      </c>
      <c r="E220" s="5">
        <v>100.2</v>
      </c>
      <c r="F220" s="5">
        <v>105.5</v>
      </c>
      <c r="G220" s="5">
        <v>103.6</v>
      </c>
      <c r="H220" s="5">
        <v>104.5</v>
      </c>
      <c r="I220" s="5">
        <v>105.4</v>
      </c>
      <c r="J220" s="5">
        <v>105.8</v>
      </c>
      <c r="K220" s="5">
        <v>107.5</v>
      </c>
      <c r="L220" s="5">
        <v>107.5</v>
      </c>
      <c r="M220" s="5">
        <v>106.5</v>
      </c>
      <c r="N220" s="5">
        <v>106.6</v>
      </c>
      <c r="O220" s="5">
        <v>105.4</v>
      </c>
      <c r="P220" s="5">
        <v>104.2</v>
      </c>
      <c r="Q220" s="5">
        <v>106.3</v>
      </c>
      <c r="R220" s="5">
        <v>104.4</v>
      </c>
      <c r="S220" s="5">
        <v>110.2</v>
      </c>
      <c r="T220" s="5">
        <v>111.7</v>
      </c>
      <c r="U220" s="5">
        <v>113.1</v>
      </c>
      <c r="V220" s="5">
        <v>119.2</v>
      </c>
      <c r="W220" s="5">
        <v>114.2</v>
      </c>
      <c r="X220" s="5">
        <v>114.3</v>
      </c>
      <c r="Y220" s="5">
        <v>117.8</v>
      </c>
      <c r="Z220" s="5">
        <v>116.6</v>
      </c>
      <c r="AA220" s="5">
        <v>113.6</v>
      </c>
      <c r="AB220" s="5">
        <v>118.8</v>
      </c>
      <c r="AC220" s="5">
        <v>116.5</v>
      </c>
      <c r="AD220" s="5">
        <v>119.1</v>
      </c>
      <c r="AE220" s="5">
        <v>113.1</v>
      </c>
      <c r="AF220" s="5">
        <v>121.9</v>
      </c>
      <c r="AG220" s="5">
        <v>122.2</v>
      </c>
      <c r="AH220" s="5">
        <v>120</v>
      </c>
      <c r="AI220" s="5">
        <v>120</v>
      </c>
      <c r="AJ220" s="5">
        <v>121.7</v>
      </c>
      <c r="AK220" s="5">
        <v>122.9</v>
      </c>
      <c r="AL220" s="5">
        <v>122.6</v>
      </c>
      <c r="AM220" s="5">
        <v>123.3</v>
      </c>
      <c r="AN220" s="5">
        <v>126.5</v>
      </c>
      <c r="AO220" s="5">
        <v>114.1</v>
      </c>
      <c r="AP220" s="5">
        <v>120.7</v>
      </c>
      <c r="AQ220" s="5">
        <v>125.4</v>
      </c>
      <c r="AR220" s="5">
        <v>127.4</v>
      </c>
      <c r="AS220" s="5">
        <v>126.7</v>
      </c>
      <c r="AT220" s="5">
        <v>126.4</v>
      </c>
      <c r="AU220" s="5">
        <v>119</v>
      </c>
      <c r="AV220" s="5">
        <v>119.8</v>
      </c>
      <c r="AW220" s="5">
        <v>128.30000000000001</v>
      </c>
      <c r="AX220" s="5">
        <v>119.7</v>
      </c>
      <c r="AY220" s="5">
        <v>120.7</v>
      </c>
      <c r="AZ220" s="5">
        <v>135.6</v>
      </c>
      <c r="BA220" s="5">
        <v>128.5</v>
      </c>
      <c r="BB220" s="5">
        <v>128.4</v>
      </c>
      <c r="BC220" s="5">
        <v>128.6</v>
      </c>
      <c r="BD220" s="5">
        <v>135.69999999999999</v>
      </c>
      <c r="BE220" s="5">
        <v>130.9</v>
      </c>
      <c r="BF220" s="5">
        <v>130.1</v>
      </c>
      <c r="BG220" s="5">
        <v>128.1</v>
      </c>
      <c r="BH220" s="5">
        <v>130.1</v>
      </c>
      <c r="BI220" s="5">
        <v>126.7</v>
      </c>
      <c r="BJ220" s="5">
        <v>126.4</v>
      </c>
      <c r="BK220" s="5">
        <v>123.9</v>
      </c>
      <c r="BL220" s="5">
        <v>123.7</v>
      </c>
      <c r="BM220" s="5">
        <v>123.7</v>
      </c>
      <c r="BN220" s="5">
        <v>128.6</v>
      </c>
      <c r="BO220" s="5">
        <v>125.5</v>
      </c>
      <c r="BP220" s="5">
        <v>130.6</v>
      </c>
      <c r="BQ220" s="5">
        <v>129.30000000000001</v>
      </c>
      <c r="BR220" s="5">
        <v>128.80000000000001</v>
      </c>
      <c r="BS220" s="5">
        <v>127.5</v>
      </c>
      <c r="BT220" s="5">
        <v>130.1</v>
      </c>
      <c r="BU220" s="5">
        <v>128.6</v>
      </c>
      <c r="BV220" s="5">
        <v>126.7</v>
      </c>
      <c r="BW220" s="5">
        <v>126.6</v>
      </c>
      <c r="BX220" s="5">
        <v>128.4</v>
      </c>
      <c r="BY220" s="5">
        <v>126.1</v>
      </c>
      <c r="BZ220" s="5">
        <v>129.1</v>
      </c>
      <c r="CA220" s="5">
        <v>128</v>
      </c>
      <c r="CB220" s="5">
        <v>133.9</v>
      </c>
      <c r="CC220" s="5">
        <v>133.30000000000001</v>
      </c>
      <c r="CD220" s="5">
        <v>134.1</v>
      </c>
      <c r="CE220" s="5">
        <v>130</v>
      </c>
      <c r="CF220" s="5">
        <v>128.1</v>
      </c>
      <c r="CG220" s="5">
        <v>130.69999999999999</v>
      </c>
      <c r="CH220" s="5">
        <v>129.30000000000001</v>
      </c>
      <c r="CI220" s="5">
        <v>127.9</v>
      </c>
      <c r="CJ220" s="5">
        <v>129.5</v>
      </c>
      <c r="CK220" s="5">
        <v>129.69999999999999</v>
      </c>
      <c r="CL220" s="5">
        <v>129.6</v>
      </c>
      <c r="CM220" s="5">
        <v>124.7</v>
      </c>
      <c r="CN220" s="5">
        <v>127</v>
      </c>
      <c r="CO220" s="5">
        <v>127.8</v>
      </c>
      <c r="CP220" s="5">
        <v>130.4</v>
      </c>
      <c r="CQ220" s="5">
        <v>126.2</v>
      </c>
      <c r="CR220" s="5">
        <v>127.5</v>
      </c>
      <c r="CS220" s="5">
        <v>125.5</v>
      </c>
      <c r="CT220" s="5">
        <v>125.4</v>
      </c>
      <c r="CU220" s="5">
        <v>124</v>
      </c>
      <c r="CV220" s="5">
        <v>125</v>
      </c>
      <c r="CW220" s="5">
        <v>126.4</v>
      </c>
      <c r="CX220" s="5">
        <v>125.5</v>
      </c>
      <c r="CY220" s="5">
        <v>125.9</v>
      </c>
      <c r="CZ220" s="5">
        <v>125.6</v>
      </c>
      <c r="DA220" s="5">
        <v>125.6</v>
      </c>
      <c r="DB220" s="5">
        <v>126.3</v>
      </c>
      <c r="DC220" s="5">
        <v>127.1</v>
      </c>
      <c r="DD220" s="5">
        <v>126.7</v>
      </c>
      <c r="DE220" s="5">
        <v>126.5</v>
      </c>
      <c r="DF220" s="5">
        <v>126.8</v>
      </c>
      <c r="DG220" s="5">
        <v>126.9</v>
      </c>
      <c r="DH220" s="5">
        <v>127.3</v>
      </c>
      <c r="DI220" s="5">
        <v>128.69999999999999</v>
      </c>
      <c r="DJ220" s="5">
        <v>129.1</v>
      </c>
      <c r="DK220" s="5">
        <v>130.19999999999999</v>
      </c>
      <c r="DL220" s="5">
        <v>129.80000000000001</v>
      </c>
      <c r="DM220" s="5">
        <v>131.19999999999999</v>
      </c>
      <c r="DN220" s="5">
        <v>133.9</v>
      </c>
      <c r="DO220" s="5">
        <v>133.4</v>
      </c>
      <c r="DP220" s="5">
        <v>133.80000000000001</v>
      </c>
      <c r="DQ220" s="5">
        <v>134.9</v>
      </c>
      <c r="DR220" s="5">
        <v>136.80000000000001</v>
      </c>
      <c r="DS220" s="5">
        <v>135.69999999999999</v>
      </c>
      <c r="DT220" s="5">
        <v>137.30000000000001</v>
      </c>
    </row>
    <row r="221" spans="1:124">
      <c r="A221" s="3" t="s">
        <v>455</v>
      </c>
      <c r="B221" s="3" t="s">
        <v>456</v>
      </c>
      <c r="C221" s="4">
        <v>7.8159999999999993E-2</v>
      </c>
      <c r="D221" s="5">
        <v>102.1</v>
      </c>
      <c r="E221" s="5">
        <v>102.5</v>
      </c>
      <c r="F221" s="5">
        <v>102.4</v>
      </c>
      <c r="G221" s="5">
        <v>104</v>
      </c>
      <c r="H221" s="5">
        <v>107</v>
      </c>
      <c r="I221" s="5">
        <v>108.5</v>
      </c>
      <c r="J221" s="5">
        <v>104.8</v>
      </c>
      <c r="K221" s="5">
        <v>106.6</v>
      </c>
      <c r="L221" s="5">
        <v>105.3</v>
      </c>
      <c r="M221" s="5">
        <v>106.1</v>
      </c>
      <c r="N221" s="5">
        <v>107.5</v>
      </c>
      <c r="O221" s="5">
        <v>107.3</v>
      </c>
      <c r="P221" s="5">
        <v>106.2</v>
      </c>
      <c r="Q221" s="5">
        <v>106.3</v>
      </c>
      <c r="R221" s="5">
        <v>104.9</v>
      </c>
      <c r="S221" s="5">
        <v>106</v>
      </c>
      <c r="T221" s="5">
        <v>106.3</v>
      </c>
      <c r="U221" s="5">
        <v>106.2</v>
      </c>
      <c r="V221" s="5">
        <v>107</v>
      </c>
      <c r="W221" s="5">
        <v>107.3</v>
      </c>
      <c r="X221" s="5">
        <v>107.4</v>
      </c>
      <c r="Y221" s="5">
        <v>108.7</v>
      </c>
      <c r="Z221" s="5">
        <v>109.1</v>
      </c>
      <c r="AA221" s="5">
        <v>109.3</v>
      </c>
      <c r="AB221" s="5">
        <v>108.5</v>
      </c>
      <c r="AC221" s="5">
        <v>109.6</v>
      </c>
      <c r="AD221" s="5">
        <v>110.1</v>
      </c>
      <c r="AE221" s="5">
        <v>111.7</v>
      </c>
      <c r="AF221" s="5">
        <v>111.7</v>
      </c>
      <c r="AG221" s="5">
        <v>112</v>
      </c>
      <c r="AH221" s="5">
        <v>113.2</v>
      </c>
      <c r="AI221" s="5">
        <v>113.2</v>
      </c>
      <c r="AJ221" s="5">
        <v>112.9</v>
      </c>
      <c r="AK221" s="5">
        <v>113</v>
      </c>
      <c r="AL221" s="5">
        <v>111.3</v>
      </c>
      <c r="AM221" s="5">
        <v>112.4</v>
      </c>
      <c r="AN221" s="5">
        <v>111.3</v>
      </c>
      <c r="AO221" s="5">
        <v>112.5</v>
      </c>
      <c r="AP221" s="5">
        <v>112</v>
      </c>
      <c r="AQ221" s="5">
        <v>111.1</v>
      </c>
      <c r="AR221" s="5">
        <v>114.7</v>
      </c>
      <c r="AS221" s="5">
        <v>112.8</v>
      </c>
      <c r="AT221" s="5">
        <v>114.8</v>
      </c>
      <c r="AU221" s="5">
        <v>114.4</v>
      </c>
      <c r="AV221" s="5">
        <v>115.2</v>
      </c>
      <c r="AW221" s="5">
        <v>115.4</v>
      </c>
      <c r="AX221" s="5">
        <v>115.6</v>
      </c>
      <c r="AY221" s="5">
        <v>116.6</v>
      </c>
      <c r="AZ221" s="5">
        <v>118.8</v>
      </c>
      <c r="BA221" s="5">
        <v>119.1</v>
      </c>
      <c r="BB221" s="5">
        <v>119.7</v>
      </c>
      <c r="BC221" s="5">
        <v>120.9</v>
      </c>
      <c r="BD221" s="5">
        <v>121.6</v>
      </c>
      <c r="BE221" s="5">
        <v>121.3</v>
      </c>
      <c r="BF221" s="5">
        <v>120.7</v>
      </c>
      <c r="BG221" s="5">
        <v>120.5</v>
      </c>
      <c r="BH221" s="5">
        <v>120.8</v>
      </c>
      <c r="BI221" s="5">
        <v>121.3</v>
      </c>
      <c r="BJ221" s="5">
        <v>121.2</v>
      </c>
      <c r="BK221" s="5">
        <v>122.7</v>
      </c>
      <c r="BL221" s="5">
        <v>122.9</v>
      </c>
      <c r="BM221" s="5">
        <v>123.6</v>
      </c>
      <c r="BN221" s="5">
        <v>124.5</v>
      </c>
      <c r="BO221" s="5">
        <v>125.3</v>
      </c>
      <c r="BP221" s="5">
        <v>122.5</v>
      </c>
      <c r="BQ221" s="5">
        <v>123.2</v>
      </c>
      <c r="BR221" s="5">
        <v>123.6</v>
      </c>
      <c r="BS221" s="5">
        <v>122.6</v>
      </c>
      <c r="BT221" s="5">
        <v>123</v>
      </c>
      <c r="BU221" s="5">
        <v>126.2</v>
      </c>
      <c r="BV221" s="5">
        <v>127.2</v>
      </c>
      <c r="BW221" s="5">
        <v>127.6</v>
      </c>
      <c r="BX221" s="5">
        <v>124.9</v>
      </c>
      <c r="BY221" s="5">
        <v>120.5</v>
      </c>
      <c r="BZ221" s="5">
        <v>120.3</v>
      </c>
      <c r="CA221" s="5">
        <v>121.1</v>
      </c>
      <c r="CB221" s="5">
        <v>119.9</v>
      </c>
      <c r="CC221" s="5">
        <v>121.7</v>
      </c>
      <c r="CD221" s="5">
        <v>123.1</v>
      </c>
      <c r="CE221" s="5">
        <v>123</v>
      </c>
      <c r="CF221" s="5">
        <v>124.7</v>
      </c>
      <c r="CG221" s="5">
        <v>124</v>
      </c>
      <c r="CH221" s="5">
        <v>124.2</v>
      </c>
      <c r="CI221" s="5">
        <v>125.8</v>
      </c>
      <c r="CJ221" s="5">
        <v>126.5</v>
      </c>
      <c r="CK221" s="5">
        <v>125.2</v>
      </c>
      <c r="CL221" s="5">
        <v>126.9</v>
      </c>
      <c r="CM221" s="5">
        <v>128</v>
      </c>
      <c r="CN221" s="5">
        <v>127.5</v>
      </c>
      <c r="CO221" s="5">
        <v>127.4</v>
      </c>
      <c r="CP221" s="5">
        <v>126.1</v>
      </c>
      <c r="CQ221" s="5">
        <v>127.5</v>
      </c>
      <c r="CR221" s="5">
        <v>128.5</v>
      </c>
      <c r="CS221" s="5">
        <v>125.9</v>
      </c>
      <c r="CT221" s="5">
        <v>127.5</v>
      </c>
      <c r="CU221" s="5">
        <v>127.6</v>
      </c>
      <c r="CV221" s="5">
        <v>131.30000000000001</v>
      </c>
      <c r="CW221" s="5">
        <v>130.6</v>
      </c>
      <c r="CX221" s="5">
        <v>130.9</v>
      </c>
      <c r="CY221" s="5">
        <v>131.19999999999999</v>
      </c>
      <c r="CZ221" s="5">
        <v>129.80000000000001</v>
      </c>
      <c r="DA221" s="5">
        <v>129.9</v>
      </c>
      <c r="DB221" s="5">
        <v>129.69999999999999</v>
      </c>
      <c r="DC221" s="5">
        <v>130.19999999999999</v>
      </c>
      <c r="DD221" s="5">
        <v>129.9</v>
      </c>
      <c r="DE221" s="5">
        <v>130.80000000000001</v>
      </c>
      <c r="DF221" s="5">
        <v>128.6</v>
      </c>
      <c r="DG221" s="5">
        <v>129.30000000000001</v>
      </c>
      <c r="DH221" s="5">
        <v>129.19999999999999</v>
      </c>
      <c r="DI221" s="5">
        <v>131.1</v>
      </c>
      <c r="DJ221" s="5">
        <v>128.6</v>
      </c>
      <c r="DK221" s="5">
        <v>123.1</v>
      </c>
      <c r="DL221" s="5">
        <v>126.7</v>
      </c>
      <c r="DM221" s="5">
        <v>125.9</v>
      </c>
      <c r="DN221" s="5">
        <v>128.1</v>
      </c>
      <c r="DO221" s="5">
        <v>126.6</v>
      </c>
      <c r="DP221" s="5">
        <v>129.80000000000001</v>
      </c>
      <c r="DQ221" s="5">
        <v>130.1</v>
      </c>
      <c r="DR221" s="5">
        <v>130.1</v>
      </c>
      <c r="DS221" s="5">
        <v>131</v>
      </c>
      <c r="DT221" s="5">
        <v>131.19999999999999</v>
      </c>
    </row>
    <row r="222" spans="1:124">
      <c r="A222" s="3" t="s">
        <v>457</v>
      </c>
      <c r="B222" s="3" t="s">
        <v>458</v>
      </c>
      <c r="C222" s="4">
        <v>2.64E-2</v>
      </c>
      <c r="D222" s="5">
        <v>102.8</v>
      </c>
      <c r="E222" s="5">
        <v>101</v>
      </c>
      <c r="F222" s="5">
        <v>105</v>
      </c>
      <c r="G222" s="5">
        <v>110.6</v>
      </c>
      <c r="H222" s="5">
        <v>105.5</v>
      </c>
      <c r="I222" s="5">
        <v>105.9</v>
      </c>
      <c r="J222" s="5">
        <v>106.8</v>
      </c>
      <c r="K222" s="5">
        <v>107.5</v>
      </c>
      <c r="L222" s="5">
        <v>110.4</v>
      </c>
      <c r="M222" s="5">
        <v>110</v>
      </c>
      <c r="N222" s="5">
        <v>113.4</v>
      </c>
      <c r="O222" s="5">
        <v>108.7</v>
      </c>
      <c r="P222" s="5">
        <v>109</v>
      </c>
      <c r="Q222" s="5">
        <v>108.8</v>
      </c>
      <c r="R222" s="5">
        <v>110.3</v>
      </c>
      <c r="S222" s="5">
        <v>109.7</v>
      </c>
      <c r="T222" s="5">
        <v>110.3</v>
      </c>
      <c r="U222" s="5">
        <v>110.1</v>
      </c>
      <c r="V222" s="5">
        <v>112.6</v>
      </c>
      <c r="W222" s="5">
        <v>115.7</v>
      </c>
      <c r="X222" s="5">
        <v>111.8</v>
      </c>
      <c r="Y222" s="5">
        <v>116.6</v>
      </c>
      <c r="Z222" s="5">
        <v>118.8</v>
      </c>
      <c r="AA222" s="5">
        <v>117.4</v>
      </c>
      <c r="AB222" s="5">
        <v>115</v>
      </c>
      <c r="AC222" s="5">
        <v>111.9</v>
      </c>
      <c r="AD222" s="5">
        <v>110.1</v>
      </c>
      <c r="AE222" s="5">
        <v>110.8</v>
      </c>
      <c r="AF222" s="5">
        <v>114.5</v>
      </c>
      <c r="AG222" s="5">
        <v>113.2</v>
      </c>
      <c r="AH222" s="5">
        <v>117.2</v>
      </c>
      <c r="AI222" s="5">
        <v>118.2</v>
      </c>
      <c r="AJ222" s="5">
        <v>117.2</v>
      </c>
      <c r="AK222" s="5">
        <v>124.7</v>
      </c>
      <c r="AL222" s="5">
        <v>129.19999999999999</v>
      </c>
      <c r="AM222" s="5">
        <v>124.2</v>
      </c>
      <c r="AN222" s="5">
        <v>132.69999999999999</v>
      </c>
      <c r="AO222" s="5">
        <v>120.6</v>
      </c>
      <c r="AP222" s="5">
        <v>119.2</v>
      </c>
      <c r="AQ222" s="5">
        <v>119.2</v>
      </c>
      <c r="AR222" s="5">
        <v>119.2</v>
      </c>
      <c r="AS222" s="5">
        <v>119.2</v>
      </c>
      <c r="AT222" s="5">
        <v>112.1</v>
      </c>
      <c r="AU222" s="5">
        <v>120.9</v>
      </c>
      <c r="AV222" s="5">
        <v>121.8</v>
      </c>
      <c r="AW222" s="5">
        <v>123.4</v>
      </c>
      <c r="AX222" s="5">
        <v>123.5</v>
      </c>
      <c r="AY222" s="5">
        <v>133.80000000000001</v>
      </c>
      <c r="AZ222" s="5">
        <v>121</v>
      </c>
      <c r="BA222" s="5">
        <v>127.3</v>
      </c>
      <c r="BB222" s="5">
        <v>131.69999999999999</v>
      </c>
      <c r="BC222" s="5">
        <v>141.4</v>
      </c>
      <c r="BD222" s="5">
        <v>141.5</v>
      </c>
      <c r="BE222" s="5">
        <v>143.19999999999999</v>
      </c>
      <c r="BF222" s="5">
        <v>144.30000000000001</v>
      </c>
      <c r="BG222" s="5">
        <v>151</v>
      </c>
      <c r="BH222" s="5">
        <v>146.80000000000001</v>
      </c>
      <c r="BI222" s="5">
        <v>131.19999999999999</v>
      </c>
      <c r="BJ222" s="5">
        <v>133.4</v>
      </c>
      <c r="BK222" s="5">
        <v>132.1</v>
      </c>
      <c r="BL222" s="5">
        <v>140.80000000000001</v>
      </c>
      <c r="BM222" s="5">
        <v>137</v>
      </c>
      <c r="BN222" s="5">
        <v>134.4</v>
      </c>
      <c r="BO222" s="5">
        <v>131</v>
      </c>
      <c r="BP222" s="5">
        <v>130.4</v>
      </c>
      <c r="BQ222" s="5">
        <v>132.30000000000001</v>
      </c>
      <c r="BR222" s="5">
        <v>128</v>
      </c>
      <c r="BS222" s="5">
        <v>128.5</v>
      </c>
      <c r="BT222" s="5">
        <v>132.19999999999999</v>
      </c>
      <c r="BU222" s="5">
        <v>125.8</v>
      </c>
      <c r="BV222" s="5">
        <v>127.2</v>
      </c>
      <c r="BW222" s="5">
        <v>129.19999999999999</v>
      </c>
      <c r="BX222" s="5">
        <v>128.80000000000001</v>
      </c>
      <c r="BY222" s="5">
        <v>128.30000000000001</v>
      </c>
      <c r="BZ222" s="5">
        <v>131.5</v>
      </c>
      <c r="CA222" s="5">
        <v>133.30000000000001</v>
      </c>
      <c r="CB222" s="5">
        <v>133.30000000000001</v>
      </c>
      <c r="CC222" s="5">
        <v>137.6</v>
      </c>
      <c r="CD222" s="5">
        <v>133.5</v>
      </c>
      <c r="CE222" s="5">
        <v>136.30000000000001</v>
      </c>
      <c r="CF222" s="5">
        <v>137</v>
      </c>
      <c r="CG222" s="5">
        <v>136.4</v>
      </c>
      <c r="CH222" s="5">
        <v>142.6</v>
      </c>
      <c r="CI222" s="5">
        <v>135.1</v>
      </c>
      <c r="CJ222" s="5">
        <v>133.1</v>
      </c>
      <c r="CK222" s="5">
        <v>137.80000000000001</v>
      </c>
      <c r="CL222" s="5">
        <v>133.69999999999999</v>
      </c>
      <c r="CM222" s="5">
        <v>132.80000000000001</v>
      </c>
      <c r="CN222" s="5">
        <v>131.69999999999999</v>
      </c>
      <c r="CO222" s="5">
        <v>137.9</v>
      </c>
      <c r="CP222" s="5">
        <v>135.80000000000001</v>
      </c>
      <c r="CQ222" s="5">
        <v>132.6</v>
      </c>
      <c r="CR222" s="5">
        <v>123.4</v>
      </c>
      <c r="CS222" s="5">
        <v>131.69999999999999</v>
      </c>
      <c r="CT222" s="5">
        <v>130.5</v>
      </c>
      <c r="CU222" s="5">
        <v>131.30000000000001</v>
      </c>
      <c r="CV222" s="5">
        <v>126.3</v>
      </c>
      <c r="CW222" s="5">
        <v>133.80000000000001</v>
      </c>
      <c r="CX222" s="5">
        <v>133.80000000000001</v>
      </c>
      <c r="CY222" s="5">
        <v>132.1</v>
      </c>
      <c r="CZ222" s="5">
        <v>134.4</v>
      </c>
      <c r="DA222" s="5">
        <v>132.4</v>
      </c>
      <c r="DB222" s="5">
        <v>131.30000000000001</v>
      </c>
      <c r="DC222" s="5">
        <v>133.5</v>
      </c>
      <c r="DD222" s="5">
        <v>131.6</v>
      </c>
      <c r="DE222" s="5">
        <v>130.19999999999999</v>
      </c>
      <c r="DF222" s="5">
        <v>132.19999999999999</v>
      </c>
      <c r="DG222" s="5">
        <v>135.6</v>
      </c>
      <c r="DH222" s="5">
        <v>131.5</v>
      </c>
      <c r="DI222" s="5">
        <v>130.5</v>
      </c>
      <c r="DJ222" s="5">
        <v>133.5</v>
      </c>
      <c r="DK222" s="5">
        <v>131.9</v>
      </c>
      <c r="DL222" s="5">
        <v>132.19999999999999</v>
      </c>
      <c r="DM222" s="5">
        <v>138.4</v>
      </c>
      <c r="DN222" s="5">
        <v>139</v>
      </c>
      <c r="DO222" s="5">
        <v>133.4</v>
      </c>
      <c r="DP222" s="5">
        <v>131.4</v>
      </c>
      <c r="DQ222" s="5">
        <v>142.30000000000001</v>
      </c>
      <c r="DR222" s="5">
        <v>144.30000000000001</v>
      </c>
      <c r="DS222" s="5">
        <v>142.80000000000001</v>
      </c>
      <c r="DT222" s="5">
        <v>160.6</v>
      </c>
    </row>
    <row r="223" spans="1:124">
      <c r="A223" s="3" t="s">
        <v>459</v>
      </c>
      <c r="B223" s="3" t="s">
        <v>460</v>
      </c>
      <c r="C223" s="4">
        <v>2.64E-2</v>
      </c>
      <c r="D223" s="5">
        <v>102.8</v>
      </c>
      <c r="E223" s="5">
        <v>101</v>
      </c>
      <c r="F223" s="5">
        <v>105</v>
      </c>
      <c r="G223" s="5">
        <v>110.6</v>
      </c>
      <c r="H223" s="5">
        <v>105.5</v>
      </c>
      <c r="I223" s="5">
        <v>105.9</v>
      </c>
      <c r="J223" s="5">
        <v>106.8</v>
      </c>
      <c r="K223" s="5">
        <v>107.5</v>
      </c>
      <c r="L223" s="5">
        <v>110.4</v>
      </c>
      <c r="M223" s="5">
        <v>110</v>
      </c>
      <c r="N223" s="5">
        <v>113.4</v>
      </c>
      <c r="O223" s="5">
        <v>108.7</v>
      </c>
      <c r="P223" s="5">
        <v>109</v>
      </c>
      <c r="Q223" s="5">
        <v>108.8</v>
      </c>
      <c r="R223" s="5">
        <v>110.3</v>
      </c>
      <c r="S223" s="5">
        <v>109.7</v>
      </c>
      <c r="T223" s="5">
        <v>110.3</v>
      </c>
      <c r="U223" s="5">
        <v>110.1</v>
      </c>
      <c r="V223" s="5">
        <v>112.6</v>
      </c>
      <c r="W223" s="5">
        <v>115.7</v>
      </c>
      <c r="X223" s="5">
        <v>111.8</v>
      </c>
      <c r="Y223" s="5">
        <v>116.6</v>
      </c>
      <c r="Z223" s="5">
        <v>118.8</v>
      </c>
      <c r="AA223" s="5">
        <v>117.4</v>
      </c>
      <c r="AB223" s="5">
        <v>115</v>
      </c>
      <c r="AC223" s="5">
        <v>111.9</v>
      </c>
      <c r="AD223" s="5">
        <v>110.1</v>
      </c>
      <c r="AE223" s="5">
        <v>110.8</v>
      </c>
      <c r="AF223" s="5">
        <v>114.5</v>
      </c>
      <c r="AG223" s="5">
        <v>113.2</v>
      </c>
      <c r="AH223" s="5">
        <v>117.2</v>
      </c>
      <c r="AI223" s="5">
        <v>118.2</v>
      </c>
      <c r="AJ223" s="5">
        <v>117.2</v>
      </c>
      <c r="AK223" s="5">
        <v>124.7</v>
      </c>
      <c r="AL223" s="5">
        <v>129.19999999999999</v>
      </c>
      <c r="AM223" s="5">
        <v>124.2</v>
      </c>
      <c r="AN223" s="5">
        <v>132.69999999999999</v>
      </c>
      <c r="AO223" s="5">
        <v>120.6</v>
      </c>
      <c r="AP223" s="5">
        <v>119.2</v>
      </c>
      <c r="AQ223" s="5">
        <v>119.2</v>
      </c>
      <c r="AR223" s="5">
        <v>119.2</v>
      </c>
      <c r="AS223" s="5">
        <v>119.2</v>
      </c>
      <c r="AT223" s="5">
        <v>112.1</v>
      </c>
      <c r="AU223" s="5">
        <v>120.9</v>
      </c>
      <c r="AV223" s="5">
        <v>121.8</v>
      </c>
      <c r="AW223" s="5">
        <v>123.4</v>
      </c>
      <c r="AX223" s="5">
        <v>123.5</v>
      </c>
      <c r="AY223" s="5">
        <v>133.80000000000001</v>
      </c>
      <c r="AZ223" s="5">
        <v>121</v>
      </c>
      <c r="BA223" s="5">
        <v>127.3</v>
      </c>
      <c r="BB223" s="5">
        <v>131.69999999999999</v>
      </c>
      <c r="BC223" s="5">
        <v>141.4</v>
      </c>
      <c r="BD223" s="5">
        <v>141.5</v>
      </c>
      <c r="BE223" s="5">
        <v>143.19999999999999</v>
      </c>
      <c r="BF223" s="5">
        <v>144.30000000000001</v>
      </c>
      <c r="BG223" s="5">
        <v>151</v>
      </c>
      <c r="BH223" s="5">
        <v>146.80000000000001</v>
      </c>
      <c r="BI223" s="5">
        <v>131.19999999999999</v>
      </c>
      <c r="BJ223" s="5">
        <v>133.4</v>
      </c>
      <c r="BK223" s="5">
        <v>132.1</v>
      </c>
      <c r="BL223" s="5">
        <v>140.80000000000001</v>
      </c>
      <c r="BM223" s="5">
        <v>137</v>
      </c>
      <c r="BN223" s="5">
        <v>134.4</v>
      </c>
      <c r="BO223" s="5">
        <v>131</v>
      </c>
      <c r="BP223" s="5">
        <v>130.4</v>
      </c>
      <c r="BQ223" s="5">
        <v>132.30000000000001</v>
      </c>
      <c r="BR223" s="5">
        <v>128</v>
      </c>
      <c r="BS223" s="5">
        <v>128.5</v>
      </c>
      <c r="BT223" s="5">
        <v>132.19999999999999</v>
      </c>
      <c r="BU223" s="5">
        <v>125.8</v>
      </c>
      <c r="BV223" s="5">
        <v>127.2</v>
      </c>
      <c r="BW223" s="5">
        <v>129.19999999999999</v>
      </c>
      <c r="BX223" s="5">
        <v>128.80000000000001</v>
      </c>
      <c r="BY223" s="5">
        <v>128.30000000000001</v>
      </c>
      <c r="BZ223" s="5">
        <v>131.5</v>
      </c>
      <c r="CA223" s="5">
        <v>133.30000000000001</v>
      </c>
      <c r="CB223" s="5">
        <v>133.30000000000001</v>
      </c>
      <c r="CC223" s="5">
        <v>137.6</v>
      </c>
      <c r="CD223" s="5">
        <v>133.5</v>
      </c>
      <c r="CE223" s="5">
        <v>136.30000000000001</v>
      </c>
      <c r="CF223" s="5">
        <v>137</v>
      </c>
      <c r="CG223" s="5">
        <v>136.4</v>
      </c>
      <c r="CH223" s="5">
        <v>142.6</v>
      </c>
      <c r="CI223" s="5">
        <v>135.1</v>
      </c>
      <c r="CJ223" s="5">
        <v>133.1</v>
      </c>
      <c r="CK223" s="5">
        <v>137.80000000000001</v>
      </c>
      <c r="CL223" s="5">
        <v>133.69999999999999</v>
      </c>
      <c r="CM223" s="5">
        <v>132.80000000000001</v>
      </c>
      <c r="CN223" s="5">
        <v>131.69999999999999</v>
      </c>
      <c r="CO223" s="5">
        <v>137.9</v>
      </c>
      <c r="CP223" s="5">
        <v>135.80000000000001</v>
      </c>
      <c r="CQ223" s="5">
        <v>132.6</v>
      </c>
      <c r="CR223" s="5">
        <v>123.4</v>
      </c>
      <c r="CS223" s="5">
        <v>131.69999999999999</v>
      </c>
      <c r="CT223" s="5">
        <v>130.5</v>
      </c>
      <c r="CU223" s="5">
        <v>131.30000000000001</v>
      </c>
      <c r="CV223" s="5">
        <v>126.3</v>
      </c>
      <c r="CW223" s="5">
        <v>133.80000000000001</v>
      </c>
      <c r="CX223" s="5">
        <v>133.80000000000001</v>
      </c>
      <c r="CY223" s="5">
        <v>132.1</v>
      </c>
      <c r="CZ223" s="5">
        <v>134.4</v>
      </c>
      <c r="DA223" s="5">
        <v>132.4</v>
      </c>
      <c r="DB223" s="5">
        <v>131.30000000000001</v>
      </c>
      <c r="DC223" s="5">
        <v>133.5</v>
      </c>
      <c r="DD223" s="5">
        <v>131.6</v>
      </c>
      <c r="DE223" s="5">
        <v>130.19999999999999</v>
      </c>
      <c r="DF223" s="5">
        <v>132.19999999999999</v>
      </c>
      <c r="DG223" s="5">
        <v>135.6</v>
      </c>
      <c r="DH223" s="5">
        <v>131.5</v>
      </c>
      <c r="DI223" s="5">
        <v>130.5</v>
      </c>
      <c r="DJ223" s="5">
        <v>133.5</v>
      </c>
      <c r="DK223" s="5">
        <v>131.9</v>
      </c>
      <c r="DL223" s="5">
        <v>132.19999999999999</v>
      </c>
      <c r="DM223" s="5">
        <v>138.4</v>
      </c>
      <c r="DN223" s="5">
        <v>139</v>
      </c>
      <c r="DO223" s="5">
        <v>133.4</v>
      </c>
      <c r="DP223" s="5">
        <v>131.4</v>
      </c>
      <c r="DQ223" s="5">
        <v>142.30000000000001</v>
      </c>
      <c r="DR223" s="5">
        <v>144.30000000000001</v>
      </c>
      <c r="DS223" s="5">
        <v>142.80000000000001</v>
      </c>
      <c r="DT223" s="5">
        <v>160.6</v>
      </c>
    </row>
    <row r="224" spans="1:124">
      <c r="A224" s="3" t="s">
        <v>461</v>
      </c>
      <c r="B224" s="3" t="s">
        <v>462</v>
      </c>
      <c r="C224" s="4">
        <v>0.37082999999999999</v>
      </c>
      <c r="D224" s="5">
        <v>109.2</v>
      </c>
      <c r="E224" s="5">
        <v>112.8</v>
      </c>
      <c r="F224" s="5">
        <v>116.1</v>
      </c>
      <c r="G224" s="5">
        <v>112.1</v>
      </c>
      <c r="H224" s="5">
        <v>110.8</v>
      </c>
      <c r="I224" s="5">
        <v>110</v>
      </c>
      <c r="J224" s="5">
        <v>108.6</v>
      </c>
      <c r="K224" s="5">
        <v>110.6</v>
      </c>
      <c r="L224" s="5">
        <v>112.5</v>
      </c>
      <c r="M224" s="5">
        <v>110.2</v>
      </c>
      <c r="N224" s="5">
        <v>109.4</v>
      </c>
      <c r="O224" s="5">
        <v>117.2</v>
      </c>
      <c r="P224" s="5">
        <v>122.6</v>
      </c>
      <c r="Q224" s="5">
        <v>126.7</v>
      </c>
      <c r="R224" s="5">
        <v>125.7</v>
      </c>
      <c r="S224" s="5">
        <v>125.6</v>
      </c>
      <c r="T224" s="5">
        <v>125.6</v>
      </c>
      <c r="U224" s="5">
        <v>126.7</v>
      </c>
      <c r="V224" s="5">
        <v>124.3</v>
      </c>
      <c r="W224" s="5">
        <v>121.9</v>
      </c>
      <c r="X224" s="5">
        <v>118.4</v>
      </c>
      <c r="Y224" s="5">
        <v>116.1</v>
      </c>
      <c r="Z224" s="5">
        <v>115.6</v>
      </c>
      <c r="AA224" s="5">
        <v>116.7</v>
      </c>
      <c r="AB224" s="5">
        <v>126.5</v>
      </c>
      <c r="AC224" s="5">
        <v>126.3</v>
      </c>
      <c r="AD224" s="5">
        <v>127.4</v>
      </c>
      <c r="AE224" s="5">
        <v>121.7</v>
      </c>
      <c r="AF224" s="5">
        <v>125</v>
      </c>
      <c r="AG224" s="5">
        <v>123.4</v>
      </c>
      <c r="AH224" s="5">
        <v>120.3</v>
      </c>
      <c r="AI224" s="5">
        <v>122.9</v>
      </c>
      <c r="AJ224" s="5">
        <v>122.8</v>
      </c>
      <c r="AK224" s="5">
        <v>117.4</v>
      </c>
      <c r="AL224" s="5">
        <v>112.6</v>
      </c>
      <c r="AM224" s="5">
        <v>112.3</v>
      </c>
      <c r="AN224" s="5">
        <v>123.3</v>
      </c>
      <c r="AO224" s="5">
        <v>124.8</v>
      </c>
      <c r="AP224" s="5">
        <v>125.7</v>
      </c>
      <c r="AQ224" s="5">
        <v>126.5</v>
      </c>
      <c r="AR224" s="5">
        <v>125.7</v>
      </c>
      <c r="AS224" s="5">
        <v>126</v>
      </c>
      <c r="AT224" s="5">
        <v>123.2</v>
      </c>
      <c r="AU224" s="5">
        <v>123.6</v>
      </c>
      <c r="AV224" s="5">
        <v>122</v>
      </c>
      <c r="AW224" s="5">
        <v>121.5</v>
      </c>
      <c r="AX224" s="5">
        <v>117.1</v>
      </c>
      <c r="AY224" s="5">
        <v>127.6</v>
      </c>
      <c r="AZ224" s="5">
        <v>130</v>
      </c>
      <c r="BA224" s="5">
        <v>129.4</v>
      </c>
      <c r="BB224" s="5">
        <v>132.1</v>
      </c>
      <c r="BC224" s="5">
        <v>131.1</v>
      </c>
      <c r="BD224" s="5">
        <v>129.5</v>
      </c>
      <c r="BE224" s="5">
        <v>127.7</v>
      </c>
      <c r="BF224" s="5">
        <v>126.5</v>
      </c>
      <c r="BG224" s="5">
        <v>125.4</v>
      </c>
      <c r="BH224" s="5">
        <v>122.5</v>
      </c>
      <c r="BI224" s="5">
        <v>121.3</v>
      </c>
      <c r="BJ224" s="5">
        <v>117.2</v>
      </c>
      <c r="BK224" s="5">
        <v>117.6</v>
      </c>
      <c r="BL224" s="5">
        <v>125.6</v>
      </c>
      <c r="BM224" s="5">
        <v>127.1</v>
      </c>
      <c r="BN224" s="5">
        <v>133.1</v>
      </c>
      <c r="BO224" s="5">
        <v>130.6</v>
      </c>
      <c r="BP224" s="5">
        <v>131.30000000000001</v>
      </c>
      <c r="BQ224" s="5">
        <v>130.69999999999999</v>
      </c>
      <c r="BR224" s="5">
        <v>132.19999999999999</v>
      </c>
      <c r="BS224" s="5">
        <v>131.30000000000001</v>
      </c>
      <c r="BT224" s="5">
        <v>128.69999999999999</v>
      </c>
      <c r="BU224" s="5">
        <v>127.2</v>
      </c>
      <c r="BV224" s="5">
        <v>119</v>
      </c>
      <c r="BW224" s="5">
        <v>132.1</v>
      </c>
      <c r="BX224" s="5">
        <v>141.30000000000001</v>
      </c>
      <c r="BY224" s="5">
        <v>138.6</v>
      </c>
      <c r="BZ224" s="5">
        <v>144.80000000000001</v>
      </c>
      <c r="CA224" s="5">
        <v>143.30000000000001</v>
      </c>
      <c r="CB224" s="5">
        <v>141.9</v>
      </c>
      <c r="CC224" s="5">
        <v>138.6</v>
      </c>
      <c r="CD224" s="5">
        <v>138.5</v>
      </c>
      <c r="CE224" s="5">
        <v>137.9</v>
      </c>
      <c r="CF224" s="5">
        <v>136.5</v>
      </c>
      <c r="CG224" s="5">
        <v>131.1</v>
      </c>
      <c r="CH224" s="5">
        <v>128.30000000000001</v>
      </c>
      <c r="CI224" s="5">
        <v>131.19999999999999</v>
      </c>
      <c r="CJ224" s="5">
        <v>146.19999999999999</v>
      </c>
      <c r="CK224" s="5">
        <v>139.6</v>
      </c>
      <c r="CL224" s="5">
        <v>145.80000000000001</v>
      </c>
      <c r="CM224" s="5">
        <v>146.4</v>
      </c>
      <c r="CN224" s="5">
        <v>143.80000000000001</v>
      </c>
      <c r="CO224" s="5">
        <v>144</v>
      </c>
      <c r="CP224" s="5">
        <v>142.80000000000001</v>
      </c>
      <c r="CQ224" s="5">
        <v>142.80000000000001</v>
      </c>
      <c r="CR224" s="5">
        <v>138.5</v>
      </c>
      <c r="CS224" s="5">
        <v>130.1</v>
      </c>
      <c r="CT224" s="5">
        <v>126.2</v>
      </c>
      <c r="CU224" s="5">
        <v>129.69999999999999</v>
      </c>
      <c r="CV224" s="5">
        <v>138.1</v>
      </c>
      <c r="CW224" s="5">
        <v>152.4</v>
      </c>
      <c r="CX224" s="5">
        <v>163.80000000000001</v>
      </c>
      <c r="CY224" s="5">
        <v>171.6</v>
      </c>
      <c r="CZ224" s="5">
        <v>189.7</v>
      </c>
      <c r="DA224" s="5">
        <v>191.6</v>
      </c>
      <c r="DB224" s="5">
        <v>183.2</v>
      </c>
      <c r="DC224" s="5">
        <v>172.2</v>
      </c>
      <c r="DD224" s="5">
        <v>161.1</v>
      </c>
      <c r="DE224" s="5">
        <v>158.30000000000001</v>
      </c>
      <c r="DF224" s="5">
        <v>152.1</v>
      </c>
      <c r="DG224" s="5">
        <v>163.80000000000001</v>
      </c>
      <c r="DH224" s="5">
        <v>171.4</v>
      </c>
      <c r="DI224" s="5">
        <v>174.8</v>
      </c>
      <c r="DJ224" s="5">
        <v>178.5</v>
      </c>
      <c r="DK224" s="5">
        <v>172.5</v>
      </c>
      <c r="DL224" s="5">
        <v>168.1</v>
      </c>
      <c r="DM224" s="5">
        <v>168.7</v>
      </c>
      <c r="DN224" s="5">
        <v>168.4</v>
      </c>
      <c r="DO224" s="5">
        <v>172</v>
      </c>
      <c r="DP224" s="5">
        <v>175.4</v>
      </c>
      <c r="DQ224" s="5">
        <v>168.1</v>
      </c>
      <c r="DR224" s="5">
        <v>165.8</v>
      </c>
      <c r="DS224" s="5">
        <v>166.6</v>
      </c>
      <c r="DT224" s="5">
        <v>171.3</v>
      </c>
    </row>
    <row r="225" spans="1:124">
      <c r="A225" s="3" t="s">
        <v>463</v>
      </c>
      <c r="B225" s="3" t="s">
        <v>464</v>
      </c>
      <c r="C225" s="4">
        <v>0.33174999999999999</v>
      </c>
      <c r="D225" s="5">
        <v>109.4</v>
      </c>
      <c r="E225" s="5">
        <v>113.3</v>
      </c>
      <c r="F225" s="5">
        <v>116.8</v>
      </c>
      <c r="G225" s="5">
        <v>112.3</v>
      </c>
      <c r="H225" s="5">
        <v>110.7</v>
      </c>
      <c r="I225" s="5">
        <v>109.9</v>
      </c>
      <c r="J225" s="5">
        <v>108.4</v>
      </c>
      <c r="K225" s="5">
        <v>110.3</v>
      </c>
      <c r="L225" s="5">
        <v>112.3</v>
      </c>
      <c r="M225" s="5">
        <v>109.8</v>
      </c>
      <c r="N225" s="5">
        <v>108.8</v>
      </c>
      <c r="O225" s="5">
        <v>117.8</v>
      </c>
      <c r="P225" s="5">
        <v>124</v>
      </c>
      <c r="Q225" s="5">
        <v>128.5</v>
      </c>
      <c r="R225" s="5">
        <v>127.4</v>
      </c>
      <c r="S225" s="5">
        <v>127.1</v>
      </c>
      <c r="T225" s="5">
        <v>126.9</v>
      </c>
      <c r="U225" s="5">
        <v>127.9</v>
      </c>
      <c r="V225" s="5">
        <v>125.3</v>
      </c>
      <c r="W225" s="5">
        <v>122.6</v>
      </c>
      <c r="X225" s="5">
        <v>118.6</v>
      </c>
      <c r="Y225" s="5">
        <v>116.4</v>
      </c>
      <c r="Z225" s="5">
        <v>116</v>
      </c>
      <c r="AA225" s="5">
        <v>117.2</v>
      </c>
      <c r="AB225" s="5">
        <v>128.19999999999999</v>
      </c>
      <c r="AC225" s="5">
        <v>127.8</v>
      </c>
      <c r="AD225" s="5">
        <v>128.9</v>
      </c>
      <c r="AE225" s="5">
        <v>122.1</v>
      </c>
      <c r="AF225" s="5">
        <v>125.8</v>
      </c>
      <c r="AG225" s="5">
        <v>123.9</v>
      </c>
      <c r="AH225" s="5">
        <v>120.2</v>
      </c>
      <c r="AI225" s="5">
        <v>123.1</v>
      </c>
      <c r="AJ225" s="5">
        <v>122.8</v>
      </c>
      <c r="AK225" s="5">
        <v>116.9</v>
      </c>
      <c r="AL225" s="5">
        <v>111.5</v>
      </c>
      <c r="AM225" s="5">
        <v>111.1</v>
      </c>
      <c r="AN225" s="5">
        <v>123.1</v>
      </c>
      <c r="AO225" s="5">
        <v>125.1</v>
      </c>
      <c r="AP225" s="5">
        <v>126.1</v>
      </c>
      <c r="AQ225" s="5">
        <v>126.5</v>
      </c>
      <c r="AR225" s="5">
        <v>125.6</v>
      </c>
      <c r="AS225" s="5">
        <v>125.9</v>
      </c>
      <c r="AT225" s="5">
        <v>122.9</v>
      </c>
      <c r="AU225" s="5">
        <v>123.7</v>
      </c>
      <c r="AV225" s="5">
        <v>121.8</v>
      </c>
      <c r="AW225" s="5">
        <v>121.4</v>
      </c>
      <c r="AX225" s="5">
        <v>116.7</v>
      </c>
      <c r="AY225" s="5">
        <v>128.5</v>
      </c>
      <c r="AZ225" s="5">
        <v>131.5</v>
      </c>
      <c r="BA225" s="5">
        <v>130.19999999999999</v>
      </c>
      <c r="BB225" s="5">
        <v>134.1</v>
      </c>
      <c r="BC225" s="5">
        <v>132.4</v>
      </c>
      <c r="BD225" s="5">
        <v>130.80000000000001</v>
      </c>
      <c r="BE225" s="5">
        <v>128.80000000000001</v>
      </c>
      <c r="BF225" s="5">
        <v>127.2</v>
      </c>
      <c r="BG225" s="5">
        <v>126.1</v>
      </c>
      <c r="BH225" s="5">
        <v>122.9</v>
      </c>
      <c r="BI225" s="5">
        <v>121.1</v>
      </c>
      <c r="BJ225" s="5">
        <v>116.9</v>
      </c>
      <c r="BK225" s="5">
        <v>117.3</v>
      </c>
      <c r="BL225" s="5">
        <v>125.6</v>
      </c>
      <c r="BM225" s="5">
        <v>127.1</v>
      </c>
      <c r="BN225" s="5">
        <v>134.19999999999999</v>
      </c>
      <c r="BO225" s="5">
        <v>131.30000000000001</v>
      </c>
      <c r="BP225" s="5">
        <v>132.4</v>
      </c>
      <c r="BQ225" s="5">
        <v>131.30000000000001</v>
      </c>
      <c r="BR225" s="5">
        <v>133.19999999999999</v>
      </c>
      <c r="BS225" s="5">
        <v>132.5</v>
      </c>
      <c r="BT225" s="5">
        <v>129.5</v>
      </c>
      <c r="BU225" s="5">
        <v>127.9</v>
      </c>
      <c r="BV225" s="5">
        <v>118.7</v>
      </c>
      <c r="BW225" s="5">
        <v>133.6</v>
      </c>
      <c r="BX225" s="5">
        <v>144</v>
      </c>
      <c r="BY225" s="5">
        <v>140.69999999999999</v>
      </c>
      <c r="BZ225" s="5">
        <v>148</v>
      </c>
      <c r="CA225" s="5">
        <v>146.30000000000001</v>
      </c>
      <c r="CB225" s="5">
        <v>145</v>
      </c>
      <c r="CC225" s="5">
        <v>141.19999999999999</v>
      </c>
      <c r="CD225" s="5">
        <v>140.80000000000001</v>
      </c>
      <c r="CE225" s="5">
        <v>140.4</v>
      </c>
      <c r="CF225" s="5">
        <v>138.69999999999999</v>
      </c>
      <c r="CG225" s="5">
        <v>132.5</v>
      </c>
      <c r="CH225" s="5">
        <v>129.30000000000001</v>
      </c>
      <c r="CI225" s="5">
        <v>132.80000000000001</v>
      </c>
      <c r="CJ225" s="5">
        <v>149.6</v>
      </c>
      <c r="CK225" s="5">
        <v>142</v>
      </c>
      <c r="CL225" s="5">
        <v>148.9</v>
      </c>
      <c r="CM225" s="5">
        <v>149.4</v>
      </c>
      <c r="CN225" s="5">
        <v>146.5</v>
      </c>
      <c r="CO225" s="5">
        <v>146.80000000000001</v>
      </c>
      <c r="CP225" s="5">
        <v>145.4</v>
      </c>
      <c r="CQ225" s="5">
        <v>145.30000000000001</v>
      </c>
      <c r="CR225" s="5">
        <v>140.30000000000001</v>
      </c>
      <c r="CS225" s="5">
        <v>131.19999999999999</v>
      </c>
      <c r="CT225" s="5">
        <v>126.8</v>
      </c>
      <c r="CU225" s="5">
        <v>130.5</v>
      </c>
      <c r="CV225" s="5">
        <v>138.1</v>
      </c>
      <c r="CW225" s="5">
        <v>156</v>
      </c>
      <c r="CX225" s="5">
        <v>168.7</v>
      </c>
      <c r="CY225" s="5">
        <v>177.4</v>
      </c>
      <c r="CZ225" s="5">
        <v>197.5</v>
      </c>
      <c r="DA225" s="5">
        <v>200</v>
      </c>
      <c r="DB225" s="5">
        <v>190.6</v>
      </c>
      <c r="DC225" s="5">
        <v>178.2</v>
      </c>
      <c r="DD225" s="5">
        <v>165.7</v>
      </c>
      <c r="DE225" s="5">
        <v>162.6</v>
      </c>
      <c r="DF225" s="5">
        <v>155.80000000000001</v>
      </c>
      <c r="DG225" s="5">
        <v>168.8</v>
      </c>
      <c r="DH225" s="5">
        <v>177.2</v>
      </c>
      <c r="DI225" s="5">
        <v>181.2</v>
      </c>
      <c r="DJ225" s="5">
        <v>185.3</v>
      </c>
      <c r="DK225" s="5">
        <v>178.4</v>
      </c>
      <c r="DL225" s="5">
        <v>173.2</v>
      </c>
      <c r="DM225" s="5">
        <v>173.7</v>
      </c>
      <c r="DN225" s="5">
        <v>173.4</v>
      </c>
      <c r="DO225" s="5">
        <v>177.4</v>
      </c>
      <c r="DP225" s="5">
        <v>180.8</v>
      </c>
      <c r="DQ225" s="5">
        <v>172.4</v>
      </c>
      <c r="DR225" s="5">
        <v>169.5</v>
      </c>
      <c r="DS225" s="5">
        <v>170.2</v>
      </c>
      <c r="DT225" s="5">
        <v>175.4</v>
      </c>
    </row>
    <row r="226" spans="1:124">
      <c r="A226" s="3" t="s">
        <v>465</v>
      </c>
      <c r="B226" s="3" t="s">
        <v>466</v>
      </c>
      <c r="C226" s="4">
        <v>3.2919999999999998E-2</v>
      </c>
      <c r="D226" s="5">
        <v>109.1</v>
      </c>
      <c r="E226" s="5">
        <v>108.8</v>
      </c>
      <c r="F226" s="5">
        <v>110.9</v>
      </c>
      <c r="G226" s="5">
        <v>111.9</v>
      </c>
      <c r="H226" s="5">
        <v>111.9</v>
      </c>
      <c r="I226" s="5">
        <v>110.5</v>
      </c>
      <c r="J226" s="5">
        <v>111.7</v>
      </c>
      <c r="K226" s="5">
        <v>114.4</v>
      </c>
      <c r="L226" s="5">
        <v>115.7</v>
      </c>
      <c r="M226" s="5">
        <v>113.6</v>
      </c>
      <c r="N226" s="5">
        <v>115.4</v>
      </c>
      <c r="O226" s="5">
        <v>112.5</v>
      </c>
      <c r="P226" s="5">
        <v>110.8</v>
      </c>
      <c r="Q226" s="5">
        <v>111.2</v>
      </c>
      <c r="R226" s="5">
        <v>111.5</v>
      </c>
      <c r="S226" s="5">
        <v>114</v>
      </c>
      <c r="T226" s="5">
        <v>115.9</v>
      </c>
      <c r="U226" s="5">
        <v>118.1</v>
      </c>
      <c r="V226" s="5">
        <v>116.6</v>
      </c>
      <c r="W226" s="5">
        <v>117.3</v>
      </c>
      <c r="X226" s="5">
        <v>117</v>
      </c>
      <c r="Y226" s="5">
        <v>113.8</v>
      </c>
      <c r="Z226" s="5">
        <v>112</v>
      </c>
      <c r="AA226" s="5">
        <v>112.6</v>
      </c>
      <c r="AB226" s="5">
        <v>111.3</v>
      </c>
      <c r="AC226" s="5">
        <v>113.1</v>
      </c>
      <c r="AD226" s="5">
        <v>113.5</v>
      </c>
      <c r="AE226" s="5">
        <v>117.6</v>
      </c>
      <c r="AF226" s="5">
        <v>118.2</v>
      </c>
      <c r="AG226" s="5">
        <v>119.3</v>
      </c>
      <c r="AH226" s="5">
        <v>120.7</v>
      </c>
      <c r="AI226" s="5">
        <v>119.8</v>
      </c>
      <c r="AJ226" s="5">
        <v>121.8</v>
      </c>
      <c r="AK226" s="5">
        <v>120.3</v>
      </c>
      <c r="AL226" s="5">
        <v>121.3</v>
      </c>
      <c r="AM226" s="5">
        <v>121.1</v>
      </c>
      <c r="AN226" s="5">
        <v>124.4</v>
      </c>
      <c r="AO226" s="5">
        <v>120.9</v>
      </c>
      <c r="AP226" s="5">
        <v>121.4</v>
      </c>
      <c r="AQ226" s="5">
        <v>126.1</v>
      </c>
      <c r="AR226" s="5">
        <v>126.4</v>
      </c>
      <c r="AS226" s="5">
        <v>125.5</v>
      </c>
      <c r="AT226" s="5">
        <v>123.7</v>
      </c>
      <c r="AU226" s="5">
        <v>119.9</v>
      </c>
      <c r="AV226" s="5">
        <v>120.2</v>
      </c>
      <c r="AW226" s="5">
        <v>118.8</v>
      </c>
      <c r="AX226" s="5">
        <v>115.7</v>
      </c>
      <c r="AY226" s="5">
        <v>115.1</v>
      </c>
      <c r="AZ226" s="5">
        <v>112.3</v>
      </c>
      <c r="BA226" s="5">
        <v>117.6</v>
      </c>
      <c r="BB226" s="5">
        <v>109.5</v>
      </c>
      <c r="BC226" s="5">
        <v>114.7</v>
      </c>
      <c r="BD226" s="5">
        <v>114.7</v>
      </c>
      <c r="BE226" s="5">
        <v>114.3</v>
      </c>
      <c r="BF226" s="5">
        <v>115.3</v>
      </c>
      <c r="BG226" s="5">
        <v>115.7</v>
      </c>
      <c r="BH226" s="5">
        <v>116</v>
      </c>
      <c r="BI226" s="5">
        <v>119.1</v>
      </c>
      <c r="BJ226" s="5">
        <v>116.1</v>
      </c>
      <c r="BK226" s="5">
        <v>116.9</v>
      </c>
      <c r="BL226" s="5">
        <v>122.2</v>
      </c>
      <c r="BM226" s="5">
        <v>123.7</v>
      </c>
      <c r="BN226" s="5">
        <v>120.8</v>
      </c>
      <c r="BO226" s="5">
        <v>121.3</v>
      </c>
      <c r="BP226" s="5">
        <v>119.7</v>
      </c>
      <c r="BQ226" s="5">
        <v>122.8</v>
      </c>
      <c r="BR226" s="5">
        <v>120.2</v>
      </c>
      <c r="BS226" s="5">
        <v>119.6</v>
      </c>
      <c r="BT226" s="5">
        <v>119.4</v>
      </c>
      <c r="BU226" s="5">
        <v>118.3</v>
      </c>
      <c r="BV226" s="5">
        <v>119.1</v>
      </c>
      <c r="BW226" s="5">
        <v>116.3</v>
      </c>
      <c r="BX226" s="5">
        <v>115.8</v>
      </c>
      <c r="BY226" s="5">
        <v>117.7</v>
      </c>
      <c r="BZ226" s="5">
        <v>113.4</v>
      </c>
      <c r="CA226" s="5">
        <v>114.8</v>
      </c>
      <c r="CB226" s="5">
        <v>110.8</v>
      </c>
      <c r="CC226" s="5">
        <v>112.1</v>
      </c>
      <c r="CD226" s="5">
        <v>115</v>
      </c>
      <c r="CE226" s="5">
        <v>110.8</v>
      </c>
      <c r="CF226" s="5">
        <v>113.2</v>
      </c>
      <c r="CG226" s="5">
        <v>113.4</v>
      </c>
      <c r="CH226" s="5">
        <v>115.5</v>
      </c>
      <c r="CI226" s="5">
        <v>111.8</v>
      </c>
      <c r="CJ226" s="5">
        <v>111.9</v>
      </c>
      <c r="CK226" s="5">
        <v>112.8</v>
      </c>
      <c r="CL226" s="5">
        <v>112.8</v>
      </c>
      <c r="CM226" s="5">
        <v>114.8</v>
      </c>
      <c r="CN226" s="5">
        <v>115.6</v>
      </c>
      <c r="CO226" s="5">
        <v>114</v>
      </c>
      <c r="CP226" s="5">
        <v>115.9</v>
      </c>
      <c r="CQ226" s="5">
        <v>115.5</v>
      </c>
      <c r="CR226" s="5">
        <v>117.5</v>
      </c>
      <c r="CS226" s="5">
        <v>116.4</v>
      </c>
      <c r="CT226" s="5">
        <v>116.5</v>
      </c>
      <c r="CU226" s="5">
        <v>116.4</v>
      </c>
      <c r="CV226" s="5">
        <v>135.30000000000001</v>
      </c>
      <c r="CW226" s="5">
        <v>116.5</v>
      </c>
      <c r="CX226" s="5">
        <v>117</v>
      </c>
      <c r="CY226" s="5">
        <v>118.5</v>
      </c>
      <c r="CZ226" s="5">
        <v>118</v>
      </c>
      <c r="DA226" s="5">
        <v>117.7</v>
      </c>
      <c r="DB226" s="5">
        <v>117.6</v>
      </c>
      <c r="DC226" s="5">
        <v>118.8</v>
      </c>
      <c r="DD226" s="5">
        <v>118.9</v>
      </c>
      <c r="DE226" s="5">
        <v>118.5</v>
      </c>
      <c r="DF226" s="5">
        <v>117.2</v>
      </c>
      <c r="DG226" s="5">
        <v>117.4</v>
      </c>
      <c r="DH226" s="5">
        <v>117.8</v>
      </c>
      <c r="DI226" s="5">
        <v>115.4</v>
      </c>
      <c r="DJ226" s="5">
        <v>116.3</v>
      </c>
      <c r="DK226" s="5">
        <v>118.1</v>
      </c>
      <c r="DL226" s="5">
        <v>118.2</v>
      </c>
      <c r="DM226" s="5">
        <v>118.1</v>
      </c>
      <c r="DN226" s="5">
        <v>118.4</v>
      </c>
      <c r="DO226" s="5">
        <v>119.1</v>
      </c>
      <c r="DP226" s="5">
        <v>122.3</v>
      </c>
      <c r="DQ226" s="5">
        <v>124.5</v>
      </c>
      <c r="DR226" s="5">
        <v>127</v>
      </c>
      <c r="DS226" s="5">
        <v>129.9</v>
      </c>
      <c r="DT226" s="5">
        <v>130</v>
      </c>
    </row>
    <row r="227" spans="1:124">
      <c r="A227" s="3" t="s">
        <v>467</v>
      </c>
      <c r="B227" s="3" t="s">
        <v>468</v>
      </c>
      <c r="C227" s="4">
        <v>6.1599999999999997E-3</v>
      </c>
      <c r="D227" s="5">
        <v>104.3</v>
      </c>
      <c r="E227" s="5">
        <v>106</v>
      </c>
      <c r="F227" s="5">
        <v>106</v>
      </c>
      <c r="G227" s="5">
        <v>105</v>
      </c>
      <c r="H227" s="5">
        <v>110.2</v>
      </c>
      <c r="I227" s="5">
        <v>110.6</v>
      </c>
      <c r="J227" s="5">
        <v>105.8</v>
      </c>
      <c r="K227" s="5">
        <v>106.9</v>
      </c>
      <c r="L227" s="5">
        <v>108.4</v>
      </c>
      <c r="M227" s="5">
        <v>108.4</v>
      </c>
      <c r="N227" s="5">
        <v>109.5</v>
      </c>
      <c r="O227" s="5">
        <v>109.5</v>
      </c>
      <c r="P227" s="5">
        <v>109.5</v>
      </c>
      <c r="Q227" s="5">
        <v>109.5</v>
      </c>
      <c r="R227" s="5">
        <v>109.5</v>
      </c>
      <c r="S227" s="5">
        <v>109.5</v>
      </c>
      <c r="T227" s="5">
        <v>108.4</v>
      </c>
      <c r="U227" s="5">
        <v>109.5</v>
      </c>
      <c r="V227" s="5">
        <v>111.7</v>
      </c>
      <c r="W227" s="5">
        <v>111.7</v>
      </c>
      <c r="X227" s="5">
        <v>112.7</v>
      </c>
      <c r="Y227" s="5">
        <v>111.9</v>
      </c>
      <c r="Z227" s="5">
        <v>109.8</v>
      </c>
      <c r="AA227" s="5">
        <v>110.9</v>
      </c>
      <c r="AB227" s="5">
        <v>114.2</v>
      </c>
      <c r="AC227" s="5">
        <v>120.5</v>
      </c>
      <c r="AD227" s="5">
        <v>120.5</v>
      </c>
      <c r="AE227" s="5">
        <v>120.5</v>
      </c>
      <c r="AF227" s="5">
        <v>120.5</v>
      </c>
      <c r="AG227" s="5">
        <v>120.5</v>
      </c>
      <c r="AH227" s="5">
        <v>122.7</v>
      </c>
      <c r="AI227" s="5">
        <v>127.8</v>
      </c>
      <c r="AJ227" s="5">
        <v>127.8</v>
      </c>
      <c r="AK227" s="5">
        <v>127.8</v>
      </c>
      <c r="AL227" s="5">
        <v>125.6</v>
      </c>
      <c r="AM227" s="5">
        <v>128.80000000000001</v>
      </c>
      <c r="AN227" s="5">
        <v>127.8</v>
      </c>
      <c r="AO227" s="5">
        <v>126.7</v>
      </c>
      <c r="AP227" s="5">
        <v>127.8</v>
      </c>
      <c r="AQ227" s="5">
        <v>127.8</v>
      </c>
      <c r="AR227" s="5">
        <v>127.8</v>
      </c>
      <c r="AS227" s="5">
        <v>133.80000000000001</v>
      </c>
      <c r="AT227" s="5">
        <v>134.80000000000001</v>
      </c>
      <c r="AU227" s="5">
        <v>137.6</v>
      </c>
      <c r="AV227" s="5">
        <v>141.9</v>
      </c>
      <c r="AW227" s="5">
        <v>141.9</v>
      </c>
      <c r="AX227" s="5">
        <v>143.80000000000001</v>
      </c>
      <c r="AY227" s="5">
        <v>144.69999999999999</v>
      </c>
      <c r="AZ227" s="5">
        <v>147.4</v>
      </c>
      <c r="BA227" s="5">
        <v>147.4</v>
      </c>
      <c r="BB227" s="5">
        <v>148.30000000000001</v>
      </c>
      <c r="BC227" s="5">
        <v>145.6</v>
      </c>
      <c r="BD227" s="5">
        <v>141.6</v>
      </c>
      <c r="BE227" s="5">
        <v>140.69999999999999</v>
      </c>
      <c r="BF227" s="5">
        <v>144.19999999999999</v>
      </c>
      <c r="BG227" s="5">
        <v>142.5</v>
      </c>
      <c r="BH227" s="5">
        <v>136.1</v>
      </c>
      <c r="BI227" s="5">
        <v>142.5</v>
      </c>
      <c r="BJ227" s="5">
        <v>141.6</v>
      </c>
      <c r="BK227" s="5">
        <v>140.6</v>
      </c>
      <c r="BL227" s="5">
        <v>139.6</v>
      </c>
      <c r="BM227" s="5">
        <v>143.80000000000001</v>
      </c>
      <c r="BN227" s="5">
        <v>140.9</v>
      </c>
      <c r="BO227" s="5">
        <v>142.5</v>
      </c>
      <c r="BP227" s="5">
        <v>137.6</v>
      </c>
      <c r="BQ227" s="5">
        <v>137.6</v>
      </c>
      <c r="BR227" s="5">
        <v>141</v>
      </c>
      <c r="BS227" s="5">
        <v>132.69999999999999</v>
      </c>
      <c r="BT227" s="5">
        <v>133.6</v>
      </c>
      <c r="BU227" s="5">
        <v>132.69999999999999</v>
      </c>
      <c r="BV227" s="5">
        <v>133.6</v>
      </c>
      <c r="BW227" s="5">
        <v>134.9</v>
      </c>
      <c r="BX227" s="5">
        <v>132</v>
      </c>
      <c r="BY227" s="5">
        <v>135.80000000000001</v>
      </c>
      <c r="BZ227" s="5">
        <v>140.30000000000001</v>
      </c>
      <c r="CA227" s="5">
        <v>135.80000000000001</v>
      </c>
      <c r="CB227" s="5">
        <v>138.5</v>
      </c>
      <c r="CC227" s="5">
        <v>143.6</v>
      </c>
      <c r="CD227" s="5">
        <v>139.4</v>
      </c>
      <c r="CE227" s="5">
        <v>146.80000000000001</v>
      </c>
      <c r="CF227" s="5">
        <v>140.19999999999999</v>
      </c>
      <c r="CG227" s="5">
        <v>148.4</v>
      </c>
      <c r="CH227" s="5">
        <v>146.69999999999999</v>
      </c>
      <c r="CI227" s="5">
        <v>150.1</v>
      </c>
      <c r="CJ227" s="5">
        <v>147.5</v>
      </c>
      <c r="CK227" s="5">
        <v>150.6</v>
      </c>
      <c r="CL227" s="5">
        <v>153.19999999999999</v>
      </c>
      <c r="CM227" s="5">
        <v>151.1</v>
      </c>
      <c r="CN227" s="5">
        <v>149.30000000000001</v>
      </c>
      <c r="CO227" s="5">
        <v>152.9</v>
      </c>
      <c r="CP227" s="5">
        <v>147.4</v>
      </c>
      <c r="CQ227" s="5">
        <v>152.9</v>
      </c>
      <c r="CR227" s="5">
        <v>151.1</v>
      </c>
      <c r="CS227" s="5">
        <v>148.4</v>
      </c>
      <c r="CT227" s="5">
        <v>147.4</v>
      </c>
      <c r="CU227" s="5">
        <v>152.9</v>
      </c>
      <c r="CV227" s="5">
        <v>152.9</v>
      </c>
      <c r="CW227" s="5">
        <v>148.19999999999999</v>
      </c>
      <c r="CX227" s="5">
        <v>148.19999999999999</v>
      </c>
      <c r="CY227" s="5">
        <v>146.19999999999999</v>
      </c>
      <c r="CZ227" s="5">
        <v>151.1</v>
      </c>
      <c r="DA227" s="5">
        <v>136.19999999999999</v>
      </c>
      <c r="DB227" s="5">
        <v>136.19999999999999</v>
      </c>
      <c r="DC227" s="5">
        <v>138.1</v>
      </c>
      <c r="DD227" s="5">
        <v>139.4</v>
      </c>
      <c r="DE227" s="5">
        <v>139</v>
      </c>
      <c r="DF227" s="5">
        <v>142.5</v>
      </c>
      <c r="DG227" s="5">
        <v>143.30000000000001</v>
      </c>
      <c r="DH227" s="5">
        <v>146</v>
      </c>
      <c r="DI227" s="5">
        <v>146.9</v>
      </c>
      <c r="DJ227" s="5">
        <v>144.1</v>
      </c>
      <c r="DK227" s="5">
        <v>148.4</v>
      </c>
      <c r="DL227" s="5">
        <v>161.9</v>
      </c>
      <c r="DM227" s="5">
        <v>167.5</v>
      </c>
      <c r="DN227" s="5">
        <v>165.5</v>
      </c>
      <c r="DO227" s="5">
        <v>165.5</v>
      </c>
      <c r="DP227" s="5">
        <v>172.8</v>
      </c>
      <c r="DQ227" s="5">
        <v>166.8</v>
      </c>
      <c r="DR227" s="5">
        <v>172.8</v>
      </c>
      <c r="DS227" s="5">
        <v>168.8</v>
      </c>
      <c r="DT227" s="5">
        <v>175.1</v>
      </c>
    </row>
    <row r="228" spans="1:124">
      <c r="A228" s="3" t="s">
        <v>469</v>
      </c>
      <c r="B228" s="3" t="s">
        <v>470</v>
      </c>
      <c r="C228" s="4">
        <v>0.16302</v>
      </c>
      <c r="D228" s="5">
        <v>93.1</v>
      </c>
      <c r="E228" s="5">
        <v>93.5</v>
      </c>
      <c r="F228" s="5">
        <v>94.5</v>
      </c>
      <c r="G228" s="5">
        <v>93.4</v>
      </c>
      <c r="H228" s="5">
        <v>98</v>
      </c>
      <c r="I228" s="5">
        <v>98</v>
      </c>
      <c r="J228" s="5">
        <v>95.8</v>
      </c>
      <c r="K228" s="5">
        <v>94.9</v>
      </c>
      <c r="L228" s="5">
        <v>97.5</v>
      </c>
      <c r="M228" s="5">
        <v>100.4</v>
      </c>
      <c r="N228" s="5">
        <v>101.3</v>
      </c>
      <c r="O228" s="5">
        <v>100.7</v>
      </c>
      <c r="P228" s="5">
        <v>101.3</v>
      </c>
      <c r="Q228" s="5">
        <v>105</v>
      </c>
      <c r="R228" s="5">
        <v>107.2</v>
      </c>
      <c r="S228" s="5">
        <v>104.5</v>
      </c>
      <c r="T228" s="5">
        <v>106.8</v>
      </c>
      <c r="U228" s="5">
        <v>109.3</v>
      </c>
      <c r="V228" s="5">
        <v>104.9</v>
      </c>
      <c r="W228" s="5">
        <v>107.1</v>
      </c>
      <c r="X228" s="5">
        <v>107</v>
      </c>
      <c r="Y228" s="5">
        <v>108.4</v>
      </c>
      <c r="Z228" s="5">
        <v>108.9</v>
      </c>
      <c r="AA228" s="5">
        <v>108.2</v>
      </c>
      <c r="AB228" s="5">
        <v>110.3</v>
      </c>
      <c r="AC228" s="5">
        <v>112</v>
      </c>
      <c r="AD228" s="5">
        <v>114.4</v>
      </c>
      <c r="AE228" s="5">
        <v>112.3</v>
      </c>
      <c r="AF228" s="5">
        <v>115</v>
      </c>
      <c r="AG228" s="5">
        <v>116.4</v>
      </c>
      <c r="AH228" s="5">
        <v>112.2</v>
      </c>
      <c r="AI228" s="5">
        <v>115.8</v>
      </c>
      <c r="AJ228" s="5">
        <v>114.8</v>
      </c>
      <c r="AK228" s="5">
        <v>117.4</v>
      </c>
      <c r="AL228" s="5">
        <v>118</v>
      </c>
      <c r="AM228" s="5">
        <v>116.5</v>
      </c>
      <c r="AN228" s="5">
        <v>116.8</v>
      </c>
      <c r="AO228" s="5">
        <v>118.8</v>
      </c>
      <c r="AP228" s="5">
        <v>121</v>
      </c>
      <c r="AQ228" s="5">
        <v>119.1</v>
      </c>
      <c r="AR228" s="5">
        <v>120.5</v>
      </c>
      <c r="AS228" s="5">
        <v>122.7</v>
      </c>
      <c r="AT228" s="5">
        <v>122.3</v>
      </c>
      <c r="AU228" s="5">
        <v>121.3</v>
      </c>
      <c r="AV228" s="5">
        <v>123.1</v>
      </c>
      <c r="AW228" s="5">
        <v>126.4</v>
      </c>
      <c r="AX228" s="5">
        <v>124.4</v>
      </c>
      <c r="AY228" s="5">
        <v>122.9</v>
      </c>
      <c r="AZ228" s="5">
        <v>122.3</v>
      </c>
      <c r="BA228" s="5">
        <v>124.1</v>
      </c>
      <c r="BB228" s="5">
        <v>126.4</v>
      </c>
      <c r="BC228" s="5">
        <v>127</v>
      </c>
      <c r="BD228" s="5">
        <v>126.8</v>
      </c>
      <c r="BE228" s="5">
        <v>125.9</v>
      </c>
      <c r="BF228" s="5">
        <v>125.9</v>
      </c>
      <c r="BG228" s="5">
        <v>128.1</v>
      </c>
      <c r="BH228" s="5">
        <v>127.2</v>
      </c>
      <c r="BI228" s="5">
        <v>122.3</v>
      </c>
      <c r="BJ228" s="5">
        <v>120.9</v>
      </c>
      <c r="BK228" s="5">
        <v>117.4</v>
      </c>
      <c r="BL228" s="5">
        <v>115</v>
      </c>
      <c r="BM228" s="5">
        <v>115.3</v>
      </c>
      <c r="BN228" s="5">
        <v>116.3</v>
      </c>
      <c r="BO228" s="5">
        <v>115.6</v>
      </c>
      <c r="BP228" s="5">
        <v>114.8</v>
      </c>
      <c r="BQ228" s="5">
        <v>117.5</v>
      </c>
      <c r="BR228" s="5">
        <v>118.4</v>
      </c>
      <c r="BS228" s="5">
        <v>120.1</v>
      </c>
      <c r="BT228" s="5">
        <v>121.3</v>
      </c>
      <c r="BU228" s="5">
        <v>120.4</v>
      </c>
      <c r="BV228" s="5">
        <v>121.6</v>
      </c>
      <c r="BW228" s="5">
        <v>122.5</v>
      </c>
      <c r="BX228" s="5">
        <v>118.9</v>
      </c>
      <c r="BY228" s="5">
        <v>119.3</v>
      </c>
      <c r="BZ228" s="5">
        <v>121.3</v>
      </c>
      <c r="CA228" s="5">
        <v>120.7</v>
      </c>
      <c r="CB228" s="5">
        <v>121.9</v>
      </c>
      <c r="CC228" s="5">
        <v>121.8</v>
      </c>
      <c r="CD228" s="5">
        <v>120.5</v>
      </c>
      <c r="CE228" s="5">
        <v>123</v>
      </c>
      <c r="CF228" s="5">
        <v>123.4</v>
      </c>
      <c r="CG228" s="5">
        <v>124.9</v>
      </c>
      <c r="CH228" s="5">
        <v>125.1</v>
      </c>
      <c r="CI228" s="5">
        <v>125.8</v>
      </c>
      <c r="CJ228" s="5">
        <v>125.3</v>
      </c>
      <c r="CK228" s="5">
        <v>126.7</v>
      </c>
      <c r="CL228" s="5">
        <v>124.8</v>
      </c>
      <c r="CM228" s="5">
        <v>126.6</v>
      </c>
      <c r="CN228" s="5">
        <v>129.80000000000001</v>
      </c>
      <c r="CO228" s="5">
        <v>131.9</v>
      </c>
      <c r="CP228" s="5">
        <v>134.4</v>
      </c>
      <c r="CQ228" s="5">
        <v>137.1</v>
      </c>
      <c r="CR228" s="5">
        <v>135.69999999999999</v>
      </c>
      <c r="CS228" s="5">
        <v>135.80000000000001</v>
      </c>
      <c r="CT228" s="5">
        <v>140.4</v>
      </c>
      <c r="CU228" s="5">
        <v>140.1</v>
      </c>
      <c r="CV228" s="5">
        <v>144</v>
      </c>
      <c r="CW228" s="5">
        <v>146.9</v>
      </c>
      <c r="CX228" s="5">
        <v>143.80000000000001</v>
      </c>
      <c r="CY228" s="5">
        <v>145.9</v>
      </c>
      <c r="CZ228" s="5">
        <v>146</v>
      </c>
      <c r="DA228" s="5">
        <v>145.9</v>
      </c>
      <c r="DB228" s="5">
        <v>145.80000000000001</v>
      </c>
      <c r="DC228" s="5">
        <v>147.5</v>
      </c>
      <c r="DD228" s="5">
        <v>149.1</v>
      </c>
      <c r="DE228" s="5">
        <v>149.1</v>
      </c>
      <c r="DF228" s="5">
        <v>150.5</v>
      </c>
      <c r="DG228" s="5">
        <v>149</v>
      </c>
      <c r="DH228" s="5">
        <v>152.80000000000001</v>
      </c>
      <c r="DI228" s="5">
        <v>153.9</v>
      </c>
      <c r="DJ228" s="5">
        <v>153.80000000000001</v>
      </c>
      <c r="DK228" s="5">
        <v>153.6</v>
      </c>
      <c r="DL228" s="5">
        <v>154.80000000000001</v>
      </c>
      <c r="DM228" s="5">
        <v>156.5</v>
      </c>
      <c r="DN228" s="5">
        <v>155.9</v>
      </c>
      <c r="DO228" s="5">
        <v>158</v>
      </c>
      <c r="DP228" s="5">
        <v>157.4</v>
      </c>
      <c r="DQ228" s="5">
        <v>163.80000000000001</v>
      </c>
      <c r="DR228" s="5">
        <v>163.69999999999999</v>
      </c>
      <c r="DS228" s="5">
        <v>165</v>
      </c>
      <c r="DT228" s="5">
        <v>169.1</v>
      </c>
    </row>
    <row r="229" spans="1:124">
      <c r="A229" s="3" t="s">
        <v>471</v>
      </c>
      <c r="B229" s="3" t="s">
        <v>472</v>
      </c>
      <c r="C229" s="4">
        <v>0.1361</v>
      </c>
      <c r="D229" s="5">
        <v>91</v>
      </c>
      <c r="E229" s="5">
        <v>91.5</v>
      </c>
      <c r="F229" s="5">
        <v>92.7</v>
      </c>
      <c r="G229" s="5">
        <v>90.5</v>
      </c>
      <c r="H229" s="5">
        <v>96.1</v>
      </c>
      <c r="I229" s="5">
        <v>95.8</v>
      </c>
      <c r="J229" s="5">
        <v>93.3</v>
      </c>
      <c r="K229" s="5">
        <v>92.3</v>
      </c>
      <c r="L229" s="5">
        <v>95</v>
      </c>
      <c r="M229" s="5">
        <v>98.2</v>
      </c>
      <c r="N229" s="5">
        <v>99.6</v>
      </c>
      <c r="O229" s="5">
        <v>98.3</v>
      </c>
      <c r="P229" s="5">
        <v>99.4</v>
      </c>
      <c r="Q229" s="5">
        <v>103.7</v>
      </c>
      <c r="R229" s="5">
        <v>106.4</v>
      </c>
      <c r="S229" s="5">
        <v>103.1</v>
      </c>
      <c r="T229" s="5">
        <v>105.7</v>
      </c>
      <c r="U229" s="5">
        <v>108.8</v>
      </c>
      <c r="V229" s="5">
        <v>103.5</v>
      </c>
      <c r="W229" s="5">
        <v>105.8</v>
      </c>
      <c r="X229" s="5">
        <v>105</v>
      </c>
      <c r="Y229" s="5">
        <v>107</v>
      </c>
      <c r="Z229" s="5">
        <v>106.9</v>
      </c>
      <c r="AA229" s="5">
        <v>106</v>
      </c>
      <c r="AB229" s="5">
        <v>108.8</v>
      </c>
      <c r="AC229" s="5">
        <v>111</v>
      </c>
      <c r="AD229" s="5">
        <v>113.7</v>
      </c>
      <c r="AE229" s="5">
        <v>111.2</v>
      </c>
      <c r="AF229" s="5">
        <v>114.2</v>
      </c>
      <c r="AG229" s="5">
        <v>115.6</v>
      </c>
      <c r="AH229" s="5">
        <v>111.4</v>
      </c>
      <c r="AI229" s="5">
        <v>115.7</v>
      </c>
      <c r="AJ229" s="5">
        <v>115.6</v>
      </c>
      <c r="AK229" s="5">
        <v>118.2</v>
      </c>
      <c r="AL229" s="5">
        <v>118.8</v>
      </c>
      <c r="AM229" s="5">
        <v>117.4</v>
      </c>
      <c r="AN229" s="5">
        <v>117.4</v>
      </c>
      <c r="AO229" s="5">
        <v>121</v>
      </c>
      <c r="AP229" s="5">
        <v>123.1</v>
      </c>
      <c r="AQ229" s="5">
        <v>119.5</v>
      </c>
      <c r="AR229" s="5">
        <v>121.7</v>
      </c>
      <c r="AS229" s="5">
        <v>125.3</v>
      </c>
      <c r="AT229" s="5">
        <v>124.9</v>
      </c>
      <c r="AU229" s="5">
        <v>123.5</v>
      </c>
      <c r="AV229" s="5">
        <v>125.4</v>
      </c>
      <c r="AW229" s="5">
        <v>129.1</v>
      </c>
      <c r="AX229" s="5">
        <v>127</v>
      </c>
      <c r="AY229" s="5">
        <v>125.2</v>
      </c>
      <c r="AZ229" s="5">
        <v>124.6</v>
      </c>
      <c r="BA229" s="5">
        <v>126.4</v>
      </c>
      <c r="BB229" s="5">
        <v>129.30000000000001</v>
      </c>
      <c r="BC229" s="5">
        <v>130.19999999999999</v>
      </c>
      <c r="BD229" s="5">
        <v>129.80000000000001</v>
      </c>
      <c r="BE229" s="5">
        <v>128.69999999999999</v>
      </c>
      <c r="BF229" s="5">
        <v>128.6</v>
      </c>
      <c r="BG229" s="5">
        <v>131.5</v>
      </c>
      <c r="BH229" s="5">
        <v>129.80000000000001</v>
      </c>
      <c r="BI229" s="5">
        <v>124.9</v>
      </c>
      <c r="BJ229" s="5">
        <v>123</v>
      </c>
      <c r="BK229" s="5">
        <v>119</v>
      </c>
      <c r="BL229" s="5">
        <v>116.1</v>
      </c>
      <c r="BM229" s="5">
        <v>116.7</v>
      </c>
      <c r="BN229" s="5">
        <v>117.3</v>
      </c>
      <c r="BO229" s="5">
        <v>115.8</v>
      </c>
      <c r="BP229" s="5">
        <v>114.5</v>
      </c>
      <c r="BQ229" s="5">
        <v>117.7</v>
      </c>
      <c r="BR229" s="5">
        <v>119.2</v>
      </c>
      <c r="BS229" s="5">
        <v>122</v>
      </c>
      <c r="BT229" s="5">
        <v>122.8</v>
      </c>
      <c r="BU229" s="5">
        <v>121.1</v>
      </c>
      <c r="BV229" s="5">
        <v>122.7</v>
      </c>
      <c r="BW229" s="5">
        <v>124.3</v>
      </c>
      <c r="BX229" s="5">
        <v>120.2</v>
      </c>
      <c r="BY229" s="5">
        <v>121.3</v>
      </c>
      <c r="BZ229" s="5">
        <v>123.1</v>
      </c>
      <c r="CA229" s="5">
        <v>122.5</v>
      </c>
      <c r="CB229" s="5">
        <v>123.6</v>
      </c>
      <c r="CC229" s="5">
        <v>123.6</v>
      </c>
      <c r="CD229" s="5">
        <v>121.6</v>
      </c>
      <c r="CE229" s="5">
        <v>124.6</v>
      </c>
      <c r="CF229" s="5">
        <v>125</v>
      </c>
      <c r="CG229" s="5">
        <v>126</v>
      </c>
      <c r="CH229" s="5">
        <v>126.2</v>
      </c>
      <c r="CI229" s="5">
        <v>127</v>
      </c>
      <c r="CJ229" s="5">
        <v>126.4</v>
      </c>
      <c r="CK229" s="5">
        <v>128</v>
      </c>
      <c r="CL229" s="5">
        <v>126</v>
      </c>
      <c r="CM229" s="5">
        <v>128</v>
      </c>
      <c r="CN229" s="5">
        <v>131.5</v>
      </c>
      <c r="CO229" s="5">
        <v>133.9</v>
      </c>
      <c r="CP229" s="5">
        <v>136</v>
      </c>
      <c r="CQ229" s="5">
        <v>139.9</v>
      </c>
      <c r="CR229" s="5">
        <v>138.19999999999999</v>
      </c>
      <c r="CS229" s="5">
        <v>139.1</v>
      </c>
      <c r="CT229" s="5">
        <v>143.80000000000001</v>
      </c>
      <c r="CU229" s="5">
        <v>143.30000000000001</v>
      </c>
      <c r="CV229" s="5">
        <v>147.19999999999999</v>
      </c>
      <c r="CW229" s="5">
        <v>150.9</v>
      </c>
      <c r="CX229" s="5">
        <v>147.1</v>
      </c>
      <c r="CY229" s="5">
        <v>149.1</v>
      </c>
      <c r="CZ229" s="5">
        <v>149.1</v>
      </c>
      <c r="DA229" s="5">
        <v>149</v>
      </c>
      <c r="DB229" s="5">
        <v>148.69999999999999</v>
      </c>
      <c r="DC229" s="5">
        <v>150.30000000000001</v>
      </c>
      <c r="DD229" s="5">
        <v>152.6</v>
      </c>
      <c r="DE229" s="5">
        <v>152.30000000000001</v>
      </c>
      <c r="DF229" s="5">
        <v>153.80000000000001</v>
      </c>
      <c r="DG229" s="5">
        <v>152.1</v>
      </c>
      <c r="DH229" s="5">
        <v>156.6</v>
      </c>
      <c r="DI229" s="5">
        <v>157.80000000000001</v>
      </c>
      <c r="DJ229" s="5">
        <v>157.30000000000001</v>
      </c>
      <c r="DK229" s="5">
        <v>156.30000000000001</v>
      </c>
      <c r="DL229" s="5">
        <v>157.4</v>
      </c>
      <c r="DM229" s="5">
        <v>159.30000000000001</v>
      </c>
      <c r="DN229" s="5">
        <v>157.80000000000001</v>
      </c>
      <c r="DO229" s="5">
        <v>160.19999999999999</v>
      </c>
      <c r="DP229" s="5">
        <v>159.1</v>
      </c>
      <c r="DQ229" s="5">
        <v>166.4</v>
      </c>
      <c r="DR229" s="5">
        <v>165.8</v>
      </c>
      <c r="DS229" s="5">
        <v>167</v>
      </c>
      <c r="DT229" s="5">
        <v>171.4</v>
      </c>
    </row>
    <row r="230" spans="1:124">
      <c r="A230" s="3" t="s">
        <v>473</v>
      </c>
      <c r="B230" s="3" t="s">
        <v>474</v>
      </c>
      <c r="C230" s="4">
        <v>2.6919999999999999E-2</v>
      </c>
      <c r="D230" s="5">
        <v>103.7</v>
      </c>
      <c r="E230" s="5">
        <v>103.9</v>
      </c>
      <c r="F230" s="5">
        <v>103.8</v>
      </c>
      <c r="G230" s="5">
        <v>108.2</v>
      </c>
      <c r="H230" s="5">
        <v>107.4</v>
      </c>
      <c r="I230" s="5">
        <v>109</v>
      </c>
      <c r="J230" s="5">
        <v>108.7</v>
      </c>
      <c r="K230" s="5">
        <v>108</v>
      </c>
      <c r="L230" s="5">
        <v>110.1</v>
      </c>
      <c r="M230" s="5">
        <v>111.3</v>
      </c>
      <c r="N230" s="5">
        <v>109.8</v>
      </c>
      <c r="O230" s="5">
        <v>112.6</v>
      </c>
      <c r="P230" s="5">
        <v>110.8</v>
      </c>
      <c r="Q230" s="5">
        <v>111.7</v>
      </c>
      <c r="R230" s="5">
        <v>110.9</v>
      </c>
      <c r="S230" s="5">
        <v>111.9</v>
      </c>
      <c r="T230" s="5">
        <v>112.8</v>
      </c>
      <c r="U230" s="5">
        <v>112</v>
      </c>
      <c r="V230" s="5">
        <v>112</v>
      </c>
      <c r="W230" s="5">
        <v>113.5</v>
      </c>
      <c r="X230" s="5">
        <v>117</v>
      </c>
      <c r="Y230" s="5">
        <v>115</v>
      </c>
      <c r="Z230" s="5">
        <v>118.9</v>
      </c>
      <c r="AA230" s="5">
        <v>119.5</v>
      </c>
      <c r="AB230" s="5">
        <v>117.8</v>
      </c>
      <c r="AC230" s="5">
        <v>116.9</v>
      </c>
      <c r="AD230" s="5">
        <v>118.1</v>
      </c>
      <c r="AE230" s="5">
        <v>118.3</v>
      </c>
      <c r="AF230" s="5">
        <v>119</v>
      </c>
      <c r="AG230" s="5">
        <v>120.3</v>
      </c>
      <c r="AH230" s="5">
        <v>115.8</v>
      </c>
      <c r="AI230" s="5">
        <v>116.2</v>
      </c>
      <c r="AJ230" s="5">
        <v>111</v>
      </c>
      <c r="AK230" s="5">
        <v>113.4</v>
      </c>
      <c r="AL230" s="5">
        <v>114</v>
      </c>
      <c r="AM230" s="5">
        <v>112.2</v>
      </c>
      <c r="AN230" s="5">
        <v>113.9</v>
      </c>
      <c r="AO230" s="5">
        <v>107.6</v>
      </c>
      <c r="AP230" s="5">
        <v>110.5</v>
      </c>
      <c r="AQ230" s="5">
        <v>116.8</v>
      </c>
      <c r="AR230" s="5">
        <v>114.5</v>
      </c>
      <c r="AS230" s="5">
        <v>109.6</v>
      </c>
      <c r="AT230" s="5">
        <v>108.9</v>
      </c>
      <c r="AU230" s="5">
        <v>110.2</v>
      </c>
      <c r="AV230" s="5">
        <v>111.9</v>
      </c>
      <c r="AW230" s="5">
        <v>112.4</v>
      </c>
      <c r="AX230" s="5">
        <v>111.5</v>
      </c>
      <c r="AY230" s="5">
        <v>111.2</v>
      </c>
      <c r="AZ230" s="5">
        <v>110.8</v>
      </c>
      <c r="BA230" s="5">
        <v>111.9</v>
      </c>
      <c r="BB230" s="5">
        <v>111.8</v>
      </c>
      <c r="BC230" s="5">
        <v>110.8</v>
      </c>
      <c r="BD230" s="5">
        <v>111.2</v>
      </c>
      <c r="BE230" s="5">
        <v>111.5</v>
      </c>
      <c r="BF230" s="5">
        <v>112.4</v>
      </c>
      <c r="BG230" s="5">
        <v>110.5</v>
      </c>
      <c r="BH230" s="5">
        <v>114.2</v>
      </c>
      <c r="BI230" s="5">
        <v>109.4</v>
      </c>
      <c r="BJ230" s="5">
        <v>110.2</v>
      </c>
      <c r="BK230" s="5">
        <v>109.3</v>
      </c>
      <c r="BL230" s="5">
        <v>108.9</v>
      </c>
      <c r="BM230" s="5">
        <v>108.2</v>
      </c>
      <c r="BN230" s="5">
        <v>111.5</v>
      </c>
      <c r="BO230" s="5">
        <v>114.6</v>
      </c>
      <c r="BP230" s="5">
        <v>116.1</v>
      </c>
      <c r="BQ230" s="5">
        <v>116.1</v>
      </c>
      <c r="BR230" s="5">
        <v>114.4</v>
      </c>
      <c r="BS230" s="5">
        <v>110.8</v>
      </c>
      <c r="BT230" s="5">
        <v>114.2</v>
      </c>
      <c r="BU230" s="5">
        <v>117.1</v>
      </c>
      <c r="BV230" s="5">
        <v>116.2</v>
      </c>
      <c r="BW230" s="5">
        <v>113.4</v>
      </c>
      <c r="BX230" s="5">
        <v>112.4</v>
      </c>
      <c r="BY230" s="5">
        <v>109.4</v>
      </c>
      <c r="BZ230" s="5">
        <v>112.6</v>
      </c>
      <c r="CA230" s="5">
        <v>111.3</v>
      </c>
      <c r="CB230" s="5">
        <v>113.1</v>
      </c>
      <c r="CC230" s="5">
        <v>112.8</v>
      </c>
      <c r="CD230" s="5">
        <v>114.7</v>
      </c>
      <c r="CE230" s="5">
        <v>115.2</v>
      </c>
      <c r="CF230" s="5">
        <v>115.3</v>
      </c>
      <c r="CG230" s="5">
        <v>119.4</v>
      </c>
      <c r="CH230" s="5">
        <v>120</v>
      </c>
      <c r="CI230" s="5">
        <v>119.7</v>
      </c>
      <c r="CJ230" s="5">
        <v>119.5</v>
      </c>
      <c r="CK230" s="5">
        <v>120.1</v>
      </c>
      <c r="CL230" s="5">
        <v>119</v>
      </c>
      <c r="CM230" s="5">
        <v>119.5</v>
      </c>
      <c r="CN230" s="5">
        <v>121.1</v>
      </c>
      <c r="CO230" s="5">
        <v>122</v>
      </c>
      <c r="CP230" s="5">
        <v>126.1</v>
      </c>
      <c r="CQ230" s="5">
        <v>122.9</v>
      </c>
      <c r="CR230" s="5">
        <v>123</v>
      </c>
      <c r="CS230" s="5">
        <v>119.3</v>
      </c>
      <c r="CT230" s="5">
        <v>123.3</v>
      </c>
      <c r="CU230" s="5">
        <v>124.2</v>
      </c>
      <c r="CV230" s="5">
        <v>128.19999999999999</v>
      </c>
      <c r="CW230" s="5">
        <v>126.7</v>
      </c>
      <c r="CX230" s="5">
        <v>127.4</v>
      </c>
      <c r="CY230" s="5">
        <v>129.4</v>
      </c>
      <c r="CZ230" s="5">
        <v>130.19999999999999</v>
      </c>
      <c r="DA230" s="5">
        <v>130.19999999999999</v>
      </c>
      <c r="DB230" s="5">
        <v>131.30000000000001</v>
      </c>
      <c r="DC230" s="5">
        <v>133.30000000000001</v>
      </c>
      <c r="DD230" s="5">
        <v>131.69999999999999</v>
      </c>
      <c r="DE230" s="5">
        <v>132.69999999999999</v>
      </c>
      <c r="DF230" s="5">
        <v>133.80000000000001</v>
      </c>
      <c r="DG230" s="5">
        <v>133.5</v>
      </c>
      <c r="DH230" s="5">
        <v>133.6</v>
      </c>
      <c r="DI230" s="5">
        <v>134.30000000000001</v>
      </c>
      <c r="DJ230" s="5">
        <v>136.1</v>
      </c>
      <c r="DK230" s="5">
        <v>139.6</v>
      </c>
      <c r="DL230" s="5">
        <v>141.6</v>
      </c>
      <c r="DM230" s="5">
        <v>142</v>
      </c>
      <c r="DN230" s="5">
        <v>146.19999999999999</v>
      </c>
      <c r="DO230" s="5">
        <v>146.5</v>
      </c>
      <c r="DP230" s="5">
        <v>148.6</v>
      </c>
      <c r="DQ230" s="5">
        <v>151.1</v>
      </c>
      <c r="DR230" s="5">
        <v>153.19999999999999</v>
      </c>
      <c r="DS230" s="5">
        <v>155</v>
      </c>
      <c r="DT230" s="5">
        <v>157.30000000000001</v>
      </c>
    </row>
    <row r="231" spans="1:124">
      <c r="A231" s="3" t="s">
        <v>475</v>
      </c>
      <c r="B231" s="3" t="s">
        <v>476</v>
      </c>
      <c r="C231" s="4">
        <v>2.4279999999999999E-2</v>
      </c>
      <c r="D231" s="5">
        <v>104.7</v>
      </c>
      <c r="E231" s="5">
        <v>106.4</v>
      </c>
      <c r="F231" s="5">
        <v>103.3</v>
      </c>
      <c r="G231" s="5">
        <v>105.1</v>
      </c>
      <c r="H231" s="5">
        <v>105.6</v>
      </c>
      <c r="I231" s="5">
        <v>106.3</v>
      </c>
      <c r="J231" s="5">
        <v>104.9</v>
      </c>
      <c r="K231" s="5">
        <v>105.7</v>
      </c>
      <c r="L231" s="5">
        <v>106.5</v>
      </c>
      <c r="M231" s="5">
        <v>104.7</v>
      </c>
      <c r="N231" s="5">
        <v>105.9</v>
      </c>
      <c r="O231" s="5">
        <v>105.8</v>
      </c>
      <c r="P231" s="5">
        <v>109</v>
      </c>
      <c r="Q231" s="5">
        <v>109.2</v>
      </c>
      <c r="R231" s="5">
        <v>108.7</v>
      </c>
      <c r="S231" s="5">
        <v>107.4</v>
      </c>
      <c r="T231" s="5">
        <v>106.4</v>
      </c>
      <c r="U231" s="5">
        <v>109</v>
      </c>
      <c r="V231" s="5">
        <v>109.5</v>
      </c>
      <c r="W231" s="5">
        <v>106.6</v>
      </c>
      <c r="X231" s="5">
        <v>108.1</v>
      </c>
      <c r="Y231" s="5">
        <v>107.9</v>
      </c>
      <c r="Z231" s="5">
        <v>108.6</v>
      </c>
      <c r="AA231" s="5">
        <v>111.8</v>
      </c>
      <c r="AB231" s="5">
        <v>113.4</v>
      </c>
      <c r="AC231" s="5">
        <v>116.5</v>
      </c>
      <c r="AD231" s="5">
        <v>117.6</v>
      </c>
      <c r="AE231" s="5">
        <v>118.4</v>
      </c>
      <c r="AF231" s="5">
        <v>119.2</v>
      </c>
      <c r="AG231" s="5">
        <v>118</v>
      </c>
      <c r="AH231" s="5">
        <v>117.4</v>
      </c>
      <c r="AI231" s="5">
        <v>115</v>
      </c>
      <c r="AJ231" s="5">
        <v>114.8</v>
      </c>
      <c r="AK231" s="5">
        <v>116.2</v>
      </c>
      <c r="AL231" s="5">
        <v>116.7</v>
      </c>
      <c r="AM231" s="5">
        <v>117.7</v>
      </c>
      <c r="AN231" s="5">
        <v>118.2</v>
      </c>
      <c r="AO231" s="5">
        <v>119</v>
      </c>
      <c r="AP231" s="5">
        <v>120.3</v>
      </c>
      <c r="AQ231" s="5">
        <v>122.8</v>
      </c>
      <c r="AR231" s="5">
        <v>123.2</v>
      </c>
      <c r="AS231" s="5">
        <v>123.3</v>
      </c>
      <c r="AT231" s="5">
        <v>122.4</v>
      </c>
      <c r="AU231" s="5">
        <v>123.8</v>
      </c>
      <c r="AV231" s="5">
        <v>124.2</v>
      </c>
      <c r="AW231" s="5">
        <v>125.3</v>
      </c>
      <c r="AX231" s="5">
        <v>126.1</v>
      </c>
      <c r="AY231" s="5">
        <v>127.6</v>
      </c>
      <c r="AZ231" s="5">
        <v>127.6</v>
      </c>
      <c r="BA231" s="5">
        <v>129.30000000000001</v>
      </c>
      <c r="BB231" s="5">
        <v>125</v>
      </c>
      <c r="BC231" s="5">
        <v>127.4</v>
      </c>
      <c r="BD231" s="5">
        <v>126.1</v>
      </c>
      <c r="BE231" s="5">
        <v>125.3</v>
      </c>
      <c r="BF231" s="5">
        <v>126.7</v>
      </c>
      <c r="BG231" s="5">
        <v>125.6</v>
      </c>
      <c r="BH231" s="5">
        <v>126.7</v>
      </c>
      <c r="BI231" s="5">
        <v>125.1</v>
      </c>
      <c r="BJ231" s="5">
        <v>124.7</v>
      </c>
      <c r="BK231" s="5">
        <v>125.5</v>
      </c>
      <c r="BL231" s="5">
        <v>126.3</v>
      </c>
      <c r="BM231" s="5">
        <v>127.4</v>
      </c>
      <c r="BN231" s="5">
        <v>127.3</v>
      </c>
      <c r="BO231" s="5">
        <v>127.1</v>
      </c>
      <c r="BP231" s="5">
        <v>127</v>
      </c>
      <c r="BQ231" s="5">
        <v>126.5</v>
      </c>
      <c r="BR231" s="5">
        <v>128.5</v>
      </c>
      <c r="BS231" s="5">
        <v>127.2</v>
      </c>
      <c r="BT231" s="5">
        <v>127.6</v>
      </c>
      <c r="BU231" s="5">
        <v>126.4</v>
      </c>
      <c r="BV231" s="5">
        <v>127.1</v>
      </c>
      <c r="BW231" s="5">
        <v>127.9</v>
      </c>
      <c r="BX231" s="5">
        <v>125.8</v>
      </c>
      <c r="BY231" s="5">
        <v>125.8</v>
      </c>
      <c r="BZ231" s="5">
        <v>128.80000000000001</v>
      </c>
      <c r="CA231" s="5">
        <v>125.4</v>
      </c>
      <c r="CB231" s="5">
        <v>126.5</v>
      </c>
      <c r="CC231" s="5">
        <v>126.6</v>
      </c>
      <c r="CD231" s="5">
        <v>126.6</v>
      </c>
      <c r="CE231" s="5">
        <v>126</v>
      </c>
      <c r="CF231" s="5">
        <v>127.3</v>
      </c>
      <c r="CG231" s="5">
        <v>128.4</v>
      </c>
      <c r="CH231" s="5">
        <v>126.9</v>
      </c>
      <c r="CI231" s="5">
        <v>129.4</v>
      </c>
      <c r="CJ231" s="5">
        <v>128.30000000000001</v>
      </c>
      <c r="CK231" s="5">
        <v>125.8</v>
      </c>
      <c r="CL231" s="5">
        <v>131.6</v>
      </c>
      <c r="CM231" s="5">
        <v>128</v>
      </c>
      <c r="CN231" s="5">
        <v>128.5</v>
      </c>
      <c r="CO231" s="5">
        <v>127.9</v>
      </c>
      <c r="CP231" s="5">
        <v>126.7</v>
      </c>
      <c r="CQ231" s="5">
        <v>128.30000000000001</v>
      </c>
      <c r="CR231" s="5">
        <v>129.1</v>
      </c>
      <c r="CS231" s="5">
        <v>129.9</v>
      </c>
      <c r="CT231" s="5">
        <v>130.30000000000001</v>
      </c>
      <c r="CU231" s="5">
        <v>130.30000000000001</v>
      </c>
      <c r="CV231" s="5">
        <v>133.1</v>
      </c>
      <c r="CW231" s="5">
        <v>130.19999999999999</v>
      </c>
      <c r="CX231" s="5">
        <v>129.69999999999999</v>
      </c>
      <c r="CY231" s="5">
        <v>130.19999999999999</v>
      </c>
      <c r="CZ231" s="5">
        <v>132.6</v>
      </c>
      <c r="DA231" s="5">
        <v>131.4</v>
      </c>
      <c r="DB231" s="5">
        <v>130</v>
      </c>
      <c r="DC231" s="5">
        <v>131.80000000000001</v>
      </c>
      <c r="DD231" s="5">
        <v>133.19999999999999</v>
      </c>
      <c r="DE231" s="5">
        <v>132.4</v>
      </c>
      <c r="DF231" s="5">
        <v>134.80000000000001</v>
      </c>
      <c r="DG231" s="5">
        <v>136.6</v>
      </c>
      <c r="DH231" s="5">
        <v>137.9</v>
      </c>
      <c r="DI231" s="5">
        <v>137.4</v>
      </c>
      <c r="DJ231" s="5">
        <v>140.19999999999999</v>
      </c>
      <c r="DK231" s="5">
        <v>136.6</v>
      </c>
      <c r="DL231" s="5">
        <v>134.9</v>
      </c>
      <c r="DM231" s="5">
        <v>135.30000000000001</v>
      </c>
      <c r="DN231" s="5">
        <v>135.4</v>
      </c>
      <c r="DO231" s="5">
        <v>135.5</v>
      </c>
      <c r="DP231" s="5">
        <v>136.30000000000001</v>
      </c>
      <c r="DQ231" s="5">
        <v>137.1</v>
      </c>
      <c r="DR231" s="5">
        <v>138.6</v>
      </c>
      <c r="DS231" s="5">
        <v>138.69999999999999</v>
      </c>
      <c r="DT231" s="5">
        <v>141</v>
      </c>
    </row>
    <row r="232" spans="1:124">
      <c r="A232" s="3" t="s">
        <v>477</v>
      </c>
      <c r="B232" s="3" t="s">
        <v>478</v>
      </c>
      <c r="C232" s="4">
        <v>2.4279999999999999E-2</v>
      </c>
      <c r="D232" s="5">
        <v>104.7</v>
      </c>
      <c r="E232" s="5">
        <v>106.4</v>
      </c>
      <c r="F232" s="5">
        <v>103.3</v>
      </c>
      <c r="G232" s="5">
        <v>105.1</v>
      </c>
      <c r="H232" s="5">
        <v>105.6</v>
      </c>
      <c r="I232" s="5">
        <v>106.3</v>
      </c>
      <c r="J232" s="5">
        <v>104.9</v>
      </c>
      <c r="K232" s="5">
        <v>105.7</v>
      </c>
      <c r="L232" s="5">
        <v>106.5</v>
      </c>
      <c r="M232" s="5">
        <v>104.7</v>
      </c>
      <c r="N232" s="5">
        <v>105.9</v>
      </c>
      <c r="O232" s="5">
        <v>105.8</v>
      </c>
      <c r="P232" s="5">
        <v>109</v>
      </c>
      <c r="Q232" s="5">
        <v>109.2</v>
      </c>
      <c r="R232" s="5">
        <v>108.7</v>
      </c>
      <c r="S232" s="5">
        <v>107.4</v>
      </c>
      <c r="T232" s="5">
        <v>106.4</v>
      </c>
      <c r="U232" s="5">
        <v>109</v>
      </c>
      <c r="V232" s="5">
        <v>109.5</v>
      </c>
      <c r="W232" s="5">
        <v>106.6</v>
      </c>
      <c r="X232" s="5">
        <v>108.1</v>
      </c>
      <c r="Y232" s="5">
        <v>107.9</v>
      </c>
      <c r="Z232" s="5">
        <v>108.6</v>
      </c>
      <c r="AA232" s="5">
        <v>111.8</v>
      </c>
      <c r="AB232" s="5">
        <v>113.4</v>
      </c>
      <c r="AC232" s="5">
        <v>116.5</v>
      </c>
      <c r="AD232" s="5">
        <v>117.6</v>
      </c>
      <c r="AE232" s="5">
        <v>118.4</v>
      </c>
      <c r="AF232" s="5">
        <v>119.2</v>
      </c>
      <c r="AG232" s="5">
        <v>118</v>
      </c>
      <c r="AH232" s="5">
        <v>117.4</v>
      </c>
      <c r="AI232" s="5">
        <v>115</v>
      </c>
      <c r="AJ232" s="5">
        <v>114.8</v>
      </c>
      <c r="AK232" s="5">
        <v>116.2</v>
      </c>
      <c r="AL232" s="5">
        <v>116.7</v>
      </c>
      <c r="AM232" s="5">
        <v>117.7</v>
      </c>
      <c r="AN232" s="5">
        <v>118.2</v>
      </c>
      <c r="AO232" s="5">
        <v>119</v>
      </c>
      <c r="AP232" s="5">
        <v>120.3</v>
      </c>
      <c r="AQ232" s="5">
        <v>122.8</v>
      </c>
      <c r="AR232" s="5">
        <v>123.2</v>
      </c>
      <c r="AS232" s="5">
        <v>123.3</v>
      </c>
      <c r="AT232" s="5">
        <v>122.4</v>
      </c>
      <c r="AU232" s="5">
        <v>123.8</v>
      </c>
      <c r="AV232" s="5">
        <v>124.2</v>
      </c>
      <c r="AW232" s="5">
        <v>125.3</v>
      </c>
      <c r="AX232" s="5">
        <v>126.1</v>
      </c>
      <c r="AY232" s="5">
        <v>127.6</v>
      </c>
      <c r="AZ232" s="5">
        <v>127.6</v>
      </c>
      <c r="BA232" s="5">
        <v>129.30000000000001</v>
      </c>
      <c r="BB232" s="5">
        <v>125</v>
      </c>
      <c r="BC232" s="5">
        <v>127.4</v>
      </c>
      <c r="BD232" s="5">
        <v>126.1</v>
      </c>
      <c r="BE232" s="5">
        <v>125.3</v>
      </c>
      <c r="BF232" s="5">
        <v>126.7</v>
      </c>
      <c r="BG232" s="5">
        <v>125.6</v>
      </c>
      <c r="BH232" s="5">
        <v>126.7</v>
      </c>
      <c r="BI232" s="5">
        <v>125.1</v>
      </c>
      <c r="BJ232" s="5">
        <v>124.7</v>
      </c>
      <c r="BK232" s="5">
        <v>125.5</v>
      </c>
      <c r="BL232" s="5">
        <v>126.3</v>
      </c>
      <c r="BM232" s="5">
        <v>127.4</v>
      </c>
      <c r="BN232" s="5">
        <v>127.3</v>
      </c>
      <c r="BO232" s="5">
        <v>127.1</v>
      </c>
      <c r="BP232" s="5">
        <v>127</v>
      </c>
      <c r="BQ232" s="5">
        <v>126.5</v>
      </c>
      <c r="BR232" s="5">
        <v>128.5</v>
      </c>
      <c r="BS232" s="5">
        <v>127.2</v>
      </c>
      <c r="BT232" s="5">
        <v>127.6</v>
      </c>
      <c r="BU232" s="5">
        <v>126.4</v>
      </c>
      <c r="BV232" s="5">
        <v>127.1</v>
      </c>
      <c r="BW232" s="5">
        <v>127.9</v>
      </c>
      <c r="BX232" s="5">
        <v>125.8</v>
      </c>
      <c r="BY232" s="5">
        <v>125.8</v>
      </c>
      <c r="BZ232" s="5">
        <v>128.80000000000001</v>
      </c>
      <c r="CA232" s="5">
        <v>125.4</v>
      </c>
      <c r="CB232" s="5">
        <v>126.5</v>
      </c>
      <c r="CC232" s="5">
        <v>126.6</v>
      </c>
      <c r="CD232" s="5">
        <v>126.6</v>
      </c>
      <c r="CE232" s="5">
        <v>126</v>
      </c>
      <c r="CF232" s="5">
        <v>127.3</v>
      </c>
      <c r="CG232" s="5">
        <v>128.4</v>
      </c>
      <c r="CH232" s="5">
        <v>126.9</v>
      </c>
      <c r="CI232" s="5">
        <v>129.4</v>
      </c>
      <c r="CJ232" s="5">
        <v>128.30000000000001</v>
      </c>
      <c r="CK232" s="5">
        <v>125.8</v>
      </c>
      <c r="CL232" s="5">
        <v>131.6</v>
      </c>
      <c r="CM232" s="5">
        <v>128</v>
      </c>
      <c r="CN232" s="5">
        <v>128.5</v>
      </c>
      <c r="CO232" s="5">
        <v>127.9</v>
      </c>
      <c r="CP232" s="5">
        <v>126.7</v>
      </c>
      <c r="CQ232" s="5">
        <v>128.30000000000001</v>
      </c>
      <c r="CR232" s="5">
        <v>129.1</v>
      </c>
      <c r="CS232" s="5">
        <v>129.9</v>
      </c>
      <c r="CT232" s="5">
        <v>130.30000000000001</v>
      </c>
      <c r="CU232" s="5">
        <v>130.30000000000001</v>
      </c>
      <c r="CV232" s="5">
        <v>133.1</v>
      </c>
      <c r="CW232" s="5">
        <v>130.19999999999999</v>
      </c>
      <c r="CX232" s="5">
        <v>129.69999999999999</v>
      </c>
      <c r="CY232" s="5">
        <v>130.19999999999999</v>
      </c>
      <c r="CZ232" s="5">
        <v>132.6</v>
      </c>
      <c r="DA232" s="5">
        <v>131.4</v>
      </c>
      <c r="DB232" s="5">
        <v>130</v>
      </c>
      <c r="DC232" s="5">
        <v>131.80000000000001</v>
      </c>
      <c r="DD232" s="5">
        <v>133.19999999999999</v>
      </c>
      <c r="DE232" s="5">
        <v>132.4</v>
      </c>
      <c r="DF232" s="5">
        <v>134.80000000000001</v>
      </c>
      <c r="DG232" s="5">
        <v>136.6</v>
      </c>
      <c r="DH232" s="5">
        <v>137.9</v>
      </c>
      <c r="DI232" s="5">
        <v>137.4</v>
      </c>
      <c r="DJ232" s="5">
        <v>140.19999999999999</v>
      </c>
      <c r="DK232" s="5">
        <v>136.6</v>
      </c>
      <c r="DL232" s="5">
        <v>134.9</v>
      </c>
      <c r="DM232" s="5">
        <v>135.30000000000001</v>
      </c>
      <c r="DN232" s="5">
        <v>135.4</v>
      </c>
      <c r="DO232" s="5">
        <v>135.5</v>
      </c>
      <c r="DP232" s="5">
        <v>136.30000000000001</v>
      </c>
      <c r="DQ232" s="5">
        <v>137.1</v>
      </c>
      <c r="DR232" s="5">
        <v>138.6</v>
      </c>
      <c r="DS232" s="5">
        <v>138.69999999999999</v>
      </c>
      <c r="DT232" s="5">
        <v>141</v>
      </c>
    </row>
    <row r="233" spans="1:124">
      <c r="A233" s="3" t="s">
        <v>479</v>
      </c>
      <c r="B233" s="3" t="s">
        <v>480</v>
      </c>
      <c r="C233" s="4">
        <v>0.22500000000000001</v>
      </c>
      <c r="D233" s="5">
        <v>101.2</v>
      </c>
      <c r="E233" s="5">
        <v>104.5</v>
      </c>
      <c r="F233" s="5">
        <v>102.8</v>
      </c>
      <c r="G233" s="5">
        <v>106.1</v>
      </c>
      <c r="H233" s="5">
        <v>109.4</v>
      </c>
      <c r="I233" s="5">
        <v>109.9</v>
      </c>
      <c r="J233" s="5">
        <v>110</v>
      </c>
      <c r="K233" s="5">
        <v>107.2</v>
      </c>
      <c r="L233" s="5">
        <v>108</v>
      </c>
      <c r="M233" s="5">
        <v>108</v>
      </c>
      <c r="N233" s="5">
        <v>105.3</v>
      </c>
      <c r="O233" s="5">
        <v>105.9</v>
      </c>
      <c r="P233" s="5">
        <v>114</v>
      </c>
      <c r="Q233" s="5">
        <v>115.2</v>
      </c>
      <c r="R233" s="5">
        <v>121.3</v>
      </c>
      <c r="S233" s="5">
        <v>120.5</v>
      </c>
      <c r="T233" s="5">
        <v>122.7</v>
      </c>
      <c r="U233" s="5">
        <v>121.7</v>
      </c>
      <c r="V233" s="5">
        <v>128.1</v>
      </c>
      <c r="W233" s="5">
        <v>124.3</v>
      </c>
      <c r="X233" s="5">
        <v>122.8</v>
      </c>
      <c r="Y233" s="5">
        <v>121.7</v>
      </c>
      <c r="Z233" s="5">
        <v>122</v>
      </c>
      <c r="AA233" s="5">
        <v>122</v>
      </c>
      <c r="AB233" s="5">
        <v>124.6</v>
      </c>
      <c r="AC233" s="5">
        <v>126.4</v>
      </c>
      <c r="AD233" s="5">
        <v>125.9</v>
      </c>
      <c r="AE233" s="5">
        <v>125.6</v>
      </c>
      <c r="AF233" s="5">
        <v>130.30000000000001</v>
      </c>
      <c r="AG233" s="5">
        <v>129.19999999999999</v>
      </c>
      <c r="AH233" s="5">
        <v>129.6</v>
      </c>
      <c r="AI233" s="5">
        <v>127</v>
      </c>
      <c r="AJ233" s="5">
        <v>127.4</v>
      </c>
      <c r="AK233" s="5">
        <v>124.8</v>
      </c>
      <c r="AL233" s="5">
        <v>128.4</v>
      </c>
      <c r="AM233" s="5">
        <v>127.1</v>
      </c>
      <c r="AN233" s="5">
        <v>129.80000000000001</v>
      </c>
      <c r="AO233" s="5">
        <v>129.80000000000001</v>
      </c>
      <c r="AP233" s="5">
        <v>127.8</v>
      </c>
      <c r="AQ233" s="5">
        <v>130.4</v>
      </c>
      <c r="AR233" s="5">
        <v>133</v>
      </c>
      <c r="AS233" s="5">
        <v>135.6</v>
      </c>
      <c r="AT233" s="5">
        <v>134.19999999999999</v>
      </c>
      <c r="AU233" s="5">
        <v>140.80000000000001</v>
      </c>
      <c r="AV233" s="5">
        <v>142.19999999999999</v>
      </c>
      <c r="AW233" s="5">
        <v>142</v>
      </c>
      <c r="AX233" s="5">
        <v>141.6</v>
      </c>
      <c r="AY233" s="5">
        <v>141.1</v>
      </c>
      <c r="AZ233" s="5">
        <v>140.69999999999999</v>
      </c>
      <c r="BA233" s="5">
        <v>141.69999999999999</v>
      </c>
      <c r="BB233" s="5">
        <v>143</v>
      </c>
      <c r="BC233" s="5">
        <v>146.5</v>
      </c>
      <c r="BD233" s="5">
        <v>145.1</v>
      </c>
      <c r="BE233" s="5">
        <v>145.69999999999999</v>
      </c>
      <c r="BF233" s="5">
        <v>145.6</v>
      </c>
      <c r="BG233" s="5">
        <v>141.4</v>
      </c>
      <c r="BH233" s="5">
        <v>141.4</v>
      </c>
      <c r="BI233" s="5">
        <v>143</v>
      </c>
      <c r="BJ233" s="5">
        <v>142.19999999999999</v>
      </c>
      <c r="BK233" s="5">
        <v>142.19999999999999</v>
      </c>
      <c r="BL233" s="5">
        <v>143.1</v>
      </c>
      <c r="BM233" s="5">
        <v>140.19999999999999</v>
      </c>
      <c r="BN233" s="5">
        <v>144.19999999999999</v>
      </c>
      <c r="BO233" s="5">
        <v>143.80000000000001</v>
      </c>
      <c r="BP233" s="5">
        <v>142.69999999999999</v>
      </c>
      <c r="BQ233" s="5">
        <v>144.30000000000001</v>
      </c>
      <c r="BR233" s="5">
        <v>141.19999999999999</v>
      </c>
      <c r="BS233" s="5">
        <v>140.30000000000001</v>
      </c>
      <c r="BT233" s="5">
        <v>139.1</v>
      </c>
      <c r="BU233" s="5">
        <v>137.9</v>
      </c>
      <c r="BV233" s="5">
        <v>136.9</v>
      </c>
      <c r="BW233" s="5">
        <v>140</v>
      </c>
      <c r="BX233" s="5">
        <v>138.1</v>
      </c>
      <c r="BY233" s="5">
        <v>137.6</v>
      </c>
      <c r="BZ233" s="5">
        <v>138.9</v>
      </c>
      <c r="CA233" s="5">
        <v>140.19999999999999</v>
      </c>
      <c r="CB233" s="5">
        <v>141.19999999999999</v>
      </c>
      <c r="CC233" s="5">
        <v>139.5</v>
      </c>
      <c r="CD233" s="5">
        <v>139.6</v>
      </c>
      <c r="CE233" s="5">
        <v>142.30000000000001</v>
      </c>
      <c r="CF233" s="5">
        <v>145.9</v>
      </c>
      <c r="CG233" s="5">
        <v>148.19999999999999</v>
      </c>
      <c r="CH233" s="5">
        <v>154.6</v>
      </c>
      <c r="CI233" s="5">
        <v>156.6</v>
      </c>
      <c r="CJ233" s="5">
        <v>158.69999999999999</v>
      </c>
      <c r="CK233" s="5">
        <v>156.9</v>
      </c>
      <c r="CL233" s="5">
        <v>154.5</v>
      </c>
      <c r="CM233" s="5">
        <v>162.19999999999999</v>
      </c>
      <c r="CN233" s="5">
        <v>159.6</v>
      </c>
      <c r="CO233" s="5">
        <v>165.1</v>
      </c>
      <c r="CP233" s="5">
        <v>167.5</v>
      </c>
      <c r="CQ233" s="5">
        <v>163.9</v>
      </c>
      <c r="CR233" s="5">
        <v>159.69999999999999</v>
      </c>
      <c r="CS233" s="5">
        <v>157.19999999999999</v>
      </c>
      <c r="CT233" s="5">
        <v>156.4</v>
      </c>
      <c r="CU233" s="5">
        <v>156.9</v>
      </c>
      <c r="CV233" s="5">
        <v>151.30000000000001</v>
      </c>
      <c r="CW233" s="5">
        <v>147</v>
      </c>
      <c r="CX233" s="5">
        <v>147</v>
      </c>
      <c r="CY233" s="5">
        <v>144.30000000000001</v>
      </c>
      <c r="CZ233" s="5">
        <v>146.80000000000001</v>
      </c>
      <c r="DA233" s="5">
        <v>143.19999999999999</v>
      </c>
      <c r="DB233" s="5">
        <v>140.6</v>
      </c>
      <c r="DC233" s="5">
        <v>140.4</v>
      </c>
      <c r="DD233" s="5">
        <v>137.9</v>
      </c>
      <c r="DE233" s="5">
        <v>138.80000000000001</v>
      </c>
      <c r="DF233" s="5">
        <v>139.30000000000001</v>
      </c>
      <c r="DG233" s="5">
        <v>138.19999999999999</v>
      </c>
      <c r="DH233" s="5">
        <v>142.4</v>
      </c>
      <c r="DI233" s="5">
        <v>145.30000000000001</v>
      </c>
      <c r="DJ233" s="5">
        <v>147.5</v>
      </c>
      <c r="DK233" s="5">
        <v>151.5</v>
      </c>
      <c r="DL233" s="5">
        <v>154.30000000000001</v>
      </c>
      <c r="DM233" s="5">
        <v>155.1</v>
      </c>
      <c r="DN233" s="5">
        <v>154.6</v>
      </c>
      <c r="DO233" s="5">
        <v>154.30000000000001</v>
      </c>
      <c r="DP233" s="5">
        <v>153.1</v>
      </c>
      <c r="DQ233" s="5">
        <v>152.5</v>
      </c>
      <c r="DR233" s="5">
        <v>164.2</v>
      </c>
      <c r="DS233" s="5">
        <v>165.2</v>
      </c>
      <c r="DT233" s="5">
        <v>172.4</v>
      </c>
    </row>
    <row r="234" spans="1:124">
      <c r="A234" s="3" t="s">
        <v>481</v>
      </c>
      <c r="B234" s="3" t="s">
        <v>482</v>
      </c>
      <c r="C234" s="4">
        <v>0.18476999999999999</v>
      </c>
      <c r="D234" s="5">
        <v>101.1</v>
      </c>
      <c r="E234" s="5">
        <v>104.5</v>
      </c>
      <c r="F234" s="5">
        <v>101.8</v>
      </c>
      <c r="G234" s="5">
        <v>104.9</v>
      </c>
      <c r="H234" s="5">
        <v>109.2</v>
      </c>
      <c r="I234" s="5">
        <v>109.2</v>
      </c>
      <c r="J234" s="5">
        <v>109.3</v>
      </c>
      <c r="K234" s="5">
        <v>107.5</v>
      </c>
      <c r="L234" s="5">
        <v>107.9</v>
      </c>
      <c r="M234" s="5">
        <v>108.3</v>
      </c>
      <c r="N234" s="5">
        <v>104.4</v>
      </c>
      <c r="O234" s="5">
        <v>102.8</v>
      </c>
      <c r="P234" s="5">
        <v>111.9</v>
      </c>
      <c r="Q234" s="5">
        <v>112.9</v>
      </c>
      <c r="R234" s="5">
        <v>117.8</v>
      </c>
      <c r="S234" s="5">
        <v>116.2</v>
      </c>
      <c r="T234" s="5">
        <v>118.5</v>
      </c>
      <c r="U234" s="5">
        <v>116.7</v>
      </c>
      <c r="V234" s="5">
        <v>123.8</v>
      </c>
      <c r="W234" s="5">
        <v>119.4</v>
      </c>
      <c r="X234" s="5">
        <v>116.8</v>
      </c>
      <c r="Y234" s="5">
        <v>115.1</v>
      </c>
      <c r="Z234" s="5">
        <v>115.1</v>
      </c>
      <c r="AA234" s="5">
        <v>114.6</v>
      </c>
      <c r="AB234" s="5">
        <v>118.1</v>
      </c>
      <c r="AC234" s="5">
        <v>120.9</v>
      </c>
      <c r="AD234" s="5">
        <v>122.7</v>
      </c>
      <c r="AE234" s="5">
        <v>122.7</v>
      </c>
      <c r="AF234" s="5">
        <v>129.1</v>
      </c>
      <c r="AG234" s="5">
        <v>128.4</v>
      </c>
      <c r="AH234" s="5">
        <v>127.9</v>
      </c>
      <c r="AI234" s="5">
        <v>125.7</v>
      </c>
      <c r="AJ234" s="5">
        <v>125.6</v>
      </c>
      <c r="AK234" s="5">
        <v>122.9</v>
      </c>
      <c r="AL234" s="5">
        <v>126.7</v>
      </c>
      <c r="AM234" s="5">
        <v>125.2</v>
      </c>
      <c r="AN234" s="5">
        <v>126.7</v>
      </c>
      <c r="AO234" s="5">
        <v>126.2</v>
      </c>
      <c r="AP234" s="5">
        <v>124</v>
      </c>
      <c r="AQ234" s="5">
        <v>127.7</v>
      </c>
      <c r="AR234" s="5">
        <v>130.80000000000001</v>
      </c>
      <c r="AS234" s="5">
        <v>134.19999999999999</v>
      </c>
      <c r="AT234" s="5">
        <v>133.1</v>
      </c>
      <c r="AU234" s="5">
        <v>140.80000000000001</v>
      </c>
      <c r="AV234" s="5">
        <v>142.80000000000001</v>
      </c>
      <c r="AW234" s="5">
        <v>142.69999999999999</v>
      </c>
      <c r="AX234" s="5">
        <v>142.69999999999999</v>
      </c>
      <c r="AY234" s="5">
        <v>142.1</v>
      </c>
      <c r="AZ234" s="5">
        <v>141.9</v>
      </c>
      <c r="BA234" s="5">
        <v>143.30000000000001</v>
      </c>
      <c r="BB234" s="5">
        <v>144.9</v>
      </c>
      <c r="BC234" s="5">
        <v>149.6</v>
      </c>
      <c r="BD234" s="5">
        <v>148.9</v>
      </c>
      <c r="BE234" s="5">
        <v>150.4</v>
      </c>
      <c r="BF234" s="5">
        <v>150.1</v>
      </c>
      <c r="BG234" s="5">
        <v>145.69999999999999</v>
      </c>
      <c r="BH234" s="5">
        <v>145.69999999999999</v>
      </c>
      <c r="BI234" s="5">
        <v>147.6</v>
      </c>
      <c r="BJ234" s="5">
        <v>146.6</v>
      </c>
      <c r="BK234" s="5">
        <v>146.5</v>
      </c>
      <c r="BL234" s="5">
        <v>147.5</v>
      </c>
      <c r="BM234" s="5">
        <v>144</v>
      </c>
      <c r="BN234" s="5">
        <v>149</v>
      </c>
      <c r="BO234" s="5">
        <v>148.4</v>
      </c>
      <c r="BP234" s="5">
        <v>147.19999999999999</v>
      </c>
      <c r="BQ234" s="5">
        <v>149.19999999999999</v>
      </c>
      <c r="BR234" s="5">
        <v>145.30000000000001</v>
      </c>
      <c r="BS234" s="5">
        <v>144.30000000000001</v>
      </c>
      <c r="BT234" s="5">
        <v>142.80000000000001</v>
      </c>
      <c r="BU234" s="5">
        <v>141.30000000000001</v>
      </c>
      <c r="BV234" s="5">
        <v>140</v>
      </c>
      <c r="BW234" s="5">
        <v>143.9</v>
      </c>
      <c r="BX234" s="5">
        <v>141.6</v>
      </c>
      <c r="BY234" s="5">
        <v>140.9</v>
      </c>
      <c r="BZ234" s="5">
        <v>142.6</v>
      </c>
      <c r="CA234" s="5">
        <v>144.1</v>
      </c>
      <c r="CB234" s="5">
        <v>145.30000000000001</v>
      </c>
      <c r="CC234" s="5">
        <v>143.9</v>
      </c>
      <c r="CD234" s="5">
        <v>144</v>
      </c>
      <c r="CE234" s="5">
        <v>147.30000000000001</v>
      </c>
      <c r="CF234" s="5">
        <v>151.6</v>
      </c>
      <c r="CG234" s="5">
        <v>154.5</v>
      </c>
      <c r="CH234" s="5">
        <v>162.19999999999999</v>
      </c>
      <c r="CI234" s="5">
        <v>164.6</v>
      </c>
      <c r="CJ234" s="5">
        <v>167.2</v>
      </c>
      <c r="CK234" s="5">
        <v>165</v>
      </c>
      <c r="CL234" s="5">
        <v>162.19999999999999</v>
      </c>
      <c r="CM234" s="5">
        <v>171.5</v>
      </c>
      <c r="CN234" s="5">
        <v>168.4</v>
      </c>
      <c r="CO234" s="5">
        <v>175.1</v>
      </c>
      <c r="CP234" s="5">
        <v>178</v>
      </c>
      <c r="CQ234" s="5">
        <v>173.5</v>
      </c>
      <c r="CR234" s="5">
        <v>168.5</v>
      </c>
      <c r="CS234" s="5">
        <v>165.4</v>
      </c>
      <c r="CT234" s="5">
        <v>164.5</v>
      </c>
      <c r="CU234" s="5">
        <v>165.1</v>
      </c>
      <c r="CV234" s="5">
        <v>161</v>
      </c>
      <c r="CW234" s="5">
        <v>155.69999999999999</v>
      </c>
      <c r="CX234" s="5">
        <v>155.80000000000001</v>
      </c>
      <c r="CY234" s="5">
        <v>152.5</v>
      </c>
      <c r="CZ234" s="5">
        <v>155.5</v>
      </c>
      <c r="DA234" s="5">
        <v>151.1</v>
      </c>
      <c r="DB234" s="5">
        <v>148</v>
      </c>
      <c r="DC234" s="5">
        <v>147.69999999999999</v>
      </c>
      <c r="DD234" s="5">
        <v>144.69999999999999</v>
      </c>
      <c r="DE234" s="5">
        <v>145.80000000000001</v>
      </c>
      <c r="DF234" s="5">
        <v>146.30000000000001</v>
      </c>
      <c r="DG234" s="5">
        <v>145</v>
      </c>
      <c r="DH234" s="5">
        <v>150.1</v>
      </c>
      <c r="DI234" s="5">
        <v>153.69999999999999</v>
      </c>
      <c r="DJ234" s="5">
        <v>156.4</v>
      </c>
      <c r="DK234" s="5">
        <v>161.19999999999999</v>
      </c>
      <c r="DL234" s="5">
        <v>164.4</v>
      </c>
      <c r="DM234" s="5">
        <v>163.9</v>
      </c>
      <c r="DN234" s="5">
        <v>163.19999999999999</v>
      </c>
      <c r="DO234" s="5">
        <v>162.80000000000001</v>
      </c>
      <c r="DP234" s="5">
        <v>161.4</v>
      </c>
      <c r="DQ234" s="5">
        <v>161.30000000000001</v>
      </c>
      <c r="DR234" s="5">
        <v>172.3</v>
      </c>
      <c r="DS234" s="5">
        <v>174</v>
      </c>
      <c r="DT234" s="5">
        <v>182.9</v>
      </c>
    </row>
    <row r="235" spans="1:124">
      <c r="A235" s="3" t="s">
        <v>483</v>
      </c>
      <c r="B235" s="3" t="s">
        <v>484</v>
      </c>
      <c r="C235" s="4">
        <v>4.0230000000000002E-2</v>
      </c>
      <c r="D235" s="5">
        <v>101.5</v>
      </c>
      <c r="E235" s="5">
        <v>104.3</v>
      </c>
      <c r="F235" s="5">
        <v>107.6</v>
      </c>
      <c r="G235" s="5">
        <v>111.3</v>
      </c>
      <c r="H235" s="5">
        <v>110.4</v>
      </c>
      <c r="I235" s="5">
        <v>113</v>
      </c>
      <c r="J235" s="5">
        <v>113</v>
      </c>
      <c r="K235" s="5">
        <v>105.9</v>
      </c>
      <c r="L235" s="5">
        <v>108.7</v>
      </c>
      <c r="M235" s="5">
        <v>106.5</v>
      </c>
      <c r="N235" s="5">
        <v>109.5</v>
      </c>
      <c r="O235" s="5">
        <v>119.9</v>
      </c>
      <c r="P235" s="5">
        <v>123.5</v>
      </c>
      <c r="Q235" s="5">
        <v>125.9</v>
      </c>
      <c r="R235" s="5">
        <v>137.69999999999999</v>
      </c>
      <c r="S235" s="5">
        <v>140.19999999999999</v>
      </c>
      <c r="T235" s="5">
        <v>142</v>
      </c>
      <c r="U235" s="5">
        <v>144.9</v>
      </c>
      <c r="V235" s="5">
        <v>147.9</v>
      </c>
      <c r="W235" s="5">
        <v>147.19999999999999</v>
      </c>
      <c r="X235" s="5">
        <v>150.19999999999999</v>
      </c>
      <c r="Y235" s="5">
        <v>151.9</v>
      </c>
      <c r="Z235" s="5">
        <v>153.4</v>
      </c>
      <c r="AA235" s="5">
        <v>155.80000000000001</v>
      </c>
      <c r="AB235" s="5">
        <v>154.6</v>
      </c>
      <c r="AC235" s="5">
        <v>152</v>
      </c>
      <c r="AD235" s="5">
        <v>140.6</v>
      </c>
      <c r="AE235" s="5">
        <v>139.1</v>
      </c>
      <c r="AF235" s="5">
        <v>135.9</v>
      </c>
      <c r="AG235" s="5">
        <v>133</v>
      </c>
      <c r="AH235" s="5">
        <v>137.6</v>
      </c>
      <c r="AI235" s="5">
        <v>132.69999999999999</v>
      </c>
      <c r="AJ235" s="5">
        <v>135.6</v>
      </c>
      <c r="AK235" s="5">
        <v>133.30000000000001</v>
      </c>
      <c r="AL235" s="5">
        <v>136.4</v>
      </c>
      <c r="AM235" s="5">
        <v>135.4</v>
      </c>
      <c r="AN235" s="5">
        <v>144.19999999999999</v>
      </c>
      <c r="AO235" s="5">
        <v>146</v>
      </c>
      <c r="AP235" s="5">
        <v>145.4</v>
      </c>
      <c r="AQ235" s="5">
        <v>142.9</v>
      </c>
      <c r="AR235" s="5">
        <v>143.30000000000001</v>
      </c>
      <c r="AS235" s="5">
        <v>142.4</v>
      </c>
      <c r="AT235" s="5">
        <v>139.1</v>
      </c>
      <c r="AU235" s="5">
        <v>141</v>
      </c>
      <c r="AV235" s="5">
        <v>139.5</v>
      </c>
      <c r="AW235" s="5">
        <v>138.80000000000001</v>
      </c>
      <c r="AX235" s="5">
        <v>136.6</v>
      </c>
      <c r="AY235" s="5">
        <v>136.6</v>
      </c>
      <c r="AZ235" s="5">
        <v>135</v>
      </c>
      <c r="BA235" s="5">
        <v>134.6</v>
      </c>
      <c r="BB235" s="5">
        <v>134.19999999999999</v>
      </c>
      <c r="BC235" s="5">
        <v>132.5</v>
      </c>
      <c r="BD235" s="5">
        <v>127.6</v>
      </c>
      <c r="BE235" s="5">
        <v>124</v>
      </c>
      <c r="BF235" s="5">
        <v>124.9</v>
      </c>
      <c r="BG235" s="5">
        <v>121.7</v>
      </c>
      <c r="BH235" s="5">
        <v>121.7</v>
      </c>
      <c r="BI235" s="5">
        <v>121.9</v>
      </c>
      <c r="BJ235" s="5">
        <v>122.2</v>
      </c>
      <c r="BK235" s="5">
        <v>122.6</v>
      </c>
      <c r="BL235" s="5">
        <v>122.6</v>
      </c>
      <c r="BM235" s="5">
        <v>122.6</v>
      </c>
      <c r="BN235" s="5">
        <v>122.2</v>
      </c>
      <c r="BO235" s="5">
        <v>122.2</v>
      </c>
      <c r="BP235" s="5">
        <v>122.2</v>
      </c>
      <c r="BQ235" s="5">
        <v>122.2</v>
      </c>
      <c r="BR235" s="5">
        <v>122.2</v>
      </c>
      <c r="BS235" s="5">
        <v>122.2</v>
      </c>
      <c r="BT235" s="5">
        <v>122.2</v>
      </c>
      <c r="BU235" s="5">
        <v>122.2</v>
      </c>
      <c r="BV235" s="5">
        <v>122.2</v>
      </c>
      <c r="BW235" s="5">
        <v>122.2</v>
      </c>
      <c r="BX235" s="5">
        <v>122.2</v>
      </c>
      <c r="BY235" s="5">
        <v>122.2</v>
      </c>
      <c r="BZ235" s="5">
        <v>122.2</v>
      </c>
      <c r="CA235" s="5">
        <v>122.2</v>
      </c>
      <c r="CB235" s="5">
        <v>122.2</v>
      </c>
      <c r="CC235" s="5">
        <v>119.5</v>
      </c>
      <c r="CD235" s="5">
        <v>119.5</v>
      </c>
      <c r="CE235" s="5">
        <v>119.5</v>
      </c>
      <c r="CF235" s="5">
        <v>119.5</v>
      </c>
      <c r="CG235" s="5">
        <v>119.5</v>
      </c>
      <c r="CH235" s="5">
        <v>119.5</v>
      </c>
      <c r="CI235" s="5">
        <v>119.5</v>
      </c>
      <c r="CJ235" s="5">
        <v>119.5</v>
      </c>
      <c r="CK235" s="5">
        <v>119.5</v>
      </c>
      <c r="CL235" s="5">
        <v>119.5</v>
      </c>
      <c r="CM235" s="5">
        <v>119.5</v>
      </c>
      <c r="CN235" s="5">
        <v>119.5</v>
      </c>
      <c r="CO235" s="5">
        <v>119.5</v>
      </c>
      <c r="CP235" s="5">
        <v>119.5</v>
      </c>
      <c r="CQ235" s="5">
        <v>119.5</v>
      </c>
      <c r="CR235" s="5">
        <v>119.5</v>
      </c>
      <c r="CS235" s="5">
        <v>119.5</v>
      </c>
      <c r="CT235" s="5">
        <v>119.5</v>
      </c>
      <c r="CU235" s="5">
        <v>119.5</v>
      </c>
      <c r="CV235" s="5">
        <v>106.8</v>
      </c>
      <c r="CW235" s="5">
        <v>106.8</v>
      </c>
      <c r="CX235" s="5">
        <v>106.8</v>
      </c>
      <c r="CY235" s="5">
        <v>106.8</v>
      </c>
      <c r="CZ235" s="5">
        <v>106.8</v>
      </c>
      <c r="DA235" s="5">
        <v>106.8</v>
      </c>
      <c r="DB235" s="5">
        <v>106.8</v>
      </c>
      <c r="DC235" s="5">
        <v>106.8</v>
      </c>
      <c r="DD235" s="5">
        <v>106.8</v>
      </c>
      <c r="DE235" s="5">
        <v>106.8</v>
      </c>
      <c r="DF235" s="5">
        <v>106.8</v>
      </c>
      <c r="DG235" s="5">
        <v>106.8</v>
      </c>
      <c r="DH235" s="5">
        <v>106.8</v>
      </c>
      <c r="DI235" s="5">
        <v>106.8</v>
      </c>
      <c r="DJ235" s="5">
        <v>106.8</v>
      </c>
      <c r="DK235" s="5">
        <v>106.8</v>
      </c>
      <c r="DL235" s="5">
        <v>108</v>
      </c>
      <c r="DM235" s="5">
        <v>114.6</v>
      </c>
      <c r="DN235" s="5">
        <v>115.1</v>
      </c>
      <c r="DO235" s="5">
        <v>115.1</v>
      </c>
      <c r="DP235" s="5">
        <v>115.1</v>
      </c>
      <c r="DQ235" s="5">
        <v>112.5</v>
      </c>
      <c r="DR235" s="5">
        <v>126.9</v>
      </c>
      <c r="DS235" s="5">
        <v>124.4</v>
      </c>
      <c r="DT235" s="5">
        <v>124.4</v>
      </c>
    </row>
    <row r="236" spans="1:124">
      <c r="A236" s="3" t="s">
        <v>485</v>
      </c>
      <c r="B236" s="3" t="s">
        <v>486</v>
      </c>
      <c r="C236" s="4">
        <v>0.35630000000000001</v>
      </c>
      <c r="D236" s="5">
        <v>108.5</v>
      </c>
      <c r="E236" s="5">
        <v>112.3</v>
      </c>
      <c r="F236" s="5">
        <v>115</v>
      </c>
      <c r="G236" s="5">
        <v>122.4</v>
      </c>
      <c r="H236" s="5">
        <v>129</v>
      </c>
      <c r="I236" s="5">
        <v>133.4</v>
      </c>
      <c r="J236" s="5">
        <v>134.4</v>
      </c>
      <c r="K236" s="5">
        <v>135</v>
      </c>
      <c r="L236" s="5">
        <v>131.1</v>
      </c>
      <c r="M236" s="5">
        <v>128.4</v>
      </c>
      <c r="N236" s="5">
        <v>127.6</v>
      </c>
      <c r="O236" s="5">
        <v>130.69999999999999</v>
      </c>
      <c r="P236" s="5">
        <v>135.19999999999999</v>
      </c>
      <c r="Q236" s="5">
        <v>137</v>
      </c>
      <c r="R236" s="5">
        <v>138.30000000000001</v>
      </c>
      <c r="S236" s="5">
        <v>138.5</v>
      </c>
      <c r="T236" s="5">
        <v>139.6</v>
      </c>
      <c r="U236" s="5">
        <v>140.9</v>
      </c>
      <c r="V236" s="5">
        <v>142.1</v>
      </c>
      <c r="W236" s="5">
        <v>140.6</v>
      </c>
      <c r="X236" s="5">
        <v>137</v>
      </c>
      <c r="Y236" s="5">
        <v>135.6</v>
      </c>
      <c r="Z236" s="5">
        <v>136.5</v>
      </c>
      <c r="AA236" s="5">
        <v>138.1</v>
      </c>
      <c r="AB236" s="5">
        <v>140.5</v>
      </c>
      <c r="AC236" s="5">
        <v>144.19999999999999</v>
      </c>
      <c r="AD236" s="5">
        <v>143.6</v>
      </c>
      <c r="AE236" s="5">
        <v>143.9</v>
      </c>
      <c r="AF236" s="5">
        <v>142.6</v>
      </c>
      <c r="AG236" s="5">
        <v>140.6</v>
      </c>
      <c r="AH236" s="5">
        <v>136.9</v>
      </c>
      <c r="AI236" s="5">
        <v>134.5</v>
      </c>
      <c r="AJ236" s="5">
        <v>134.6</v>
      </c>
      <c r="AK236" s="5">
        <v>135.5</v>
      </c>
      <c r="AL236" s="5">
        <v>135.69999999999999</v>
      </c>
      <c r="AM236" s="5">
        <v>136.30000000000001</v>
      </c>
      <c r="AN236" s="5">
        <v>140.30000000000001</v>
      </c>
      <c r="AO236" s="5">
        <v>144.80000000000001</v>
      </c>
      <c r="AP236" s="5">
        <v>146.1</v>
      </c>
      <c r="AQ236" s="5">
        <v>146.69999999999999</v>
      </c>
      <c r="AR236" s="5">
        <v>153.19999999999999</v>
      </c>
      <c r="AS236" s="5">
        <v>155.1</v>
      </c>
      <c r="AT236" s="5">
        <v>157.69999999999999</v>
      </c>
      <c r="AU236" s="5">
        <v>155.6</v>
      </c>
      <c r="AV236" s="5">
        <v>156.80000000000001</v>
      </c>
      <c r="AW236" s="5">
        <v>158.5</v>
      </c>
      <c r="AX236" s="5">
        <v>159.5</v>
      </c>
      <c r="AY236" s="5">
        <v>159.9</v>
      </c>
      <c r="AZ236" s="5">
        <v>162.9</v>
      </c>
      <c r="BA236" s="5">
        <v>164.8</v>
      </c>
      <c r="BB236" s="5">
        <v>168.1</v>
      </c>
      <c r="BC236" s="5">
        <v>170.8</v>
      </c>
      <c r="BD236" s="5">
        <v>171.2</v>
      </c>
      <c r="BE236" s="5">
        <v>171</v>
      </c>
      <c r="BF236" s="5">
        <v>168.1</v>
      </c>
      <c r="BG236" s="5">
        <v>165.4</v>
      </c>
      <c r="BH236" s="5">
        <v>163.19999999999999</v>
      </c>
      <c r="BI236" s="5">
        <v>161.6</v>
      </c>
      <c r="BJ236" s="5">
        <v>159.9</v>
      </c>
      <c r="BK236" s="5">
        <v>158.19999999999999</v>
      </c>
      <c r="BL236" s="5">
        <v>158.4</v>
      </c>
      <c r="BM236" s="5">
        <v>157.6</v>
      </c>
      <c r="BN236" s="5">
        <v>155.6</v>
      </c>
      <c r="BO236" s="5">
        <v>153.4</v>
      </c>
      <c r="BP236" s="5">
        <v>152.9</v>
      </c>
      <c r="BQ236" s="5">
        <v>152.5</v>
      </c>
      <c r="BR236" s="5">
        <v>150.5</v>
      </c>
      <c r="BS236" s="5">
        <v>150.19999999999999</v>
      </c>
      <c r="BT236" s="5">
        <v>149.80000000000001</v>
      </c>
      <c r="BU236" s="5">
        <v>149.69999999999999</v>
      </c>
      <c r="BV236" s="5">
        <v>152.5</v>
      </c>
      <c r="BW236" s="5">
        <v>152.9</v>
      </c>
      <c r="BX236" s="5">
        <v>152.19999999999999</v>
      </c>
      <c r="BY236" s="5">
        <v>152.30000000000001</v>
      </c>
      <c r="BZ236" s="5">
        <v>153.4</v>
      </c>
      <c r="CA236" s="5">
        <v>154.80000000000001</v>
      </c>
      <c r="CB236" s="5">
        <v>158</v>
      </c>
      <c r="CC236" s="5">
        <v>158.6</v>
      </c>
      <c r="CD236" s="5">
        <v>159.4</v>
      </c>
      <c r="CE236" s="5">
        <v>160.80000000000001</v>
      </c>
      <c r="CF236" s="5">
        <v>159.19999999999999</v>
      </c>
      <c r="CG236" s="5">
        <v>159.1</v>
      </c>
      <c r="CH236" s="5">
        <v>160.5</v>
      </c>
      <c r="CI236" s="5">
        <v>161.5</v>
      </c>
      <c r="CJ236" s="5">
        <v>165.3</v>
      </c>
      <c r="CK236" s="5">
        <v>169</v>
      </c>
      <c r="CL236" s="5">
        <v>172.1</v>
      </c>
      <c r="CM236" s="5">
        <v>175.2</v>
      </c>
      <c r="CN236" s="5">
        <v>177.2</v>
      </c>
      <c r="CO236" s="5">
        <v>179.9</v>
      </c>
      <c r="CP236" s="5">
        <v>180.1</v>
      </c>
      <c r="CQ236" s="5">
        <v>178.2</v>
      </c>
      <c r="CR236" s="5">
        <v>175.7</v>
      </c>
      <c r="CS236" s="5">
        <v>174.9</v>
      </c>
      <c r="CT236" s="5">
        <v>170</v>
      </c>
      <c r="CU236" s="5">
        <v>166</v>
      </c>
      <c r="CV236" s="5">
        <v>166.1</v>
      </c>
      <c r="CW236" s="5">
        <v>165.7</v>
      </c>
      <c r="CX236" s="5">
        <v>167.7</v>
      </c>
      <c r="CY236" s="5">
        <v>167.4</v>
      </c>
      <c r="CZ236" s="5">
        <v>168.5</v>
      </c>
      <c r="DA236" s="5">
        <v>170.6</v>
      </c>
      <c r="DB236" s="5">
        <v>169.9</v>
      </c>
      <c r="DC236" s="5">
        <v>171.6</v>
      </c>
      <c r="DD236" s="5">
        <v>171.4</v>
      </c>
      <c r="DE236" s="5">
        <v>172.6</v>
      </c>
      <c r="DF236" s="5">
        <v>175.4</v>
      </c>
      <c r="DG236" s="5">
        <v>179.5</v>
      </c>
      <c r="DH236" s="5">
        <v>187.9</v>
      </c>
      <c r="DI236" s="5">
        <v>194.7</v>
      </c>
      <c r="DJ236" s="5">
        <v>197.7</v>
      </c>
      <c r="DK236" s="5">
        <v>202.1</v>
      </c>
      <c r="DL236" s="5">
        <v>209</v>
      </c>
      <c r="DM236" s="5">
        <v>208.1</v>
      </c>
      <c r="DN236" s="5">
        <v>201</v>
      </c>
      <c r="DO236" s="5">
        <v>197.1</v>
      </c>
      <c r="DP236" s="5">
        <v>199.5</v>
      </c>
      <c r="DQ236" s="5">
        <v>199.7</v>
      </c>
      <c r="DR236" s="5">
        <v>204.1</v>
      </c>
      <c r="DS236" s="5">
        <v>210.1</v>
      </c>
      <c r="DT236" s="5">
        <v>213.9</v>
      </c>
    </row>
    <row r="237" spans="1:124">
      <c r="A237" s="3" t="s">
        <v>487</v>
      </c>
      <c r="B237" s="3" t="s">
        <v>488</v>
      </c>
      <c r="C237" s="4">
        <v>0.21073</v>
      </c>
      <c r="D237" s="5">
        <v>106.7</v>
      </c>
      <c r="E237" s="5">
        <v>109.8</v>
      </c>
      <c r="F237" s="5">
        <v>112.6</v>
      </c>
      <c r="G237" s="5">
        <v>118.3</v>
      </c>
      <c r="H237" s="5">
        <v>123.3</v>
      </c>
      <c r="I237" s="5">
        <v>128.69999999999999</v>
      </c>
      <c r="J237" s="5">
        <v>131.1</v>
      </c>
      <c r="K237" s="5">
        <v>131.9</v>
      </c>
      <c r="L237" s="5">
        <v>130.9</v>
      </c>
      <c r="M237" s="5">
        <v>129.69999999999999</v>
      </c>
      <c r="N237" s="5">
        <v>130.5</v>
      </c>
      <c r="O237" s="5">
        <v>133.80000000000001</v>
      </c>
      <c r="P237" s="5">
        <v>138.19999999999999</v>
      </c>
      <c r="Q237" s="5">
        <v>139.5</v>
      </c>
      <c r="R237" s="5">
        <v>140</v>
      </c>
      <c r="S237" s="5">
        <v>140.19999999999999</v>
      </c>
      <c r="T237" s="5">
        <v>140.4</v>
      </c>
      <c r="U237" s="5">
        <v>142</v>
      </c>
      <c r="V237" s="5">
        <v>142.80000000000001</v>
      </c>
      <c r="W237" s="5">
        <v>143.4</v>
      </c>
      <c r="X237" s="5">
        <v>142.30000000000001</v>
      </c>
      <c r="Y237" s="5">
        <v>140.6</v>
      </c>
      <c r="Z237" s="5">
        <v>140.80000000000001</v>
      </c>
      <c r="AA237" s="5">
        <v>141.80000000000001</v>
      </c>
      <c r="AB237" s="5">
        <v>144</v>
      </c>
      <c r="AC237" s="5">
        <v>147.5</v>
      </c>
      <c r="AD237" s="5">
        <v>146.6</v>
      </c>
      <c r="AE237" s="5">
        <v>146</v>
      </c>
      <c r="AF237" s="5">
        <v>144.19999999999999</v>
      </c>
      <c r="AG237" s="5">
        <v>141.5</v>
      </c>
      <c r="AH237" s="5">
        <v>138.9</v>
      </c>
      <c r="AI237" s="5">
        <v>137.1</v>
      </c>
      <c r="AJ237" s="5">
        <v>137.19999999999999</v>
      </c>
      <c r="AK237" s="5">
        <v>138.4</v>
      </c>
      <c r="AL237" s="5">
        <v>139</v>
      </c>
      <c r="AM237" s="5">
        <v>138.69999999999999</v>
      </c>
      <c r="AN237" s="5">
        <v>140.80000000000001</v>
      </c>
      <c r="AO237" s="5">
        <v>143.5</v>
      </c>
      <c r="AP237" s="5">
        <v>144.80000000000001</v>
      </c>
      <c r="AQ237" s="5">
        <v>145</v>
      </c>
      <c r="AR237" s="5">
        <v>147.19999999999999</v>
      </c>
      <c r="AS237" s="5">
        <v>148.80000000000001</v>
      </c>
      <c r="AT237" s="5">
        <v>150.6</v>
      </c>
      <c r="AU237" s="5">
        <v>150.4</v>
      </c>
      <c r="AV237" s="5">
        <v>150.30000000000001</v>
      </c>
      <c r="AW237" s="5">
        <v>151.30000000000001</v>
      </c>
      <c r="AX237" s="5">
        <v>153.80000000000001</v>
      </c>
      <c r="AY237" s="5">
        <v>154.4</v>
      </c>
      <c r="AZ237" s="5">
        <v>155.4</v>
      </c>
      <c r="BA237" s="5">
        <v>155.9</v>
      </c>
      <c r="BB237" s="5">
        <v>158.9</v>
      </c>
      <c r="BC237" s="5">
        <v>161.30000000000001</v>
      </c>
      <c r="BD237" s="5">
        <v>161.80000000000001</v>
      </c>
      <c r="BE237" s="5">
        <v>160.9</v>
      </c>
      <c r="BF237" s="5">
        <v>159</v>
      </c>
      <c r="BG237" s="5">
        <v>158.6</v>
      </c>
      <c r="BH237" s="5">
        <v>157.9</v>
      </c>
      <c r="BI237" s="5">
        <v>157.30000000000001</v>
      </c>
      <c r="BJ237" s="5">
        <v>157.6</v>
      </c>
      <c r="BK237" s="5">
        <v>155.19999999999999</v>
      </c>
      <c r="BL237" s="5">
        <v>155.69999999999999</v>
      </c>
      <c r="BM237" s="5">
        <v>156.4</v>
      </c>
      <c r="BN237" s="5">
        <v>155.4</v>
      </c>
      <c r="BO237" s="5">
        <v>154.5</v>
      </c>
      <c r="BP237" s="5">
        <v>154.6</v>
      </c>
      <c r="BQ237" s="5">
        <v>154.9</v>
      </c>
      <c r="BR237" s="5">
        <v>154</v>
      </c>
      <c r="BS237" s="5">
        <v>152.9</v>
      </c>
      <c r="BT237" s="5">
        <v>151.19999999999999</v>
      </c>
      <c r="BU237" s="5">
        <v>150.6</v>
      </c>
      <c r="BV237" s="5">
        <v>154.30000000000001</v>
      </c>
      <c r="BW237" s="5">
        <v>154.4</v>
      </c>
      <c r="BX237" s="5">
        <v>154.69999999999999</v>
      </c>
      <c r="BY237" s="5">
        <v>154.80000000000001</v>
      </c>
      <c r="BZ237" s="5">
        <v>154.9</v>
      </c>
      <c r="CA237" s="5">
        <v>154.5</v>
      </c>
      <c r="CB237" s="5">
        <v>156.1</v>
      </c>
      <c r="CC237" s="5">
        <v>155.1</v>
      </c>
      <c r="CD237" s="5">
        <v>155.19999999999999</v>
      </c>
      <c r="CE237" s="5">
        <v>159.4</v>
      </c>
      <c r="CF237" s="5">
        <v>159.6</v>
      </c>
      <c r="CG237" s="5">
        <v>160.9</v>
      </c>
      <c r="CH237" s="5">
        <v>162.30000000000001</v>
      </c>
      <c r="CI237" s="5">
        <v>161.69999999999999</v>
      </c>
      <c r="CJ237" s="5">
        <v>165.7</v>
      </c>
      <c r="CK237" s="5">
        <v>169</v>
      </c>
      <c r="CL237" s="5">
        <v>171.9</v>
      </c>
      <c r="CM237" s="5">
        <v>175.5</v>
      </c>
      <c r="CN237" s="5">
        <v>176.8</v>
      </c>
      <c r="CO237" s="5">
        <v>178.2</v>
      </c>
      <c r="CP237" s="5">
        <v>178.5</v>
      </c>
      <c r="CQ237" s="5">
        <v>178</v>
      </c>
      <c r="CR237" s="5">
        <v>177.8</v>
      </c>
      <c r="CS237" s="5">
        <v>178.5</v>
      </c>
      <c r="CT237" s="5">
        <v>174.9</v>
      </c>
      <c r="CU237" s="5">
        <v>171.7</v>
      </c>
      <c r="CV237" s="5">
        <v>173.6</v>
      </c>
      <c r="CW237" s="5">
        <v>172.2</v>
      </c>
      <c r="CX237" s="5">
        <v>171.7</v>
      </c>
      <c r="CY237" s="5">
        <v>170.1</v>
      </c>
      <c r="CZ237" s="5">
        <v>170.1</v>
      </c>
      <c r="DA237" s="5">
        <v>169.1</v>
      </c>
      <c r="DB237" s="5">
        <v>169.1</v>
      </c>
      <c r="DC237" s="5">
        <v>170</v>
      </c>
      <c r="DD237" s="5">
        <v>171.7</v>
      </c>
      <c r="DE237" s="5">
        <v>173.2</v>
      </c>
      <c r="DF237" s="5">
        <v>174.2</v>
      </c>
      <c r="DG237" s="5">
        <v>178.3</v>
      </c>
      <c r="DH237" s="5">
        <v>185.4</v>
      </c>
      <c r="DI237" s="5">
        <v>190.7</v>
      </c>
      <c r="DJ237" s="5">
        <v>194.5</v>
      </c>
      <c r="DK237" s="5">
        <v>199.2</v>
      </c>
      <c r="DL237" s="5">
        <v>206</v>
      </c>
      <c r="DM237" s="5">
        <v>205.6</v>
      </c>
      <c r="DN237" s="5">
        <v>196.7</v>
      </c>
      <c r="DO237" s="5">
        <v>194.1</v>
      </c>
      <c r="DP237" s="5">
        <v>198.1</v>
      </c>
      <c r="DQ237" s="5">
        <v>197.1</v>
      </c>
      <c r="DR237" s="5">
        <v>200.5</v>
      </c>
      <c r="DS237" s="5">
        <v>205.6</v>
      </c>
      <c r="DT237" s="5">
        <v>210.9</v>
      </c>
    </row>
    <row r="238" spans="1:124">
      <c r="A238" s="3" t="s">
        <v>489</v>
      </c>
      <c r="B238" s="3" t="s">
        <v>490</v>
      </c>
      <c r="C238" s="4">
        <v>3.918E-2</v>
      </c>
      <c r="D238" s="5">
        <v>103.5</v>
      </c>
      <c r="E238" s="5">
        <v>108</v>
      </c>
      <c r="F238" s="5">
        <v>112.1</v>
      </c>
      <c r="G238" s="5">
        <v>118.9</v>
      </c>
      <c r="H238" s="5">
        <v>121.6</v>
      </c>
      <c r="I238" s="5">
        <v>125.6</v>
      </c>
      <c r="J238" s="5">
        <v>124.2</v>
      </c>
      <c r="K238" s="5">
        <v>125.1</v>
      </c>
      <c r="L238" s="5">
        <v>117.8</v>
      </c>
      <c r="M238" s="5">
        <v>117.6</v>
      </c>
      <c r="N238" s="5">
        <v>118.6</v>
      </c>
      <c r="O238" s="5">
        <v>122</v>
      </c>
      <c r="P238" s="5">
        <v>121.7</v>
      </c>
      <c r="Q238" s="5">
        <v>123.2</v>
      </c>
      <c r="R238" s="5">
        <v>128.9</v>
      </c>
      <c r="S238" s="5">
        <v>132.30000000000001</v>
      </c>
      <c r="T238" s="5">
        <v>137.6</v>
      </c>
      <c r="U238" s="5">
        <v>134.6</v>
      </c>
      <c r="V238" s="5">
        <v>137.80000000000001</v>
      </c>
      <c r="W238" s="5">
        <v>138</v>
      </c>
      <c r="X238" s="5">
        <v>123.8</v>
      </c>
      <c r="Y238" s="5">
        <v>116.5</v>
      </c>
      <c r="Z238" s="5">
        <v>120.7</v>
      </c>
      <c r="AA238" s="5">
        <v>124.3</v>
      </c>
      <c r="AB238" s="5">
        <v>123.2</v>
      </c>
      <c r="AC238" s="5">
        <v>126.8</v>
      </c>
      <c r="AD238" s="5">
        <v>128.1</v>
      </c>
      <c r="AE238" s="5">
        <v>126.9</v>
      </c>
      <c r="AF238" s="5">
        <v>125.6</v>
      </c>
      <c r="AG238" s="5">
        <v>127.3</v>
      </c>
      <c r="AH238" s="5">
        <v>124.2</v>
      </c>
      <c r="AI238" s="5">
        <v>119.5</v>
      </c>
      <c r="AJ238" s="5">
        <v>112</v>
      </c>
      <c r="AK238" s="5">
        <v>112.2</v>
      </c>
      <c r="AL238" s="5">
        <v>114.3</v>
      </c>
      <c r="AM238" s="5">
        <v>110.6</v>
      </c>
      <c r="AN238" s="5">
        <v>107.8</v>
      </c>
      <c r="AO238" s="5">
        <v>115.2</v>
      </c>
      <c r="AP238" s="5">
        <v>119.9</v>
      </c>
      <c r="AQ238" s="5">
        <v>124</v>
      </c>
      <c r="AR238" s="5">
        <v>130.69999999999999</v>
      </c>
      <c r="AS238" s="5">
        <v>127.7</v>
      </c>
      <c r="AT238" s="5">
        <v>131</v>
      </c>
      <c r="AU238" s="5">
        <v>126.1</v>
      </c>
      <c r="AV238" s="5">
        <v>124.8</v>
      </c>
      <c r="AW238" s="5">
        <v>125.5</v>
      </c>
      <c r="AX238" s="5">
        <v>124.7</v>
      </c>
      <c r="AY238" s="5">
        <v>123.7</v>
      </c>
      <c r="AZ238" s="5">
        <v>127.6</v>
      </c>
      <c r="BA238" s="5">
        <v>138.30000000000001</v>
      </c>
      <c r="BB238" s="5">
        <v>145.80000000000001</v>
      </c>
      <c r="BC238" s="5">
        <v>148.30000000000001</v>
      </c>
      <c r="BD238" s="5">
        <v>146.5</v>
      </c>
      <c r="BE238" s="5">
        <v>152.19999999999999</v>
      </c>
      <c r="BF238" s="5">
        <v>146.6</v>
      </c>
      <c r="BG238" s="5">
        <v>144</v>
      </c>
      <c r="BH238" s="5">
        <v>138.19999999999999</v>
      </c>
      <c r="BI238" s="5">
        <v>134.4</v>
      </c>
      <c r="BJ238" s="5">
        <v>137.5</v>
      </c>
      <c r="BK238" s="5">
        <v>137.80000000000001</v>
      </c>
      <c r="BL238" s="5">
        <v>138.5</v>
      </c>
      <c r="BM238" s="5">
        <v>134.80000000000001</v>
      </c>
      <c r="BN238" s="5">
        <v>133.6</v>
      </c>
      <c r="BO238" s="5">
        <v>135</v>
      </c>
      <c r="BP238" s="5">
        <v>138.30000000000001</v>
      </c>
      <c r="BQ238" s="5">
        <v>139.1</v>
      </c>
      <c r="BR238" s="5">
        <v>133.9</v>
      </c>
      <c r="BS238" s="5">
        <v>135.30000000000001</v>
      </c>
      <c r="BT238" s="5">
        <v>132.4</v>
      </c>
      <c r="BU238" s="5">
        <v>132.9</v>
      </c>
      <c r="BV238" s="5">
        <v>133</v>
      </c>
      <c r="BW238" s="5">
        <v>137.5</v>
      </c>
      <c r="BX238" s="5">
        <v>137.9</v>
      </c>
      <c r="BY238" s="5">
        <v>138</v>
      </c>
      <c r="BZ238" s="5">
        <v>140.9</v>
      </c>
      <c r="CA238" s="5">
        <v>146.30000000000001</v>
      </c>
      <c r="CB238" s="5">
        <v>153.5</v>
      </c>
      <c r="CC238" s="5">
        <v>152.30000000000001</v>
      </c>
      <c r="CD238" s="5">
        <v>151.6</v>
      </c>
      <c r="CE238" s="5">
        <v>151</v>
      </c>
      <c r="CF238" s="5">
        <v>140.69999999999999</v>
      </c>
      <c r="CG238" s="5">
        <v>138</v>
      </c>
      <c r="CH238" s="5">
        <v>142.9</v>
      </c>
      <c r="CI238" s="5">
        <v>147</v>
      </c>
      <c r="CJ238" s="5">
        <v>149.6</v>
      </c>
      <c r="CK238" s="5">
        <v>153.1</v>
      </c>
      <c r="CL238" s="5">
        <v>158.30000000000001</v>
      </c>
      <c r="CM238" s="5">
        <v>163.9</v>
      </c>
      <c r="CN238" s="5">
        <v>166.6</v>
      </c>
      <c r="CO238" s="5">
        <v>172.4</v>
      </c>
      <c r="CP238" s="5">
        <v>172.3</v>
      </c>
      <c r="CQ238" s="5">
        <v>177.6</v>
      </c>
      <c r="CR238" s="5">
        <v>170.2</v>
      </c>
      <c r="CS238" s="5">
        <v>165.2</v>
      </c>
      <c r="CT238" s="5">
        <v>153.9</v>
      </c>
      <c r="CU238" s="5">
        <v>139.30000000000001</v>
      </c>
      <c r="CV238" s="5">
        <v>138.5</v>
      </c>
      <c r="CW238" s="5">
        <v>138.4</v>
      </c>
      <c r="CX238" s="5">
        <v>151.69999999999999</v>
      </c>
      <c r="CY238" s="5">
        <v>155</v>
      </c>
      <c r="CZ238" s="5">
        <v>162</v>
      </c>
      <c r="DA238" s="5">
        <v>178.7</v>
      </c>
      <c r="DB238" s="5">
        <v>164</v>
      </c>
      <c r="DC238" s="5">
        <v>160.6</v>
      </c>
      <c r="DD238" s="5">
        <v>149</v>
      </c>
      <c r="DE238" s="5">
        <v>148.9</v>
      </c>
      <c r="DF238" s="5">
        <v>150.6</v>
      </c>
      <c r="DG238" s="5">
        <v>158.30000000000001</v>
      </c>
      <c r="DH238" s="5">
        <v>166.6</v>
      </c>
      <c r="DI238" s="5">
        <v>179.5</v>
      </c>
      <c r="DJ238" s="5">
        <v>173.4</v>
      </c>
      <c r="DK238" s="5">
        <v>178.3</v>
      </c>
      <c r="DL238" s="5">
        <v>191</v>
      </c>
      <c r="DM238" s="5">
        <v>176.7</v>
      </c>
      <c r="DN238" s="5">
        <v>179.7</v>
      </c>
      <c r="DO238" s="5">
        <v>176.7</v>
      </c>
      <c r="DP238" s="5">
        <v>169.5</v>
      </c>
      <c r="DQ238" s="5">
        <v>164</v>
      </c>
      <c r="DR238" s="5">
        <v>182.5</v>
      </c>
      <c r="DS238" s="5">
        <v>209.7</v>
      </c>
      <c r="DT238" s="5">
        <v>211.3</v>
      </c>
    </row>
    <row r="239" spans="1:124">
      <c r="A239" s="3" t="s">
        <v>491</v>
      </c>
      <c r="B239" s="3" t="s">
        <v>492</v>
      </c>
      <c r="C239" s="4">
        <v>1.0120000000000001E-2</v>
      </c>
      <c r="D239" s="5">
        <v>115.9</v>
      </c>
      <c r="E239" s="5">
        <v>120</v>
      </c>
      <c r="F239" s="5">
        <v>126.6</v>
      </c>
      <c r="G239" s="5">
        <v>134.19999999999999</v>
      </c>
      <c r="H239" s="5">
        <v>140.80000000000001</v>
      </c>
      <c r="I239" s="5">
        <v>148.19999999999999</v>
      </c>
      <c r="J239" s="5">
        <v>138.69999999999999</v>
      </c>
      <c r="K239" s="5">
        <v>136.1</v>
      </c>
      <c r="L239" s="5">
        <v>129.30000000000001</v>
      </c>
      <c r="M239" s="5">
        <v>129.5</v>
      </c>
      <c r="N239" s="5">
        <v>129.30000000000001</v>
      </c>
      <c r="O239" s="5">
        <v>136</v>
      </c>
      <c r="P239" s="5">
        <v>141.9</v>
      </c>
      <c r="Q239" s="5">
        <v>154.69999999999999</v>
      </c>
      <c r="R239" s="5">
        <v>155.6</v>
      </c>
      <c r="S239" s="5">
        <v>151.80000000000001</v>
      </c>
      <c r="T239" s="5">
        <v>150.69999999999999</v>
      </c>
      <c r="U239" s="5">
        <v>152</v>
      </c>
      <c r="V239" s="5">
        <v>150.69999999999999</v>
      </c>
      <c r="W239" s="5">
        <v>151.4</v>
      </c>
      <c r="X239" s="5">
        <v>151.30000000000001</v>
      </c>
      <c r="Y239" s="5">
        <v>151.9</v>
      </c>
      <c r="Z239" s="5">
        <v>151.9</v>
      </c>
      <c r="AA239" s="5">
        <v>156</v>
      </c>
      <c r="AB239" s="5">
        <v>164.2</v>
      </c>
      <c r="AC239" s="5">
        <v>167.8</v>
      </c>
      <c r="AD239" s="5">
        <v>167.3</v>
      </c>
      <c r="AE239" s="5">
        <v>166.8</v>
      </c>
      <c r="AF239" s="5">
        <v>167.2</v>
      </c>
      <c r="AG239" s="5">
        <v>162.1</v>
      </c>
      <c r="AH239" s="5">
        <v>153.4</v>
      </c>
      <c r="AI239" s="5">
        <v>152.69999999999999</v>
      </c>
      <c r="AJ239" s="5">
        <v>152.19999999999999</v>
      </c>
      <c r="AK239" s="5">
        <v>153.30000000000001</v>
      </c>
      <c r="AL239" s="5">
        <v>153.30000000000001</v>
      </c>
      <c r="AM239" s="5">
        <v>151.30000000000001</v>
      </c>
      <c r="AN239" s="5">
        <v>156.6</v>
      </c>
      <c r="AO239" s="5">
        <v>162.1</v>
      </c>
      <c r="AP239" s="5">
        <v>158</v>
      </c>
      <c r="AQ239" s="5">
        <v>153.9</v>
      </c>
      <c r="AR239" s="5">
        <v>152.5</v>
      </c>
      <c r="AS239" s="5">
        <v>154.1</v>
      </c>
      <c r="AT239" s="5">
        <v>157.30000000000001</v>
      </c>
      <c r="AU239" s="5">
        <v>157.19999999999999</v>
      </c>
      <c r="AV239" s="5">
        <v>156.30000000000001</v>
      </c>
      <c r="AW239" s="5">
        <v>156</v>
      </c>
      <c r="AX239" s="5">
        <v>157.30000000000001</v>
      </c>
      <c r="AY239" s="5">
        <v>154.80000000000001</v>
      </c>
      <c r="AZ239" s="5">
        <v>161.9</v>
      </c>
      <c r="BA239" s="5">
        <v>160.6</v>
      </c>
      <c r="BB239" s="5">
        <v>161.9</v>
      </c>
      <c r="BC239" s="5">
        <v>159.69999999999999</v>
      </c>
      <c r="BD239" s="5">
        <v>158</v>
      </c>
      <c r="BE239" s="5">
        <v>153.6</v>
      </c>
      <c r="BF239" s="5">
        <v>148.1</v>
      </c>
      <c r="BG239" s="5">
        <v>146.30000000000001</v>
      </c>
      <c r="BH239" s="5">
        <v>143.19999999999999</v>
      </c>
      <c r="BI239" s="5">
        <v>141.80000000000001</v>
      </c>
      <c r="BJ239" s="5">
        <v>142.1</v>
      </c>
      <c r="BK239" s="5">
        <v>143.30000000000001</v>
      </c>
      <c r="BL239" s="5">
        <v>144.69999999999999</v>
      </c>
      <c r="BM239" s="5">
        <v>143.69999999999999</v>
      </c>
      <c r="BN239" s="5">
        <v>141</v>
      </c>
      <c r="BO239" s="5">
        <v>138.5</v>
      </c>
      <c r="BP239" s="5">
        <v>139.1</v>
      </c>
      <c r="BQ239" s="5">
        <v>137.69999999999999</v>
      </c>
      <c r="BR239" s="5">
        <v>134.4</v>
      </c>
      <c r="BS239" s="5">
        <v>135.5</v>
      </c>
      <c r="BT239" s="5">
        <v>138.30000000000001</v>
      </c>
      <c r="BU239" s="5">
        <v>138</v>
      </c>
      <c r="BV239" s="5">
        <v>141.19999999999999</v>
      </c>
      <c r="BW239" s="5">
        <v>142.1</v>
      </c>
      <c r="BX239" s="5">
        <v>141.30000000000001</v>
      </c>
      <c r="BY239" s="5">
        <v>150.4</v>
      </c>
      <c r="BZ239" s="5">
        <v>149</v>
      </c>
      <c r="CA239" s="5">
        <v>144</v>
      </c>
      <c r="CB239" s="5">
        <v>141.9</v>
      </c>
      <c r="CC239" s="5">
        <v>140.4</v>
      </c>
      <c r="CD239" s="5">
        <v>138.80000000000001</v>
      </c>
      <c r="CE239" s="5">
        <v>140.19999999999999</v>
      </c>
      <c r="CF239" s="5">
        <v>140.1</v>
      </c>
      <c r="CG239" s="5">
        <v>139.80000000000001</v>
      </c>
      <c r="CH239" s="5">
        <v>142.5</v>
      </c>
      <c r="CI239" s="5">
        <v>143.80000000000001</v>
      </c>
      <c r="CJ239" s="5">
        <v>143.19999999999999</v>
      </c>
      <c r="CK239" s="5">
        <v>141.80000000000001</v>
      </c>
      <c r="CL239" s="5">
        <v>142.1</v>
      </c>
      <c r="CM239" s="5">
        <v>141.80000000000001</v>
      </c>
      <c r="CN239" s="5">
        <v>141.9</v>
      </c>
      <c r="CO239" s="5">
        <v>142.80000000000001</v>
      </c>
      <c r="CP239" s="5">
        <v>145.4</v>
      </c>
      <c r="CQ239" s="5">
        <v>144.80000000000001</v>
      </c>
      <c r="CR239" s="5">
        <v>145.19999999999999</v>
      </c>
      <c r="CS239" s="5">
        <v>150.1</v>
      </c>
      <c r="CT239" s="5">
        <v>147.80000000000001</v>
      </c>
      <c r="CU239" s="5">
        <v>147.19999999999999</v>
      </c>
      <c r="CV239" s="5">
        <v>145.69999999999999</v>
      </c>
      <c r="CW239" s="5">
        <v>144.5</v>
      </c>
      <c r="CX239" s="5">
        <v>144.19999999999999</v>
      </c>
      <c r="CY239" s="5">
        <v>146.4</v>
      </c>
      <c r="CZ239" s="5">
        <v>146.4</v>
      </c>
      <c r="DA239" s="5">
        <v>147</v>
      </c>
      <c r="DB239" s="5">
        <v>149.1</v>
      </c>
      <c r="DC239" s="5">
        <v>152.4</v>
      </c>
      <c r="DD239" s="5">
        <v>155.4</v>
      </c>
      <c r="DE239" s="5">
        <v>157.5</v>
      </c>
      <c r="DF239" s="5">
        <v>159.5</v>
      </c>
      <c r="DG239" s="5">
        <v>160.30000000000001</v>
      </c>
      <c r="DH239" s="5">
        <v>175.9</v>
      </c>
      <c r="DI239" s="5">
        <v>192.7</v>
      </c>
      <c r="DJ239" s="5">
        <v>192.7</v>
      </c>
      <c r="DK239" s="5">
        <v>199.1</v>
      </c>
      <c r="DL239" s="5">
        <v>212.8</v>
      </c>
      <c r="DM239" s="5">
        <v>213.3</v>
      </c>
      <c r="DN239" s="5">
        <v>199.2</v>
      </c>
      <c r="DO239" s="5">
        <v>194.7</v>
      </c>
      <c r="DP239" s="5">
        <v>197.8</v>
      </c>
      <c r="DQ239" s="5">
        <v>197.1</v>
      </c>
      <c r="DR239" s="5">
        <v>197.6</v>
      </c>
      <c r="DS239" s="5">
        <v>200.1</v>
      </c>
      <c r="DT239" s="5">
        <v>203.2</v>
      </c>
    </row>
    <row r="240" spans="1:124">
      <c r="A240" s="3" t="s">
        <v>493</v>
      </c>
      <c r="B240" s="3" t="s">
        <v>494</v>
      </c>
      <c r="C240" s="4">
        <v>6.1150000000000003E-2</v>
      </c>
      <c r="D240" s="5">
        <v>104.3</v>
      </c>
      <c r="E240" s="5">
        <v>104.3</v>
      </c>
      <c r="F240" s="5">
        <v>105.8</v>
      </c>
      <c r="G240" s="5">
        <v>115.5</v>
      </c>
      <c r="H240" s="5">
        <v>125.3</v>
      </c>
      <c r="I240" s="5">
        <v>127.5</v>
      </c>
      <c r="J240" s="5">
        <v>125</v>
      </c>
      <c r="K240" s="5">
        <v>123.1</v>
      </c>
      <c r="L240" s="5">
        <v>113.6</v>
      </c>
      <c r="M240" s="5">
        <v>109.2</v>
      </c>
      <c r="N240" s="5">
        <v>108.9</v>
      </c>
      <c r="O240" s="5">
        <v>114.7</v>
      </c>
      <c r="P240" s="5">
        <v>124.2</v>
      </c>
      <c r="Q240" s="5">
        <v>127.7</v>
      </c>
      <c r="R240" s="5">
        <v>130.6</v>
      </c>
      <c r="S240" s="5">
        <v>130.9</v>
      </c>
      <c r="T240" s="5">
        <v>134.5</v>
      </c>
      <c r="U240" s="5">
        <v>136.6</v>
      </c>
      <c r="V240" s="5">
        <v>136.30000000000001</v>
      </c>
      <c r="W240" s="5">
        <v>123.4</v>
      </c>
      <c r="X240" s="5">
        <v>116</v>
      </c>
      <c r="Y240" s="5">
        <v>120.2</v>
      </c>
      <c r="Z240" s="5">
        <v>122.8</v>
      </c>
      <c r="AA240" s="5">
        <v>123.2</v>
      </c>
      <c r="AB240" s="5">
        <v>127.8</v>
      </c>
      <c r="AC240" s="5">
        <v>133.30000000000001</v>
      </c>
      <c r="AD240" s="5">
        <v>134.5</v>
      </c>
      <c r="AE240" s="5">
        <v>141</v>
      </c>
      <c r="AF240" s="5">
        <v>141.9</v>
      </c>
      <c r="AG240" s="5">
        <v>138</v>
      </c>
      <c r="AH240" s="5">
        <v>128.4</v>
      </c>
      <c r="AI240" s="5">
        <v>120</v>
      </c>
      <c r="AJ240" s="5">
        <v>117.5</v>
      </c>
      <c r="AK240" s="5">
        <v>119.5</v>
      </c>
      <c r="AL240" s="5">
        <v>120.1</v>
      </c>
      <c r="AM240" s="5">
        <v>125.8</v>
      </c>
      <c r="AN240" s="5">
        <v>136.6</v>
      </c>
      <c r="AO240" s="5">
        <v>142.69999999999999</v>
      </c>
      <c r="AP240" s="5">
        <v>144.6</v>
      </c>
      <c r="AQ240" s="5">
        <v>146.30000000000001</v>
      </c>
      <c r="AR240" s="5">
        <v>148.9</v>
      </c>
      <c r="AS240" s="5">
        <v>150.30000000000001</v>
      </c>
      <c r="AT240" s="5">
        <v>151.9</v>
      </c>
      <c r="AU240" s="5">
        <v>141.69999999999999</v>
      </c>
      <c r="AV240" s="5">
        <v>145.1</v>
      </c>
      <c r="AW240" s="5">
        <v>154.9</v>
      </c>
      <c r="AX240" s="5">
        <v>157.19999999999999</v>
      </c>
      <c r="AY240" s="5">
        <v>161.69999999999999</v>
      </c>
      <c r="AZ240" s="5">
        <v>171.4</v>
      </c>
      <c r="BA240" s="5">
        <v>172</v>
      </c>
      <c r="BB240" s="5">
        <v>173.8</v>
      </c>
      <c r="BC240" s="5">
        <v>176.9</v>
      </c>
      <c r="BD240" s="5">
        <v>178.8</v>
      </c>
      <c r="BE240" s="5">
        <v>178.3</v>
      </c>
      <c r="BF240" s="5">
        <v>173.1</v>
      </c>
      <c r="BG240" s="5">
        <v>158.9</v>
      </c>
      <c r="BH240" s="5">
        <v>157.1</v>
      </c>
      <c r="BI240" s="5">
        <v>159.5</v>
      </c>
      <c r="BJ240" s="5">
        <v>162.19999999999999</v>
      </c>
      <c r="BK240" s="5">
        <v>162.6</v>
      </c>
      <c r="BL240" s="5">
        <v>160.80000000000001</v>
      </c>
      <c r="BM240" s="5">
        <v>157.69999999999999</v>
      </c>
      <c r="BN240" s="5">
        <v>153.9</v>
      </c>
      <c r="BO240" s="5">
        <v>151.30000000000001</v>
      </c>
      <c r="BP240" s="5">
        <v>147.5</v>
      </c>
      <c r="BQ240" s="5">
        <v>144.9</v>
      </c>
      <c r="BR240" s="5">
        <v>138.80000000000001</v>
      </c>
      <c r="BS240" s="5">
        <v>135.19999999999999</v>
      </c>
      <c r="BT240" s="5">
        <v>140</v>
      </c>
      <c r="BU240" s="5">
        <v>141.69999999999999</v>
      </c>
      <c r="BV240" s="5">
        <v>140.19999999999999</v>
      </c>
      <c r="BW240" s="5">
        <v>137.9</v>
      </c>
      <c r="BX240" s="5">
        <v>134.9</v>
      </c>
      <c r="BY240" s="5">
        <v>133.80000000000001</v>
      </c>
      <c r="BZ240" s="5">
        <v>139.5</v>
      </c>
      <c r="CA240" s="5">
        <v>147.5</v>
      </c>
      <c r="CB240" s="5">
        <v>155</v>
      </c>
      <c r="CC240" s="5">
        <v>161.4</v>
      </c>
      <c r="CD240" s="5">
        <v>163.69999999999999</v>
      </c>
      <c r="CE240" s="5">
        <v>157.30000000000001</v>
      </c>
      <c r="CF240" s="5">
        <v>154.1</v>
      </c>
      <c r="CG240" s="5">
        <v>151.5</v>
      </c>
      <c r="CH240" s="5">
        <v>153</v>
      </c>
      <c r="CI240" s="5">
        <v>158</v>
      </c>
      <c r="CJ240" s="5">
        <v>166.5</v>
      </c>
      <c r="CK240" s="5">
        <v>173.9</v>
      </c>
      <c r="CL240" s="5">
        <v>177.3</v>
      </c>
      <c r="CM240" s="5">
        <v>179.1</v>
      </c>
      <c r="CN240" s="5">
        <v>183.5</v>
      </c>
      <c r="CO240" s="5">
        <v>187.5</v>
      </c>
      <c r="CP240" s="5">
        <v>185</v>
      </c>
      <c r="CQ240" s="5">
        <v>168.4</v>
      </c>
      <c r="CR240" s="5">
        <v>159.30000000000001</v>
      </c>
      <c r="CS240" s="5">
        <v>156.69999999999999</v>
      </c>
      <c r="CT240" s="5">
        <v>151.19999999999999</v>
      </c>
      <c r="CU240" s="5">
        <v>146.4</v>
      </c>
      <c r="CV240" s="5">
        <v>151.80000000000001</v>
      </c>
      <c r="CW240" s="5">
        <v>155.1</v>
      </c>
      <c r="CX240" s="5">
        <v>160.1</v>
      </c>
      <c r="CY240" s="5">
        <v>160.1</v>
      </c>
      <c r="CZ240" s="5">
        <v>158.80000000000001</v>
      </c>
      <c r="DA240" s="5">
        <v>159.19999999999999</v>
      </c>
      <c r="DB240" s="5">
        <v>158.19999999999999</v>
      </c>
      <c r="DC240" s="5">
        <v>159</v>
      </c>
      <c r="DD240" s="5">
        <v>159.1</v>
      </c>
      <c r="DE240" s="5">
        <v>159.5</v>
      </c>
      <c r="DF240" s="5">
        <v>170.3</v>
      </c>
      <c r="DG240" s="5">
        <v>178.5</v>
      </c>
      <c r="DH240" s="5">
        <v>186.1</v>
      </c>
      <c r="DI240" s="5">
        <v>193.2</v>
      </c>
      <c r="DJ240" s="5">
        <v>203.8</v>
      </c>
      <c r="DK240" s="5">
        <v>206</v>
      </c>
      <c r="DL240" s="5">
        <v>208.9</v>
      </c>
      <c r="DM240" s="5">
        <v>210.9</v>
      </c>
      <c r="DN240" s="5">
        <v>197.8</v>
      </c>
      <c r="DO240" s="5">
        <v>184</v>
      </c>
      <c r="DP240" s="5">
        <v>192.1</v>
      </c>
      <c r="DQ240" s="5">
        <v>204.5</v>
      </c>
      <c r="DR240" s="5">
        <v>207.6</v>
      </c>
      <c r="DS240" s="5">
        <v>209.2</v>
      </c>
      <c r="DT240" s="5">
        <v>213.1</v>
      </c>
    </row>
    <row r="241" spans="1:124">
      <c r="A241" s="3" t="s">
        <v>495</v>
      </c>
      <c r="B241" s="3" t="s">
        <v>496</v>
      </c>
      <c r="C241" s="4">
        <v>3.5119999999999998E-2</v>
      </c>
      <c r="D241" s="5">
        <v>130</v>
      </c>
      <c r="E241" s="5">
        <v>143.5</v>
      </c>
      <c r="F241" s="5">
        <v>145.1</v>
      </c>
      <c r="G241" s="5">
        <v>159.1</v>
      </c>
      <c r="H241" s="5">
        <v>174.5</v>
      </c>
      <c r="I241" s="5">
        <v>176.2</v>
      </c>
      <c r="J241" s="5">
        <v>181.2</v>
      </c>
      <c r="K241" s="5">
        <v>185.1</v>
      </c>
      <c r="L241" s="5">
        <v>178.3</v>
      </c>
      <c r="M241" s="5">
        <v>165.3</v>
      </c>
      <c r="N241" s="5">
        <v>152.19999999999999</v>
      </c>
      <c r="O241" s="5">
        <v>148.30000000000001</v>
      </c>
      <c r="P241" s="5">
        <v>149.9</v>
      </c>
      <c r="Q241" s="5">
        <v>147.9</v>
      </c>
      <c r="R241" s="5">
        <v>146.5</v>
      </c>
      <c r="S241" s="5">
        <v>144.4</v>
      </c>
      <c r="T241" s="5">
        <v>143.19999999999999</v>
      </c>
      <c r="U241" s="5">
        <v>146</v>
      </c>
      <c r="V241" s="5">
        <v>150.80000000000001</v>
      </c>
      <c r="W241" s="5">
        <v>153.30000000000001</v>
      </c>
      <c r="X241" s="5">
        <v>152.80000000000001</v>
      </c>
      <c r="Y241" s="5">
        <v>149.1</v>
      </c>
      <c r="Z241" s="5">
        <v>148.1</v>
      </c>
      <c r="AA241" s="5">
        <v>152.5</v>
      </c>
      <c r="AB241" s="5">
        <v>153.5</v>
      </c>
      <c r="AC241" s="5">
        <v>155.6</v>
      </c>
      <c r="AD241" s="5">
        <v>151.9</v>
      </c>
      <c r="AE241" s="5">
        <v>148.69999999999999</v>
      </c>
      <c r="AF241" s="5">
        <v>146.19999999999999</v>
      </c>
      <c r="AG241" s="5">
        <v>148.6</v>
      </c>
      <c r="AH241" s="5">
        <v>149</v>
      </c>
      <c r="AI241" s="5">
        <v>155.80000000000001</v>
      </c>
      <c r="AJ241" s="5">
        <v>168.9</v>
      </c>
      <c r="AK241" s="5">
        <v>166.4</v>
      </c>
      <c r="AL241" s="5">
        <v>162</v>
      </c>
      <c r="AM241" s="5">
        <v>164.9</v>
      </c>
      <c r="AN241" s="5">
        <v>175</v>
      </c>
      <c r="AO241" s="5">
        <v>183.8</v>
      </c>
      <c r="AP241" s="5">
        <v>181.7</v>
      </c>
      <c r="AQ241" s="5">
        <v>181</v>
      </c>
      <c r="AR241" s="5">
        <v>222.6</v>
      </c>
      <c r="AS241" s="5">
        <v>232</v>
      </c>
      <c r="AT241" s="5">
        <v>240.6</v>
      </c>
      <c r="AU241" s="5">
        <v>243.6</v>
      </c>
      <c r="AV241" s="5">
        <v>252.1</v>
      </c>
      <c r="AW241" s="5">
        <v>245.7</v>
      </c>
      <c r="AX241" s="5">
        <v>237.2</v>
      </c>
      <c r="AY241" s="5">
        <v>231.4</v>
      </c>
      <c r="AZ241" s="5">
        <v>232.9</v>
      </c>
      <c r="BA241" s="5">
        <v>236.2</v>
      </c>
      <c r="BB241" s="5">
        <v>240.8</v>
      </c>
      <c r="BC241" s="5">
        <v>244.9</v>
      </c>
      <c r="BD241" s="5">
        <v>246.3</v>
      </c>
      <c r="BE241" s="5">
        <v>244.5</v>
      </c>
      <c r="BF241" s="5">
        <v>244.2</v>
      </c>
      <c r="BG241" s="5">
        <v>247.2</v>
      </c>
      <c r="BH241" s="5">
        <v>239</v>
      </c>
      <c r="BI241" s="5">
        <v>226.7</v>
      </c>
      <c r="BJ241" s="5">
        <v>199.8</v>
      </c>
      <c r="BK241" s="5">
        <v>195.8</v>
      </c>
      <c r="BL241" s="5">
        <v>196.8</v>
      </c>
      <c r="BM241" s="5">
        <v>193.9</v>
      </c>
      <c r="BN241" s="5">
        <v>188.2</v>
      </c>
      <c r="BO241" s="5">
        <v>175.5</v>
      </c>
      <c r="BP241" s="5">
        <v>172.1</v>
      </c>
      <c r="BQ241" s="5">
        <v>170.6</v>
      </c>
      <c r="BR241" s="5">
        <v>173</v>
      </c>
      <c r="BS241" s="5">
        <v>180.4</v>
      </c>
      <c r="BT241" s="5">
        <v>181.6</v>
      </c>
      <c r="BU241" s="5">
        <v>180.4</v>
      </c>
      <c r="BV241" s="5">
        <v>187.9</v>
      </c>
      <c r="BW241" s="5">
        <v>190.4</v>
      </c>
      <c r="BX241" s="5">
        <v>186.7</v>
      </c>
      <c r="BY241" s="5">
        <v>186</v>
      </c>
      <c r="BZ241" s="5">
        <v>184.2</v>
      </c>
      <c r="CA241" s="5">
        <v>181.8</v>
      </c>
      <c r="CB241" s="5">
        <v>184.7</v>
      </c>
      <c r="CC241" s="5">
        <v>186.7</v>
      </c>
      <c r="CD241" s="5">
        <v>191.7</v>
      </c>
      <c r="CE241" s="5">
        <v>192</v>
      </c>
      <c r="CF241" s="5">
        <v>191.9</v>
      </c>
      <c r="CG241" s="5">
        <v>190.2</v>
      </c>
      <c r="CH241" s="5">
        <v>187.6</v>
      </c>
      <c r="CI241" s="5">
        <v>187.6</v>
      </c>
      <c r="CJ241" s="5">
        <v>184.4</v>
      </c>
      <c r="CK241" s="5">
        <v>186.4</v>
      </c>
      <c r="CL241" s="5">
        <v>188.6</v>
      </c>
      <c r="CM241" s="5">
        <v>189</v>
      </c>
      <c r="CN241" s="5">
        <v>190.4</v>
      </c>
      <c r="CO241" s="5">
        <v>195.4</v>
      </c>
      <c r="CP241" s="5">
        <v>200.1</v>
      </c>
      <c r="CQ241" s="5">
        <v>206.7</v>
      </c>
      <c r="CR241" s="5">
        <v>206.4</v>
      </c>
      <c r="CS241" s="5">
        <v>203.2</v>
      </c>
      <c r="CT241" s="5">
        <v>197.7</v>
      </c>
      <c r="CU241" s="5">
        <v>200.6</v>
      </c>
      <c r="CV241" s="5">
        <v>183.1</v>
      </c>
      <c r="CW241" s="5">
        <v>181.8</v>
      </c>
      <c r="CX241" s="5">
        <v>181.2</v>
      </c>
      <c r="CY241" s="5">
        <v>183.9</v>
      </c>
      <c r="CZ241" s="5">
        <v>189.5</v>
      </c>
      <c r="DA241" s="5">
        <v>196.6</v>
      </c>
      <c r="DB241" s="5">
        <v>208.1</v>
      </c>
      <c r="DC241" s="5">
        <v>220.8</v>
      </c>
      <c r="DD241" s="5">
        <v>221</v>
      </c>
      <c r="DE241" s="5">
        <v>222.4</v>
      </c>
      <c r="DF241" s="5">
        <v>224.1</v>
      </c>
      <c r="DG241" s="5">
        <v>217.8</v>
      </c>
      <c r="DH241" s="5">
        <v>233.7</v>
      </c>
      <c r="DI241" s="5">
        <v>238.7</v>
      </c>
      <c r="DJ241" s="5">
        <v>234.8</v>
      </c>
      <c r="DK241" s="5">
        <v>239.9</v>
      </c>
      <c r="DL241" s="5">
        <v>246.9</v>
      </c>
      <c r="DM241" s="5">
        <v>251.5</v>
      </c>
      <c r="DN241" s="5">
        <v>256.8</v>
      </c>
      <c r="DO241" s="5">
        <v>261.10000000000002</v>
      </c>
      <c r="DP241" s="5">
        <v>255.1</v>
      </c>
      <c r="DQ241" s="5">
        <v>246.9</v>
      </c>
      <c r="DR241" s="5">
        <v>245.3</v>
      </c>
      <c r="DS241" s="5">
        <v>241.9</v>
      </c>
      <c r="DT241" s="5">
        <v>239.1</v>
      </c>
    </row>
    <row r="242" spans="1:124">
      <c r="A242" s="3" t="s">
        <v>497</v>
      </c>
      <c r="B242" s="3" t="s">
        <v>498</v>
      </c>
      <c r="C242" s="4">
        <v>0.90907000000000004</v>
      </c>
      <c r="D242" s="5">
        <v>101.9</v>
      </c>
      <c r="E242" s="5">
        <v>102</v>
      </c>
      <c r="F242" s="5">
        <v>102</v>
      </c>
      <c r="G242" s="5">
        <v>103.1</v>
      </c>
      <c r="H242" s="5">
        <v>103.7</v>
      </c>
      <c r="I242" s="5">
        <v>104.7</v>
      </c>
      <c r="J242" s="5">
        <v>105.3</v>
      </c>
      <c r="K242" s="5">
        <v>105.2</v>
      </c>
      <c r="L242" s="5">
        <v>106.2</v>
      </c>
      <c r="M242" s="5">
        <v>106.5</v>
      </c>
      <c r="N242" s="5">
        <v>106.6</v>
      </c>
      <c r="O242" s="5">
        <v>107.1</v>
      </c>
      <c r="P242" s="5">
        <v>109</v>
      </c>
      <c r="Q242" s="5">
        <v>108.7</v>
      </c>
      <c r="R242" s="5">
        <v>109.2</v>
      </c>
      <c r="S242" s="5">
        <v>108.7</v>
      </c>
      <c r="T242" s="5">
        <v>109.1</v>
      </c>
      <c r="U242" s="5">
        <v>109.2</v>
      </c>
      <c r="V242" s="5">
        <v>109.3</v>
      </c>
      <c r="W242" s="5">
        <v>110.3</v>
      </c>
      <c r="X242" s="5">
        <v>112</v>
      </c>
      <c r="Y242" s="5">
        <v>111.8</v>
      </c>
      <c r="Z242" s="5">
        <v>111.8</v>
      </c>
      <c r="AA242" s="5">
        <v>112.3</v>
      </c>
      <c r="AB242" s="5">
        <v>112.2</v>
      </c>
      <c r="AC242" s="5">
        <v>112.6</v>
      </c>
      <c r="AD242" s="5">
        <v>112.7</v>
      </c>
      <c r="AE242" s="5">
        <v>112.5</v>
      </c>
      <c r="AF242" s="5">
        <v>113.2</v>
      </c>
      <c r="AG242" s="5">
        <v>113.5</v>
      </c>
      <c r="AH242" s="5">
        <v>114.3</v>
      </c>
      <c r="AI242" s="5">
        <v>114.8</v>
      </c>
      <c r="AJ242" s="5">
        <v>114.7</v>
      </c>
      <c r="AK242" s="5">
        <v>114</v>
      </c>
      <c r="AL242" s="5">
        <v>112</v>
      </c>
      <c r="AM242" s="5">
        <v>112.5</v>
      </c>
      <c r="AN242" s="5">
        <v>113</v>
      </c>
      <c r="AO242" s="5">
        <v>112.5</v>
      </c>
      <c r="AP242" s="5">
        <v>113.3</v>
      </c>
      <c r="AQ242" s="5">
        <v>113.7</v>
      </c>
      <c r="AR242" s="5">
        <v>113.1</v>
      </c>
      <c r="AS242" s="5">
        <v>113.1</v>
      </c>
      <c r="AT242" s="5">
        <v>114.3</v>
      </c>
      <c r="AU242" s="5">
        <v>114.7</v>
      </c>
      <c r="AV242" s="5">
        <v>114.6</v>
      </c>
      <c r="AW242" s="5">
        <v>114.9</v>
      </c>
      <c r="AX242" s="5">
        <v>114.9</v>
      </c>
      <c r="AY242" s="5">
        <v>114.9</v>
      </c>
      <c r="AZ242" s="5">
        <v>115.5</v>
      </c>
      <c r="BA242" s="5">
        <v>115.7</v>
      </c>
      <c r="BB242" s="5">
        <v>115.1</v>
      </c>
      <c r="BC242" s="5">
        <v>115.4</v>
      </c>
      <c r="BD242" s="5">
        <v>115.4</v>
      </c>
      <c r="BE242" s="5">
        <v>115.8</v>
      </c>
      <c r="BF242" s="5">
        <v>115.9</v>
      </c>
      <c r="BG242" s="5">
        <v>116.3</v>
      </c>
      <c r="BH242" s="5">
        <v>117</v>
      </c>
      <c r="BI242" s="5">
        <v>116.6</v>
      </c>
      <c r="BJ242" s="5">
        <v>116.9</v>
      </c>
      <c r="BK242" s="5">
        <v>117.4</v>
      </c>
      <c r="BL242" s="5">
        <v>117.8</v>
      </c>
      <c r="BM242" s="5">
        <v>117.3</v>
      </c>
      <c r="BN242" s="5">
        <v>117.5</v>
      </c>
      <c r="BO242" s="5">
        <v>119.3</v>
      </c>
      <c r="BP242" s="5">
        <v>118.6</v>
      </c>
      <c r="BQ242" s="5">
        <v>118.8</v>
      </c>
      <c r="BR242" s="5">
        <v>118.9</v>
      </c>
      <c r="BS242" s="5">
        <v>119.5</v>
      </c>
      <c r="BT242" s="5">
        <v>119.9</v>
      </c>
      <c r="BU242" s="5">
        <v>119.9</v>
      </c>
      <c r="BV242" s="5">
        <v>119.9</v>
      </c>
      <c r="BW242" s="5">
        <v>119.7</v>
      </c>
      <c r="BX242" s="5">
        <v>119.2</v>
      </c>
      <c r="BY242" s="5">
        <v>119.2</v>
      </c>
      <c r="BZ242" s="5">
        <v>119.3</v>
      </c>
      <c r="CA242" s="5">
        <v>119.7</v>
      </c>
      <c r="CB242" s="5">
        <v>120</v>
      </c>
      <c r="CC242" s="5">
        <v>120.3</v>
      </c>
      <c r="CD242" s="5">
        <v>121.4</v>
      </c>
      <c r="CE242" s="5">
        <v>122.1</v>
      </c>
      <c r="CF242" s="5">
        <v>121.8</v>
      </c>
      <c r="CG242" s="5">
        <v>121.9</v>
      </c>
      <c r="CH242" s="5">
        <v>121.7</v>
      </c>
      <c r="CI242" s="5">
        <v>122</v>
      </c>
      <c r="CJ242" s="5">
        <v>122.7</v>
      </c>
      <c r="CK242" s="5">
        <v>122.7</v>
      </c>
      <c r="CL242" s="5">
        <v>123.3</v>
      </c>
      <c r="CM242" s="5">
        <v>123.7</v>
      </c>
      <c r="CN242" s="5">
        <v>123.7</v>
      </c>
      <c r="CO242" s="5">
        <v>123.9</v>
      </c>
      <c r="CP242" s="5">
        <v>123.2</v>
      </c>
      <c r="CQ242" s="5">
        <v>123.7</v>
      </c>
      <c r="CR242" s="5">
        <v>123.7</v>
      </c>
      <c r="CS242" s="5">
        <v>124.1</v>
      </c>
      <c r="CT242" s="5">
        <v>123.9</v>
      </c>
      <c r="CU242" s="5">
        <v>124.6</v>
      </c>
      <c r="CV242" s="5">
        <v>125</v>
      </c>
      <c r="CW242" s="5">
        <v>125.4</v>
      </c>
      <c r="CX242" s="5">
        <v>125.5</v>
      </c>
      <c r="CY242" s="5">
        <v>125</v>
      </c>
      <c r="CZ242" s="5">
        <v>125.3</v>
      </c>
      <c r="DA242" s="5">
        <v>123.9</v>
      </c>
      <c r="DB242" s="5">
        <v>123.7</v>
      </c>
      <c r="DC242" s="5">
        <v>123.6</v>
      </c>
      <c r="DD242" s="5">
        <v>123</v>
      </c>
      <c r="DE242" s="5">
        <v>123.8</v>
      </c>
      <c r="DF242" s="5">
        <v>124.6</v>
      </c>
      <c r="DG242" s="5">
        <v>125</v>
      </c>
      <c r="DH242" s="5">
        <v>125.7</v>
      </c>
      <c r="DI242" s="5">
        <v>125.8</v>
      </c>
      <c r="DJ242" s="5">
        <v>125.6</v>
      </c>
      <c r="DK242" s="5">
        <v>126.5</v>
      </c>
      <c r="DL242" s="5">
        <v>127.2</v>
      </c>
      <c r="DM242" s="5">
        <v>126.9</v>
      </c>
      <c r="DN242" s="5">
        <v>127.4</v>
      </c>
      <c r="DO242" s="5">
        <v>127.3</v>
      </c>
      <c r="DP242" s="5">
        <v>127.2</v>
      </c>
      <c r="DQ242" s="5">
        <v>127.3</v>
      </c>
      <c r="DR242" s="5">
        <v>127.6</v>
      </c>
      <c r="DS242" s="5">
        <v>127.6</v>
      </c>
      <c r="DT242" s="5">
        <v>127.6</v>
      </c>
    </row>
    <row r="243" spans="1:124">
      <c r="A243" s="3" t="s">
        <v>499</v>
      </c>
      <c r="B243" s="3" t="s">
        <v>500</v>
      </c>
      <c r="C243" s="4">
        <v>0.40833000000000003</v>
      </c>
      <c r="D243" s="5">
        <v>101.7</v>
      </c>
      <c r="E243" s="5">
        <v>102</v>
      </c>
      <c r="F243" s="5">
        <v>101</v>
      </c>
      <c r="G243" s="5">
        <v>102.9</v>
      </c>
      <c r="H243" s="5">
        <v>104.5</v>
      </c>
      <c r="I243" s="5">
        <v>106.1</v>
      </c>
      <c r="J243" s="5">
        <v>106.3</v>
      </c>
      <c r="K243" s="5">
        <v>107.1</v>
      </c>
      <c r="L243" s="5">
        <v>108.1</v>
      </c>
      <c r="M243" s="5">
        <v>107.7</v>
      </c>
      <c r="N243" s="5">
        <v>108</v>
      </c>
      <c r="O243" s="5">
        <v>107.5</v>
      </c>
      <c r="P243" s="5">
        <v>108.6</v>
      </c>
      <c r="Q243" s="5">
        <v>108.8</v>
      </c>
      <c r="R243" s="5">
        <v>109.1</v>
      </c>
      <c r="S243" s="5">
        <v>110.3</v>
      </c>
      <c r="T243" s="5">
        <v>109.5</v>
      </c>
      <c r="U243" s="5">
        <v>109.4</v>
      </c>
      <c r="V243" s="5">
        <v>110.1</v>
      </c>
      <c r="W243" s="5">
        <v>111.4</v>
      </c>
      <c r="X243" s="5">
        <v>112.6</v>
      </c>
      <c r="Y243" s="5">
        <v>112.2</v>
      </c>
      <c r="Z243" s="5">
        <v>112.5</v>
      </c>
      <c r="AA243" s="5">
        <v>111.7</v>
      </c>
      <c r="AB243" s="5">
        <v>112.1</v>
      </c>
      <c r="AC243" s="5">
        <v>112.9</v>
      </c>
      <c r="AD243" s="5">
        <v>112.5</v>
      </c>
      <c r="AE243" s="5">
        <v>112.7</v>
      </c>
      <c r="AF243" s="5">
        <v>113</v>
      </c>
      <c r="AG243" s="5">
        <v>113.7</v>
      </c>
      <c r="AH243" s="5">
        <v>114.2</v>
      </c>
      <c r="AI243" s="5">
        <v>115</v>
      </c>
      <c r="AJ243" s="5">
        <v>114.8</v>
      </c>
      <c r="AK243" s="5">
        <v>113.3</v>
      </c>
      <c r="AL243" s="5">
        <v>109.6</v>
      </c>
      <c r="AM243" s="5">
        <v>109.1</v>
      </c>
      <c r="AN243" s="5">
        <v>109.5</v>
      </c>
      <c r="AO243" s="5">
        <v>108.5</v>
      </c>
      <c r="AP243" s="5">
        <v>109.8</v>
      </c>
      <c r="AQ243" s="5">
        <v>110.2</v>
      </c>
      <c r="AR243" s="5">
        <v>110.3</v>
      </c>
      <c r="AS243" s="5">
        <v>110.3</v>
      </c>
      <c r="AT243" s="5">
        <v>111.4</v>
      </c>
      <c r="AU243" s="5">
        <v>112.3</v>
      </c>
      <c r="AV243" s="5">
        <v>111.7</v>
      </c>
      <c r="AW243" s="5">
        <v>112</v>
      </c>
      <c r="AX243" s="5">
        <v>111.7</v>
      </c>
      <c r="AY243" s="5">
        <v>111.9</v>
      </c>
      <c r="AZ243" s="5">
        <v>111.8</v>
      </c>
      <c r="BA243" s="5">
        <v>111.1</v>
      </c>
      <c r="BB243" s="5">
        <v>111</v>
      </c>
      <c r="BC243" s="5">
        <v>112.7</v>
      </c>
      <c r="BD243" s="5">
        <v>112.9</v>
      </c>
      <c r="BE243" s="5">
        <v>113.6</v>
      </c>
      <c r="BF243" s="5">
        <v>113.9</v>
      </c>
      <c r="BG243" s="5">
        <v>114.8</v>
      </c>
      <c r="BH243" s="5">
        <v>115.1</v>
      </c>
      <c r="BI243" s="5">
        <v>113.8</v>
      </c>
      <c r="BJ243" s="5">
        <v>114.1</v>
      </c>
      <c r="BK243" s="5">
        <v>114.7</v>
      </c>
      <c r="BL243" s="5">
        <v>114.7</v>
      </c>
      <c r="BM243" s="5">
        <v>113.6</v>
      </c>
      <c r="BN243" s="5">
        <v>114.4</v>
      </c>
      <c r="BO243" s="5">
        <v>114.6</v>
      </c>
      <c r="BP243" s="5">
        <v>114.1</v>
      </c>
      <c r="BQ243" s="5">
        <v>113.7</v>
      </c>
      <c r="BR243" s="5">
        <v>114.1</v>
      </c>
      <c r="BS243" s="5">
        <v>113.8</v>
      </c>
      <c r="BT243" s="5">
        <v>113.4</v>
      </c>
      <c r="BU243" s="5">
        <v>113.5</v>
      </c>
      <c r="BV243" s="5">
        <v>113.3</v>
      </c>
      <c r="BW243" s="5">
        <v>112.8</v>
      </c>
      <c r="BX243" s="5">
        <v>112.1</v>
      </c>
      <c r="BY243" s="5">
        <v>111.9</v>
      </c>
      <c r="BZ243" s="5">
        <v>112.1</v>
      </c>
      <c r="CA243" s="5">
        <v>112.7</v>
      </c>
      <c r="CB243" s="5">
        <v>112.9</v>
      </c>
      <c r="CC243" s="5">
        <v>113.7</v>
      </c>
      <c r="CD243" s="5">
        <v>114.8</v>
      </c>
      <c r="CE243" s="5">
        <v>115.1</v>
      </c>
      <c r="CF243" s="5">
        <v>115.3</v>
      </c>
      <c r="CG243" s="5">
        <v>115.3</v>
      </c>
      <c r="CH243" s="5">
        <v>114</v>
      </c>
      <c r="CI243" s="5">
        <v>115.1</v>
      </c>
      <c r="CJ243" s="5">
        <v>115.6</v>
      </c>
      <c r="CK243" s="5">
        <v>115.8</v>
      </c>
      <c r="CL243" s="5">
        <v>116.4</v>
      </c>
      <c r="CM243" s="5">
        <v>117.6</v>
      </c>
      <c r="CN243" s="5">
        <v>117.8</v>
      </c>
      <c r="CO243" s="5">
        <v>118.3</v>
      </c>
      <c r="CP243" s="5">
        <v>117.9</v>
      </c>
      <c r="CQ243" s="5">
        <v>118.4</v>
      </c>
      <c r="CR243" s="5">
        <v>118.6</v>
      </c>
      <c r="CS243" s="5">
        <v>118.3</v>
      </c>
      <c r="CT243" s="5">
        <v>119.1</v>
      </c>
      <c r="CU243" s="5">
        <v>119.5</v>
      </c>
      <c r="CV243" s="5">
        <v>119.8</v>
      </c>
      <c r="CW243" s="5">
        <v>120.4</v>
      </c>
      <c r="CX243" s="5">
        <v>121</v>
      </c>
      <c r="CY243" s="5">
        <v>121.1</v>
      </c>
      <c r="CZ243" s="5">
        <v>120.3</v>
      </c>
      <c r="DA243" s="5">
        <v>120</v>
      </c>
      <c r="DB243" s="5">
        <v>120.1</v>
      </c>
      <c r="DC243" s="5">
        <v>119.6</v>
      </c>
      <c r="DD243" s="5">
        <v>119.3</v>
      </c>
      <c r="DE243" s="5">
        <v>119.7</v>
      </c>
      <c r="DF243" s="5">
        <v>120.1</v>
      </c>
      <c r="DG243" s="5">
        <v>120.4</v>
      </c>
      <c r="DH243" s="5">
        <v>121.7</v>
      </c>
      <c r="DI243" s="5">
        <v>122.2</v>
      </c>
      <c r="DJ243" s="5">
        <v>122.4</v>
      </c>
      <c r="DK243" s="5">
        <v>123</v>
      </c>
      <c r="DL243" s="5">
        <v>123.8</v>
      </c>
      <c r="DM243" s="5">
        <v>123.4</v>
      </c>
      <c r="DN243" s="5">
        <v>123.7</v>
      </c>
      <c r="DO243" s="5">
        <v>123.9</v>
      </c>
      <c r="DP243" s="5">
        <v>124.1</v>
      </c>
      <c r="DQ243" s="5">
        <v>124.1</v>
      </c>
      <c r="DR243" s="5">
        <v>124.9</v>
      </c>
      <c r="DS243" s="5">
        <v>125.4</v>
      </c>
      <c r="DT243" s="5">
        <v>126.8</v>
      </c>
    </row>
    <row r="244" spans="1:124">
      <c r="A244" s="3" t="s">
        <v>501</v>
      </c>
      <c r="B244" s="3" t="s">
        <v>502</v>
      </c>
      <c r="C244" s="4">
        <v>0.23996999999999999</v>
      </c>
      <c r="D244" s="5">
        <v>102.6</v>
      </c>
      <c r="E244" s="5">
        <v>102.8</v>
      </c>
      <c r="F244" s="5">
        <v>101.7</v>
      </c>
      <c r="G244" s="5">
        <v>103</v>
      </c>
      <c r="H244" s="5">
        <v>103.8</v>
      </c>
      <c r="I244" s="5">
        <v>105.6</v>
      </c>
      <c r="J244" s="5">
        <v>105.8</v>
      </c>
      <c r="K244" s="5">
        <v>106.6</v>
      </c>
      <c r="L244" s="5">
        <v>108.6</v>
      </c>
      <c r="M244" s="5">
        <v>108.8</v>
      </c>
      <c r="N244" s="5">
        <v>108.8</v>
      </c>
      <c r="O244" s="5">
        <v>107.7</v>
      </c>
      <c r="P244" s="5">
        <v>109.4</v>
      </c>
      <c r="Q244" s="5">
        <v>109.7</v>
      </c>
      <c r="R244" s="5">
        <v>110</v>
      </c>
      <c r="S244" s="5">
        <v>111.7</v>
      </c>
      <c r="T244" s="5">
        <v>109.7</v>
      </c>
      <c r="U244" s="5">
        <v>108.3</v>
      </c>
      <c r="V244" s="5">
        <v>108.7</v>
      </c>
      <c r="W244" s="5">
        <v>110.5</v>
      </c>
      <c r="X244" s="5">
        <v>111.7</v>
      </c>
      <c r="Y244" s="5">
        <v>111.3</v>
      </c>
      <c r="Z244" s="5">
        <v>111.5</v>
      </c>
      <c r="AA244" s="5">
        <v>110.8</v>
      </c>
      <c r="AB244" s="5">
        <v>110.8</v>
      </c>
      <c r="AC244" s="5">
        <v>112</v>
      </c>
      <c r="AD244" s="5">
        <v>110.9</v>
      </c>
      <c r="AE244" s="5">
        <v>111</v>
      </c>
      <c r="AF244" s="5">
        <v>110.9</v>
      </c>
      <c r="AG244" s="5">
        <v>112.2</v>
      </c>
      <c r="AH244" s="5">
        <v>112.6</v>
      </c>
      <c r="AI244" s="5">
        <v>114.3</v>
      </c>
      <c r="AJ244" s="5">
        <v>114.5</v>
      </c>
      <c r="AK244" s="5">
        <v>113.2</v>
      </c>
      <c r="AL244" s="5">
        <v>107.8</v>
      </c>
      <c r="AM244" s="5">
        <v>107.6</v>
      </c>
      <c r="AN244" s="5">
        <v>109.5</v>
      </c>
      <c r="AO244" s="5">
        <v>106.8</v>
      </c>
      <c r="AP244" s="5">
        <v>107.4</v>
      </c>
      <c r="AQ244" s="5">
        <v>108</v>
      </c>
      <c r="AR244" s="5">
        <v>107.7</v>
      </c>
      <c r="AS244" s="5">
        <v>106.7</v>
      </c>
      <c r="AT244" s="5">
        <v>107.1</v>
      </c>
      <c r="AU244" s="5">
        <v>107.5</v>
      </c>
      <c r="AV244" s="5">
        <v>107.4</v>
      </c>
      <c r="AW244" s="5">
        <v>107.1</v>
      </c>
      <c r="AX244" s="5">
        <v>106.4</v>
      </c>
      <c r="AY244" s="5">
        <v>107.1</v>
      </c>
      <c r="AZ244" s="5">
        <v>106.3</v>
      </c>
      <c r="BA244" s="5">
        <v>105.5</v>
      </c>
      <c r="BB244" s="5">
        <v>104.8</v>
      </c>
      <c r="BC244" s="5">
        <v>106.6</v>
      </c>
      <c r="BD244" s="5">
        <v>107.3</v>
      </c>
      <c r="BE244" s="5">
        <v>107.9</v>
      </c>
      <c r="BF244" s="5">
        <v>107.9</v>
      </c>
      <c r="BG244" s="5">
        <v>108.5</v>
      </c>
      <c r="BH244" s="5">
        <v>108.7</v>
      </c>
      <c r="BI244" s="5">
        <v>106.5</v>
      </c>
      <c r="BJ244" s="5">
        <v>107.5</v>
      </c>
      <c r="BK244" s="5">
        <v>107.8</v>
      </c>
      <c r="BL244" s="5">
        <v>108</v>
      </c>
      <c r="BM244" s="5">
        <v>105.9</v>
      </c>
      <c r="BN244" s="5">
        <v>107.4</v>
      </c>
      <c r="BO244" s="5">
        <v>107.2</v>
      </c>
      <c r="BP244" s="5">
        <v>105.9</v>
      </c>
      <c r="BQ244" s="5">
        <v>105</v>
      </c>
      <c r="BR244" s="5">
        <v>106.8</v>
      </c>
      <c r="BS244" s="5">
        <v>106.9</v>
      </c>
      <c r="BT244" s="5">
        <v>105.8</v>
      </c>
      <c r="BU244" s="5">
        <v>106.5</v>
      </c>
      <c r="BV244" s="5">
        <v>107.1</v>
      </c>
      <c r="BW244" s="5">
        <v>106.7</v>
      </c>
      <c r="BX244" s="5">
        <v>105.5</v>
      </c>
      <c r="BY244" s="5">
        <v>105</v>
      </c>
      <c r="BZ244" s="5">
        <v>105.4</v>
      </c>
      <c r="CA244" s="5">
        <v>105.8</v>
      </c>
      <c r="CB244" s="5">
        <v>105.9</v>
      </c>
      <c r="CC244" s="5">
        <v>106.8</v>
      </c>
      <c r="CD244" s="5">
        <v>107.3</v>
      </c>
      <c r="CE244" s="5">
        <v>107.3</v>
      </c>
      <c r="CF244" s="5">
        <v>107.7</v>
      </c>
      <c r="CG244" s="5">
        <v>107.1</v>
      </c>
      <c r="CH244" s="5">
        <v>106.9</v>
      </c>
      <c r="CI244" s="5">
        <v>107.7</v>
      </c>
      <c r="CJ244" s="5">
        <v>108.2</v>
      </c>
      <c r="CK244" s="5">
        <v>108.3</v>
      </c>
      <c r="CL244" s="5">
        <v>108.4</v>
      </c>
      <c r="CM244" s="5">
        <v>110.1</v>
      </c>
      <c r="CN244" s="5">
        <v>110</v>
      </c>
      <c r="CO244" s="5">
        <v>110.4</v>
      </c>
      <c r="CP244" s="5">
        <v>110.5</v>
      </c>
      <c r="CQ244" s="5">
        <v>111</v>
      </c>
      <c r="CR244" s="5">
        <v>110.6</v>
      </c>
      <c r="CS244" s="5">
        <v>110.1</v>
      </c>
      <c r="CT244" s="5">
        <v>110.3</v>
      </c>
      <c r="CU244" s="5">
        <v>110.6</v>
      </c>
      <c r="CV244" s="5">
        <v>110.4</v>
      </c>
      <c r="CW244" s="5">
        <v>111.6</v>
      </c>
      <c r="CX244" s="5">
        <v>112.4</v>
      </c>
      <c r="CY244" s="5">
        <v>112</v>
      </c>
      <c r="CZ244" s="5">
        <v>110.7</v>
      </c>
      <c r="DA244" s="5">
        <v>110.7</v>
      </c>
      <c r="DB244" s="5">
        <v>111.5</v>
      </c>
      <c r="DC244" s="5">
        <v>110.4</v>
      </c>
      <c r="DD244" s="5">
        <v>109.9</v>
      </c>
      <c r="DE244" s="5">
        <v>110.2</v>
      </c>
      <c r="DF244" s="5">
        <v>110.5</v>
      </c>
      <c r="DG244" s="5">
        <v>111</v>
      </c>
      <c r="DH244" s="5">
        <v>113.3</v>
      </c>
      <c r="DI244" s="5">
        <v>113.7</v>
      </c>
      <c r="DJ244" s="5">
        <v>114.3</v>
      </c>
      <c r="DK244" s="5">
        <v>115.1</v>
      </c>
      <c r="DL244" s="5">
        <v>115.6</v>
      </c>
      <c r="DM244" s="5">
        <v>115.1</v>
      </c>
      <c r="DN244" s="5">
        <v>115.3</v>
      </c>
      <c r="DO244" s="5">
        <v>115.3</v>
      </c>
      <c r="DP244" s="5">
        <v>114.6</v>
      </c>
      <c r="DQ244" s="5">
        <v>113.8</v>
      </c>
      <c r="DR244" s="5">
        <v>114.9</v>
      </c>
      <c r="DS244" s="5">
        <v>114.8</v>
      </c>
      <c r="DT244" s="5">
        <v>115.9</v>
      </c>
    </row>
    <row r="245" spans="1:124">
      <c r="A245" s="3" t="s">
        <v>503</v>
      </c>
      <c r="B245" s="3" t="s">
        <v>504</v>
      </c>
      <c r="C245" s="4">
        <v>9.4789999999999999E-2</v>
      </c>
      <c r="D245" s="5">
        <v>100.2</v>
      </c>
      <c r="E245" s="5">
        <v>101.2</v>
      </c>
      <c r="F245" s="5">
        <v>100.3</v>
      </c>
      <c r="G245" s="5">
        <v>101.7</v>
      </c>
      <c r="H245" s="5">
        <v>101.7</v>
      </c>
      <c r="I245" s="5">
        <v>102.7</v>
      </c>
      <c r="J245" s="5">
        <v>100.7</v>
      </c>
      <c r="K245" s="5">
        <v>101.4</v>
      </c>
      <c r="L245" s="5">
        <v>101.5</v>
      </c>
      <c r="M245" s="5">
        <v>101.5</v>
      </c>
      <c r="N245" s="5">
        <v>102.6</v>
      </c>
      <c r="O245" s="5">
        <v>105.6</v>
      </c>
      <c r="P245" s="5">
        <v>104.7</v>
      </c>
      <c r="Q245" s="5">
        <v>105.6</v>
      </c>
      <c r="R245" s="5">
        <v>105.8</v>
      </c>
      <c r="S245" s="5">
        <v>105.3</v>
      </c>
      <c r="T245" s="5">
        <v>105.8</v>
      </c>
      <c r="U245" s="5">
        <v>106</v>
      </c>
      <c r="V245" s="5">
        <v>106</v>
      </c>
      <c r="W245" s="5">
        <v>106.8</v>
      </c>
      <c r="X245" s="5">
        <v>107.3</v>
      </c>
      <c r="Y245" s="5">
        <v>105.5</v>
      </c>
      <c r="Z245" s="5">
        <v>106.3</v>
      </c>
      <c r="AA245" s="5">
        <v>105.1</v>
      </c>
      <c r="AB245" s="5">
        <v>106</v>
      </c>
      <c r="AC245" s="5">
        <v>105.2</v>
      </c>
      <c r="AD245" s="5">
        <v>106</v>
      </c>
      <c r="AE245" s="5">
        <v>105.6</v>
      </c>
      <c r="AF245" s="5">
        <v>106.5</v>
      </c>
      <c r="AG245" s="5">
        <v>105.4</v>
      </c>
      <c r="AH245" s="5">
        <v>105.2</v>
      </c>
      <c r="AI245" s="5">
        <v>105.2</v>
      </c>
      <c r="AJ245" s="5">
        <v>106.2</v>
      </c>
      <c r="AK245" s="5">
        <v>105.1</v>
      </c>
      <c r="AL245" s="5">
        <v>105.1</v>
      </c>
      <c r="AM245" s="5">
        <v>105.9</v>
      </c>
      <c r="AN245" s="5">
        <v>105.6</v>
      </c>
      <c r="AO245" s="5">
        <v>105.2</v>
      </c>
      <c r="AP245" s="5">
        <v>109.3</v>
      </c>
      <c r="AQ245" s="5">
        <v>107.2</v>
      </c>
      <c r="AR245" s="5">
        <v>107.1</v>
      </c>
      <c r="AS245" s="5">
        <v>109.3</v>
      </c>
      <c r="AT245" s="5">
        <v>112.6</v>
      </c>
      <c r="AU245" s="5">
        <v>114.9</v>
      </c>
      <c r="AV245" s="5">
        <v>114.6</v>
      </c>
      <c r="AW245" s="5">
        <v>115.5</v>
      </c>
      <c r="AX245" s="5">
        <v>114.3</v>
      </c>
      <c r="AY245" s="5">
        <v>113.4</v>
      </c>
      <c r="AZ245" s="5">
        <v>113.9</v>
      </c>
      <c r="BA245" s="5">
        <v>111.9</v>
      </c>
      <c r="BB245" s="5">
        <v>113.9</v>
      </c>
      <c r="BC245" s="5">
        <v>115</v>
      </c>
      <c r="BD245" s="5">
        <v>114.2</v>
      </c>
      <c r="BE245" s="5">
        <v>113.6</v>
      </c>
      <c r="BF245" s="5">
        <v>115.6</v>
      </c>
      <c r="BG245" s="5">
        <v>116.7</v>
      </c>
      <c r="BH245" s="5">
        <v>116.5</v>
      </c>
      <c r="BI245" s="5">
        <v>117.1</v>
      </c>
      <c r="BJ245" s="5">
        <v>117</v>
      </c>
      <c r="BK245" s="5">
        <v>118.8</v>
      </c>
      <c r="BL245" s="5">
        <v>117.4</v>
      </c>
      <c r="BM245" s="5">
        <v>118.3</v>
      </c>
      <c r="BN245" s="5">
        <v>118.1</v>
      </c>
      <c r="BO245" s="5">
        <v>118.8</v>
      </c>
      <c r="BP245" s="5">
        <v>119.3</v>
      </c>
      <c r="BQ245" s="5">
        <v>119.9</v>
      </c>
      <c r="BR245" s="5">
        <v>117.6</v>
      </c>
      <c r="BS245" s="5">
        <v>117.4</v>
      </c>
      <c r="BT245" s="5">
        <v>118.6</v>
      </c>
      <c r="BU245" s="5">
        <v>118.8</v>
      </c>
      <c r="BV245" s="5">
        <v>118.8</v>
      </c>
      <c r="BW245" s="5">
        <v>119</v>
      </c>
      <c r="BX245" s="5">
        <v>118.5</v>
      </c>
      <c r="BY245" s="5">
        <v>118.3</v>
      </c>
      <c r="BZ245" s="5">
        <v>119.2</v>
      </c>
      <c r="CA245" s="5">
        <v>119.4</v>
      </c>
      <c r="CB245" s="5">
        <v>119.8</v>
      </c>
      <c r="CC245" s="5">
        <v>119.8</v>
      </c>
      <c r="CD245" s="5">
        <v>120.6</v>
      </c>
      <c r="CE245" s="5">
        <v>120.6</v>
      </c>
      <c r="CF245" s="5">
        <v>120.4</v>
      </c>
      <c r="CG245" s="5">
        <v>120.7</v>
      </c>
      <c r="CH245" s="5">
        <v>115.4</v>
      </c>
      <c r="CI245" s="5">
        <v>117.5</v>
      </c>
      <c r="CJ245" s="5">
        <v>117.3</v>
      </c>
      <c r="CK245" s="5">
        <v>117.3</v>
      </c>
      <c r="CL245" s="5">
        <v>117.2</v>
      </c>
      <c r="CM245" s="5">
        <v>117.3</v>
      </c>
      <c r="CN245" s="5">
        <v>117.3</v>
      </c>
      <c r="CO245" s="5">
        <v>117.2</v>
      </c>
      <c r="CP245" s="5">
        <v>116.7</v>
      </c>
      <c r="CQ245" s="5">
        <v>116.8</v>
      </c>
      <c r="CR245" s="5">
        <v>117</v>
      </c>
      <c r="CS245" s="5">
        <v>115.7</v>
      </c>
      <c r="CT245" s="5">
        <v>117.4</v>
      </c>
      <c r="CU245" s="5">
        <v>117.3</v>
      </c>
      <c r="CV245" s="5">
        <v>117.3</v>
      </c>
      <c r="CW245" s="5">
        <v>117.2</v>
      </c>
      <c r="CX245" s="5">
        <v>117.6</v>
      </c>
      <c r="CY245" s="5">
        <v>117.4</v>
      </c>
      <c r="CZ245" s="5">
        <v>117.6</v>
      </c>
      <c r="DA245" s="5">
        <v>118</v>
      </c>
      <c r="DB245" s="5">
        <v>118.3</v>
      </c>
      <c r="DC245" s="5">
        <v>118.9</v>
      </c>
      <c r="DD245" s="5">
        <v>119</v>
      </c>
      <c r="DE245" s="5">
        <v>120</v>
      </c>
      <c r="DF245" s="5">
        <v>120.2</v>
      </c>
      <c r="DG245" s="5">
        <v>120</v>
      </c>
      <c r="DH245" s="5">
        <v>118.8</v>
      </c>
      <c r="DI245" s="5">
        <v>119.2</v>
      </c>
      <c r="DJ245" s="5">
        <v>119.4</v>
      </c>
      <c r="DK245" s="5">
        <v>118.7</v>
      </c>
      <c r="DL245" s="5">
        <v>120.5</v>
      </c>
      <c r="DM245" s="5">
        <v>120.2</v>
      </c>
      <c r="DN245" s="5">
        <v>120.3</v>
      </c>
      <c r="DO245" s="5">
        <v>120.1</v>
      </c>
      <c r="DP245" s="5">
        <v>120.7</v>
      </c>
      <c r="DQ245" s="5">
        <v>120.6</v>
      </c>
      <c r="DR245" s="5">
        <v>120.5</v>
      </c>
      <c r="DS245" s="5">
        <v>120.6</v>
      </c>
      <c r="DT245" s="5">
        <v>122.5</v>
      </c>
    </row>
    <row r="246" spans="1:124">
      <c r="A246" s="3" t="s">
        <v>505</v>
      </c>
      <c r="B246" s="3" t="s">
        <v>506</v>
      </c>
      <c r="C246" s="4">
        <v>7.3569999999999997E-2</v>
      </c>
      <c r="D246" s="5">
        <v>100.9</v>
      </c>
      <c r="E246" s="5">
        <v>100.2</v>
      </c>
      <c r="F246" s="5">
        <v>100</v>
      </c>
      <c r="G246" s="5">
        <v>104.2</v>
      </c>
      <c r="H246" s="5">
        <v>110.4</v>
      </c>
      <c r="I246" s="5">
        <v>112.6</v>
      </c>
      <c r="J246" s="5">
        <v>115.1</v>
      </c>
      <c r="K246" s="5">
        <v>116</v>
      </c>
      <c r="L246" s="5">
        <v>114.8</v>
      </c>
      <c r="M246" s="5">
        <v>112.3</v>
      </c>
      <c r="N246" s="5">
        <v>112.3</v>
      </c>
      <c r="O246" s="5">
        <v>109.1</v>
      </c>
      <c r="P246" s="5">
        <v>110.9</v>
      </c>
      <c r="Q246" s="5">
        <v>110.3</v>
      </c>
      <c r="R246" s="5">
        <v>110.6</v>
      </c>
      <c r="S246" s="5">
        <v>111.9</v>
      </c>
      <c r="T246" s="5">
        <v>113.7</v>
      </c>
      <c r="U246" s="5">
        <v>117.1</v>
      </c>
      <c r="V246" s="5">
        <v>119.7</v>
      </c>
      <c r="W246" s="5">
        <v>120.3</v>
      </c>
      <c r="X246" s="5">
        <v>122.5</v>
      </c>
      <c r="Y246" s="5">
        <v>123.7</v>
      </c>
      <c r="Z246" s="5">
        <v>123.6</v>
      </c>
      <c r="AA246" s="5">
        <v>123</v>
      </c>
      <c r="AB246" s="5">
        <v>124.6</v>
      </c>
      <c r="AC246" s="5">
        <v>125.8</v>
      </c>
      <c r="AD246" s="5">
        <v>126.2</v>
      </c>
      <c r="AE246" s="5">
        <v>127.2</v>
      </c>
      <c r="AF246" s="5">
        <v>128.1</v>
      </c>
      <c r="AG246" s="5">
        <v>129.19999999999999</v>
      </c>
      <c r="AH246" s="5">
        <v>130.80000000000001</v>
      </c>
      <c r="AI246" s="5">
        <v>130.19999999999999</v>
      </c>
      <c r="AJ246" s="5">
        <v>126.9</v>
      </c>
      <c r="AK246" s="5">
        <v>124.3</v>
      </c>
      <c r="AL246" s="5">
        <v>121</v>
      </c>
      <c r="AM246" s="5">
        <v>118.4</v>
      </c>
      <c r="AN246" s="5">
        <v>114.6</v>
      </c>
      <c r="AO246" s="5">
        <v>118.2</v>
      </c>
      <c r="AP246" s="5">
        <v>118.3</v>
      </c>
      <c r="AQ246" s="5">
        <v>121.3</v>
      </c>
      <c r="AR246" s="5">
        <v>123</v>
      </c>
      <c r="AS246" s="5">
        <v>123.5</v>
      </c>
      <c r="AT246" s="5">
        <v>124.1</v>
      </c>
      <c r="AU246" s="5">
        <v>124.7</v>
      </c>
      <c r="AV246" s="5">
        <v>122.3</v>
      </c>
      <c r="AW246" s="5">
        <v>123.4</v>
      </c>
      <c r="AX246" s="5">
        <v>125.6</v>
      </c>
      <c r="AY246" s="5">
        <v>125.7</v>
      </c>
      <c r="AZ246" s="5">
        <v>126.7</v>
      </c>
      <c r="BA246" s="5">
        <v>128.1</v>
      </c>
      <c r="BB246" s="5">
        <v>127.2</v>
      </c>
      <c r="BC246" s="5">
        <v>129.80000000000001</v>
      </c>
      <c r="BD246" s="5">
        <v>129.4</v>
      </c>
      <c r="BE246" s="5">
        <v>132.30000000000001</v>
      </c>
      <c r="BF246" s="5">
        <v>131.19999999999999</v>
      </c>
      <c r="BG246" s="5">
        <v>133.1</v>
      </c>
      <c r="BH246" s="5">
        <v>134.4</v>
      </c>
      <c r="BI246" s="5">
        <v>133.1</v>
      </c>
      <c r="BJ246" s="5">
        <v>131.9</v>
      </c>
      <c r="BK246" s="5">
        <v>131.9</v>
      </c>
      <c r="BL246" s="5">
        <v>133.1</v>
      </c>
      <c r="BM246" s="5">
        <v>132.5</v>
      </c>
      <c r="BN246" s="5">
        <v>132.19999999999999</v>
      </c>
      <c r="BO246" s="5">
        <v>133.5</v>
      </c>
      <c r="BP246" s="5">
        <v>134.19999999999999</v>
      </c>
      <c r="BQ246" s="5">
        <v>134</v>
      </c>
      <c r="BR246" s="5">
        <v>133.4</v>
      </c>
      <c r="BS246" s="5">
        <v>131.69999999999999</v>
      </c>
      <c r="BT246" s="5">
        <v>131.6</v>
      </c>
      <c r="BU246" s="5">
        <v>129.1</v>
      </c>
      <c r="BV246" s="5">
        <v>126.5</v>
      </c>
      <c r="BW246" s="5">
        <v>125</v>
      </c>
      <c r="BX246" s="5">
        <v>125</v>
      </c>
      <c r="BY246" s="5">
        <v>126.2</v>
      </c>
      <c r="BZ246" s="5">
        <v>124.9</v>
      </c>
      <c r="CA246" s="5">
        <v>126.4</v>
      </c>
      <c r="CB246" s="5">
        <v>126.8</v>
      </c>
      <c r="CC246" s="5">
        <v>128.80000000000001</v>
      </c>
      <c r="CD246" s="5">
        <v>131.69999999999999</v>
      </c>
      <c r="CE246" s="5">
        <v>133.5</v>
      </c>
      <c r="CF246" s="5">
        <v>133.4</v>
      </c>
      <c r="CG246" s="5">
        <v>135.4</v>
      </c>
      <c r="CH246" s="5">
        <v>135.30000000000001</v>
      </c>
      <c r="CI246" s="5">
        <v>136.1</v>
      </c>
      <c r="CJ246" s="5">
        <v>137.4</v>
      </c>
      <c r="CK246" s="5">
        <v>138.4</v>
      </c>
      <c r="CL246" s="5">
        <v>141.30000000000001</v>
      </c>
      <c r="CM246" s="5">
        <v>142.69999999999999</v>
      </c>
      <c r="CN246" s="5">
        <v>143.6</v>
      </c>
      <c r="CO246" s="5">
        <v>145.5</v>
      </c>
      <c r="CP246" s="5">
        <v>143.5</v>
      </c>
      <c r="CQ246" s="5">
        <v>144.4</v>
      </c>
      <c r="CR246" s="5">
        <v>146.9</v>
      </c>
      <c r="CS246" s="5">
        <v>148</v>
      </c>
      <c r="CT246" s="5">
        <v>149.6</v>
      </c>
      <c r="CU246" s="5">
        <v>151.4</v>
      </c>
      <c r="CV246" s="5">
        <v>153.5</v>
      </c>
      <c r="CW246" s="5">
        <v>153</v>
      </c>
      <c r="CX246" s="5">
        <v>153.6</v>
      </c>
      <c r="CY246" s="5">
        <v>155.30000000000001</v>
      </c>
      <c r="CZ246" s="5">
        <v>154.9</v>
      </c>
      <c r="DA246" s="5">
        <v>153.30000000000001</v>
      </c>
      <c r="DB246" s="5">
        <v>150.5</v>
      </c>
      <c r="DC246" s="5">
        <v>150.1</v>
      </c>
      <c r="DD246" s="5">
        <v>150.19999999999999</v>
      </c>
      <c r="DE246" s="5">
        <v>150.30000000000001</v>
      </c>
      <c r="DF246" s="5">
        <v>151.30000000000001</v>
      </c>
      <c r="DG246" s="5">
        <v>151.69999999999999</v>
      </c>
      <c r="DH246" s="5">
        <v>153.1</v>
      </c>
      <c r="DI246" s="5">
        <v>153.69999999999999</v>
      </c>
      <c r="DJ246" s="5">
        <v>153</v>
      </c>
      <c r="DK246" s="5">
        <v>154.1</v>
      </c>
      <c r="DL246" s="5">
        <v>154.5</v>
      </c>
      <c r="DM246" s="5">
        <v>154.6</v>
      </c>
      <c r="DN246" s="5">
        <v>155.69999999999999</v>
      </c>
      <c r="DO246" s="5">
        <v>157</v>
      </c>
      <c r="DP246" s="5">
        <v>159.80000000000001</v>
      </c>
      <c r="DQ246" s="5">
        <v>161.9</v>
      </c>
      <c r="DR246" s="5">
        <v>163.19999999999999</v>
      </c>
      <c r="DS246" s="5">
        <v>166</v>
      </c>
      <c r="DT246" s="5">
        <v>167.9</v>
      </c>
    </row>
    <row r="247" spans="1:124">
      <c r="A247" s="3" t="s">
        <v>507</v>
      </c>
      <c r="B247" s="3" t="s">
        <v>508</v>
      </c>
      <c r="C247" s="4">
        <v>0.22525999999999999</v>
      </c>
      <c r="D247" s="5">
        <v>102</v>
      </c>
      <c r="E247" s="5">
        <v>101.2</v>
      </c>
      <c r="F247" s="5">
        <v>101.9</v>
      </c>
      <c r="G247" s="5">
        <v>101.7</v>
      </c>
      <c r="H247" s="5">
        <v>101.8</v>
      </c>
      <c r="I247" s="5">
        <v>102.2</v>
      </c>
      <c r="J247" s="5">
        <v>103.7</v>
      </c>
      <c r="K247" s="5">
        <v>101.4</v>
      </c>
      <c r="L247" s="5">
        <v>102.3</v>
      </c>
      <c r="M247" s="5">
        <v>101.2</v>
      </c>
      <c r="N247" s="5">
        <v>100.3</v>
      </c>
      <c r="O247" s="5">
        <v>100.7</v>
      </c>
      <c r="P247" s="5">
        <v>105.3</v>
      </c>
      <c r="Q247" s="5">
        <v>104.3</v>
      </c>
      <c r="R247" s="5">
        <v>107.3</v>
      </c>
      <c r="S247" s="5">
        <v>104.5</v>
      </c>
      <c r="T247" s="5">
        <v>107.2</v>
      </c>
      <c r="U247" s="5">
        <v>107.5</v>
      </c>
      <c r="V247" s="5">
        <v>106.2</v>
      </c>
      <c r="W247" s="5">
        <v>106.6</v>
      </c>
      <c r="X247" s="5">
        <v>108.2</v>
      </c>
      <c r="Y247" s="5">
        <v>109.3</v>
      </c>
      <c r="Z247" s="5">
        <v>108.5</v>
      </c>
      <c r="AA247" s="5">
        <v>109.8</v>
      </c>
      <c r="AB247" s="5">
        <v>109.7</v>
      </c>
      <c r="AC247" s="5">
        <v>111.3</v>
      </c>
      <c r="AD247" s="5">
        <v>111.6</v>
      </c>
      <c r="AE247" s="5">
        <v>110.2</v>
      </c>
      <c r="AF247" s="5">
        <v>111.2</v>
      </c>
      <c r="AG247" s="5">
        <v>111.1</v>
      </c>
      <c r="AH247" s="5">
        <v>113.1</v>
      </c>
      <c r="AI247" s="5">
        <v>112.6</v>
      </c>
      <c r="AJ247" s="5">
        <v>111.1</v>
      </c>
      <c r="AK247" s="5">
        <v>110.1</v>
      </c>
      <c r="AL247" s="5">
        <v>110.7</v>
      </c>
      <c r="AM247" s="5">
        <v>113.3</v>
      </c>
      <c r="AN247" s="5">
        <v>113.3</v>
      </c>
      <c r="AO247" s="5">
        <v>112.8</v>
      </c>
      <c r="AP247" s="5">
        <v>113.8</v>
      </c>
      <c r="AQ247" s="5">
        <v>114.1</v>
      </c>
      <c r="AR247" s="5">
        <v>110</v>
      </c>
      <c r="AS247" s="5">
        <v>110.5</v>
      </c>
      <c r="AT247" s="5">
        <v>109.8</v>
      </c>
      <c r="AU247" s="5">
        <v>109.7</v>
      </c>
      <c r="AV247" s="5">
        <v>109.6</v>
      </c>
      <c r="AW247" s="5">
        <v>110.3</v>
      </c>
      <c r="AX247" s="5">
        <v>111</v>
      </c>
      <c r="AY247" s="5">
        <v>111.7</v>
      </c>
      <c r="AZ247" s="5">
        <v>112.4</v>
      </c>
      <c r="BA247" s="5">
        <v>113.5</v>
      </c>
      <c r="BB247" s="5">
        <v>112.9</v>
      </c>
      <c r="BC247" s="5">
        <v>113.7</v>
      </c>
      <c r="BD247" s="5">
        <v>114.2</v>
      </c>
      <c r="BE247" s="5">
        <v>115.3</v>
      </c>
      <c r="BF247" s="5">
        <v>114.9</v>
      </c>
      <c r="BG247" s="5">
        <v>114.8</v>
      </c>
      <c r="BH247" s="5">
        <v>114.1</v>
      </c>
      <c r="BI247" s="5">
        <v>114</v>
      </c>
      <c r="BJ247" s="5">
        <v>115</v>
      </c>
      <c r="BK247" s="5">
        <v>115.6</v>
      </c>
      <c r="BL247" s="5">
        <v>116.6</v>
      </c>
      <c r="BM247" s="5">
        <v>116.6</v>
      </c>
      <c r="BN247" s="5">
        <v>116.6</v>
      </c>
      <c r="BO247" s="5">
        <v>117.6</v>
      </c>
      <c r="BP247" s="5">
        <v>117.8</v>
      </c>
      <c r="BQ247" s="5">
        <v>118.5</v>
      </c>
      <c r="BR247" s="5">
        <v>117.8</v>
      </c>
      <c r="BS247" s="5">
        <v>118.3</v>
      </c>
      <c r="BT247" s="5">
        <v>118.2</v>
      </c>
      <c r="BU247" s="5">
        <v>118.2</v>
      </c>
      <c r="BV247" s="5">
        <v>119.6</v>
      </c>
      <c r="BW247" s="5">
        <v>119.2</v>
      </c>
      <c r="BX247" s="5">
        <v>116.8</v>
      </c>
      <c r="BY247" s="5">
        <v>118.3</v>
      </c>
      <c r="BZ247" s="5">
        <v>119.4</v>
      </c>
      <c r="CA247" s="5">
        <v>120.1</v>
      </c>
      <c r="CB247" s="5">
        <v>121.3</v>
      </c>
      <c r="CC247" s="5">
        <v>120.3</v>
      </c>
      <c r="CD247" s="5">
        <v>121.4</v>
      </c>
      <c r="CE247" s="5">
        <v>121.7</v>
      </c>
      <c r="CF247" s="5">
        <v>121.4</v>
      </c>
      <c r="CG247" s="5">
        <v>121.6</v>
      </c>
      <c r="CH247" s="5">
        <v>122.1</v>
      </c>
      <c r="CI247" s="5">
        <v>122.1</v>
      </c>
      <c r="CJ247" s="5">
        <v>122.6</v>
      </c>
      <c r="CK247" s="5">
        <v>123.6</v>
      </c>
      <c r="CL247" s="5">
        <v>124.8</v>
      </c>
      <c r="CM247" s="5">
        <v>126.4</v>
      </c>
      <c r="CN247" s="5">
        <v>126.8</v>
      </c>
      <c r="CO247" s="5">
        <v>126.8</v>
      </c>
      <c r="CP247" s="5">
        <v>126.4</v>
      </c>
      <c r="CQ247" s="5">
        <v>125.1</v>
      </c>
      <c r="CR247" s="5">
        <v>125.8</v>
      </c>
      <c r="CS247" s="5">
        <v>126.3</v>
      </c>
      <c r="CT247" s="5">
        <v>126.5</v>
      </c>
      <c r="CU247" s="5">
        <v>127.4</v>
      </c>
      <c r="CV247" s="5">
        <v>127.6</v>
      </c>
      <c r="CW247" s="5">
        <v>127.7</v>
      </c>
      <c r="CX247" s="5">
        <v>127.5</v>
      </c>
      <c r="CY247" s="5">
        <v>126.6</v>
      </c>
      <c r="CZ247" s="5">
        <v>128.80000000000001</v>
      </c>
      <c r="DA247" s="5">
        <v>126.8</v>
      </c>
      <c r="DB247" s="5">
        <v>124.4</v>
      </c>
      <c r="DC247" s="5">
        <v>125.9</v>
      </c>
      <c r="DD247" s="5">
        <v>124.3</v>
      </c>
      <c r="DE247" s="5">
        <v>124.6</v>
      </c>
      <c r="DF247" s="5">
        <v>125.8</v>
      </c>
      <c r="DG247" s="5">
        <v>127.8</v>
      </c>
      <c r="DH247" s="5">
        <v>128.4</v>
      </c>
      <c r="DI247" s="5">
        <v>127.7</v>
      </c>
      <c r="DJ247" s="5">
        <v>127.4</v>
      </c>
      <c r="DK247" s="5">
        <v>129.6</v>
      </c>
      <c r="DL247" s="5">
        <v>130.19999999999999</v>
      </c>
      <c r="DM247" s="5">
        <v>130.19999999999999</v>
      </c>
      <c r="DN247" s="5">
        <v>131.6</v>
      </c>
      <c r="DO247" s="5">
        <v>131.5</v>
      </c>
      <c r="DP247" s="5">
        <v>131.1</v>
      </c>
      <c r="DQ247" s="5">
        <v>131.80000000000001</v>
      </c>
      <c r="DR247" s="5">
        <v>132.69999999999999</v>
      </c>
      <c r="DS247" s="5">
        <v>132.6</v>
      </c>
      <c r="DT247" s="5">
        <v>134.30000000000001</v>
      </c>
    </row>
    <row r="248" spans="1:124">
      <c r="A248" s="3" t="s">
        <v>509</v>
      </c>
      <c r="B248" s="3" t="s">
        <v>510</v>
      </c>
      <c r="C248" s="4">
        <v>0.16275999999999999</v>
      </c>
      <c r="D248" s="5">
        <v>102.2</v>
      </c>
      <c r="E248" s="5">
        <v>101.2</v>
      </c>
      <c r="F248" s="5">
        <v>101.7</v>
      </c>
      <c r="G248" s="5">
        <v>101.7</v>
      </c>
      <c r="H248" s="5">
        <v>101.5</v>
      </c>
      <c r="I248" s="5">
        <v>101.3</v>
      </c>
      <c r="J248" s="5">
        <v>103.6</v>
      </c>
      <c r="K248" s="5">
        <v>100.4</v>
      </c>
      <c r="L248" s="5">
        <v>100.8</v>
      </c>
      <c r="M248" s="5">
        <v>99.9</v>
      </c>
      <c r="N248" s="5">
        <v>98.8</v>
      </c>
      <c r="O248" s="5">
        <v>99.8</v>
      </c>
      <c r="P248" s="5">
        <v>105.1</v>
      </c>
      <c r="Q248" s="5">
        <v>103.7</v>
      </c>
      <c r="R248" s="5">
        <v>107.5</v>
      </c>
      <c r="S248" s="5">
        <v>104.1</v>
      </c>
      <c r="T248" s="5">
        <v>106.6</v>
      </c>
      <c r="U248" s="5">
        <v>106.3</v>
      </c>
      <c r="V248" s="5">
        <v>105.4</v>
      </c>
      <c r="W248" s="5">
        <v>105.5</v>
      </c>
      <c r="X248" s="5">
        <v>108.2</v>
      </c>
      <c r="Y248" s="5">
        <v>109.7</v>
      </c>
      <c r="Z248" s="5">
        <v>108.4</v>
      </c>
      <c r="AA248" s="5">
        <v>110</v>
      </c>
      <c r="AB248" s="5">
        <v>109.1</v>
      </c>
      <c r="AC248" s="5">
        <v>110.8</v>
      </c>
      <c r="AD248" s="5">
        <v>110.9</v>
      </c>
      <c r="AE248" s="5">
        <v>109</v>
      </c>
      <c r="AF248" s="5">
        <v>110.5</v>
      </c>
      <c r="AG248" s="5">
        <v>110</v>
      </c>
      <c r="AH248" s="5">
        <v>112.1</v>
      </c>
      <c r="AI248" s="5">
        <v>111.2</v>
      </c>
      <c r="AJ248" s="5">
        <v>109.7</v>
      </c>
      <c r="AK248" s="5">
        <v>108.2</v>
      </c>
      <c r="AL248" s="5">
        <v>108.9</v>
      </c>
      <c r="AM248" s="5">
        <v>112.9</v>
      </c>
      <c r="AN248" s="5">
        <v>112.5</v>
      </c>
      <c r="AO248" s="5">
        <v>112.3</v>
      </c>
      <c r="AP248" s="5">
        <v>113.3</v>
      </c>
      <c r="AQ248" s="5">
        <v>113.8</v>
      </c>
      <c r="AR248" s="5">
        <v>113</v>
      </c>
      <c r="AS248" s="5">
        <v>113.4</v>
      </c>
      <c r="AT248" s="5">
        <v>112.4</v>
      </c>
      <c r="AU248" s="5">
        <v>112.6</v>
      </c>
      <c r="AV248" s="5">
        <v>112.8</v>
      </c>
      <c r="AW248" s="5">
        <v>113.1</v>
      </c>
      <c r="AX248" s="5">
        <v>113.8</v>
      </c>
      <c r="AY248" s="5">
        <v>114.7</v>
      </c>
      <c r="AZ248" s="5">
        <v>115.3</v>
      </c>
      <c r="BA248" s="5">
        <v>116.7</v>
      </c>
      <c r="BB248" s="5">
        <v>115.8</v>
      </c>
      <c r="BC248" s="5">
        <v>116.9</v>
      </c>
      <c r="BD248" s="5">
        <v>117.2</v>
      </c>
      <c r="BE248" s="5">
        <v>118.3</v>
      </c>
      <c r="BF248" s="5">
        <v>118.3</v>
      </c>
      <c r="BG248" s="5">
        <v>118</v>
      </c>
      <c r="BH248" s="5">
        <v>117.7</v>
      </c>
      <c r="BI248" s="5">
        <v>117.6</v>
      </c>
      <c r="BJ248" s="5">
        <v>118.8</v>
      </c>
      <c r="BK248" s="5">
        <v>119.8</v>
      </c>
      <c r="BL248" s="5">
        <v>121</v>
      </c>
      <c r="BM248" s="5">
        <v>121</v>
      </c>
      <c r="BN248" s="5">
        <v>121.3</v>
      </c>
      <c r="BO248" s="5">
        <v>122.1</v>
      </c>
      <c r="BP248" s="5">
        <v>122</v>
      </c>
      <c r="BQ248" s="5">
        <v>122.9</v>
      </c>
      <c r="BR248" s="5">
        <v>121.8</v>
      </c>
      <c r="BS248" s="5">
        <v>122.4</v>
      </c>
      <c r="BT248" s="5">
        <v>122.2</v>
      </c>
      <c r="BU248" s="5">
        <v>122.4</v>
      </c>
      <c r="BV248" s="5">
        <v>125.1</v>
      </c>
      <c r="BW248" s="5">
        <v>124.8</v>
      </c>
      <c r="BX248" s="5">
        <v>122</v>
      </c>
      <c r="BY248" s="5">
        <v>124.2</v>
      </c>
      <c r="BZ248" s="5">
        <v>124.8</v>
      </c>
      <c r="CA248" s="5">
        <v>124.5</v>
      </c>
      <c r="CB248" s="5">
        <v>126.2</v>
      </c>
      <c r="CC248" s="5">
        <v>124.9</v>
      </c>
      <c r="CD248" s="5">
        <v>125.9</v>
      </c>
      <c r="CE248" s="5">
        <v>125.9</v>
      </c>
      <c r="CF248" s="5">
        <v>125.5</v>
      </c>
      <c r="CG248" s="5">
        <v>125.3</v>
      </c>
      <c r="CH248" s="5">
        <v>126.2</v>
      </c>
      <c r="CI248" s="5">
        <v>126.2</v>
      </c>
      <c r="CJ248" s="5">
        <v>126.6</v>
      </c>
      <c r="CK248" s="5">
        <v>127.4</v>
      </c>
      <c r="CL248" s="5">
        <v>128.4</v>
      </c>
      <c r="CM248" s="5">
        <v>130</v>
      </c>
      <c r="CN248" s="5">
        <v>129.9</v>
      </c>
      <c r="CO248" s="5">
        <v>129.30000000000001</v>
      </c>
      <c r="CP248" s="5">
        <v>128.9</v>
      </c>
      <c r="CQ248" s="5">
        <v>127.6</v>
      </c>
      <c r="CR248" s="5">
        <v>128.80000000000001</v>
      </c>
      <c r="CS248" s="5">
        <v>128.9</v>
      </c>
      <c r="CT248" s="5">
        <v>128.9</v>
      </c>
      <c r="CU248" s="5">
        <v>130.1</v>
      </c>
      <c r="CV248" s="5">
        <v>130.1</v>
      </c>
      <c r="CW248" s="5">
        <v>130.30000000000001</v>
      </c>
      <c r="CX248" s="5">
        <v>130.30000000000001</v>
      </c>
      <c r="CY248" s="5">
        <v>129.30000000000001</v>
      </c>
      <c r="CZ248" s="5">
        <v>132.30000000000001</v>
      </c>
      <c r="DA248" s="5">
        <v>129.4</v>
      </c>
      <c r="DB248" s="5">
        <v>126.5</v>
      </c>
      <c r="DC248" s="5">
        <v>127.9</v>
      </c>
      <c r="DD248" s="5">
        <v>125.3</v>
      </c>
      <c r="DE248" s="5">
        <v>125.4</v>
      </c>
      <c r="DF248" s="5">
        <v>126.8</v>
      </c>
      <c r="DG248" s="5">
        <v>129.5</v>
      </c>
      <c r="DH248" s="5">
        <v>129.5</v>
      </c>
      <c r="DI248" s="5">
        <v>128.80000000000001</v>
      </c>
      <c r="DJ248" s="5">
        <v>128.5</v>
      </c>
      <c r="DK248" s="5">
        <v>131.30000000000001</v>
      </c>
      <c r="DL248" s="5">
        <v>131.80000000000001</v>
      </c>
      <c r="DM248" s="5">
        <v>130.9</v>
      </c>
      <c r="DN248" s="5">
        <v>132.80000000000001</v>
      </c>
      <c r="DO248" s="5">
        <v>132.69999999999999</v>
      </c>
      <c r="DP248" s="5">
        <v>131.9</v>
      </c>
      <c r="DQ248" s="5">
        <v>132.5</v>
      </c>
      <c r="DR248" s="5">
        <v>133.5</v>
      </c>
      <c r="DS248" s="5">
        <v>133.5</v>
      </c>
      <c r="DT248" s="5">
        <v>135.4</v>
      </c>
    </row>
    <row r="249" spans="1:124">
      <c r="A249" s="3" t="s">
        <v>511</v>
      </c>
      <c r="B249" s="3" t="s">
        <v>512</v>
      </c>
      <c r="C249" s="4">
        <v>6.25E-2</v>
      </c>
      <c r="D249" s="5">
        <v>101.6</v>
      </c>
      <c r="E249" s="5">
        <v>101.3</v>
      </c>
      <c r="F249" s="5">
        <v>102.3</v>
      </c>
      <c r="G249" s="5">
        <v>101.7</v>
      </c>
      <c r="H249" s="5">
        <v>102.6</v>
      </c>
      <c r="I249" s="5">
        <v>104.3</v>
      </c>
      <c r="J249" s="5">
        <v>104.1</v>
      </c>
      <c r="K249" s="5">
        <v>104.3</v>
      </c>
      <c r="L249" s="5">
        <v>106.2</v>
      </c>
      <c r="M249" s="5">
        <v>104.6</v>
      </c>
      <c r="N249" s="5">
        <v>104.2</v>
      </c>
      <c r="O249" s="5">
        <v>103.3</v>
      </c>
      <c r="P249" s="5">
        <v>105.9</v>
      </c>
      <c r="Q249" s="5">
        <v>105.6</v>
      </c>
      <c r="R249" s="5">
        <v>106.8</v>
      </c>
      <c r="S249" s="5">
        <v>105.7</v>
      </c>
      <c r="T249" s="5">
        <v>108.7</v>
      </c>
      <c r="U249" s="5">
        <v>110.6</v>
      </c>
      <c r="V249" s="5">
        <v>108.4</v>
      </c>
      <c r="W249" s="5">
        <v>109.4</v>
      </c>
      <c r="X249" s="5">
        <v>108.5</v>
      </c>
      <c r="Y249" s="5">
        <v>108.3</v>
      </c>
      <c r="Z249" s="5">
        <v>108.5</v>
      </c>
      <c r="AA249" s="5">
        <v>109.3</v>
      </c>
      <c r="AB249" s="5">
        <v>111.3</v>
      </c>
      <c r="AC249" s="5">
        <v>112.7</v>
      </c>
      <c r="AD249" s="5">
        <v>113.5</v>
      </c>
      <c r="AE249" s="5">
        <v>113.2</v>
      </c>
      <c r="AF249" s="5">
        <v>113</v>
      </c>
      <c r="AG249" s="5">
        <v>114.1</v>
      </c>
      <c r="AH249" s="5">
        <v>115.7</v>
      </c>
      <c r="AI249" s="5">
        <v>116.1</v>
      </c>
      <c r="AJ249" s="5">
        <v>114.7</v>
      </c>
      <c r="AK249" s="5">
        <v>115.3</v>
      </c>
      <c r="AL249" s="5">
        <v>115.3</v>
      </c>
      <c r="AM249" s="5">
        <v>114.4</v>
      </c>
      <c r="AN249" s="5">
        <v>115.6</v>
      </c>
      <c r="AO249" s="5">
        <v>114.2</v>
      </c>
      <c r="AP249" s="5">
        <v>115</v>
      </c>
      <c r="AQ249" s="5">
        <v>114.9</v>
      </c>
      <c r="AR249" s="5">
        <v>102.2</v>
      </c>
      <c r="AS249" s="5">
        <v>103.1</v>
      </c>
      <c r="AT249" s="5">
        <v>103.2</v>
      </c>
      <c r="AU249" s="5">
        <v>102.2</v>
      </c>
      <c r="AV249" s="5">
        <v>101.3</v>
      </c>
      <c r="AW249" s="5">
        <v>102.8</v>
      </c>
      <c r="AX249" s="5">
        <v>103.7</v>
      </c>
      <c r="AY249" s="5">
        <v>104</v>
      </c>
      <c r="AZ249" s="5">
        <v>104.9</v>
      </c>
      <c r="BA249" s="5">
        <v>105.2</v>
      </c>
      <c r="BB249" s="5">
        <v>105.2</v>
      </c>
      <c r="BC249" s="5">
        <v>105.3</v>
      </c>
      <c r="BD249" s="5">
        <v>106.4</v>
      </c>
      <c r="BE249" s="5">
        <v>107.5</v>
      </c>
      <c r="BF249" s="5">
        <v>106.2</v>
      </c>
      <c r="BG249" s="5">
        <v>106.5</v>
      </c>
      <c r="BH249" s="5">
        <v>104.7</v>
      </c>
      <c r="BI249" s="5">
        <v>104.6</v>
      </c>
      <c r="BJ249" s="5">
        <v>105</v>
      </c>
      <c r="BK249" s="5">
        <v>104.6</v>
      </c>
      <c r="BL249" s="5">
        <v>105.3</v>
      </c>
      <c r="BM249" s="5">
        <v>105.2</v>
      </c>
      <c r="BN249" s="5">
        <v>104.5</v>
      </c>
      <c r="BO249" s="5">
        <v>106</v>
      </c>
      <c r="BP249" s="5">
        <v>107</v>
      </c>
      <c r="BQ249" s="5">
        <v>107.2</v>
      </c>
      <c r="BR249" s="5">
        <v>107.3</v>
      </c>
      <c r="BS249" s="5">
        <v>107.8</v>
      </c>
      <c r="BT249" s="5">
        <v>107.8</v>
      </c>
      <c r="BU249" s="5">
        <v>107.1</v>
      </c>
      <c r="BV249" s="5">
        <v>105.3</v>
      </c>
      <c r="BW249" s="5">
        <v>104.5</v>
      </c>
      <c r="BX249" s="5">
        <v>103.2</v>
      </c>
      <c r="BY249" s="5">
        <v>103.1</v>
      </c>
      <c r="BZ249" s="5">
        <v>105.5</v>
      </c>
      <c r="CA249" s="5">
        <v>108.7</v>
      </c>
      <c r="CB249" s="5">
        <v>108.5</v>
      </c>
      <c r="CC249" s="5">
        <v>108.3</v>
      </c>
      <c r="CD249" s="5">
        <v>109.7</v>
      </c>
      <c r="CE249" s="5">
        <v>110.9</v>
      </c>
      <c r="CF249" s="5">
        <v>110.5</v>
      </c>
      <c r="CG249" s="5">
        <v>112</v>
      </c>
      <c r="CH249" s="5">
        <v>111.4</v>
      </c>
      <c r="CI249" s="5">
        <v>111.4</v>
      </c>
      <c r="CJ249" s="5">
        <v>112</v>
      </c>
      <c r="CK249" s="5">
        <v>113.8</v>
      </c>
      <c r="CL249" s="5">
        <v>115.5</v>
      </c>
      <c r="CM249" s="5">
        <v>116.9</v>
      </c>
      <c r="CN249" s="5">
        <v>118.8</v>
      </c>
      <c r="CO249" s="5">
        <v>120.2</v>
      </c>
      <c r="CP249" s="5">
        <v>120</v>
      </c>
      <c r="CQ249" s="5">
        <v>118.4</v>
      </c>
      <c r="CR249" s="5">
        <v>118.1</v>
      </c>
      <c r="CS249" s="5">
        <v>119.5</v>
      </c>
      <c r="CT249" s="5">
        <v>120.3</v>
      </c>
      <c r="CU249" s="5">
        <v>120.2</v>
      </c>
      <c r="CV249" s="5">
        <v>121.1</v>
      </c>
      <c r="CW249" s="5">
        <v>120.8</v>
      </c>
      <c r="CX249" s="5">
        <v>120</v>
      </c>
      <c r="CY249" s="5">
        <v>119.4</v>
      </c>
      <c r="CZ249" s="5">
        <v>119.5</v>
      </c>
      <c r="DA249" s="5">
        <v>120.1</v>
      </c>
      <c r="DB249" s="5">
        <v>119.1</v>
      </c>
      <c r="DC249" s="5">
        <v>120.6</v>
      </c>
      <c r="DD249" s="5">
        <v>121.6</v>
      </c>
      <c r="DE249" s="5">
        <v>122.6</v>
      </c>
      <c r="DF249" s="5">
        <v>123</v>
      </c>
      <c r="DG249" s="5">
        <v>123.3</v>
      </c>
      <c r="DH249" s="5">
        <v>125.3</v>
      </c>
      <c r="DI249" s="5">
        <v>124.8</v>
      </c>
      <c r="DJ249" s="5">
        <v>124.7</v>
      </c>
      <c r="DK249" s="5">
        <v>125.3</v>
      </c>
      <c r="DL249" s="5">
        <v>126.2</v>
      </c>
      <c r="DM249" s="5">
        <v>128.1</v>
      </c>
      <c r="DN249" s="5">
        <v>128.5</v>
      </c>
      <c r="DO249" s="5">
        <v>128.6</v>
      </c>
      <c r="DP249" s="5">
        <v>129.1</v>
      </c>
      <c r="DQ249" s="5">
        <v>130.19999999999999</v>
      </c>
      <c r="DR249" s="5">
        <v>130.80000000000001</v>
      </c>
      <c r="DS249" s="5">
        <v>130.1</v>
      </c>
      <c r="DT249" s="5">
        <v>131.5</v>
      </c>
    </row>
    <row r="250" spans="1:124">
      <c r="A250" s="3" t="s">
        <v>513</v>
      </c>
      <c r="B250" s="3" t="s">
        <v>514</v>
      </c>
      <c r="C250" s="4">
        <v>0.27548</v>
      </c>
      <c r="D250" s="5">
        <v>102</v>
      </c>
      <c r="E250" s="5">
        <v>102.7</v>
      </c>
      <c r="F250" s="5">
        <v>103.4</v>
      </c>
      <c r="G250" s="5">
        <v>104.5</v>
      </c>
      <c r="H250" s="5">
        <v>104.2</v>
      </c>
      <c r="I250" s="5">
        <v>104.6</v>
      </c>
      <c r="J250" s="5">
        <v>105.3</v>
      </c>
      <c r="K250" s="5">
        <v>105.6</v>
      </c>
      <c r="L250" s="5">
        <v>106.6</v>
      </c>
      <c r="M250" s="5">
        <v>108.9</v>
      </c>
      <c r="N250" s="5">
        <v>109.6</v>
      </c>
      <c r="O250" s="5">
        <v>111.7</v>
      </c>
      <c r="P250" s="5">
        <v>112.5</v>
      </c>
      <c r="Q250" s="5">
        <v>112</v>
      </c>
      <c r="R250" s="5">
        <v>110.8</v>
      </c>
      <c r="S250" s="5">
        <v>109.9</v>
      </c>
      <c r="T250" s="5">
        <v>110.1</v>
      </c>
      <c r="U250" s="5">
        <v>110.4</v>
      </c>
      <c r="V250" s="5">
        <v>110.7</v>
      </c>
      <c r="W250" s="5">
        <v>111.7</v>
      </c>
      <c r="X250" s="5">
        <v>114</v>
      </c>
      <c r="Y250" s="5">
        <v>113.3</v>
      </c>
      <c r="Z250" s="5">
        <v>113.5</v>
      </c>
      <c r="AA250" s="5">
        <v>115.3</v>
      </c>
      <c r="AB250" s="5">
        <v>114.3</v>
      </c>
      <c r="AC250" s="5">
        <v>113.3</v>
      </c>
      <c r="AD250" s="5">
        <v>113.8</v>
      </c>
      <c r="AE250" s="5">
        <v>114.2</v>
      </c>
      <c r="AF250" s="5">
        <v>115.2</v>
      </c>
      <c r="AG250" s="5">
        <v>115.1</v>
      </c>
      <c r="AH250" s="5">
        <v>115.6</v>
      </c>
      <c r="AI250" s="5">
        <v>116.4</v>
      </c>
      <c r="AJ250" s="5">
        <v>117.6</v>
      </c>
      <c r="AK250" s="5">
        <v>118.1</v>
      </c>
      <c r="AL250" s="5">
        <v>116.8</v>
      </c>
      <c r="AM250" s="5">
        <v>116.9</v>
      </c>
      <c r="AN250" s="5">
        <v>117.9</v>
      </c>
      <c r="AO250" s="5">
        <v>118.3</v>
      </c>
      <c r="AP250" s="5">
        <v>118</v>
      </c>
      <c r="AQ250" s="5">
        <v>118.5</v>
      </c>
      <c r="AR250" s="5">
        <v>119.7</v>
      </c>
      <c r="AS250" s="5">
        <v>119.5</v>
      </c>
      <c r="AT250" s="5">
        <v>122.3</v>
      </c>
      <c r="AU250" s="5">
        <v>122.2</v>
      </c>
      <c r="AV250" s="5">
        <v>122.8</v>
      </c>
      <c r="AW250" s="5">
        <v>122.8</v>
      </c>
      <c r="AX250" s="5">
        <v>122.8</v>
      </c>
      <c r="AY250" s="5">
        <v>122.1</v>
      </c>
      <c r="AZ250" s="5">
        <v>123.5</v>
      </c>
      <c r="BA250" s="5">
        <v>124.3</v>
      </c>
      <c r="BB250" s="5">
        <v>123</v>
      </c>
      <c r="BC250" s="5">
        <v>120.9</v>
      </c>
      <c r="BD250" s="5">
        <v>120.1</v>
      </c>
      <c r="BE250" s="5">
        <v>119.5</v>
      </c>
      <c r="BF250" s="5">
        <v>119.6</v>
      </c>
      <c r="BG250" s="5">
        <v>119.6</v>
      </c>
      <c r="BH250" s="5">
        <v>122</v>
      </c>
      <c r="BI250" s="5">
        <v>123</v>
      </c>
      <c r="BJ250" s="5">
        <v>122.7</v>
      </c>
      <c r="BK250" s="5">
        <v>122.9</v>
      </c>
      <c r="BL250" s="5">
        <v>123.5</v>
      </c>
      <c r="BM250" s="5">
        <v>123.6</v>
      </c>
      <c r="BN250" s="5">
        <v>123</v>
      </c>
      <c r="BO250" s="5">
        <v>127.8</v>
      </c>
      <c r="BP250" s="5">
        <v>125.8</v>
      </c>
      <c r="BQ250" s="5">
        <v>126.6</v>
      </c>
      <c r="BR250" s="5">
        <v>127</v>
      </c>
      <c r="BS250" s="5">
        <v>129</v>
      </c>
      <c r="BT250" s="5">
        <v>130.69999999999999</v>
      </c>
      <c r="BU250" s="5">
        <v>131</v>
      </c>
      <c r="BV250" s="5">
        <v>129.9</v>
      </c>
      <c r="BW250" s="5">
        <v>130.5</v>
      </c>
      <c r="BX250" s="5">
        <v>131.69999999999999</v>
      </c>
      <c r="BY250" s="5">
        <v>130.80000000000001</v>
      </c>
      <c r="BZ250" s="5">
        <v>129.9</v>
      </c>
      <c r="CA250" s="5">
        <v>129.69999999999999</v>
      </c>
      <c r="CB250" s="5">
        <v>129.5</v>
      </c>
      <c r="CC250" s="5">
        <v>130</v>
      </c>
      <c r="CD250" s="5">
        <v>131.1</v>
      </c>
      <c r="CE250" s="5">
        <v>132.80000000000001</v>
      </c>
      <c r="CF250" s="5">
        <v>131.9</v>
      </c>
      <c r="CG250" s="5">
        <v>131.9</v>
      </c>
      <c r="CH250" s="5">
        <v>132.69999999999999</v>
      </c>
      <c r="CI250" s="5">
        <v>132.1</v>
      </c>
      <c r="CJ250" s="5">
        <v>133.30000000000001</v>
      </c>
      <c r="CK250" s="5">
        <v>132</v>
      </c>
      <c r="CL250" s="5">
        <v>132.5</v>
      </c>
      <c r="CM250" s="5">
        <v>130.4</v>
      </c>
      <c r="CN250" s="5">
        <v>129.80000000000001</v>
      </c>
      <c r="CO250" s="5">
        <v>129.80000000000001</v>
      </c>
      <c r="CP250" s="5">
        <v>128.6</v>
      </c>
      <c r="CQ250" s="5">
        <v>130.5</v>
      </c>
      <c r="CR250" s="5">
        <v>129.5</v>
      </c>
      <c r="CS250" s="5">
        <v>130.80000000000001</v>
      </c>
      <c r="CT250" s="5">
        <v>129.1</v>
      </c>
      <c r="CU250" s="5">
        <v>129.9</v>
      </c>
      <c r="CV250" s="5">
        <v>130.69999999999999</v>
      </c>
      <c r="CW250" s="5">
        <v>131.1</v>
      </c>
      <c r="CX250" s="5">
        <v>130.5</v>
      </c>
      <c r="CY250" s="5">
        <v>129.69999999999999</v>
      </c>
      <c r="CZ250" s="5">
        <v>129.9</v>
      </c>
      <c r="DA250" s="5">
        <v>127.4</v>
      </c>
      <c r="DB250" s="5">
        <v>128.5</v>
      </c>
      <c r="DC250" s="5">
        <v>127.8</v>
      </c>
      <c r="DD250" s="5">
        <v>127.6</v>
      </c>
      <c r="DE250" s="5">
        <v>129.1</v>
      </c>
      <c r="DF250" s="5">
        <v>130.4</v>
      </c>
      <c r="DG250" s="5">
        <v>129.6</v>
      </c>
      <c r="DH250" s="5">
        <v>129.5</v>
      </c>
      <c r="DI250" s="5">
        <v>129.6</v>
      </c>
      <c r="DJ250" s="5">
        <v>128.80000000000001</v>
      </c>
      <c r="DK250" s="5">
        <v>129.30000000000001</v>
      </c>
      <c r="DL250" s="5">
        <v>129.9</v>
      </c>
      <c r="DM250" s="5">
        <v>129.5</v>
      </c>
      <c r="DN250" s="5">
        <v>129.4</v>
      </c>
      <c r="DO250" s="5">
        <v>128.69999999999999</v>
      </c>
      <c r="DP250" s="5">
        <v>128.5</v>
      </c>
      <c r="DQ250" s="5">
        <v>128.4</v>
      </c>
      <c r="DR250" s="5">
        <v>127.3</v>
      </c>
      <c r="DS250" s="5">
        <v>126.9</v>
      </c>
      <c r="DT250" s="5">
        <v>123.3</v>
      </c>
    </row>
    <row r="251" spans="1:124">
      <c r="A251" s="3" t="s">
        <v>515</v>
      </c>
      <c r="B251" s="3" t="s">
        <v>516</v>
      </c>
      <c r="C251" s="4">
        <v>0.25792999999999999</v>
      </c>
      <c r="D251" s="5">
        <v>102</v>
      </c>
      <c r="E251" s="5">
        <v>102.8</v>
      </c>
      <c r="F251" s="5">
        <v>103.5</v>
      </c>
      <c r="G251" s="5">
        <v>104.7</v>
      </c>
      <c r="H251" s="5">
        <v>104.3</v>
      </c>
      <c r="I251" s="5">
        <v>104.7</v>
      </c>
      <c r="J251" s="5">
        <v>105.4</v>
      </c>
      <c r="K251" s="5">
        <v>105.7</v>
      </c>
      <c r="L251" s="5">
        <v>106.6</v>
      </c>
      <c r="M251" s="5">
        <v>108.9</v>
      </c>
      <c r="N251" s="5">
        <v>109.6</v>
      </c>
      <c r="O251" s="5">
        <v>111.8</v>
      </c>
      <c r="P251" s="5">
        <v>112.5</v>
      </c>
      <c r="Q251" s="5">
        <v>111.9</v>
      </c>
      <c r="R251" s="5">
        <v>110.8</v>
      </c>
      <c r="S251" s="5">
        <v>109.7</v>
      </c>
      <c r="T251" s="5">
        <v>110</v>
      </c>
      <c r="U251" s="5">
        <v>110.3</v>
      </c>
      <c r="V251" s="5">
        <v>110.7</v>
      </c>
      <c r="W251" s="5">
        <v>111.7</v>
      </c>
      <c r="X251" s="5">
        <v>114.1</v>
      </c>
      <c r="Y251" s="5">
        <v>113.2</v>
      </c>
      <c r="Z251" s="5">
        <v>113.4</v>
      </c>
      <c r="AA251" s="5">
        <v>115.3</v>
      </c>
      <c r="AB251" s="5">
        <v>114</v>
      </c>
      <c r="AC251" s="5">
        <v>113.1</v>
      </c>
      <c r="AD251" s="5">
        <v>113.7</v>
      </c>
      <c r="AE251" s="5">
        <v>113.9</v>
      </c>
      <c r="AF251" s="5">
        <v>115.1</v>
      </c>
      <c r="AG251" s="5">
        <v>115.1</v>
      </c>
      <c r="AH251" s="5">
        <v>115.4</v>
      </c>
      <c r="AI251" s="5">
        <v>116.3</v>
      </c>
      <c r="AJ251" s="5">
        <v>117.7</v>
      </c>
      <c r="AK251" s="5">
        <v>117.9</v>
      </c>
      <c r="AL251" s="5">
        <v>116.6</v>
      </c>
      <c r="AM251" s="5">
        <v>116.7</v>
      </c>
      <c r="AN251" s="5">
        <v>117.9</v>
      </c>
      <c r="AO251" s="5">
        <v>118.3</v>
      </c>
      <c r="AP251" s="5">
        <v>118</v>
      </c>
      <c r="AQ251" s="5">
        <v>118.6</v>
      </c>
      <c r="AR251" s="5">
        <v>120.2</v>
      </c>
      <c r="AS251" s="5">
        <v>119.9</v>
      </c>
      <c r="AT251" s="5">
        <v>122.9</v>
      </c>
      <c r="AU251" s="5">
        <v>122.8</v>
      </c>
      <c r="AV251" s="5">
        <v>123.4</v>
      </c>
      <c r="AW251" s="5">
        <v>123.3</v>
      </c>
      <c r="AX251" s="5">
        <v>123.3</v>
      </c>
      <c r="AY251" s="5">
        <v>122.4</v>
      </c>
      <c r="AZ251" s="5">
        <v>123.9</v>
      </c>
      <c r="BA251" s="5">
        <v>124.7</v>
      </c>
      <c r="BB251" s="5">
        <v>123.4</v>
      </c>
      <c r="BC251" s="5">
        <v>121.1</v>
      </c>
      <c r="BD251" s="5">
        <v>120.2</v>
      </c>
      <c r="BE251" s="5">
        <v>119.7</v>
      </c>
      <c r="BF251" s="5">
        <v>119.7</v>
      </c>
      <c r="BG251" s="5">
        <v>119.9</v>
      </c>
      <c r="BH251" s="5">
        <v>122.2</v>
      </c>
      <c r="BI251" s="5">
        <v>123.4</v>
      </c>
      <c r="BJ251" s="5">
        <v>123.1</v>
      </c>
      <c r="BK251" s="5">
        <v>123.3</v>
      </c>
      <c r="BL251" s="5">
        <v>124</v>
      </c>
      <c r="BM251" s="5">
        <v>124</v>
      </c>
      <c r="BN251" s="5">
        <v>123.3</v>
      </c>
      <c r="BO251" s="5">
        <v>127.8</v>
      </c>
      <c r="BP251" s="5">
        <v>125.9</v>
      </c>
      <c r="BQ251" s="5">
        <v>126.8</v>
      </c>
      <c r="BR251" s="5">
        <v>127.2</v>
      </c>
      <c r="BS251" s="5">
        <v>129.30000000000001</v>
      </c>
      <c r="BT251" s="5">
        <v>131</v>
      </c>
      <c r="BU251" s="5">
        <v>131.4</v>
      </c>
      <c r="BV251" s="5">
        <v>130.30000000000001</v>
      </c>
      <c r="BW251" s="5">
        <v>130.9</v>
      </c>
      <c r="BX251" s="5">
        <v>132.19999999999999</v>
      </c>
      <c r="BY251" s="5">
        <v>131.19999999999999</v>
      </c>
      <c r="BZ251" s="5">
        <v>130.30000000000001</v>
      </c>
      <c r="CA251" s="5">
        <v>129.9</v>
      </c>
      <c r="CB251" s="5">
        <v>129.69999999999999</v>
      </c>
      <c r="CC251" s="5">
        <v>130.30000000000001</v>
      </c>
      <c r="CD251" s="5">
        <v>131.5</v>
      </c>
      <c r="CE251" s="5">
        <v>133.4</v>
      </c>
      <c r="CF251" s="5">
        <v>132.4</v>
      </c>
      <c r="CG251" s="5">
        <v>132.4</v>
      </c>
      <c r="CH251" s="5">
        <v>133.19999999999999</v>
      </c>
      <c r="CI251" s="5">
        <v>132.5</v>
      </c>
      <c r="CJ251" s="5">
        <v>133.9</v>
      </c>
      <c r="CK251" s="5">
        <v>132.5</v>
      </c>
      <c r="CL251" s="5">
        <v>133</v>
      </c>
      <c r="CM251" s="5">
        <v>130.69999999999999</v>
      </c>
      <c r="CN251" s="5">
        <v>130.1</v>
      </c>
      <c r="CO251" s="5">
        <v>130.19999999999999</v>
      </c>
      <c r="CP251" s="5">
        <v>128.80000000000001</v>
      </c>
      <c r="CQ251" s="5">
        <v>131</v>
      </c>
      <c r="CR251" s="5">
        <v>130</v>
      </c>
      <c r="CS251" s="5">
        <v>131.4</v>
      </c>
      <c r="CT251" s="5">
        <v>129.6</v>
      </c>
      <c r="CU251" s="5">
        <v>130</v>
      </c>
      <c r="CV251" s="5">
        <v>130.6</v>
      </c>
      <c r="CW251" s="5">
        <v>131.1</v>
      </c>
      <c r="CX251" s="5">
        <v>130.6</v>
      </c>
      <c r="CY251" s="5">
        <v>130</v>
      </c>
      <c r="CZ251" s="5">
        <v>130.30000000000001</v>
      </c>
      <c r="DA251" s="5">
        <v>127.7</v>
      </c>
      <c r="DB251" s="5">
        <v>128.9</v>
      </c>
      <c r="DC251" s="5">
        <v>128.19999999999999</v>
      </c>
      <c r="DD251" s="5">
        <v>128</v>
      </c>
      <c r="DE251" s="5">
        <v>129.4</v>
      </c>
      <c r="DF251" s="5">
        <v>130.69999999999999</v>
      </c>
      <c r="DG251" s="5">
        <v>129.9</v>
      </c>
      <c r="DH251" s="5">
        <v>129.69999999999999</v>
      </c>
      <c r="DI251" s="5">
        <v>129.80000000000001</v>
      </c>
      <c r="DJ251" s="5">
        <v>128.9</v>
      </c>
      <c r="DK251" s="5">
        <v>129.4</v>
      </c>
      <c r="DL251" s="5">
        <v>129.9</v>
      </c>
      <c r="DM251" s="5">
        <v>129.6</v>
      </c>
      <c r="DN251" s="5">
        <v>129.6</v>
      </c>
      <c r="DO251" s="5">
        <v>128.9</v>
      </c>
      <c r="DP251" s="5">
        <v>128.69999999999999</v>
      </c>
      <c r="DQ251" s="5">
        <v>128.5</v>
      </c>
      <c r="DR251" s="5">
        <v>127.4</v>
      </c>
      <c r="DS251" s="5">
        <v>126.9</v>
      </c>
      <c r="DT251" s="5">
        <v>123.2</v>
      </c>
    </row>
    <row r="252" spans="1:124">
      <c r="A252" s="3" t="s">
        <v>517</v>
      </c>
      <c r="B252" s="3" t="s">
        <v>518</v>
      </c>
      <c r="C252" s="4">
        <v>1.755E-2</v>
      </c>
      <c r="D252" s="5">
        <v>101.7</v>
      </c>
      <c r="E252" s="5">
        <v>101.8</v>
      </c>
      <c r="F252" s="5">
        <v>102.1</v>
      </c>
      <c r="G252" s="5">
        <v>102.1</v>
      </c>
      <c r="H252" s="5">
        <v>102</v>
      </c>
      <c r="I252" s="5">
        <v>102.2</v>
      </c>
      <c r="J252" s="5">
        <v>102.5</v>
      </c>
      <c r="K252" s="5">
        <v>104.3</v>
      </c>
      <c r="L252" s="5">
        <v>106.4</v>
      </c>
      <c r="M252" s="5">
        <v>108.6</v>
      </c>
      <c r="N252" s="5">
        <v>109.5</v>
      </c>
      <c r="O252" s="5">
        <v>109.3</v>
      </c>
      <c r="P252" s="5">
        <v>112.8</v>
      </c>
      <c r="Q252" s="5">
        <v>113</v>
      </c>
      <c r="R252" s="5">
        <v>111.8</v>
      </c>
      <c r="S252" s="5">
        <v>112.6</v>
      </c>
      <c r="T252" s="5">
        <v>110.8</v>
      </c>
      <c r="U252" s="5">
        <v>111.8</v>
      </c>
      <c r="V252" s="5">
        <v>110.7</v>
      </c>
      <c r="W252" s="5">
        <v>111.9</v>
      </c>
      <c r="X252" s="5">
        <v>112.7</v>
      </c>
      <c r="Y252" s="5">
        <v>114.3</v>
      </c>
      <c r="Z252" s="5">
        <v>115.1</v>
      </c>
      <c r="AA252" s="5">
        <v>115.2</v>
      </c>
      <c r="AB252" s="5">
        <v>117.6</v>
      </c>
      <c r="AC252" s="5">
        <v>116.6</v>
      </c>
      <c r="AD252" s="5">
        <v>116.4</v>
      </c>
      <c r="AE252" s="5">
        <v>118.6</v>
      </c>
      <c r="AF252" s="5">
        <v>117.2</v>
      </c>
      <c r="AG252" s="5">
        <v>115.5</v>
      </c>
      <c r="AH252" s="5">
        <v>117.5</v>
      </c>
      <c r="AI252" s="5">
        <v>117</v>
      </c>
      <c r="AJ252" s="5">
        <v>117.4</v>
      </c>
      <c r="AK252" s="5">
        <v>120.2</v>
      </c>
      <c r="AL252" s="5">
        <v>120.5</v>
      </c>
      <c r="AM252" s="5">
        <v>120.8</v>
      </c>
      <c r="AN252" s="5">
        <v>118.4</v>
      </c>
      <c r="AO252" s="5">
        <v>118.6</v>
      </c>
      <c r="AP252" s="5">
        <v>117.6</v>
      </c>
      <c r="AQ252" s="5">
        <v>116.7</v>
      </c>
      <c r="AR252" s="5">
        <v>112.6</v>
      </c>
      <c r="AS252" s="5">
        <v>113.3</v>
      </c>
      <c r="AT252" s="5">
        <v>112.9</v>
      </c>
      <c r="AU252" s="5">
        <v>113</v>
      </c>
      <c r="AV252" s="5">
        <v>114.3</v>
      </c>
      <c r="AW252" s="5">
        <v>115.3</v>
      </c>
      <c r="AX252" s="5">
        <v>115.1</v>
      </c>
      <c r="AY252" s="5">
        <v>117.2</v>
      </c>
      <c r="AZ252" s="5">
        <v>117.6</v>
      </c>
      <c r="BA252" s="5">
        <v>117.5</v>
      </c>
      <c r="BB252" s="5">
        <v>118.1</v>
      </c>
      <c r="BC252" s="5">
        <v>117.6</v>
      </c>
      <c r="BD252" s="5">
        <v>118.9</v>
      </c>
      <c r="BE252" s="5">
        <v>117.1</v>
      </c>
      <c r="BF252" s="5">
        <v>117.1</v>
      </c>
      <c r="BG252" s="5">
        <v>115</v>
      </c>
      <c r="BH252" s="5">
        <v>118.4</v>
      </c>
      <c r="BI252" s="5">
        <v>117.2</v>
      </c>
      <c r="BJ252" s="5">
        <v>117.4</v>
      </c>
      <c r="BK252" s="5">
        <v>116.3</v>
      </c>
      <c r="BL252" s="5">
        <v>117.1</v>
      </c>
      <c r="BM252" s="5">
        <v>117.7</v>
      </c>
      <c r="BN252" s="5">
        <v>117.9</v>
      </c>
      <c r="BO252" s="5">
        <v>127.7</v>
      </c>
      <c r="BP252" s="5">
        <v>125.4</v>
      </c>
      <c r="BQ252" s="5">
        <v>124.4</v>
      </c>
      <c r="BR252" s="5">
        <v>123.6</v>
      </c>
      <c r="BS252" s="5">
        <v>124.1</v>
      </c>
      <c r="BT252" s="5">
        <v>126.8</v>
      </c>
      <c r="BU252" s="5">
        <v>125.1</v>
      </c>
      <c r="BV252" s="5">
        <v>124</v>
      </c>
      <c r="BW252" s="5">
        <v>124</v>
      </c>
      <c r="BX252" s="5">
        <v>125.4</v>
      </c>
      <c r="BY252" s="5">
        <v>125.1</v>
      </c>
      <c r="BZ252" s="5">
        <v>124.1</v>
      </c>
      <c r="CA252" s="5">
        <v>126.8</v>
      </c>
      <c r="CB252" s="5">
        <v>125.9</v>
      </c>
      <c r="CC252" s="5">
        <v>125.6</v>
      </c>
      <c r="CD252" s="5">
        <v>125.4</v>
      </c>
      <c r="CE252" s="5">
        <v>124.7</v>
      </c>
      <c r="CF252" s="5">
        <v>123.9</v>
      </c>
      <c r="CG252" s="5">
        <v>124.3</v>
      </c>
      <c r="CH252" s="5">
        <v>125.8</v>
      </c>
      <c r="CI252" s="5">
        <v>125.7</v>
      </c>
      <c r="CJ252" s="5">
        <v>123.9</v>
      </c>
      <c r="CK252" s="5">
        <v>125</v>
      </c>
      <c r="CL252" s="5">
        <v>124.1</v>
      </c>
      <c r="CM252" s="5">
        <v>126.2</v>
      </c>
      <c r="CN252" s="5">
        <v>124.8</v>
      </c>
      <c r="CO252" s="5">
        <v>125</v>
      </c>
      <c r="CP252" s="5">
        <v>124.3</v>
      </c>
      <c r="CQ252" s="5">
        <v>123.2</v>
      </c>
      <c r="CR252" s="5">
        <v>122.5</v>
      </c>
      <c r="CS252" s="5">
        <v>123.1</v>
      </c>
      <c r="CT252" s="5">
        <v>121.9</v>
      </c>
      <c r="CU252" s="5">
        <v>128.19999999999999</v>
      </c>
      <c r="CV252" s="5">
        <v>131.1</v>
      </c>
      <c r="CW252" s="5">
        <v>131.69999999999999</v>
      </c>
      <c r="CX252" s="5">
        <v>129.30000000000001</v>
      </c>
      <c r="CY252" s="5">
        <v>124.8</v>
      </c>
      <c r="CZ252" s="5">
        <v>124.8</v>
      </c>
      <c r="DA252" s="5">
        <v>123.4</v>
      </c>
      <c r="DB252" s="5">
        <v>122.8</v>
      </c>
      <c r="DC252" s="5">
        <v>122.6</v>
      </c>
      <c r="DD252" s="5">
        <v>121.5</v>
      </c>
      <c r="DE252" s="5">
        <v>125.5</v>
      </c>
      <c r="DF252" s="5">
        <v>126.2</v>
      </c>
      <c r="DG252" s="5">
        <v>124.9</v>
      </c>
      <c r="DH252" s="5">
        <v>126.8</v>
      </c>
      <c r="DI252" s="5">
        <v>126.8</v>
      </c>
      <c r="DJ252" s="5">
        <v>127.2</v>
      </c>
      <c r="DK252" s="5">
        <v>126.6</v>
      </c>
      <c r="DL252" s="5">
        <v>129.4</v>
      </c>
      <c r="DM252" s="5">
        <v>127.8</v>
      </c>
      <c r="DN252" s="5">
        <v>126.4</v>
      </c>
      <c r="DO252" s="5">
        <v>125.6</v>
      </c>
      <c r="DP252" s="5">
        <v>125.2</v>
      </c>
      <c r="DQ252" s="5">
        <v>126.1</v>
      </c>
      <c r="DR252" s="5">
        <v>126.5</v>
      </c>
      <c r="DS252" s="5">
        <v>127.4</v>
      </c>
      <c r="DT252" s="5">
        <v>125.3</v>
      </c>
    </row>
    <row r="253" spans="1:124">
      <c r="A253" s="3" t="s">
        <v>519</v>
      </c>
      <c r="B253" s="3" t="s">
        <v>520</v>
      </c>
      <c r="C253" s="4">
        <v>0.51356999999999997</v>
      </c>
      <c r="D253" s="5">
        <v>106.1</v>
      </c>
      <c r="E253" s="5">
        <v>107.9</v>
      </c>
      <c r="F253" s="5">
        <v>108.2</v>
      </c>
      <c r="G253" s="5">
        <v>107.2</v>
      </c>
      <c r="H253" s="5">
        <v>107.9</v>
      </c>
      <c r="I253" s="5">
        <v>107</v>
      </c>
      <c r="J253" s="5">
        <v>107.5</v>
      </c>
      <c r="K253" s="5">
        <v>108.8</v>
      </c>
      <c r="L253" s="5">
        <v>109.2</v>
      </c>
      <c r="M253" s="5">
        <v>109.8</v>
      </c>
      <c r="N253" s="5">
        <v>110</v>
      </c>
      <c r="O253" s="5">
        <v>111.4</v>
      </c>
      <c r="P253" s="5">
        <v>112.7</v>
      </c>
      <c r="Q253" s="5">
        <v>108.6</v>
      </c>
      <c r="R253" s="5">
        <v>114.1</v>
      </c>
      <c r="S253" s="5">
        <v>114.2</v>
      </c>
      <c r="T253" s="5">
        <v>114.6</v>
      </c>
      <c r="U253" s="5">
        <v>113.9</v>
      </c>
      <c r="V253" s="5">
        <v>114.1</v>
      </c>
      <c r="W253" s="5">
        <v>115</v>
      </c>
      <c r="X253" s="5">
        <v>117.3</v>
      </c>
      <c r="Y253" s="5">
        <v>114</v>
      </c>
      <c r="Z253" s="5">
        <v>116.3</v>
      </c>
      <c r="AA253" s="5">
        <v>118.4</v>
      </c>
      <c r="AB253" s="5">
        <v>117.3</v>
      </c>
      <c r="AC253" s="5">
        <v>116</v>
      </c>
      <c r="AD253" s="5">
        <v>118.4</v>
      </c>
      <c r="AE253" s="5">
        <v>119.6</v>
      </c>
      <c r="AF253" s="5">
        <v>125</v>
      </c>
      <c r="AG253" s="5">
        <v>123.4</v>
      </c>
      <c r="AH253" s="5">
        <v>124.5</v>
      </c>
      <c r="AI253" s="5">
        <v>124.7</v>
      </c>
      <c r="AJ253" s="5">
        <v>126</v>
      </c>
      <c r="AK253" s="5">
        <v>125.7</v>
      </c>
      <c r="AL253" s="5">
        <v>129.1</v>
      </c>
      <c r="AM253" s="5">
        <v>129.9</v>
      </c>
      <c r="AN253" s="5">
        <v>132.30000000000001</v>
      </c>
      <c r="AO253" s="5">
        <v>131.80000000000001</v>
      </c>
      <c r="AP253" s="5">
        <v>134</v>
      </c>
      <c r="AQ253" s="5">
        <v>130.5</v>
      </c>
      <c r="AR253" s="5">
        <v>134.6</v>
      </c>
      <c r="AS253" s="5">
        <v>133.5</v>
      </c>
      <c r="AT253" s="5">
        <v>131.30000000000001</v>
      </c>
      <c r="AU253" s="5">
        <v>131.19999999999999</v>
      </c>
      <c r="AV253" s="5">
        <v>134.1</v>
      </c>
      <c r="AW253" s="5">
        <v>131.4</v>
      </c>
      <c r="AX253" s="5">
        <v>134.30000000000001</v>
      </c>
      <c r="AY253" s="5">
        <v>136.69999999999999</v>
      </c>
      <c r="AZ253" s="5">
        <v>142.69999999999999</v>
      </c>
      <c r="BA253" s="5">
        <v>140.4</v>
      </c>
      <c r="BB253" s="5">
        <v>141.30000000000001</v>
      </c>
      <c r="BC253" s="5">
        <v>139.4</v>
      </c>
      <c r="BD253" s="5">
        <v>140.9</v>
      </c>
      <c r="BE253" s="5">
        <v>142.80000000000001</v>
      </c>
      <c r="BF253" s="5">
        <v>140.6</v>
      </c>
      <c r="BG253" s="5">
        <v>142.1</v>
      </c>
      <c r="BH253" s="5">
        <v>142.80000000000001</v>
      </c>
      <c r="BI253" s="5">
        <v>142.9</v>
      </c>
      <c r="BJ253" s="5">
        <v>141.1</v>
      </c>
      <c r="BK253" s="5">
        <v>142.19999999999999</v>
      </c>
      <c r="BL253" s="5">
        <v>143.1</v>
      </c>
      <c r="BM253" s="5">
        <v>141.5</v>
      </c>
      <c r="BN253" s="5">
        <v>144.30000000000001</v>
      </c>
      <c r="BO253" s="5">
        <v>145.30000000000001</v>
      </c>
      <c r="BP253" s="5">
        <v>149.69999999999999</v>
      </c>
      <c r="BQ253" s="5">
        <v>150.19999999999999</v>
      </c>
      <c r="BR253" s="5">
        <v>149.9</v>
      </c>
      <c r="BS253" s="5">
        <v>151.19999999999999</v>
      </c>
      <c r="BT253" s="5">
        <v>151.80000000000001</v>
      </c>
      <c r="BU253" s="5">
        <v>151.19999999999999</v>
      </c>
      <c r="BV253" s="5">
        <v>152</v>
      </c>
      <c r="BW253" s="5">
        <v>150.30000000000001</v>
      </c>
      <c r="BX253" s="5">
        <v>148.4</v>
      </c>
      <c r="BY253" s="5">
        <v>149.80000000000001</v>
      </c>
      <c r="BZ253" s="5">
        <v>150.80000000000001</v>
      </c>
      <c r="CA253" s="5">
        <v>149.4</v>
      </c>
      <c r="CB253" s="5">
        <v>150.19999999999999</v>
      </c>
      <c r="CC253" s="5">
        <v>150</v>
      </c>
      <c r="CD253" s="5">
        <v>149.9</v>
      </c>
      <c r="CE253" s="5">
        <v>149.6</v>
      </c>
      <c r="CF253" s="5">
        <v>149.19999999999999</v>
      </c>
      <c r="CG253" s="5">
        <v>150.69999999999999</v>
      </c>
      <c r="CH253" s="5">
        <v>152.5</v>
      </c>
      <c r="CI253" s="5">
        <v>153.80000000000001</v>
      </c>
      <c r="CJ253" s="5">
        <v>153.19999999999999</v>
      </c>
      <c r="CK253" s="5">
        <v>153.19999999999999</v>
      </c>
      <c r="CL253" s="5">
        <v>154</v>
      </c>
      <c r="CM253" s="5">
        <v>152.5</v>
      </c>
      <c r="CN253" s="5">
        <v>153.9</v>
      </c>
      <c r="CO253" s="5">
        <v>154.6</v>
      </c>
      <c r="CP253" s="5">
        <v>154.4</v>
      </c>
      <c r="CQ253" s="5">
        <v>153</v>
      </c>
      <c r="CR253" s="5">
        <v>151</v>
      </c>
      <c r="CS253" s="5">
        <v>152</v>
      </c>
      <c r="CT253" s="5">
        <v>155</v>
      </c>
      <c r="CU253" s="5">
        <v>154.5</v>
      </c>
      <c r="CV253" s="5">
        <v>156.4</v>
      </c>
      <c r="CW253" s="5">
        <v>160.6</v>
      </c>
      <c r="CX253" s="5">
        <v>158.6</v>
      </c>
      <c r="CY253" s="5">
        <v>157.6</v>
      </c>
      <c r="CZ253" s="5">
        <v>153</v>
      </c>
      <c r="DA253" s="5">
        <v>155.30000000000001</v>
      </c>
      <c r="DB253" s="5">
        <v>157.6</v>
      </c>
      <c r="DC253" s="5">
        <v>156.1</v>
      </c>
      <c r="DD253" s="5">
        <v>157.19999999999999</v>
      </c>
      <c r="DE253" s="5">
        <v>157.69999999999999</v>
      </c>
      <c r="DF253" s="5">
        <v>159</v>
      </c>
      <c r="DG253" s="5">
        <v>157.80000000000001</v>
      </c>
      <c r="DH253" s="5">
        <v>160.30000000000001</v>
      </c>
      <c r="DI253" s="5">
        <v>159.30000000000001</v>
      </c>
      <c r="DJ253" s="5">
        <v>157.6</v>
      </c>
      <c r="DK253" s="5">
        <v>161.1</v>
      </c>
      <c r="DL253" s="5">
        <v>160.6</v>
      </c>
      <c r="DM253" s="5">
        <v>159.9</v>
      </c>
      <c r="DN253" s="5">
        <v>160.19999999999999</v>
      </c>
      <c r="DO253" s="5">
        <v>159.1</v>
      </c>
      <c r="DP253" s="5">
        <v>161.9</v>
      </c>
      <c r="DQ253" s="5">
        <v>160.69999999999999</v>
      </c>
      <c r="DR253" s="5">
        <v>159.80000000000001</v>
      </c>
      <c r="DS253" s="5">
        <v>161.30000000000001</v>
      </c>
      <c r="DT253" s="5">
        <v>163.30000000000001</v>
      </c>
    </row>
    <row r="254" spans="1:124">
      <c r="A254" s="3" t="s">
        <v>521</v>
      </c>
      <c r="B254" s="3" t="s">
        <v>522</v>
      </c>
      <c r="C254" s="4">
        <v>0.51356999999999997</v>
      </c>
      <c r="D254" s="5">
        <v>106.1</v>
      </c>
      <c r="E254" s="5">
        <v>107.9</v>
      </c>
      <c r="F254" s="5">
        <v>108.2</v>
      </c>
      <c r="G254" s="5">
        <v>107.2</v>
      </c>
      <c r="H254" s="5">
        <v>107.9</v>
      </c>
      <c r="I254" s="5">
        <v>107</v>
      </c>
      <c r="J254" s="5">
        <v>107.5</v>
      </c>
      <c r="K254" s="5">
        <v>108.8</v>
      </c>
      <c r="L254" s="5">
        <v>109.2</v>
      </c>
      <c r="M254" s="5">
        <v>109.8</v>
      </c>
      <c r="N254" s="5">
        <v>110</v>
      </c>
      <c r="O254" s="5">
        <v>111.4</v>
      </c>
      <c r="P254" s="5">
        <v>112.7</v>
      </c>
      <c r="Q254" s="5">
        <v>108.6</v>
      </c>
      <c r="R254" s="5">
        <v>114.1</v>
      </c>
      <c r="S254" s="5">
        <v>114.2</v>
      </c>
      <c r="T254" s="5">
        <v>114.6</v>
      </c>
      <c r="U254" s="5">
        <v>113.9</v>
      </c>
      <c r="V254" s="5">
        <v>114.1</v>
      </c>
      <c r="W254" s="5">
        <v>115</v>
      </c>
      <c r="X254" s="5">
        <v>117.3</v>
      </c>
      <c r="Y254" s="5">
        <v>114</v>
      </c>
      <c r="Z254" s="5">
        <v>116.3</v>
      </c>
      <c r="AA254" s="5">
        <v>118.4</v>
      </c>
      <c r="AB254" s="5">
        <v>117.3</v>
      </c>
      <c r="AC254" s="5">
        <v>116</v>
      </c>
      <c r="AD254" s="5">
        <v>118.4</v>
      </c>
      <c r="AE254" s="5">
        <v>119.6</v>
      </c>
      <c r="AF254" s="5">
        <v>125</v>
      </c>
      <c r="AG254" s="5">
        <v>123.4</v>
      </c>
      <c r="AH254" s="5">
        <v>124.5</v>
      </c>
      <c r="AI254" s="5">
        <v>124.7</v>
      </c>
      <c r="AJ254" s="5">
        <v>126</v>
      </c>
      <c r="AK254" s="5">
        <v>125.7</v>
      </c>
      <c r="AL254" s="5">
        <v>129.1</v>
      </c>
      <c r="AM254" s="5">
        <v>129.9</v>
      </c>
      <c r="AN254" s="5">
        <v>132.30000000000001</v>
      </c>
      <c r="AO254" s="5">
        <v>131.80000000000001</v>
      </c>
      <c r="AP254" s="5">
        <v>134</v>
      </c>
      <c r="AQ254" s="5">
        <v>130.5</v>
      </c>
      <c r="AR254" s="5">
        <v>134.6</v>
      </c>
      <c r="AS254" s="5">
        <v>133.5</v>
      </c>
      <c r="AT254" s="5">
        <v>131.30000000000001</v>
      </c>
      <c r="AU254" s="5">
        <v>131.19999999999999</v>
      </c>
      <c r="AV254" s="5">
        <v>134.1</v>
      </c>
      <c r="AW254" s="5">
        <v>131.4</v>
      </c>
      <c r="AX254" s="5">
        <v>134.30000000000001</v>
      </c>
      <c r="AY254" s="5">
        <v>136.69999999999999</v>
      </c>
      <c r="AZ254" s="5">
        <v>142.69999999999999</v>
      </c>
      <c r="BA254" s="5">
        <v>140.4</v>
      </c>
      <c r="BB254" s="5">
        <v>141.30000000000001</v>
      </c>
      <c r="BC254" s="5">
        <v>139.4</v>
      </c>
      <c r="BD254" s="5">
        <v>140.9</v>
      </c>
      <c r="BE254" s="5">
        <v>142.80000000000001</v>
      </c>
      <c r="BF254" s="5">
        <v>140.6</v>
      </c>
      <c r="BG254" s="5">
        <v>142.1</v>
      </c>
      <c r="BH254" s="5">
        <v>142.80000000000001</v>
      </c>
      <c r="BI254" s="5">
        <v>142.9</v>
      </c>
      <c r="BJ254" s="5">
        <v>141.1</v>
      </c>
      <c r="BK254" s="5">
        <v>142.19999999999999</v>
      </c>
      <c r="BL254" s="5">
        <v>143.1</v>
      </c>
      <c r="BM254" s="5">
        <v>141.5</v>
      </c>
      <c r="BN254" s="5">
        <v>144.30000000000001</v>
      </c>
      <c r="BO254" s="5">
        <v>145.30000000000001</v>
      </c>
      <c r="BP254" s="5">
        <v>149.69999999999999</v>
      </c>
      <c r="BQ254" s="5">
        <v>150.19999999999999</v>
      </c>
      <c r="BR254" s="5">
        <v>149.9</v>
      </c>
      <c r="BS254" s="5">
        <v>151.19999999999999</v>
      </c>
      <c r="BT254" s="5">
        <v>151.80000000000001</v>
      </c>
      <c r="BU254" s="5">
        <v>151.19999999999999</v>
      </c>
      <c r="BV254" s="5">
        <v>152</v>
      </c>
      <c r="BW254" s="5">
        <v>150.30000000000001</v>
      </c>
      <c r="BX254" s="5">
        <v>148.4</v>
      </c>
      <c r="BY254" s="5">
        <v>149.80000000000001</v>
      </c>
      <c r="BZ254" s="5">
        <v>150.80000000000001</v>
      </c>
      <c r="CA254" s="5">
        <v>149.4</v>
      </c>
      <c r="CB254" s="5">
        <v>150.19999999999999</v>
      </c>
      <c r="CC254" s="5">
        <v>150</v>
      </c>
      <c r="CD254" s="5">
        <v>149.9</v>
      </c>
      <c r="CE254" s="5">
        <v>149.6</v>
      </c>
      <c r="CF254" s="5">
        <v>149.19999999999999</v>
      </c>
      <c r="CG254" s="5">
        <v>150.69999999999999</v>
      </c>
      <c r="CH254" s="5">
        <v>152.5</v>
      </c>
      <c r="CI254" s="5">
        <v>153.80000000000001</v>
      </c>
      <c r="CJ254" s="5">
        <v>153.19999999999999</v>
      </c>
      <c r="CK254" s="5">
        <v>153.19999999999999</v>
      </c>
      <c r="CL254" s="5">
        <v>154</v>
      </c>
      <c r="CM254" s="5">
        <v>152.5</v>
      </c>
      <c r="CN254" s="5">
        <v>153.9</v>
      </c>
      <c r="CO254" s="5">
        <v>154.6</v>
      </c>
      <c r="CP254" s="5">
        <v>154.4</v>
      </c>
      <c r="CQ254" s="5">
        <v>153</v>
      </c>
      <c r="CR254" s="5">
        <v>151</v>
      </c>
      <c r="CS254" s="5">
        <v>152</v>
      </c>
      <c r="CT254" s="5">
        <v>155</v>
      </c>
      <c r="CU254" s="5">
        <v>154.5</v>
      </c>
      <c r="CV254" s="5">
        <v>156.4</v>
      </c>
      <c r="CW254" s="5">
        <v>160.6</v>
      </c>
      <c r="CX254" s="5">
        <v>158.6</v>
      </c>
      <c r="CY254" s="5">
        <v>157.6</v>
      </c>
      <c r="CZ254" s="5">
        <v>153</v>
      </c>
      <c r="DA254" s="5">
        <v>155.30000000000001</v>
      </c>
      <c r="DB254" s="5">
        <v>157.6</v>
      </c>
      <c r="DC254" s="5">
        <v>156.1</v>
      </c>
      <c r="DD254" s="5">
        <v>157.19999999999999</v>
      </c>
      <c r="DE254" s="5">
        <v>157.69999999999999</v>
      </c>
      <c r="DF254" s="5">
        <v>159</v>
      </c>
      <c r="DG254" s="5">
        <v>157.80000000000001</v>
      </c>
      <c r="DH254" s="5">
        <v>160.30000000000001</v>
      </c>
      <c r="DI254" s="5">
        <v>159.30000000000001</v>
      </c>
      <c r="DJ254" s="5">
        <v>157.6</v>
      </c>
      <c r="DK254" s="5">
        <v>161.1</v>
      </c>
      <c r="DL254" s="5">
        <v>160.6</v>
      </c>
      <c r="DM254" s="5">
        <v>159.9</v>
      </c>
      <c r="DN254" s="5">
        <v>160.19999999999999</v>
      </c>
      <c r="DO254" s="5">
        <v>159.1</v>
      </c>
      <c r="DP254" s="5">
        <v>161.9</v>
      </c>
      <c r="DQ254" s="5">
        <v>160.69999999999999</v>
      </c>
      <c r="DR254" s="5">
        <v>159.80000000000001</v>
      </c>
      <c r="DS254" s="5">
        <v>161.30000000000001</v>
      </c>
      <c r="DT254" s="5">
        <v>163.30000000000001</v>
      </c>
    </row>
    <row r="255" spans="1:124">
      <c r="A255" s="3" t="s">
        <v>523</v>
      </c>
      <c r="B255" s="3" t="s">
        <v>524</v>
      </c>
      <c r="C255" s="4">
        <v>0.16619</v>
      </c>
      <c r="D255" s="5">
        <v>106.8</v>
      </c>
      <c r="E255" s="5">
        <v>109.2</v>
      </c>
      <c r="F255" s="5">
        <v>107.2</v>
      </c>
      <c r="G255" s="5">
        <v>108.7</v>
      </c>
      <c r="H255" s="5">
        <v>108.2</v>
      </c>
      <c r="I255" s="5">
        <v>109</v>
      </c>
      <c r="J255" s="5">
        <v>110</v>
      </c>
      <c r="K255" s="5">
        <v>110.3</v>
      </c>
      <c r="L255" s="5">
        <v>111.4</v>
      </c>
      <c r="M255" s="5">
        <v>112.8</v>
      </c>
      <c r="N255" s="5">
        <v>114.6</v>
      </c>
      <c r="O255" s="5">
        <v>120.8</v>
      </c>
      <c r="P255" s="5">
        <v>113.9</v>
      </c>
      <c r="Q255" s="5">
        <v>113.8</v>
      </c>
      <c r="R255" s="5">
        <v>115.4</v>
      </c>
      <c r="S255" s="5">
        <v>116.1</v>
      </c>
      <c r="T255" s="5">
        <v>116.6</v>
      </c>
      <c r="U255" s="5">
        <v>112.5</v>
      </c>
      <c r="V255" s="5">
        <v>112.9</v>
      </c>
      <c r="W255" s="5">
        <v>114.1</v>
      </c>
      <c r="X255" s="5">
        <v>118.8</v>
      </c>
      <c r="Y255" s="5">
        <v>117.6</v>
      </c>
      <c r="Z255" s="5">
        <v>117.3</v>
      </c>
      <c r="AA255" s="5">
        <v>119.1</v>
      </c>
      <c r="AB255" s="5">
        <v>121.7</v>
      </c>
      <c r="AC255" s="5">
        <v>124.8</v>
      </c>
      <c r="AD255" s="5">
        <v>123.1</v>
      </c>
      <c r="AE255" s="5">
        <v>126.5</v>
      </c>
      <c r="AF255" s="5">
        <v>134.80000000000001</v>
      </c>
      <c r="AG255" s="5">
        <v>132.9</v>
      </c>
      <c r="AH255" s="5">
        <v>135.69999999999999</v>
      </c>
      <c r="AI255" s="5">
        <v>136.5</v>
      </c>
      <c r="AJ255" s="5">
        <v>135.80000000000001</v>
      </c>
      <c r="AK255" s="5">
        <v>138.30000000000001</v>
      </c>
      <c r="AL255" s="5">
        <v>143.30000000000001</v>
      </c>
      <c r="AM255" s="5">
        <v>146.6</v>
      </c>
      <c r="AN255" s="5">
        <v>148.69999999999999</v>
      </c>
      <c r="AO255" s="5">
        <v>150</v>
      </c>
      <c r="AP255" s="5">
        <v>149.6</v>
      </c>
      <c r="AQ255" s="5">
        <v>147.5</v>
      </c>
      <c r="AR255" s="5">
        <v>150.69999999999999</v>
      </c>
      <c r="AS255" s="5">
        <v>145.9</v>
      </c>
      <c r="AT255" s="5">
        <v>150</v>
      </c>
      <c r="AU255" s="5">
        <v>150.19999999999999</v>
      </c>
      <c r="AV255" s="5">
        <v>154.5</v>
      </c>
      <c r="AW255" s="5">
        <v>149.19999999999999</v>
      </c>
      <c r="AX255" s="5">
        <v>153</v>
      </c>
      <c r="AY255" s="5">
        <v>155.6</v>
      </c>
      <c r="AZ255" s="5">
        <v>163</v>
      </c>
      <c r="BA255" s="5">
        <v>160.1</v>
      </c>
      <c r="BB255" s="5">
        <v>155.4</v>
      </c>
      <c r="BC255" s="5">
        <v>157.5</v>
      </c>
      <c r="BD255" s="5">
        <v>162.6</v>
      </c>
      <c r="BE255" s="5">
        <v>161.30000000000001</v>
      </c>
      <c r="BF255" s="5">
        <v>157.6</v>
      </c>
      <c r="BG255" s="5">
        <v>161.30000000000001</v>
      </c>
      <c r="BH255" s="5">
        <v>160.80000000000001</v>
      </c>
      <c r="BI255" s="5">
        <v>162.30000000000001</v>
      </c>
      <c r="BJ255" s="5">
        <v>155.30000000000001</v>
      </c>
      <c r="BK255" s="5">
        <v>155.9</v>
      </c>
      <c r="BL255" s="5">
        <v>155.30000000000001</v>
      </c>
      <c r="BM255" s="5">
        <v>149.9</v>
      </c>
      <c r="BN255" s="5">
        <v>152.69999999999999</v>
      </c>
      <c r="BO255" s="5">
        <v>149.69999999999999</v>
      </c>
      <c r="BP255" s="5">
        <v>151.1</v>
      </c>
      <c r="BQ255" s="5">
        <v>159</v>
      </c>
      <c r="BR255" s="5">
        <v>155.30000000000001</v>
      </c>
      <c r="BS255" s="5">
        <v>148.6</v>
      </c>
      <c r="BT255" s="5">
        <v>152.4</v>
      </c>
      <c r="BU255" s="5">
        <v>153</v>
      </c>
      <c r="BV255" s="5">
        <v>153.6</v>
      </c>
      <c r="BW255" s="5">
        <v>152.80000000000001</v>
      </c>
      <c r="BX255" s="5">
        <v>155.1</v>
      </c>
      <c r="BY255" s="5">
        <v>156.5</v>
      </c>
      <c r="BZ255" s="5">
        <v>156.69999999999999</v>
      </c>
      <c r="CA255" s="5">
        <v>158.4</v>
      </c>
      <c r="CB255" s="5">
        <v>157.19999999999999</v>
      </c>
      <c r="CC255" s="5">
        <v>157.80000000000001</v>
      </c>
      <c r="CD255" s="5">
        <v>157.19999999999999</v>
      </c>
      <c r="CE255" s="5">
        <v>157</v>
      </c>
      <c r="CF255" s="5">
        <v>156.5</v>
      </c>
      <c r="CG255" s="5">
        <v>160.6</v>
      </c>
      <c r="CH255" s="5">
        <v>165.4</v>
      </c>
      <c r="CI255" s="5">
        <v>165.6</v>
      </c>
      <c r="CJ255" s="5">
        <v>166</v>
      </c>
      <c r="CK255" s="5">
        <v>169.2</v>
      </c>
      <c r="CL255" s="5">
        <v>173.2</v>
      </c>
      <c r="CM255" s="5">
        <v>164.3</v>
      </c>
      <c r="CN255" s="5">
        <v>170.6</v>
      </c>
      <c r="CO255" s="5">
        <v>169.9</v>
      </c>
      <c r="CP255" s="5">
        <v>169.1</v>
      </c>
      <c r="CQ255" s="5">
        <v>166.8</v>
      </c>
      <c r="CR255" s="5">
        <v>166.4</v>
      </c>
      <c r="CS255" s="5">
        <v>166.7</v>
      </c>
      <c r="CT255" s="5">
        <v>174.1</v>
      </c>
      <c r="CU255" s="5">
        <v>171.4</v>
      </c>
      <c r="CV255" s="5">
        <v>176.2</v>
      </c>
      <c r="CW255" s="5">
        <v>187.3</v>
      </c>
      <c r="CX255" s="5">
        <v>180.5</v>
      </c>
      <c r="CY255" s="5">
        <v>179.7</v>
      </c>
      <c r="CZ255" s="5">
        <v>171.8</v>
      </c>
      <c r="DA255" s="5">
        <v>174.1</v>
      </c>
      <c r="DB255" s="5">
        <v>174.4</v>
      </c>
      <c r="DC255" s="5">
        <v>172.6</v>
      </c>
      <c r="DD255" s="5">
        <v>172.8</v>
      </c>
      <c r="DE255" s="5">
        <v>171.7</v>
      </c>
      <c r="DF255" s="5">
        <v>174.9</v>
      </c>
      <c r="DG255" s="5">
        <v>173.3</v>
      </c>
      <c r="DH255" s="5">
        <v>175.8</v>
      </c>
      <c r="DI255" s="5">
        <v>176.3</v>
      </c>
      <c r="DJ255" s="5">
        <v>172.2</v>
      </c>
      <c r="DK255" s="5">
        <v>178.5</v>
      </c>
      <c r="DL255" s="5">
        <v>175.7</v>
      </c>
      <c r="DM255" s="5">
        <v>176.5</v>
      </c>
      <c r="DN255" s="5">
        <v>175</v>
      </c>
      <c r="DO255" s="5">
        <v>172.8</v>
      </c>
      <c r="DP255" s="5">
        <v>175.6</v>
      </c>
      <c r="DQ255" s="5">
        <v>173</v>
      </c>
      <c r="DR255" s="5">
        <v>173</v>
      </c>
      <c r="DS255" s="5">
        <v>175.9</v>
      </c>
      <c r="DT255" s="5">
        <v>176.8</v>
      </c>
    </row>
    <row r="256" spans="1:124">
      <c r="A256" s="3" t="s">
        <v>525</v>
      </c>
      <c r="B256" s="3" t="s">
        <v>526</v>
      </c>
      <c r="C256" s="4">
        <v>0.11183</v>
      </c>
      <c r="D256" s="5">
        <v>109.7</v>
      </c>
      <c r="E256" s="5">
        <v>110.2</v>
      </c>
      <c r="F256" s="5">
        <v>111.5</v>
      </c>
      <c r="G256" s="5">
        <v>112</v>
      </c>
      <c r="H256" s="5">
        <v>111.8</v>
      </c>
      <c r="I256" s="5">
        <v>112.1</v>
      </c>
      <c r="J256" s="5">
        <v>111.8</v>
      </c>
      <c r="K256" s="5">
        <v>112.3</v>
      </c>
      <c r="L256" s="5">
        <v>112.1</v>
      </c>
      <c r="M256" s="5">
        <v>111.5</v>
      </c>
      <c r="N256" s="5">
        <v>111.3</v>
      </c>
      <c r="O256" s="5">
        <v>111.6</v>
      </c>
      <c r="P256" s="5">
        <v>115.6</v>
      </c>
      <c r="Q256" s="5">
        <v>117.3</v>
      </c>
      <c r="R256" s="5">
        <v>118.4</v>
      </c>
      <c r="S256" s="5">
        <v>118.3</v>
      </c>
      <c r="T256" s="5">
        <v>118</v>
      </c>
      <c r="U256" s="5">
        <v>117.9</v>
      </c>
      <c r="V256" s="5">
        <v>118.9</v>
      </c>
      <c r="W256" s="5">
        <v>120.3</v>
      </c>
      <c r="X256" s="5">
        <v>119.7</v>
      </c>
      <c r="Y256" s="5">
        <v>120</v>
      </c>
      <c r="Z256" s="5">
        <v>119.5</v>
      </c>
      <c r="AA256" s="5">
        <v>119.8</v>
      </c>
      <c r="AB256" s="5">
        <v>125.2</v>
      </c>
      <c r="AC256" s="5">
        <v>125.9</v>
      </c>
      <c r="AD256" s="5">
        <v>126.4</v>
      </c>
      <c r="AE256" s="5">
        <v>125.7</v>
      </c>
      <c r="AF256" s="5">
        <v>126.9</v>
      </c>
      <c r="AG256" s="5">
        <v>126.8</v>
      </c>
      <c r="AH256" s="5">
        <v>126.7</v>
      </c>
      <c r="AI256" s="5">
        <v>127</v>
      </c>
      <c r="AJ256" s="5">
        <v>127.4</v>
      </c>
      <c r="AK256" s="5">
        <v>127.1</v>
      </c>
      <c r="AL256" s="5">
        <v>126.9</v>
      </c>
      <c r="AM256" s="5">
        <v>127.4</v>
      </c>
      <c r="AN256" s="5">
        <v>133.69999999999999</v>
      </c>
      <c r="AO256" s="5">
        <v>134</v>
      </c>
      <c r="AP256" s="5">
        <v>134.6</v>
      </c>
      <c r="AQ256" s="5">
        <v>134</v>
      </c>
      <c r="AR256" s="5">
        <v>137.1</v>
      </c>
      <c r="AS256" s="5">
        <v>138.5</v>
      </c>
      <c r="AT256" s="5">
        <v>138.6</v>
      </c>
      <c r="AU256" s="5">
        <v>142</v>
      </c>
      <c r="AV256" s="5">
        <v>141.80000000000001</v>
      </c>
      <c r="AW256" s="5">
        <v>141.69999999999999</v>
      </c>
      <c r="AX256" s="5">
        <v>142.5</v>
      </c>
      <c r="AY256" s="5">
        <v>142.6</v>
      </c>
      <c r="AZ256" s="5">
        <v>146</v>
      </c>
      <c r="BA256" s="5">
        <v>146.5</v>
      </c>
      <c r="BB256" s="5">
        <v>147.69999999999999</v>
      </c>
      <c r="BC256" s="5">
        <v>148</v>
      </c>
      <c r="BD256" s="5">
        <v>149.6</v>
      </c>
      <c r="BE256" s="5">
        <v>150.5</v>
      </c>
      <c r="BF256" s="5">
        <v>151.80000000000001</v>
      </c>
      <c r="BG256" s="5">
        <v>151.4</v>
      </c>
      <c r="BH256" s="5">
        <v>152.4</v>
      </c>
      <c r="BI256" s="5">
        <v>151.9</v>
      </c>
      <c r="BJ256" s="5">
        <v>153</v>
      </c>
      <c r="BK256" s="5">
        <v>153.1</v>
      </c>
      <c r="BL256" s="5">
        <v>159.5</v>
      </c>
      <c r="BM256" s="5">
        <v>160.80000000000001</v>
      </c>
      <c r="BN256" s="5">
        <v>162.9</v>
      </c>
      <c r="BO256" s="5">
        <v>165.4</v>
      </c>
      <c r="BP256" s="5">
        <v>170.4</v>
      </c>
      <c r="BQ256" s="5">
        <v>170.8</v>
      </c>
      <c r="BR256" s="5">
        <v>176.1</v>
      </c>
      <c r="BS256" s="5">
        <v>180.9</v>
      </c>
      <c r="BT256" s="5">
        <v>183.4</v>
      </c>
      <c r="BU256" s="5">
        <v>183.9</v>
      </c>
      <c r="BV256" s="5">
        <v>184.8</v>
      </c>
      <c r="BW256" s="5">
        <v>186</v>
      </c>
      <c r="BX256" s="5">
        <v>186.8</v>
      </c>
      <c r="BY256" s="5">
        <v>187.1</v>
      </c>
      <c r="BZ256" s="5">
        <v>186.9</v>
      </c>
      <c r="CA256" s="5">
        <v>187.7</v>
      </c>
      <c r="CB256" s="5">
        <v>188.2</v>
      </c>
      <c r="CC256" s="5">
        <v>187.6</v>
      </c>
      <c r="CD256" s="5">
        <v>187.8</v>
      </c>
      <c r="CE256" s="5">
        <v>187.4</v>
      </c>
      <c r="CF256" s="5">
        <v>186.9</v>
      </c>
      <c r="CG256" s="5">
        <v>187.6</v>
      </c>
      <c r="CH256" s="5">
        <v>187.5</v>
      </c>
      <c r="CI256" s="5">
        <v>188.1</v>
      </c>
      <c r="CJ256" s="5">
        <v>187.2</v>
      </c>
      <c r="CK256" s="5">
        <v>186.9</v>
      </c>
      <c r="CL256" s="5">
        <v>187.4</v>
      </c>
      <c r="CM256" s="5">
        <v>187.1</v>
      </c>
      <c r="CN256" s="5">
        <v>189.1</v>
      </c>
      <c r="CO256" s="5">
        <v>188.8</v>
      </c>
      <c r="CP256" s="5">
        <v>189</v>
      </c>
      <c r="CQ256" s="5">
        <v>190.4</v>
      </c>
      <c r="CR256" s="5">
        <v>190.3</v>
      </c>
      <c r="CS256" s="5">
        <v>191.5</v>
      </c>
      <c r="CT256" s="5">
        <v>191.6</v>
      </c>
      <c r="CU256" s="5">
        <v>192.2</v>
      </c>
      <c r="CV256" s="5">
        <v>192.3</v>
      </c>
      <c r="CW256" s="5">
        <v>192.4</v>
      </c>
      <c r="CX256" s="5">
        <v>192.5</v>
      </c>
      <c r="CY256" s="5">
        <v>192.5</v>
      </c>
      <c r="CZ256" s="5">
        <v>193.3</v>
      </c>
      <c r="DA256" s="5">
        <v>194.1</v>
      </c>
      <c r="DB256" s="5">
        <v>194.3</v>
      </c>
      <c r="DC256" s="5">
        <v>194.3</v>
      </c>
      <c r="DD256" s="5">
        <v>194.4</v>
      </c>
      <c r="DE256" s="5">
        <v>194.2</v>
      </c>
      <c r="DF256" s="5">
        <v>194.2</v>
      </c>
      <c r="DG256" s="5">
        <v>194.5</v>
      </c>
      <c r="DH256" s="5">
        <v>196.3</v>
      </c>
      <c r="DI256" s="5">
        <v>198.9</v>
      </c>
      <c r="DJ256" s="5">
        <v>199.8</v>
      </c>
      <c r="DK256" s="5">
        <v>202.4</v>
      </c>
      <c r="DL256" s="5">
        <v>201.5</v>
      </c>
      <c r="DM256" s="5">
        <v>202.7</v>
      </c>
      <c r="DN256" s="5">
        <v>203.9</v>
      </c>
      <c r="DO256" s="5">
        <v>205.1</v>
      </c>
      <c r="DP256" s="5">
        <v>205.9</v>
      </c>
      <c r="DQ256" s="5">
        <v>206.2</v>
      </c>
      <c r="DR256" s="5">
        <v>206.4</v>
      </c>
      <c r="DS256" s="5">
        <v>207.9</v>
      </c>
      <c r="DT256" s="5">
        <v>212.4</v>
      </c>
    </row>
    <row r="257" spans="1:124">
      <c r="A257" s="3" t="s">
        <v>527</v>
      </c>
      <c r="B257" s="3" t="s">
        <v>528</v>
      </c>
      <c r="C257" s="4">
        <v>0.23555000000000001</v>
      </c>
      <c r="D257" s="5">
        <v>103.9</v>
      </c>
      <c r="E257" s="5">
        <v>105.9</v>
      </c>
      <c r="F257" s="5">
        <v>107.5</v>
      </c>
      <c r="G257" s="5">
        <v>103.9</v>
      </c>
      <c r="H257" s="5">
        <v>105.8</v>
      </c>
      <c r="I257" s="5">
        <v>103.2</v>
      </c>
      <c r="J257" s="5">
        <v>103.7</v>
      </c>
      <c r="K257" s="5">
        <v>106.1</v>
      </c>
      <c r="L257" s="5">
        <v>106.3</v>
      </c>
      <c r="M257" s="5">
        <v>106.9</v>
      </c>
      <c r="N257" s="5">
        <v>106.1</v>
      </c>
      <c r="O257" s="5">
        <v>104.8</v>
      </c>
      <c r="P257" s="5">
        <v>110.4</v>
      </c>
      <c r="Q257" s="5">
        <v>100.8</v>
      </c>
      <c r="R257" s="5">
        <v>111.1</v>
      </c>
      <c r="S257" s="5">
        <v>111</v>
      </c>
      <c r="T257" s="5">
        <v>111.6</v>
      </c>
      <c r="U257" s="5">
        <v>113</v>
      </c>
      <c r="V257" s="5">
        <v>112.6</v>
      </c>
      <c r="W257" s="5">
        <v>113.2</v>
      </c>
      <c r="X257" s="5">
        <v>115</v>
      </c>
      <c r="Y257" s="5">
        <v>108.5</v>
      </c>
      <c r="Z257" s="5">
        <v>114</v>
      </c>
      <c r="AA257" s="5">
        <v>117.2</v>
      </c>
      <c r="AB257" s="5">
        <v>110.4</v>
      </c>
      <c r="AC257" s="5">
        <v>105.1</v>
      </c>
      <c r="AD257" s="5">
        <v>111.2</v>
      </c>
      <c r="AE257" s="5">
        <v>111.8</v>
      </c>
      <c r="AF257" s="5">
        <v>117.2</v>
      </c>
      <c r="AG257" s="5">
        <v>115.2</v>
      </c>
      <c r="AH257" s="5">
        <v>115.5</v>
      </c>
      <c r="AI257" s="5">
        <v>115.4</v>
      </c>
      <c r="AJ257" s="5">
        <v>118.3</v>
      </c>
      <c r="AK257" s="5">
        <v>116.2</v>
      </c>
      <c r="AL257" s="5">
        <v>120.1</v>
      </c>
      <c r="AM257" s="5">
        <v>119.3</v>
      </c>
      <c r="AN257" s="5">
        <v>120</v>
      </c>
      <c r="AO257" s="5">
        <v>117.8</v>
      </c>
      <c r="AP257" s="5">
        <v>122.6</v>
      </c>
      <c r="AQ257" s="5">
        <v>116.9</v>
      </c>
      <c r="AR257" s="5">
        <v>122</v>
      </c>
      <c r="AS257" s="5">
        <v>122.4</v>
      </c>
      <c r="AT257" s="5">
        <v>114.6</v>
      </c>
      <c r="AU257" s="5">
        <v>112.6</v>
      </c>
      <c r="AV257" s="5">
        <v>116.1</v>
      </c>
      <c r="AW257" s="5">
        <v>113.9</v>
      </c>
      <c r="AX257" s="5">
        <v>117.2</v>
      </c>
      <c r="AY257" s="5">
        <v>120.6</v>
      </c>
      <c r="AZ257" s="5">
        <v>126.9</v>
      </c>
      <c r="BA257" s="5">
        <v>123.6</v>
      </c>
      <c r="BB257" s="5">
        <v>128.19999999999999</v>
      </c>
      <c r="BC257" s="5">
        <v>122.6</v>
      </c>
      <c r="BD257" s="5">
        <v>121.5</v>
      </c>
      <c r="BE257" s="5">
        <v>126</v>
      </c>
      <c r="BF257" s="5">
        <v>123.3</v>
      </c>
      <c r="BG257" s="5">
        <v>124.2</v>
      </c>
      <c r="BH257" s="5">
        <v>125.5</v>
      </c>
      <c r="BI257" s="5">
        <v>124.9</v>
      </c>
      <c r="BJ257" s="5">
        <v>125.5</v>
      </c>
      <c r="BK257" s="5">
        <v>127.3</v>
      </c>
      <c r="BL257" s="5">
        <v>126.6</v>
      </c>
      <c r="BM257" s="5">
        <v>126.5</v>
      </c>
      <c r="BN257" s="5">
        <v>129.5</v>
      </c>
      <c r="BO257" s="5">
        <v>132.5</v>
      </c>
      <c r="BP257" s="5">
        <v>138.9</v>
      </c>
      <c r="BQ257" s="5">
        <v>134.19999999999999</v>
      </c>
      <c r="BR257" s="5">
        <v>133.6</v>
      </c>
      <c r="BS257" s="5">
        <v>139.1</v>
      </c>
      <c r="BT257" s="5">
        <v>136.4</v>
      </c>
      <c r="BU257" s="5">
        <v>134.5</v>
      </c>
      <c r="BV257" s="5">
        <v>135.19999999999999</v>
      </c>
      <c r="BW257" s="5">
        <v>131.6</v>
      </c>
      <c r="BX257" s="5">
        <v>125.4</v>
      </c>
      <c r="BY257" s="5">
        <v>127.5</v>
      </c>
      <c r="BZ257" s="5">
        <v>129.5</v>
      </c>
      <c r="CA257" s="5">
        <v>124.8</v>
      </c>
      <c r="CB257" s="5">
        <v>127.2</v>
      </c>
      <c r="CC257" s="5">
        <v>126.6</v>
      </c>
      <c r="CD257" s="5">
        <v>126.8</v>
      </c>
      <c r="CE257" s="5">
        <v>126.5</v>
      </c>
      <c r="CF257" s="5">
        <v>126.1</v>
      </c>
      <c r="CG257" s="5">
        <v>126.2</v>
      </c>
      <c r="CH257" s="5">
        <v>126.9</v>
      </c>
      <c r="CI257" s="5">
        <v>129.30000000000001</v>
      </c>
      <c r="CJ257" s="5">
        <v>128</v>
      </c>
      <c r="CK257" s="5">
        <v>126</v>
      </c>
      <c r="CL257" s="5">
        <v>124.7</v>
      </c>
      <c r="CM257" s="5">
        <v>127.6</v>
      </c>
      <c r="CN257" s="5">
        <v>125.3</v>
      </c>
      <c r="CO257" s="5">
        <v>127.5</v>
      </c>
      <c r="CP257" s="5">
        <v>127.6</v>
      </c>
      <c r="CQ257" s="5">
        <v>125.4</v>
      </c>
      <c r="CR257" s="5">
        <v>121.4</v>
      </c>
      <c r="CS257" s="5">
        <v>122.8</v>
      </c>
      <c r="CT257" s="5">
        <v>124.1</v>
      </c>
      <c r="CU257" s="5">
        <v>124.6</v>
      </c>
      <c r="CV257" s="5">
        <v>125.3</v>
      </c>
      <c r="CW257" s="5">
        <v>126.7</v>
      </c>
      <c r="CX257" s="5">
        <v>127</v>
      </c>
      <c r="CY257" s="5">
        <v>125.5</v>
      </c>
      <c r="CZ257" s="5">
        <v>120.7</v>
      </c>
      <c r="DA257" s="5">
        <v>123.6</v>
      </c>
      <c r="DB257" s="5">
        <v>128.5</v>
      </c>
      <c r="DC257" s="5">
        <v>126.4</v>
      </c>
      <c r="DD257" s="5">
        <v>128.6</v>
      </c>
      <c r="DE257" s="5">
        <v>130.6</v>
      </c>
      <c r="DF257" s="5">
        <v>131</v>
      </c>
      <c r="DG257" s="5">
        <v>129.5</v>
      </c>
      <c r="DH257" s="5">
        <v>132.30000000000001</v>
      </c>
      <c r="DI257" s="5">
        <v>128.6</v>
      </c>
      <c r="DJ257" s="5">
        <v>127.3</v>
      </c>
      <c r="DK257" s="5">
        <v>129.30000000000001</v>
      </c>
      <c r="DL257" s="5">
        <v>130.5</v>
      </c>
      <c r="DM257" s="5">
        <v>127.8</v>
      </c>
      <c r="DN257" s="5">
        <v>129.1</v>
      </c>
      <c r="DO257" s="5">
        <v>127.6</v>
      </c>
      <c r="DP257" s="5">
        <v>131.30000000000001</v>
      </c>
      <c r="DQ257" s="5">
        <v>130.5</v>
      </c>
      <c r="DR257" s="5">
        <v>128.4</v>
      </c>
      <c r="DS257" s="5">
        <v>128.9</v>
      </c>
      <c r="DT257" s="5">
        <v>130.5</v>
      </c>
    </row>
    <row r="258" spans="1:124">
      <c r="A258" s="3" t="s">
        <v>529</v>
      </c>
      <c r="B258" s="3" t="s">
        <v>530</v>
      </c>
      <c r="C258" s="4">
        <v>4.8806799999999999</v>
      </c>
      <c r="D258" s="5">
        <v>100.8</v>
      </c>
      <c r="E258" s="5">
        <v>102</v>
      </c>
      <c r="F258" s="5">
        <v>102.6</v>
      </c>
      <c r="G258" s="5">
        <v>102.7</v>
      </c>
      <c r="H258" s="5">
        <v>104.1</v>
      </c>
      <c r="I258" s="5">
        <v>105</v>
      </c>
      <c r="J258" s="5">
        <v>104.6</v>
      </c>
      <c r="K258" s="5">
        <v>104.2</v>
      </c>
      <c r="L258" s="5">
        <v>104.2</v>
      </c>
      <c r="M258" s="5">
        <v>104.8</v>
      </c>
      <c r="N258" s="5">
        <v>105.7</v>
      </c>
      <c r="O258" s="5">
        <v>106.8</v>
      </c>
      <c r="P258" s="5">
        <v>107.9</v>
      </c>
      <c r="Q258" s="5">
        <v>107.9</v>
      </c>
      <c r="R258" s="5">
        <v>109</v>
      </c>
      <c r="S258" s="5">
        <v>110.8</v>
      </c>
      <c r="T258" s="5">
        <v>112.4</v>
      </c>
      <c r="U258" s="5">
        <v>113.7</v>
      </c>
      <c r="V258" s="5">
        <v>113.8</v>
      </c>
      <c r="W258" s="5">
        <v>112.6</v>
      </c>
      <c r="X258" s="5">
        <v>112.6</v>
      </c>
      <c r="Y258" s="5">
        <v>113.2</v>
      </c>
      <c r="Z258" s="5">
        <v>113.8</v>
      </c>
      <c r="AA258" s="5">
        <v>113.6</v>
      </c>
      <c r="AB258" s="5">
        <v>114.2</v>
      </c>
      <c r="AC258" s="5">
        <v>115</v>
      </c>
      <c r="AD258" s="5">
        <v>114.6</v>
      </c>
      <c r="AE258" s="5">
        <v>115.7</v>
      </c>
      <c r="AF258" s="5">
        <v>115.3</v>
      </c>
      <c r="AG258" s="5">
        <v>114.2</v>
      </c>
      <c r="AH258" s="5">
        <v>112.6</v>
      </c>
      <c r="AI258" s="5">
        <v>111.1</v>
      </c>
      <c r="AJ258" s="5">
        <v>110.7</v>
      </c>
      <c r="AK258" s="5">
        <v>109.8</v>
      </c>
      <c r="AL258" s="5">
        <v>109.5</v>
      </c>
      <c r="AM258" s="5">
        <v>109.6</v>
      </c>
      <c r="AN258" s="5">
        <v>109.4</v>
      </c>
      <c r="AO258" s="5">
        <v>109.7</v>
      </c>
      <c r="AP258" s="5">
        <v>110.2</v>
      </c>
      <c r="AQ258" s="5">
        <v>110.3</v>
      </c>
      <c r="AR258" s="5">
        <v>109.7</v>
      </c>
      <c r="AS258" s="5">
        <v>109.1</v>
      </c>
      <c r="AT258" s="5">
        <v>108.7</v>
      </c>
      <c r="AU258" s="5">
        <v>108.4</v>
      </c>
      <c r="AV258" s="5">
        <v>108.6</v>
      </c>
      <c r="AW258" s="5">
        <v>107.8</v>
      </c>
      <c r="AX258" s="5">
        <v>108.8</v>
      </c>
      <c r="AY258" s="5">
        <v>108.7</v>
      </c>
      <c r="AZ258" s="5">
        <v>109.5</v>
      </c>
      <c r="BA258" s="5">
        <v>110</v>
      </c>
      <c r="BB258" s="5">
        <v>110.2</v>
      </c>
      <c r="BC258" s="5">
        <v>111.3</v>
      </c>
      <c r="BD258" s="5">
        <v>112.2</v>
      </c>
      <c r="BE258" s="5">
        <v>112.1</v>
      </c>
      <c r="BF258" s="5">
        <v>110.8</v>
      </c>
      <c r="BG258" s="5">
        <v>110.8</v>
      </c>
      <c r="BH258" s="5">
        <v>110.9</v>
      </c>
      <c r="BI258" s="5">
        <v>111.4</v>
      </c>
      <c r="BJ258" s="5">
        <v>112</v>
      </c>
      <c r="BK258" s="5">
        <v>112.9</v>
      </c>
      <c r="BL258" s="5">
        <v>113.8</v>
      </c>
      <c r="BM258" s="5">
        <v>113.6</v>
      </c>
      <c r="BN258" s="5">
        <v>113.6</v>
      </c>
      <c r="BO258" s="5">
        <v>113.3</v>
      </c>
      <c r="BP258" s="5">
        <v>113.7</v>
      </c>
      <c r="BQ258" s="5">
        <v>113.2</v>
      </c>
      <c r="BR258" s="5">
        <v>112.7</v>
      </c>
      <c r="BS258" s="5">
        <v>112.9</v>
      </c>
      <c r="BT258" s="5">
        <v>113.2</v>
      </c>
      <c r="BU258" s="5">
        <v>113.3</v>
      </c>
      <c r="BV258" s="5">
        <v>113.8</v>
      </c>
      <c r="BW258" s="5">
        <v>114.2</v>
      </c>
      <c r="BX258" s="5">
        <v>114.9</v>
      </c>
      <c r="BY258" s="5">
        <v>115.7</v>
      </c>
      <c r="BZ258" s="5">
        <v>116.2</v>
      </c>
      <c r="CA258" s="5">
        <v>117.7</v>
      </c>
      <c r="CB258" s="5">
        <v>118.3</v>
      </c>
      <c r="CC258" s="5">
        <v>118.6</v>
      </c>
      <c r="CD258" s="5">
        <v>119.2</v>
      </c>
      <c r="CE258" s="5">
        <v>119</v>
      </c>
      <c r="CF258" s="5">
        <v>118.9</v>
      </c>
      <c r="CG258" s="5">
        <v>119</v>
      </c>
      <c r="CH258" s="5">
        <v>119.2</v>
      </c>
      <c r="CI258" s="5">
        <v>118.6</v>
      </c>
      <c r="CJ258" s="5">
        <v>119.4</v>
      </c>
      <c r="CK258" s="5">
        <v>119.6</v>
      </c>
      <c r="CL258" s="5">
        <v>119.4</v>
      </c>
      <c r="CM258" s="5">
        <v>118.9</v>
      </c>
      <c r="CN258" s="5">
        <v>118.1</v>
      </c>
      <c r="CO258" s="5">
        <v>117.6</v>
      </c>
      <c r="CP258" s="5">
        <v>117.3</v>
      </c>
      <c r="CQ258" s="5">
        <v>116.5</v>
      </c>
      <c r="CR258" s="5">
        <v>116</v>
      </c>
      <c r="CS258" s="5">
        <v>116.4</v>
      </c>
      <c r="CT258" s="5">
        <v>116.9</v>
      </c>
      <c r="CU258" s="5">
        <v>116.7</v>
      </c>
      <c r="CV258" s="5">
        <v>117</v>
      </c>
      <c r="CW258" s="5">
        <v>115.2</v>
      </c>
      <c r="CX258" s="5">
        <v>113.6</v>
      </c>
      <c r="CY258" s="5">
        <v>112.9</v>
      </c>
      <c r="CZ258" s="5">
        <v>113</v>
      </c>
      <c r="DA258" s="5">
        <v>113.6</v>
      </c>
      <c r="DB258" s="5">
        <v>114.8</v>
      </c>
      <c r="DC258" s="5">
        <v>116.8</v>
      </c>
      <c r="DD258" s="5">
        <v>119.1</v>
      </c>
      <c r="DE258" s="5">
        <v>123.1</v>
      </c>
      <c r="DF258" s="5">
        <v>124.9</v>
      </c>
      <c r="DG258" s="5">
        <v>127.4</v>
      </c>
      <c r="DH258" s="5">
        <v>128.69999999999999</v>
      </c>
      <c r="DI258" s="5">
        <v>128.5</v>
      </c>
      <c r="DJ258" s="5">
        <v>129.69999999999999</v>
      </c>
      <c r="DK258" s="5">
        <v>130.80000000000001</v>
      </c>
      <c r="DL258" s="5">
        <v>132.6</v>
      </c>
      <c r="DM258" s="5">
        <v>133.30000000000001</v>
      </c>
      <c r="DN258" s="5">
        <v>134.80000000000001</v>
      </c>
      <c r="DO258" s="5">
        <v>138.1</v>
      </c>
      <c r="DP258" s="5">
        <v>139.19999999999999</v>
      </c>
      <c r="DQ258" s="5">
        <v>140.19999999999999</v>
      </c>
      <c r="DR258" s="5">
        <v>142.4</v>
      </c>
      <c r="DS258" s="5">
        <v>143.5</v>
      </c>
      <c r="DT258" s="5">
        <v>145.4</v>
      </c>
    </row>
    <row r="259" spans="1:124">
      <c r="A259" s="3" t="s">
        <v>531</v>
      </c>
      <c r="B259" s="3" t="s">
        <v>532</v>
      </c>
      <c r="C259" s="4">
        <v>2.5815399999999999</v>
      </c>
      <c r="D259" s="5">
        <v>100.6</v>
      </c>
      <c r="E259" s="5">
        <v>102.1</v>
      </c>
      <c r="F259" s="5">
        <v>102.3</v>
      </c>
      <c r="G259" s="5">
        <v>102.3</v>
      </c>
      <c r="H259" s="5">
        <v>104.2</v>
      </c>
      <c r="I259" s="5">
        <v>105.4</v>
      </c>
      <c r="J259" s="5">
        <v>104.6</v>
      </c>
      <c r="K259" s="5">
        <v>103.6</v>
      </c>
      <c r="L259" s="5">
        <v>103.8</v>
      </c>
      <c r="M259" s="5">
        <v>104.7</v>
      </c>
      <c r="N259" s="5">
        <v>105.8</v>
      </c>
      <c r="O259" s="5">
        <v>106.9</v>
      </c>
      <c r="P259" s="5">
        <v>108.2</v>
      </c>
      <c r="Q259" s="5">
        <v>107.7</v>
      </c>
      <c r="R259" s="5">
        <v>109.4</v>
      </c>
      <c r="S259" s="5">
        <v>111.5</v>
      </c>
      <c r="T259" s="5">
        <v>114.5</v>
      </c>
      <c r="U259" s="5">
        <v>116.4</v>
      </c>
      <c r="V259" s="5">
        <v>116.7</v>
      </c>
      <c r="W259" s="5">
        <v>114.3</v>
      </c>
      <c r="X259" s="5">
        <v>113.6</v>
      </c>
      <c r="Y259" s="5">
        <v>114</v>
      </c>
      <c r="Z259" s="5">
        <v>114.8</v>
      </c>
      <c r="AA259" s="5">
        <v>114.6</v>
      </c>
      <c r="AB259" s="5">
        <v>114.6</v>
      </c>
      <c r="AC259" s="5">
        <v>115.2</v>
      </c>
      <c r="AD259" s="5">
        <v>114.4</v>
      </c>
      <c r="AE259" s="5">
        <v>115.8</v>
      </c>
      <c r="AF259" s="5">
        <v>115.5</v>
      </c>
      <c r="AG259" s="5">
        <v>113.6</v>
      </c>
      <c r="AH259" s="5">
        <v>110.8</v>
      </c>
      <c r="AI259" s="5">
        <v>108.2</v>
      </c>
      <c r="AJ259" s="5">
        <v>107.2</v>
      </c>
      <c r="AK259" s="5">
        <v>105.9</v>
      </c>
      <c r="AL259" s="5">
        <v>104.9</v>
      </c>
      <c r="AM259" s="5">
        <v>104.6</v>
      </c>
      <c r="AN259" s="5">
        <v>104.3</v>
      </c>
      <c r="AO259" s="5">
        <v>105.5</v>
      </c>
      <c r="AP259" s="5">
        <v>105.7</v>
      </c>
      <c r="AQ259" s="5">
        <v>104.9</v>
      </c>
      <c r="AR259" s="5">
        <v>103.8</v>
      </c>
      <c r="AS259" s="5">
        <v>102.3</v>
      </c>
      <c r="AT259" s="5">
        <v>101</v>
      </c>
      <c r="AU259" s="5">
        <v>99.8</v>
      </c>
      <c r="AV259" s="5">
        <v>99.6</v>
      </c>
      <c r="AW259" s="5">
        <v>99.1</v>
      </c>
      <c r="AX259" s="5">
        <v>100.1</v>
      </c>
      <c r="AY259" s="5">
        <v>99.9</v>
      </c>
      <c r="AZ259" s="5">
        <v>100.1</v>
      </c>
      <c r="BA259" s="5">
        <v>100.8</v>
      </c>
      <c r="BB259" s="5">
        <v>101.6</v>
      </c>
      <c r="BC259" s="5">
        <v>103.2</v>
      </c>
      <c r="BD259" s="5">
        <v>104.9</v>
      </c>
      <c r="BE259" s="5">
        <v>104.5</v>
      </c>
      <c r="BF259" s="5">
        <v>103.3</v>
      </c>
      <c r="BG259" s="5">
        <v>102.8</v>
      </c>
      <c r="BH259" s="5">
        <v>102.9</v>
      </c>
      <c r="BI259" s="5">
        <v>103.7</v>
      </c>
      <c r="BJ259" s="5">
        <v>104.8</v>
      </c>
      <c r="BK259" s="5">
        <v>106.5</v>
      </c>
      <c r="BL259" s="5">
        <v>107.7</v>
      </c>
      <c r="BM259" s="5">
        <v>107.2</v>
      </c>
      <c r="BN259" s="5">
        <v>106.6</v>
      </c>
      <c r="BO259" s="5">
        <v>106.5</v>
      </c>
      <c r="BP259" s="5">
        <v>106.3</v>
      </c>
      <c r="BQ259" s="5">
        <v>105.5</v>
      </c>
      <c r="BR259" s="5">
        <v>104.7</v>
      </c>
      <c r="BS259" s="5">
        <v>104.8</v>
      </c>
      <c r="BT259" s="5">
        <v>105.5</v>
      </c>
      <c r="BU259" s="5">
        <v>106.1</v>
      </c>
      <c r="BV259" s="5">
        <v>106.3</v>
      </c>
      <c r="BW259" s="5">
        <v>106.8</v>
      </c>
      <c r="BX259" s="5">
        <v>107.3</v>
      </c>
      <c r="BY259" s="5">
        <v>108.4</v>
      </c>
      <c r="BZ259" s="5">
        <v>109</v>
      </c>
      <c r="CA259" s="5">
        <v>110.3</v>
      </c>
      <c r="CB259" s="5">
        <v>111.4</v>
      </c>
      <c r="CC259" s="5">
        <v>112.5</v>
      </c>
      <c r="CD259" s="5">
        <v>112.6</v>
      </c>
      <c r="CE259" s="5">
        <v>112</v>
      </c>
      <c r="CF259" s="5">
        <v>110.9</v>
      </c>
      <c r="CG259" s="5">
        <v>111.3</v>
      </c>
      <c r="CH259" s="5">
        <v>111.2</v>
      </c>
      <c r="CI259" s="5">
        <v>110.4</v>
      </c>
      <c r="CJ259" s="5">
        <v>111.7</v>
      </c>
      <c r="CK259" s="5">
        <v>111</v>
      </c>
      <c r="CL259" s="5">
        <v>110.7</v>
      </c>
      <c r="CM259" s="5">
        <v>110</v>
      </c>
      <c r="CN259" s="5">
        <v>109</v>
      </c>
      <c r="CO259" s="5">
        <v>107.9</v>
      </c>
      <c r="CP259" s="5">
        <v>107.4</v>
      </c>
      <c r="CQ259" s="5">
        <v>105.2</v>
      </c>
      <c r="CR259" s="5">
        <v>105.1</v>
      </c>
      <c r="CS259" s="5">
        <v>105.5</v>
      </c>
      <c r="CT259" s="5">
        <v>105.8</v>
      </c>
      <c r="CU259" s="5">
        <v>105.6</v>
      </c>
      <c r="CV259" s="5">
        <v>105.7</v>
      </c>
      <c r="CW259" s="5">
        <v>102.5</v>
      </c>
      <c r="CX259" s="5">
        <v>100.6</v>
      </c>
      <c r="CY259" s="5">
        <v>100.6</v>
      </c>
      <c r="CZ259" s="5">
        <v>100.3</v>
      </c>
      <c r="DA259" s="5">
        <v>101.2</v>
      </c>
      <c r="DB259" s="5">
        <v>102.5</v>
      </c>
      <c r="DC259" s="5">
        <v>105.5</v>
      </c>
      <c r="DD259" s="5">
        <v>108.5</v>
      </c>
      <c r="DE259" s="5">
        <v>114.4</v>
      </c>
      <c r="DF259" s="5">
        <v>117</v>
      </c>
      <c r="DG259" s="5">
        <v>120</v>
      </c>
      <c r="DH259" s="5">
        <v>121</v>
      </c>
      <c r="DI259" s="5">
        <v>120.6</v>
      </c>
      <c r="DJ259" s="5">
        <v>121.2</v>
      </c>
      <c r="DK259" s="5">
        <v>121.3</v>
      </c>
      <c r="DL259" s="5">
        <v>123.6</v>
      </c>
      <c r="DM259" s="5">
        <v>125</v>
      </c>
      <c r="DN259" s="5">
        <v>127.1</v>
      </c>
      <c r="DO259" s="5">
        <v>132.6</v>
      </c>
      <c r="DP259" s="5">
        <v>133.4</v>
      </c>
      <c r="DQ259" s="5">
        <v>135.19999999999999</v>
      </c>
      <c r="DR259" s="5">
        <v>137.9</v>
      </c>
      <c r="DS259" s="5">
        <v>138.30000000000001</v>
      </c>
      <c r="DT259" s="5">
        <v>140.1</v>
      </c>
    </row>
    <row r="260" spans="1:124">
      <c r="A260" s="3" t="s">
        <v>533</v>
      </c>
      <c r="B260" s="3" t="s">
        <v>534</v>
      </c>
      <c r="C260" s="4">
        <v>1.34192</v>
      </c>
      <c r="D260" s="5">
        <v>100.4</v>
      </c>
      <c r="E260" s="5">
        <v>102.2</v>
      </c>
      <c r="F260" s="5">
        <v>103.1</v>
      </c>
      <c r="G260" s="5">
        <v>103.3</v>
      </c>
      <c r="H260" s="5">
        <v>105.5</v>
      </c>
      <c r="I260" s="5">
        <v>106.2</v>
      </c>
      <c r="J260" s="5">
        <v>105.7</v>
      </c>
      <c r="K260" s="5">
        <v>105.1</v>
      </c>
      <c r="L260" s="5">
        <v>104.1</v>
      </c>
      <c r="M260" s="5">
        <v>105.2</v>
      </c>
      <c r="N260" s="5">
        <v>106.8</v>
      </c>
      <c r="O260" s="5">
        <v>109.4</v>
      </c>
      <c r="P260" s="5">
        <v>111.9</v>
      </c>
      <c r="Q260" s="5">
        <v>111.5</v>
      </c>
      <c r="R260" s="5">
        <v>112</v>
      </c>
      <c r="S260" s="5">
        <v>113.9</v>
      </c>
      <c r="T260" s="5">
        <v>116.9</v>
      </c>
      <c r="U260" s="5">
        <v>119.7</v>
      </c>
      <c r="V260" s="5">
        <v>120.5</v>
      </c>
      <c r="W260" s="5">
        <v>118.3</v>
      </c>
      <c r="X260" s="5">
        <v>118</v>
      </c>
      <c r="Y260" s="5">
        <v>117.9</v>
      </c>
      <c r="Z260" s="5">
        <v>120.1</v>
      </c>
      <c r="AA260" s="5">
        <v>120.3</v>
      </c>
      <c r="AB260" s="5">
        <v>120.3</v>
      </c>
      <c r="AC260" s="5">
        <v>120.8</v>
      </c>
      <c r="AD260" s="5">
        <v>120.5</v>
      </c>
      <c r="AE260" s="5">
        <v>119.9</v>
      </c>
      <c r="AF260" s="5">
        <v>118.5</v>
      </c>
      <c r="AG260" s="5">
        <v>116.9</v>
      </c>
      <c r="AH260" s="5">
        <v>113.9</v>
      </c>
      <c r="AI260" s="5">
        <v>110.6</v>
      </c>
      <c r="AJ260" s="5">
        <v>109.9</v>
      </c>
      <c r="AK260" s="5">
        <v>110.1</v>
      </c>
      <c r="AL260" s="5">
        <v>108.4</v>
      </c>
      <c r="AM260" s="5">
        <v>107.8</v>
      </c>
      <c r="AN260" s="5">
        <v>107.9</v>
      </c>
      <c r="AO260" s="5">
        <v>109.1</v>
      </c>
      <c r="AP260" s="5">
        <v>109.9</v>
      </c>
      <c r="AQ260" s="5">
        <v>108.8</v>
      </c>
      <c r="AR260" s="5">
        <v>108.6</v>
      </c>
      <c r="AS260" s="5">
        <v>106.6</v>
      </c>
      <c r="AT260" s="5">
        <v>106</v>
      </c>
      <c r="AU260" s="5">
        <v>104.5</v>
      </c>
      <c r="AV260" s="5">
        <v>104.4</v>
      </c>
      <c r="AW260" s="5">
        <v>103.3</v>
      </c>
      <c r="AX260" s="5">
        <v>105.6</v>
      </c>
      <c r="AY260" s="5">
        <v>105.3</v>
      </c>
      <c r="AZ260" s="5">
        <v>105.4</v>
      </c>
      <c r="BA260" s="5">
        <v>106.5</v>
      </c>
      <c r="BB260" s="5">
        <v>107.6</v>
      </c>
      <c r="BC260" s="5">
        <v>110.4</v>
      </c>
      <c r="BD260" s="5">
        <v>113.1</v>
      </c>
      <c r="BE260" s="5">
        <v>112.1</v>
      </c>
      <c r="BF260" s="5">
        <v>110.3</v>
      </c>
      <c r="BG260" s="5">
        <v>110.2</v>
      </c>
      <c r="BH260" s="5">
        <v>110.4</v>
      </c>
      <c r="BI260" s="5">
        <v>110.7</v>
      </c>
      <c r="BJ260" s="5">
        <v>111.7</v>
      </c>
      <c r="BK260" s="5">
        <v>114.3</v>
      </c>
      <c r="BL260" s="5">
        <v>116.5</v>
      </c>
      <c r="BM260" s="5">
        <v>115.7</v>
      </c>
      <c r="BN260" s="5">
        <v>115.3</v>
      </c>
      <c r="BO260" s="5">
        <v>115</v>
      </c>
      <c r="BP260" s="5">
        <v>114.3</v>
      </c>
      <c r="BQ260" s="5">
        <v>112.7</v>
      </c>
      <c r="BR260" s="5">
        <v>110.9</v>
      </c>
      <c r="BS260" s="5">
        <v>110.2</v>
      </c>
      <c r="BT260" s="5">
        <v>110.7</v>
      </c>
      <c r="BU260" s="5">
        <v>112.5</v>
      </c>
      <c r="BV260" s="5">
        <v>112.6</v>
      </c>
      <c r="BW260" s="5">
        <v>112.9</v>
      </c>
      <c r="BX260" s="5">
        <v>113.3</v>
      </c>
      <c r="BY260" s="5">
        <v>114.2</v>
      </c>
      <c r="BZ260" s="5">
        <v>115.1</v>
      </c>
      <c r="CA260" s="5">
        <v>117.2</v>
      </c>
      <c r="CB260" s="5">
        <v>118.1</v>
      </c>
      <c r="CC260" s="5">
        <v>117.9</v>
      </c>
      <c r="CD260" s="5">
        <v>117.3</v>
      </c>
      <c r="CE260" s="5">
        <v>117.5</v>
      </c>
      <c r="CF260" s="5">
        <v>117.4</v>
      </c>
      <c r="CG260" s="5">
        <v>118.6</v>
      </c>
      <c r="CH260" s="5">
        <v>118.4</v>
      </c>
      <c r="CI260" s="5">
        <v>117</v>
      </c>
      <c r="CJ260" s="5">
        <v>119.2</v>
      </c>
      <c r="CK260" s="5">
        <v>117.8</v>
      </c>
      <c r="CL260" s="5">
        <v>118.1</v>
      </c>
      <c r="CM260" s="5">
        <v>116.9</v>
      </c>
      <c r="CN260" s="5">
        <v>115.6</v>
      </c>
      <c r="CO260" s="5">
        <v>114.8</v>
      </c>
      <c r="CP260" s="5">
        <v>114.4</v>
      </c>
      <c r="CQ260" s="5">
        <v>111</v>
      </c>
      <c r="CR260" s="5">
        <v>110.8</v>
      </c>
      <c r="CS260" s="5">
        <v>111.7</v>
      </c>
      <c r="CT260" s="5">
        <v>112.4</v>
      </c>
      <c r="CU260" s="5">
        <v>112.2</v>
      </c>
      <c r="CV260" s="5">
        <v>112.5</v>
      </c>
      <c r="CW260" s="5">
        <v>111.1</v>
      </c>
      <c r="CX260" s="5">
        <v>108.4</v>
      </c>
      <c r="CY260" s="5">
        <v>108.3</v>
      </c>
      <c r="CZ260" s="5">
        <v>108.1</v>
      </c>
      <c r="DA260" s="5">
        <v>109</v>
      </c>
      <c r="DB260" s="5">
        <v>110.6</v>
      </c>
      <c r="DC260" s="5">
        <v>112.6</v>
      </c>
      <c r="DD260" s="5">
        <v>115.3</v>
      </c>
      <c r="DE260" s="5">
        <v>122.2</v>
      </c>
      <c r="DF260" s="5">
        <v>124.5</v>
      </c>
      <c r="DG260" s="5">
        <v>128.19999999999999</v>
      </c>
      <c r="DH260" s="5">
        <v>130.1</v>
      </c>
      <c r="DI260" s="5">
        <v>130.5</v>
      </c>
      <c r="DJ260" s="5">
        <v>131.30000000000001</v>
      </c>
      <c r="DK260" s="5">
        <v>132.1</v>
      </c>
      <c r="DL260" s="5">
        <v>134.9</v>
      </c>
      <c r="DM260" s="5">
        <v>136.4</v>
      </c>
      <c r="DN260" s="5">
        <v>137.30000000000001</v>
      </c>
      <c r="DO260" s="5">
        <v>143.80000000000001</v>
      </c>
      <c r="DP260" s="5">
        <v>147.19999999999999</v>
      </c>
      <c r="DQ260" s="5">
        <v>150.6</v>
      </c>
      <c r="DR260" s="5">
        <v>153.69999999999999</v>
      </c>
      <c r="DS260" s="5">
        <v>153.80000000000001</v>
      </c>
      <c r="DT260" s="5">
        <v>156.6</v>
      </c>
    </row>
    <row r="261" spans="1:124">
      <c r="A261" s="3" t="s">
        <v>535</v>
      </c>
      <c r="B261" s="3" t="s">
        <v>536</v>
      </c>
      <c r="C261" s="4">
        <v>0.53793999999999997</v>
      </c>
      <c r="D261" s="5">
        <v>99.9</v>
      </c>
      <c r="E261" s="5">
        <v>101.3</v>
      </c>
      <c r="F261" s="5">
        <v>101.6</v>
      </c>
      <c r="G261" s="5">
        <v>100.4</v>
      </c>
      <c r="H261" s="5">
        <v>103.9</v>
      </c>
      <c r="I261" s="5">
        <v>105.2</v>
      </c>
      <c r="J261" s="5">
        <v>103.6</v>
      </c>
      <c r="K261" s="5">
        <v>102.8</v>
      </c>
      <c r="L261" s="5">
        <v>103.5</v>
      </c>
      <c r="M261" s="5">
        <v>105.3</v>
      </c>
      <c r="N261" s="5">
        <v>105.3</v>
      </c>
      <c r="O261" s="5">
        <v>105</v>
      </c>
      <c r="P261" s="5">
        <v>104.4</v>
      </c>
      <c r="Q261" s="5">
        <v>104.1</v>
      </c>
      <c r="R261" s="5">
        <v>105.4</v>
      </c>
      <c r="S261" s="5">
        <v>107.9</v>
      </c>
      <c r="T261" s="5">
        <v>111</v>
      </c>
      <c r="U261" s="5">
        <v>112.8</v>
      </c>
      <c r="V261" s="5">
        <v>113.1</v>
      </c>
      <c r="W261" s="5">
        <v>109.6</v>
      </c>
      <c r="X261" s="5">
        <v>108.6</v>
      </c>
      <c r="Y261" s="5">
        <v>108.2</v>
      </c>
      <c r="Z261" s="5">
        <v>107.2</v>
      </c>
      <c r="AA261" s="5">
        <v>106.8</v>
      </c>
      <c r="AB261" s="5">
        <v>107.2</v>
      </c>
      <c r="AC261" s="5">
        <v>108.3</v>
      </c>
      <c r="AD261" s="5">
        <v>107.1</v>
      </c>
      <c r="AE261" s="5">
        <v>109.3</v>
      </c>
      <c r="AF261" s="5">
        <v>110.2</v>
      </c>
      <c r="AG261" s="5">
        <v>108.7</v>
      </c>
      <c r="AH261" s="5">
        <v>106.2</v>
      </c>
      <c r="AI261" s="5">
        <v>103.8</v>
      </c>
      <c r="AJ261" s="5">
        <v>101.8</v>
      </c>
      <c r="AK261" s="5">
        <v>99.1</v>
      </c>
      <c r="AL261" s="5">
        <v>99.2</v>
      </c>
      <c r="AM261" s="5">
        <v>100.2</v>
      </c>
      <c r="AN261" s="5">
        <v>100</v>
      </c>
      <c r="AO261" s="5">
        <v>102.5</v>
      </c>
      <c r="AP261" s="5">
        <v>101.7</v>
      </c>
      <c r="AQ261" s="5">
        <v>101.2</v>
      </c>
      <c r="AR261" s="5">
        <v>99.2</v>
      </c>
      <c r="AS261" s="5">
        <v>98.2</v>
      </c>
      <c r="AT261" s="5">
        <v>96.6</v>
      </c>
      <c r="AU261" s="5">
        <v>95.6</v>
      </c>
      <c r="AV261" s="5">
        <v>94.6</v>
      </c>
      <c r="AW261" s="5">
        <v>93.9</v>
      </c>
      <c r="AX261" s="5">
        <v>93.7</v>
      </c>
      <c r="AY261" s="5">
        <v>94.2</v>
      </c>
      <c r="AZ261" s="5">
        <v>95.2</v>
      </c>
      <c r="BA261" s="5">
        <v>95.5</v>
      </c>
      <c r="BB261" s="5">
        <v>95.4</v>
      </c>
      <c r="BC261" s="5">
        <v>95.9</v>
      </c>
      <c r="BD261" s="5">
        <v>96.1</v>
      </c>
      <c r="BE261" s="5">
        <v>96.7</v>
      </c>
      <c r="BF261" s="5">
        <v>95.5</v>
      </c>
      <c r="BG261" s="5">
        <v>94.1</v>
      </c>
      <c r="BH261" s="5">
        <v>94.3</v>
      </c>
      <c r="BI261" s="5">
        <v>95.7</v>
      </c>
      <c r="BJ261" s="5">
        <v>96.9</v>
      </c>
      <c r="BK261" s="5">
        <v>98.3</v>
      </c>
      <c r="BL261" s="5">
        <v>97.4</v>
      </c>
      <c r="BM261" s="5">
        <v>97.1</v>
      </c>
      <c r="BN261" s="5">
        <v>95.8</v>
      </c>
      <c r="BO261" s="5">
        <v>94.8</v>
      </c>
      <c r="BP261" s="5">
        <v>95.7</v>
      </c>
      <c r="BQ261" s="5">
        <v>95.5</v>
      </c>
      <c r="BR261" s="5">
        <v>95</v>
      </c>
      <c r="BS261" s="5">
        <v>96.5</v>
      </c>
      <c r="BT261" s="5">
        <v>97.8</v>
      </c>
      <c r="BU261" s="5">
        <v>96.9</v>
      </c>
      <c r="BV261" s="5">
        <v>97.2</v>
      </c>
      <c r="BW261" s="5">
        <v>98.6</v>
      </c>
      <c r="BX261" s="5">
        <v>98.9</v>
      </c>
      <c r="BY261" s="5">
        <v>100.6</v>
      </c>
      <c r="BZ261" s="5">
        <v>101.7</v>
      </c>
      <c r="CA261" s="5">
        <v>102.2</v>
      </c>
      <c r="CB261" s="5">
        <v>104.3</v>
      </c>
      <c r="CC261" s="5">
        <v>107.5</v>
      </c>
      <c r="CD261" s="5">
        <v>108.6</v>
      </c>
      <c r="CE261" s="5">
        <v>106.7</v>
      </c>
      <c r="CF261" s="5">
        <v>103.7</v>
      </c>
      <c r="CG261" s="5">
        <v>102.7</v>
      </c>
      <c r="CH261" s="5">
        <v>102.5</v>
      </c>
      <c r="CI261" s="5">
        <v>102.1</v>
      </c>
      <c r="CJ261" s="5">
        <v>102.4</v>
      </c>
      <c r="CK261" s="5">
        <v>103</v>
      </c>
      <c r="CL261" s="5">
        <v>102.2</v>
      </c>
      <c r="CM261" s="5">
        <v>102.2</v>
      </c>
      <c r="CN261" s="5">
        <v>100.7</v>
      </c>
      <c r="CO261" s="5">
        <v>98.9</v>
      </c>
      <c r="CP261" s="5">
        <v>98</v>
      </c>
      <c r="CQ261" s="5">
        <v>97.1</v>
      </c>
      <c r="CR261" s="5">
        <v>96.9</v>
      </c>
      <c r="CS261" s="5">
        <v>97</v>
      </c>
      <c r="CT261" s="5">
        <v>97</v>
      </c>
      <c r="CU261" s="5">
        <v>96</v>
      </c>
      <c r="CV261" s="5">
        <v>97</v>
      </c>
      <c r="CW261" s="5">
        <v>92.1</v>
      </c>
      <c r="CX261" s="5">
        <v>90</v>
      </c>
      <c r="CY261" s="5">
        <v>90.4</v>
      </c>
      <c r="CZ261" s="5">
        <v>90</v>
      </c>
      <c r="DA261" s="5">
        <v>90.4</v>
      </c>
      <c r="DB261" s="5">
        <v>90.5</v>
      </c>
      <c r="DC261" s="5">
        <v>94</v>
      </c>
      <c r="DD261" s="5">
        <v>97.2</v>
      </c>
      <c r="DE261" s="5">
        <v>102.8</v>
      </c>
      <c r="DF261" s="5">
        <v>105.4</v>
      </c>
      <c r="DG261" s="5">
        <v>107.3</v>
      </c>
      <c r="DH261" s="5">
        <v>107.7</v>
      </c>
      <c r="DI261" s="5">
        <v>106.6</v>
      </c>
      <c r="DJ261" s="5">
        <v>107.2</v>
      </c>
      <c r="DK261" s="5">
        <v>106.8</v>
      </c>
      <c r="DL261" s="5">
        <v>108.4</v>
      </c>
      <c r="DM261" s="5">
        <v>109.4</v>
      </c>
      <c r="DN261" s="5">
        <v>113.9</v>
      </c>
      <c r="DO261" s="5">
        <v>117.5</v>
      </c>
      <c r="DP261" s="5">
        <v>116.1</v>
      </c>
      <c r="DQ261" s="5">
        <v>116.8</v>
      </c>
      <c r="DR261" s="5">
        <v>119</v>
      </c>
      <c r="DS261" s="5">
        <v>119.6</v>
      </c>
      <c r="DT261" s="5">
        <v>120</v>
      </c>
    </row>
    <row r="262" spans="1:124">
      <c r="A262" s="3" t="s">
        <v>537</v>
      </c>
      <c r="B262" s="3" t="s">
        <v>538</v>
      </c>
      <c r="C262" s="4">
        <v>9.0190000000000006E-2</v>
      </c>
      <c r="D262" s="5">
        <v>106.1</v>
      </c>
      <c r="E262" s="5">
        <v>103.3</v>
      </c>
      <c r="F262" s="5">
        <v>105.3</v>
      </c>
      <c r="G262" s="5">
        <v>104.4</v>
      </c>
      <c r="H262" s="5">
        <v>108.6</v>
      </c>
      <c r="I262" s="5">
        <v>109.2</v>
      </c>
      <c r="J262" s="5">
        <v>108.5</v>
      </c>
      <c r="K262" s="5">
        <v>107.7</v>
      </c>
      <c r="L262" s="5">
        <v>109.7</v>
      </c>
      <c r="M262" s="5">
        <v>109.1</v>
      </c>
      <c r="N262" s="5">
        <v>109.5</v>
      </c>
      <c r="O262" s="5">
        <v>105.5</v>
      </c>
      <c r="P262" s="5">
        <v>106.2</v>
      </c>
      <c r="Q262" s="5">
        <v>105.5</v>
      </c>
      <c r="R262" s="5">
        <v>104.9</v>
      </c>
      <c r="S262" s="5">
        <v>107.3</v>
      </c>
      <c r="T262" s="5">
        <v>109.8</v>
      </c>
      <c r="U262" s="5">
        <v>109.6</v>
      </c>
      <c r="V262" s="5">
        <v>110</v>
      </c>
      <c r="W262" s="5">
        <v>107.7</v>
      </c>
      <c r="X262" s="5">
        <v>108.5</v>
      </c>
      <c r="Y262" s="5">
        <v>109.8</v>
      </c>
      <c r="Z262" s="5">
        <v>109.7</v>
      </c>
      <c r="AA262" s="5">
        <v>109.1</v>
      </c>
      <c r="AB262" s="5">
        <v>108.7</v>
      </c>
      <c r="AC262" s="5">
        <v>109.9</v>
      </c>
      <c r="AD262" s="5">
        <v>109</v>
      </c>
      <c r="AE262" s="5">
        <v>108.6</v>
      </c>
      <c r="AF262" s="5">
        <v>109.1</v>
      </c>
      <c r="AG262" s="5">
        <v>108.3</v>
      </c>
      <c r="AH262" s="5">
        <v>107</v>
      </c>
      <c r="AI262" s="5">
        <v>104.6</v>
      </c>
      <c r="AJ262" s="5">
        <v>103.6</v>
      </c>
      <c r="AK262" s="5">
        <v>104.4</v>
      </c>
      <c r="AL262" s="5">
        <v>103</v>
      </c>
      <c r="AM262" s="5">
        <v>103.5</v>
      </c>
      <c r="AN262" s="5">
        <v>105</v>
      </c>
      <c r="AO262" s="5">
        <v>105.5</v>
      </c>
      <c r="AP262" s="5">
        <v>105.7</v>
      </c>
      <c r="AQ262" s="5">
        <v>102.7</v>
      </c>
      <c r="AR262" s="5">
        <v>100.9</v>
      </c>
      <c r="AS262" s="5">
        <v>100.8</v>
      </c>
      <c r="AT262" s="5">
        <v>99.6</v>
      </c>
      <c r="AU262" s="5">
        <v>100.9</v>
      </c>
      <c r="AV262" s="5">
        <v>101.6</v>
      </c>
      <c r="AW262" s="5">
        <v>103.9</v>
      </c>
      <c r="AX262" s="5">
        <v>103.2</v>
      </c>
      <c r="AY262" s="5">
        <v>103.9</v>
      </c>
      <c r="AZ262" s="5">
        <v>104.5</v>
      </c>
      <c r="BA262" s="5">
        <v>105.2</v>
      </c>
      <c r="BB262" s="5">
        <v>105.9</v>
      </c>
      <c r="BC262" s="5">
        <v>108.6</v>
      </c>
      <c r="BD262" s="5">
        <v>108</v>
      </c>
      <c r="BE262" s="5">
        <v>106.5</v>
      </c>
      <c r="BF262" s="5">
        <v>106.4</v>
      </c>
      <c r="BG262" s="5">
        <v>104.4</v>
      </c>
      <c r="BH262" s="5">
        <v>106.1</v>
      </c>
      <c r="BI262" s="5">
        <v>107.1</v>
      </c>
      <c r="BJ262" s="5">
        <v>109.1</v>
      </c>
      <c r="BK262" s="5">
        <v>112.8</v>
      </c>
      <c r="BL262" s="5">
        <v>112.5</v>
      </c>
      <c r="BM262" s="5">
        <v>113</v>
      </c>
      <c r="BN262" s="5">
        <v>112.9</v>
      </c>
      <c r="BO262" s="5">
        <v>108.8</v>
      </c>
      <c r="BP262" s="5">
        <v>103.8</v>
      </c>
      <c r="BQ262" s="5">
        <v>105.3</v>
      </c>
      <c r="BR262" s="5">
        <v>107.5</v>
      </c>
      <c r="BS262" s="5">
        <v>108.1</v>
      </c>
      <c r="BT262" s="5">
        <v>109.8</v>
      </c>
      <c r="BU262" s="5">
        <v>110.4</v>
      </c>
      <c r="BV262" s="5">
        <v>110.5</v>
      </c>
      <c r="BW262" s="5">
        <v>112.1</v>
      </c>
      <c r="BX262" s="5">
        <v>112.9</v>
      </c>
      <c r="BY262" s="5">
        <v>111.4</v>
      </c>
      <c r="BZ262" s="5">
        <v>112.2</v>
      </c>
      <c r="CA262" s="5">
        <v>113.1</v>
      </c>
      <c r="CB262" s="5">
        <v>112.7</v>
      </c>
      <c r="CC262" s="5">
        <v>114.2</v>
      </c>
      <c r="CD262" s="5">
        <v>114.9</v>
      </c>
      <c r="CE262" s="5">
        <v>113.2</v>
      </c>
      <c r="CF262" s="5">
        <v>113.3</v>
      </c>
      <c r="CG262" s="5">
        <v>115</v>
      </c>
      <c r="CH262" s="5">
        <v>115.4</v>
      </c>
      <c r="CI262" s="5">
        <v>115.7</v>
      </c>
      <c r="CJ262" s="5">
        <v>116.1</v>
      </c>
      <c r="CK262" s="5">
        <v>115.5</v>
      </c>
      <c r="CL262" s="5">
        <v>114.4</v>
      </c>
      <c r="CM262" s="5">
        <v>113.9</v>
      </c>
      <c r="CN262" s="5">
        <v>114.2</v>
      </c>
      <c r="CO262" s="5">
        <v>113.7</v>
      </c>
      <c r="CP262" s="5">
        <v>114</v>
      </c>
      <c r="CQ262" s="5">
        <v>112.2</v>
      </c>
      <c r="CR262" s="5">
        <v>112.5</v>
      </c>
      <c r="CS262" s="5">
        <v>112.7</v>
      </c>
      <c r="CT262" s="5">
        <v>112.7</v>
      </c>
      <c r="CU262" s="5">
        <v>114.5</v>
      </c>
      <c r="CV262" s="5">
        <v>114.5</v>
      </c>
      <c r="CW262" s="5">
        <v>106.9</v>
      </c>
      <c r="CX262" s="5">
        <v>109</v>
      </c>
      <c r="CY262" s="5">
        <v>104.7</v>
      </c>
      <c r="CZ262" s="5">
        <v>106.8</v>
      </c>
      <c r="DA262" s="5">
        <v>107.3</v>
      </c>
      <c r="DB262" s="5">
        <v>108.8</v>
      </c>
      <c r="DC262" s="5">
        <v>110.4</v>
      </c>
      <c r="DD262" s="5">
        <v>110</v>
      </c>
      <c r="DE262" s="5">
        <v>112.6</v>
      </c>
      <c r="DF262" s="5">
        <v>114.4</v>
      </c>
      <c r="DG262" s="5">
        <v>115.8</v>
      </c>
      <c r="DH262" s="5">
        <v>113.3</v>
      </c>
      <c r="DI262" s="5">
        <v>116.9</v>
      </c>
      <c r="DJ262" s="5">
        <v>115.4</v>
      </c>
      <c r="DK262" s="5">
        <v>112.5</v>
      </c>
      <c r="DL262" s="5">
        <v>116.2</v>
      </c>
      <c r="DM262" s="5">
        <v>120.2</v>
      </c>
      <c r="DN262" s="5">
        <v>128.6</v>
      </c>
      <c r="DO262" s="5">
        <v>132.9</v>
      </c>
      <c r="DP262" s="5">
        <v>129.6</v>
      </c>
      <c r="DQ262" s="5">
        <v>128.9</v>
      </c>
      <c r="DR262" s="5">
        <v>134.4</v>
      </c>
      <c r="DS262" s="5">
        <v>138.19999999999999</v>
      </c>
      <c r="DT262" s="5">
        <v>140.9</v>
      </c>
    </row>
    <row r="263" spans="1:124">
      <c r="A263" s="3" t="s">
        <v>539</v>
      </c>
      <c r="B263" s="3" t="s">
        <v>540</v>
      </c>
      <c r="C263" s="4">
        <v>0.10192</v>
      </c>
      <c r="D263" s="5">
        <v>98</v>
      </c>
      <c r="E263" s="5">
        <v>97.5</v>
      </c>
      <c r="F263" s="5">
        <v>98.2</v>
      </c>
      <c r="G263" s="5">
        <v>101.5</v>
      </c>
      <c r="H263" s="5">
        <v>102</v>
      </c>
      <c r="I263" s="5">
        <v>102.2</v>
      </c>
      <c r="J263" s="5">
        <v>102.4</v>
      </c>
      <c r="K263" s="5">
        <v>102.5</v>
      </c>
      <c r="L263" s="5">
        <v>103.2</v>
      </c>
      <c r="M263" s="5">
        <v>102.4</v>
      </c>
      <c r="N263" s="5">
        <v>101.8</v>
      </c>
      <c r="O263" s="5">
        <v>102</v>
      </c>
      <c r="P263" s="5">
        <v>103.7</v>
      </c>
      <c r="Q263" s="5">
        <v>105.7</v>
      </c>
      <c r="R263" s="5">
        <v>106.4</v>
      </c>
      <c r="S263" s="5">
        <v>105.6</v>
      </c>
      <c r="T263" s="5">
        <v>107.3</v>
      </c>
      <c r="U263" s="5">
        <v>109.6</v>
      </c>
      <c r="V263" s="5">
        <v>111.6</v>
      </c>
      <c r="W263" s="5">
        <v>109.7</v>
      </c>
      <c r="X263" s="5">
        <v>109.6</v>
      </c>
      <c r="Y263" s="5">
        <v>110.2</v>
      </c>
      <c r="Z263" s="5">
        <v>109</v>
      </c>
      <c r="AA263" s="5">
        <v>108.3</v>
      </c>
      <c r="AB263" s="5">
        <v>110.1</v>
      </c>
      <c r="AC263" s="5">
        <v>110.7</v>
      </c>
      <c r="AD263" s="5">
        <v>109.5</v>
      </c>
      <c r="AE263" s="5">
        <v>113.7</v>
      </c>
      <c r="AF263" s="5">
        <v>113.6</v>
      </c>
      <c r="AG263" s="5">
        <v>112.6</v>
      </c>
      <c r="AH263" s="5">
        <v>113.4</v>
      </c>
      <c r="AI263" s="5">
        <v>111</v>
      </c>
      <c r="AJ263" s="5">
        <v>110.8</v>
      </c>
      <c r="AK263" s="5">
        <v>110.5</v>
      </c>
      <c r="AL263" s="5">
        <v>111.5</v>
      </c>
      <c r="AM263" s="5">
        <v>109.2</v>
      </c>
      <c r="AN263" s="5">
        <v>106.5</v>
      </c>
      <c r="AO263" s="5">
        <v>106.6</v>
      </c>
      <c r="AP263" s="5">
        <v>104.6</v>
      </c>
      <c r="AQ263" s="5">
        <v>108.8</v>
      </c>
      <c r="AR263" s="5">
        <v>104.9</v>
      </c>
      <c r="AS263" s="5">
        <v>104.1</v>
      </c>
      <c r="AT263" s="5">
        <v>103.4</v>
      </c>
      <c r="AU263" s="5">
        <v>105</v>
      </c>
      <c r="AV263" s="5">
        <v>105.8</v>
      </c>
      <c r="AW263" s="5">
        <v>106</v>
      </c>
      <c r="AX263" s="5">
        <v>106.5</v>
      </c>
      <c r="AY263" s="5">
        <v>103.7</v>
      </c>
      <c r="AZ263" s="5">
        <v>103.4</v>
      </c>
      <c r="BA263" s="5">
        <v>103.6</v>
      </c>
      <c r="BB263" s="5">
        <v>104</v>
      </c>
      <c r="BC263" s="5">
        <v>106.2</v>
      </c>
      <c r="BD263" s="5">
        <v>106.6</v>
      </c>
      <c r="BE263" s="5">
        <v>107.4</v>
      </c>
      <c r="BF263" s="5">
        <v>106.9</v>
      </c>
      <c r="BG263" s="5">
        <v>107.2</v>
      </c>
      <c r="BH263" s="5">
        <v>106.2</v>
      </c>
      <c r="BI263" s="5">
        <v>106.3</v>
      </c>
      <c r="BJ263" s="5">
        <v>107.3</v>
      </c>
      <c r="BK263" s="5">
        <v>106.5</v>
      </c>
      <c r="BL263" s="5">
        <v>106.7</v>
      </c>
      <c r="BM263" s="5">
        <v>106.6</v>
      </c>
      <c r="BN263" s="5">
        <v>107.8</v>
      </c>
      <c r="BO263" s="5">
        <v>106.9</v>
      </c>
      <c r="BP263" s="5">
        <v>106</v>
      </c>
      <c r="BQ263" s="5">
        <v>106.4</v>
      </c>
      <c r="BR263" s="5">
        <v>105.9</v>
      </c>
      <c r="BS263" s="5">
        <v>106.9</v>
      </c>
      <c r="BT263" s="5">
        <v>109.3</v>
      </c>
      <c r="BU263" s="5">
        <v>110.6</v>
      </c>
      <c r="BV263" s="5">
        <v>109.2</v>
      </c>
      <c r="BW263" s="5">
        <v>108.9</v>
      </c>
      <c r="BX263" s="5">
        <v>109</v>
      </c>
      <c r="BY263" s="5">
        <v>109.1</v>
      </c>
      <c r="BZ263" s="5">
        <v>108.3</v>
      </c>
      <c r="CA263" s="5">
        <v>109.2</v>
      </c>
      <c r="CB263" s="5">
        <v>111.5</v>
      </c>
      <c r="CC263" s="5">
        <v>113.8</v>
      </c>
      <c r="CD263" s="5">
        <v>115</v>
      </c>
      <c r="CE263" s="5">
        <v>115.8</v>
      </c>
      <c r="CF263" s="5">
        <v>115.9</v>
      </c>
      <c r="CG263" s="5">
        <v>116.6</v>
      </c>
      <c r="CH263" s="5">
        <v>116.9</v>
      </c>
      <c r="CI263" s="5">
        <v>116.9</v>
      </c>
      <c r="CJ263" s="5">
        <v>116.1</v>
      </c>
      <c r="CK263" s="5">
        <v>116.4</v>
      </c>
      <c r="CL263" s="5">
        <v>115.1</v>
      </c>
      <c r="CM263" s="5">
        <v>114.7</v>
      </c>
      <c r="CN263" s="5">
        <v>114.9</v>
      </c>
      <c r="CO263" s="5">
        <v>114.2</v>
      </c>
      <c r="CP263" s="5">
        <v>114.6</v>
      </c>
      <c r="CQ263" s="5">
        <v>114.5</v>
      </c>
      <c r="CR263" s="5">
        <v>114</v>
      </c>
      <c r="CS263" s="5">
        <v>114.3</v>
      </c>
      <c r="CT263" s="5">
        <v>114.1</v>
      </c>
      <c r="CU263" s="5">
        <v>113.7</v>
      </c>
      <c r="CV263" s="5">
        <v>113.9</v>
      </c>
      <c r="CW263" s="5">
        <v>111.1</v>
      </c>
      <c r="CX263" s="5">
        <v>105.6</v>
      </c>
      <c r="CY263" s="5">
        <v>105.4</v>
      </c>
      <c r="CZ263" s="5">
        <v>107.1</v>
      </c>
      <c r="DA263" s="5">
        <v>101.5</v>
      </c>
      <c r="DB263" s="5">
        <v>106.1</v>
      </c>
      <c r="DC263" s="5">
        <v>113.5</v>
      </c>
      <c r="DD263" s="5">
        <v>110.6</v>
      </c>
      <c r="DE263" s="5">
        <v>109</v>
      </c>
      <c r="DF263" s="5">
        <v>111.5</v>
      </c>
      <c r="DG263" s="5">
        <v>110.3</v>
      </c>
      <c r="DH263" s="5">
        <v>112.1</v>
      </c>
      <c r="DI263" s="5">
        <v>115.2</v>
      </c>
      <c r="DJ263" s="5">
        <v>113.8</v>
      </c>
      <c r="DK263" s="5">
        <v>115.5</v>
      </c>
      <c r="DL263" s="5">
        <v>114.3</v>
      </c>
      <c r="DM263" s="5">
        <v>113.8</v>
      </c>
      <c r="DN263" s="5">
        <v>112.8</v>
      </c>
      <c r="DO263" s="5">
        <v>116.8</v>
      </c>
      <c r="DP263" s="5">
        <v>117.1</v>
      </c>
      <c r="DQ263" s="5">
        <v>119.4</v>
      </c>
      <c r="DR263" s="5">
        <v>122.1</v>
      </c>
      <c r="DS263" s="5">
        <v>116.2</v>
      </c>
      <c r="DT263" s="5">
        <v>121.8</v>
      </c>
    </row>
    <row r="264" spans="1:124">
      <c r="A264" s="3" t="s">
        <v>541</v>
      </c>
      <c r="B264" s="3" t="s">
        <v>542</v>
      </c>
      <c r="C264" s="4">
        <v>0.50956999999999997</v>
      </c>
      <c r="D264" s="5">
        <v>101.3</v>
      </c>
      <c r="E264" s="5">
        <v>103</v>
      </c>
      <c r="F264" s="5">
        <v>101.2</v>
      </c>
      <c r="G264" s="5">
        <v>101.2</v>
      </c>
      <c r="H264" s="5">
        <v>100.7</v>
      </c>
      <c r="I264" s="5">
        <v>103.5</v>
      </c>
      <c r="J264" s="5">
        <v>102.3</v>
      </c>
      <c r="K264" s="5">
        <v>100.1</v>
      </c>
      <c r="L264" s="5">
        <v>102.1</v>
      </c>
      <c r="M264" s="5">
        <v>102.6</v>
      </c>
      <c r="N264" s="5">
        <v>103.8</v>
      </c>
      <c r="O264" s="5">
        <v>103.4</v>
      </c>
      <c r="P264" s="5">
        <v>103.9</v>
      </c>
      <c r="Q264" s="5">
        <v>102.2</v>
      </c>
      <c r="R264" s="5">
        <v>108.1</v>
      </c>
      <c r="S264" s="5">
        <v>110.8</v>
      </c>
      <c r="T264" s="5">
        <v>114.1</v>
      </c>
      <c r="U264" s="5">
        <v>114.2</v>
      </c>
      <c r="V264" s="5">
        <v>112.5</v>
      </c>
      <c r="W264" s="5">
        <v>110.9</v>
      </c>
      <c r="X264" s="5">
        <v>109.1</v>
      </c>
      <c r="Y264" s="5">
        <v>111.1</v>
      </c>
      <c r="Z264" s="5">
        <v>111.1</v>
      </c>
      <c r="AA264" s="5">
        <v>110</v>
      </c>
      <c r="AB264" s="5">
        <v>109.3</v>
      </c>
      <c r="AC264" s="5">
        <v>109.4</v>
      </c>
      <c r="AD264" s="5">
        <v>107.7</v>
      </c>
      <c r="AE264" s="5">
        <v>113.5</v>
      </c>
      <c r="AF264" s="5">
        <v>114.8</v>
      </c>
      <c r="AG264" s="5">
        <v>111.1</v>
      </c>
      <c r="AH264" s="5">
        <v>107.8</v>
      </c>
      <c r="AI264" s="5">
        <v>106.4</v>
      </c>
      <c r="AJ264" s="5">
        <v>105.6</v>
      </c>
      <c r="AK264" s="5">
        <v>101.2</v>
      </c>
      <c r="AL264" s="5">
        <v>100.7</v>
      </c>
      <c r="AM264" s="5">
        <v>100.1</v>
      </c>
      <c r="AN264" s="5">
        <v>99</v>
      </c>
      <c r="AO264" s="5">
        <v>98.7</v>
      </c>
      <c r="AP264" s="5">
        <v>99.2</v>
      </c>
      <c r="AQ264" s="5">
        <v>98.2</v>
      </c>
      <c r="AR264" s="5">
        <v>96.4</v>
      </c>
      <c r="AS264" s="5">
        <v>95.2</v>
      </c>
      <c r="AT264" s="5">
        <v>92.3</v>
      </c>
      <c r="AU264" s="5">
        <v>90.6</v>
      </c>
      <c r="AV264" s="5">
        <v>90.5</v>
      </c>
      <c r="AW264" s="5">
        <v>90.9</v>
      </c>
      <c r="AX264" s="5">
        <v>90.6</v>
      </c>
      <c r="AY264" s="5">
        <v>90.1</v>
      </c>
      <c r="AZ264" s="5">
        <v>89.6</v>
      </c>
      <c r="BA264" s="5">
        <v>90.3</v>
      </c>
      <c r="BB264" s="5">
        <v>91.3</v>
      </c>
      <c r="BC264" s="5">
        <v>90.4</v>
      </c>
      <c r="BD264" s="5">
        <v>91.4</v>
      </c>
      <c r="BE264" s="5">
        <v>92</v>
      </c>
      <c r="BF264" s="5">
        <v>91.6</v>
      </c>
      <c r="BG264" s="5">
        <v>91.2</v>
      </c>
      <c r="BH264" s="5">
        <v>91.3</v>
      </c>
      <c r="BI264" s="5">
        <v>92.6</v>
      </c>
      <c r="BJ264" s="5">
        <v>93.8</v>
      </c>
      <c r="BK264" s="5">
        <v>93.5</v>
      </c>
      <c r="BL264" s="5">
        <v>94.6</v>
      </c>
      <c r="BM264" s="5">
        <v>94.7</v>
      </c>
      <c r="BN264" s="5">
        <v>93.6</v>
      </c>
      <c r="BO264" s="5">
        <v>95.9</v>
      </c>
      <c r="BP264" s="5">
        <v>96.7</v>
      </c>
      <c r="BQ264" s="5">
        <v>97.1</v>
      </c>
      <c r="BR264" s="5">
        <v>97.8</v>
      </c>
      <c r="BS264" s="5">
        <v>98.4</v>
      </c>
      <c r="BT264" s="5">
        <v>98.3</v>
      </c>
      <c r="BU264" s="5">
        <v>97.5</v>
      </c>
      <c r="BV264" s="5">
        <v>97.9</v>
      </c>
      <c r="BW264" s="5">
        <v>98</v>
      </c>
      <c r="BX264" s="5">
        <v>98.9</v>
      </c>
      <c r="BY264" s="5">
        <v>100.5</v>
      </c>
      <c r="BZ264" s="5">
        <v>100.4</v>
      </c>
      <c r="CA264" s="5">
        <v>100.5</v>
      </c>
      <c r="CB264" s="5">
        <v>101</v>
      </c>
      <c r="CC264" s="5">
        <v>103.1</v>
      </c>
      <c r="CD264" s="5">
        <v>103.7</v>
      </c>
      <c r="CE264" s="5">
        <v>102</v>
      </c>
      <c r="CF264" s="5">
        <v>100</v>
      </c>
      <c r="CG264" s="5">
        <v>99.6</v>
      </c>
      <c r="CH264" s="5">
        <v>99.5</v>
      </c>
      <c r="CI264" s="5">
        <v>99.6</v>
      </c>
      <c r="CJ264" s="5">
        <v>99.8</v>
      </c>
      <c r="CK264" s="5">
        <v>99.7</v>
      </c>
      <c r="CL264" s="5">
        <v>98.7</v>
      </c>
      <c r="CM264" s="5">
        <v>98.6</v>
      </c>
      <c r="CN264" s="5">
        <v>98.3</v>
      </c>
      <c r="CO264" s="5">
        <v>97</v>
      </c>
      <c r="CP264" s="5">
        <v>96.4</v>
      </c>
      <c r="CQ264" s="5">
        <v>95.3</v>
      </c>
      <c r="CR264" s="5">
        <v>95.4</v>
      </c>
      <c r="CS264" s="5">
        <v>95.2</v>
      </c>
      <c r="CT264" s="5">
        <v>95</v>
      </c>
      <c r="CU264" s="5">
        <v>95.2</v>
      </c>
      <c r="CV264" s="5">
        <v>93.9</v>
      </c>
      <c r="CW264" s="5">
        <v>88.5</v>
      </c>
      <c r="CX264" s="5">
        <v>88.6</v>
      </c>
      <c r="CY264" s="5">
        <v>89.2</v>
      </c>
      <c r="CZ264" s="5">
        <v>88.2</v>
      </c>
      <c r="DA264" s="5">
        <v>90.8</v>
      </c>
      <c r="DB264" s="5">
        <v>92</v>
      </c>
      <c r="DC264" s="5">
        <v>96.3</v>
      </c>
      <c r="DD264" s="5">
        <v>101.9</v>
      </c>
      <c r="DE264" s="5">
        <v>107.7</v>
      </c>
      <c r="DF264" s="5">
        <v>111.3</v>
      </c>
      <c r="DG264" s="5">
        <v>114.8</v>
      </c>
      <c r="DH264" s="5">
        <v>113.9</v>
      </c>
      <c r="DI264" s="5">
        <v>111.4</v>
      </c>
      <c r="DJ264" s="5">
        <v>112</v>
      </c>
      <c r="DK264" s="5">
        <v>110.9</v>
      </c>
      <c r="DL264" s="5">
        <v>113</v>
      </c>
      <c r="DM264" s="5">
        <v>114.4</v>
      </c>
      <c r="DN264" s="5">
        <v>117</v>
      </c>
      <c r="DO264" s="5">
        <v>121.8</v>
      </c>
      <c r="DP264" s="5">
        <v>119</v>
      </c>
      <c r="DQ264" s="5">
        <v>118.1</v>
      </c>
      <c r="DR264" s="5">
        <v>120</v>
      </c>
      <c r="DS264" s="5">
        <v>121.8</v>
      </c>
      <c r="DT264" s="5">
        <v>121.7</v>
      </c>
    </row>
    <row r="265" spans="1:124">
      <c r="A265" s="3" t="s">
        <v>543</v>
      </c>
      <c r="B265" s="3" t="s">
        <v>544</v>
      </c>
      <c r="C265" s="4">
        <v>1.5090300000000001</v>
      </c>
      <c r="D265" s="5">
        <v>100.2</v>
      </c>
      <c r="E265" s="5">
        <v>101.1</v>
      </c>
      <c r="F265" s="5">
        <v>101.8</v>
      </c>
      <c r="G265" s="5">
        <v>102.5</v>
      </c>
      <c r="H265" s="5">
        <v>103.5</v>
      </c>
      <c r="I265" s="5">
        <v>104.2</v>
      </c>
      <c r="J265" s="5">
        <v>104.6</v>
      </c>
      <c r="K265" s="5">
        <v>104.8</v>
      </c>
      <c r="L265" s="5">
        <v>104.4</v>
      </c>
      <c r="M265" s="5">
        <v>104.4</v>
      </c>
      <c r="N265" s="5">
        <v>105.3</v>
      </c>
      <c r="O265" s="5">
        <v>106.6</v>
      </c>
      <c r="P265" s="5">
        <v>107.1</v>
      </c>
      <c r="Q265" s="5">
        <v>107.8</v>
      </c>
      <c r="R265" s="5">
        <v>108.4</v>
      </c>
      <c r="S265" s="5">
        <v>109.6</v>
      </c>
      <c r="T265" s="5">
        <v>109.6</v>
      </c>
      <c r="U265" s="5">
        <v>109.9</v>
      </c>
      <c r="V265" s="5">
        <v>109.3</v>
      </c>
      <c r="W265" s="5">
        <v>109.7</v>
      </c>
      <c r="X265" s="5">
        <v>110.8</v>
      </c>
      <c r="Y265" s="5">
        <v>111.7</v>
      </c>
      <c r="Z265" s="5">
        <v>111.9</v>
      </c>
      <c r="AA265" s="5">
        <v>111.5</v>
      </c>
      <c r="AB265" s="5">
        <v>113.3</v>
      </c>
      <c r="AC265" s="5">
        <v>115.2</v>
      </c>
      <c r="AD265" s="5">
        <v>115</v>
      </c>
      <c r="AE265" s="5">
        <v>115.7</v>
      </c>
      <c r="AF265" s="5">
        <v>115.1</v>
      </c>
      <c r="AG265" s="5">
        <v>114.2</v>
      </c>
      <c r="AH265" s="5">
        <v>113.9</v>
      </c>
      <c r="AI265" s="5">
        <v>113.6</v>
      </c>
      <c r="AJ265" s="5">
        <v>113.6</v>
      </c>
      <c r="AK265" s="5">
        <v>112.9</v>
      </c>
      <c r="AL265" s="5">
        <v>114.1</v>
      </c>
      <c r="AM265" s="5">
        <v>115.3</v>
      </c>
      <c r="AN265" s="5">
        <v>114.8</v>
      </c>
      <c r="AO265" s="5">
        <v>113.8</v>
      </c>
      <c r="AP265" s="5">
        <v>115</v>
      </c>
      <c r="AQ265" s="5">
        <v>116.7</v>
      </c>
      <c r="AR265" s="5">
        <v>116.8</v>
      </c>
      <c r="AS265" s="5">
        <v>117.3</v>
      </c>
      <c r="AT265" s="5">
        <v>117.9</v>
      </c>
      <c r="AU265" s="5">
        <v>118.5</v>
      </c>
      <c r="AV265" s="5">
        <v>119.2</v>
      </c>
      <c r="AW265" s="5">
        <v>118.1</v>
      </c>
      <c r="AX265" s="5">
        <v>119.4</v>
      </c>
      <c r="AY265" s="5">
        <v>119.6</v>
      </c>
      <c r="AZ265" s="5">
        <v>121.3</v>
      </c>
      <c r="BA265" s="5">
        <v>121.4</v>
      </c>
      <c r="BB265" s="5">
        <v>121.1</v>
      </c>
      <c r="BC265" s="5">
        <v>121.6</v>
      </c>
      <c r="BD265" s="5">
        <v>122</v>
      </c>
      <c r="BE265" s="5">
        <v>122.6</v>
      </c>
      <c r="BF265" s="5">
        <v>120.2</v>
      </c>
      <c r="BG265" s="5">
        <v>120.6</v>
      </c>
      <c r="BH265" s="5">
        <v>120.2</v>
      </c>
      <c r="BI265" s="5">
        <v>120</v>
      </c>
      <c r="BJ265" s="5">
        <v>119.7</v>
      </c>
      <c r="BK265" s="5">
        <v>119.8</v>
      </c>
      <c r="BL265" s="5">
        <v>120.6</v>
      </c>
      <c r="BM265" s="5">
        <v>120.6</v>
      </c>
      <c r="BN265" s="5">
        <v>121.3</v>
      </c>
      <c r="BO265" s="5">
        <v>121</v>
      </c>
      <c r="BP265" s="5">
        <v>123.1</v>
      </c>
      <c r="BQ265" s="5">
        <v>122.5</v>
      </c>
      <c r="BR265" s="5">
        <v>122.2</v>
      </c>
      <c r="BS265" s="5">
        <v>122.7</v>
      </c>
      <c r="BT265" s="5">
        <v>122.4</v>
      </c>
      <c r="BU265" s="5">
        <v>121.5</v>
      </c>
      <c r="BV265" s="5">
        <v>122.5</v>
      </c>
      <c r="BW265" s="5">
        <v>123.2</v>
      </c>
      <c r="BX265" s="5">
        <v>124.7</v>
      </c>
      <c r="BY265" s="5">
        <v>125.4</v>
      </c>
      <c r="BZ265" s="5">
        <v>125.3</v>
      </c>
      <c r="CA265" s="5">
        <v>127</v>
      </c>
      <c r="CB265" s="5">
        <v>126.7</v>
      </c>
      <c r="CC265" s="5">
        <v>126.3</v>
      </c>
      <c r="CD265" s="5">
        <v>127.8</v>
      </c>
      <c r="CE265" s="5">
        <v>128.1</v>
      </c>
      <c r="CF265" s="5">
        <v>128.4</v>
      </c>
      <c r="CG265" s="5">
        <v>128.4</v>
      </c>
      <c r="CH265" s="5">
        <v>129.69999999999999</v>
      </c>
      <c r="CI265" s="5">
        <v>129.6</v>
      </c>
      <c r="CJ265" s="5">
        <v>130.30000000000001</v>
      </c>
      <c r="CK265" s="5">
        <v>131</v>
      </c>
      <c r="CL265" s="5">
        <v>130.69999999999999</v>
      </c>
      <c r="CM265" s="5">
        <v>130.5</v>
      </c>
      <c r="CN265" s="5">
        <v>129.30000000000001</v>
      </c>
      <c r="CO265" s="5">
        <v>129.1</v>
      </c>
      <c r="CP265" s="5">
        <v>129.30000000000001</v>
      </c>
      <c r="CQ265" s="5">
        <v>130.19999999999999</v>
      </c>
      <c r="CR265" s="5">
        <v>129.30000000000001</v>
      </c>
      <c r="CS265" s="5">
        <v>129.80000000000001</v>
      </c>
      <c r="CT265" s="5">
        <v>130.9</v>
      </c>
      <c r="CU265" s="5">
        <v>130.69999999999999</v>
      </c>
      <c r="CV265" s="5">
        <v>131.5</v>
      </c>
      <c r="CW265" s="5">
        <v>130.9</v>
      </c>
      <c r="CX265" s="5">
        <v>129.1</v>
      </c>
      <c r="CY265" s="5">
        <v>127.1</v>
      </c>
      <c r="CZ265" s="5">
        <v>128.5</v>
      </c>
      <c r="DA265" s="5">
        <v>128.6</v>
      </c>
      <c r="DB265" s="5">
        <v>130.1</v>
      </c>
      <c r="DC265" s="5">
        <v>130.9</v>
      </c>
      <c r="DD265" s="5">
        <v>133.30000000000001</v>
      </c>
      <c r="DE265" s="5">
        <v>135.19999999999999</v>
      </c>
      <c r="DF265" s="5">
        <v>136.19999999999999</v>
      </c>
      <c r="DG265" s="5">
        <v>138.5</v>
      </c>
      <c r="DH265" s="5">
        <v>140.1</v>
      </c>
      <c r="DI265" s="5">
        <v>139.80000000000001</v>
      </c>
      <c r="DJ265" s="5">
        <v>142.4</v>
      </c>
      <c r="DK265" s="5">
        <v>145.5</v>
      </c>
      <c r="DL265" s="5">
        <v>147.1</v>
      </c>
      <c r="DM265" s="5">
        <v>146.19999999999999</v>
      </c>
      <c r="DN265" s="5">
        <v>147</v>
      </c>
      <c r="DO265" s="5">
        <v>147.9</v>
      </c>
      <c r="DP265" s="5">
        <v>149.69999999999999</v>
      </c>
      <c r="DQ265" s="5">
        <v>149.69999999999999</v>
      </c>
      <c r="DR265" s="5">
        <v>151.80000000000001</v>
      </c>
      <c r="DS265" s="5">
        <v>154.1</v>
      </c>
      <c r="DT265" s="5">
        <v>155.6</v>
      </c>
    </row>
    <row r="266" spans="1:124">
      <c r="A266" s="3" t="s">
        <v>545</v>
      </c>
      <c r="B266" s="3" t="s">
        <v>546</v>
      </c>
      <c r="C266" s="4">
        <v>9.4199999999999996E-3</v>
      </c>
      <c r="D266" s="5">
        <v>97.1</v>
      </c>
      <c r="E266" s="5">
        <v>101.2</v>
      </c>
      <c r="F266" s="5">
        <v>102.1</v>
      </c>
      <c r="G266" s="5">
        <v>99.9</v>
      </c>
      <c r="H266" s="5">
        <v>102.7</v>
      </c>
      <c r="I266" s="5">
        <v>102.1</v>
      </c>
      <c r="J266" s="5">
        <v>101.3</v>
      </c>
      <c r="K266" s="5">
        <v>102.6</v>
      </c>
      <c r="L266" s="5">
        <v>102.8</v>
      </c>
      <c r="M266" s="5">
        <v>103.4</v>
      </c>
      <c r="N266" s="5">
        <v>101.8</v>
      </c>
      <c r="O266" s="5">
        <v>102.9</v>
      </c>
      <c r="P266" s="5">
        <v>108.6</v>
      </c>
      <c r="Q266" s="5">
        <v>108.2</v>
      </c>
      <c r="R266" s="5">
        <v>106.7</v>
      </c>
      <c r="S266" s="5">
        <v>108.3</v>
      </c>
      <c r="T266" s="5">
        <v>110</v>
      </c>
      <c r="U266" s="5">
        <v>110.8</v>
      </c>
      <c r="V266" s="5">
        <v>112</v>
      </c>
      <c r="W266" s="5">
        <v>111.3</v>
      </c>
      <c r="X266" s="5">
        <v>113</v>
      </c>
      <c r="Y266" s="5">
        <v>113.4</v>
      </c>
      <c r="Z266" s="5">
        <v>113.2</v>
      </c>
      <c r="AA266" s="5">
        <v>111.8</v>
      </c>
      <c r="AB266" s="5">
        <v>113.1</v>
      </c>
      <c r="AC266" s="5">
        <v>113.2</v>
      </c>
      <c r="AD266" s="5">
        <v>114</v>
      </c>
      <c r="AE266" s="5">
        <v>113.4</v>
      </c>
      <c r="AF266" s="5">
        <v>113</v>
      </c>
      <c r="AG266" s="5">
        <v>115.1</v>
      </c>
      <c r="AH266" s="5">
        <v>115.6</v>
      </c>
      <c r="AI266" s="5">
        <v>115.5</v>
      </c>
      <c r="AJ266" s="5">
        <v>113.2</v>
      </c>
      <c r="AK266" s="5">
        <v>114.2</v>
      </c>
      <c r="AL266" s="5">
        <v>114.1</v>
      </c>
      <c r="AM266" s="5">
        <v>114.4</v>
      </c>
      <c r="AN266" s="5">
        <v>116.7</v>
      </c>
      <c r="AO266" s="5">
        <v>115.8</v>
      </c>
      <c r="AP266" s="5">
        <v>115.3</v>
      </c>
      <c r="AQ266" s="5">
        <v>113.3</v>
      </c>
      <c r="AR266" s="5">
        <v>114.1</v>
      </c>
      <c r="AS266" s="5">
        <v>114.8</v>
      </c>
      <c r="AT266" s="5">
        <v>116.8</v>
      </c>
      <c r="AU266" s="5">
        <v>112.9</v>
      </c>
      <c r="AV266" s="5">
        <v>114.2</v>
      </c>
      <c r="AW266" s="5">
        <v>114.7</v>
      </c>
      <c r="AX266" s="5">
        <v>115.1</v>
      </c>
      <c r="AY266" s="5">
        <v>113.8</v>
      </c>
      <c r="AZ266" s="5">
        <v>115.7</v>
      </c>
      <c r="BA266" s="5">
        <v>114</v>
      </c>
      <c r="BB266" s="5">
        <v>114.9</v>
      </c>
      <c r="BC266" s="5">
        <v>116.6</v>
      </c>
      <c r="BD266" s="5">
        <v>117.8</v>
      </c>
      <c r="BE266" s="5">
        <v>116.5</v>
      </c>
      <c r="BF266" s="5">
        <v>118.4</v>
      </c>
      <c r="BG266" s="5">
        <v>116</v>
      </c>
      <c r="BH266" s="5">
        <v>114.8</v>
      </c>
      <c r="BI266" s="5">
        <v>114.9</v>
      </c>
      <c r="BJ266" s="5">
        <v>115.6</v>
      </c>
      <c r="BK266" s="5">
        <v>116</v>
      </c>
      <c r="BL266" s="5">
        <v>116.9</v>
      </c>
      <c r="BM266" s="5">
        <v>114.6</v>
      </c>
      <c r="BN266" s="5">
        <v>115.9</v>
      </c>
      <c r="BO266" s="5">
        <v>117.2</v>
      </c>
      <c r="BP266" s="5">
        <v>114.6</v>
      </c>
      <c r="BQ266" s="5">
        <v>117</v>
      </c>
      <c r="BR266" s="5">
        <v>115.8</v>
      </c>
      <c r="BS266" s="5">
        <v>112.5</v>
      </c>
      <c r="BT266" s="5">
        <v>113.5</v>
      </c>
      <c r="BU266" s="5">
        <v>110.7</v>
      </c>
      <c r="BV266" s="5">
        <v>111.3</v>
      </c>
      <c r="BW266" s="5">
        <v>111</v>
      </c>
      <c r="BX266" s="5">
        <v>113.8</v>
      </c>
      <c r="BY266" s="5">
        <v>114</v>
      </c>
      <c r="BZ266" s="5">
        <v>111.6</v>
      </c>
      <c r="CA266" s="5">
        <v>113.3</v>
      </c>
      <c r="CB266" s="5">
        <v>113.5</v>
      </c>
      <c r="CC266" s="5">
        <v>114.1</v>
      </c>
      <c r="CD266" s="5">
        <v>112.6</v>
      </c>
      <c r="CE266" s="5">
        <v>111.3</v>
      </c>
      <c r="CF266" s="5">
        <v>111.2</v>
      </c>
      <c r="CG266" s="5">
        <v>109.9</v>
      </c>
      <c r="CH266" s="5">
        <v>108.2</v>
      </c>
      <c r="CI266" s="5">
        <v>110.5</v>
      </c>
      <c r="CJ266" s="5">
        <v>110.1</v>
      </c>
      <c r="CK266" s="5">
        <v>109</v>
      </c>
      <c r="CL266" s="5">
        <v>107.6</v>
      </c>
      <c r="CM266" s="5">
        <v>109.8</v>
      </c>
      <c r="CN266" s="5">
        <v>110.1</v>
      </c>
      <c r="CO266" s="5">
        <v>111</v>
      </c>
      <c r="CP266" s="5">
        <v>108.9</v>
      </c>
      <c r="CQ266" s="5">
        <v>108.8</v>
      </c>
      <c r="CR266" s="5">
        <v>108</v>
      </c>
      <c r="CS266" s="5">
        <v>108.6</v>
      </c>
      <c r="CT266" s="5">
        <v>111.7</v>
      </c>
      <c r="CU266" s="5">
        <v>112.7</v>
      </c>
      <c r="CV266" s="5">
        <v>112.8</v>
      </c>
      <c r="CW266" s="5">
        <v>109.9</v>
      </c>
      <c r="CX266" s="5">
        <v>115.7</v>
      </c>
      <c r="CY266" s="5">
        <v>108.4</v>
      </c>
      <c r="CZ266" s="5">
        <v>117.5</v>
      </c>
      <c r="DA266" s="5">
        <v>109.7</v>
      </c>
      <c r="DB266" s="5">
        <v>110.3</v>
      </c>
      <c r="DC266" s="5">
        <v>111.3</v>
      </c>
      <c r="DD266" s="5">
        <v>112.9</v>
      </c>
      <c r="DE266" s="5">
        <v>114.1</v>
      </c>
      <c r="DF266" s="5">
        <v>114.7</v>
      </c>
      <c r="DG266" s="5">
        <v>115.9</v>
      </c>
      <c r="DH266" s="5">
        <v>118.5</v>
      </c>
      <c r="DI266" s="5">
        <v>119.1</v>
      </c>
      <c r="DJ266" s="5">
        <v>120.6</v>
      </c>
      <c r="DK266" s="5">
        <v>120</v>
      </c>
      <c r="DL266" s="5">
        <v>118.7</v>
      </c>
      <c r="DM266" s="5">
        <v>119.1</v>
      </c>
      <c r="DN266" s="5">
        <v>120.3</v>
      </c>
      <c r="DO266" s="5">
        <v>120.7</v>
      </c>
      <c r="DP266" s="5">
        <v>122.7</v>
      </c>
      <c r="DQ266" s="5">
        <v>127.8</v>
      </c>
      <c r="DR266" s="5">
        <v>131.4</v>
      </c>
      <c r="DS266" s="5">
        <v>132.6</v>
      </c>
      <c r="DT266" s="5">
        <v>137.1</v>
      </c>
    </row>
    <row r="267" spans="1:124">
      <c r="A267" s="3" t="s">
        <v>547</v>
      </c>
      <c r="B267" s="3" t="s">
        <v>548</v>
      </c>
      <c r="C267" s="4">
        <v>4.5060000000000003E-2</v>
      </c>
      <c r="D267" s="5">
        <v>108.4</v>
      </c>
      <c r="E267" s="5">
        <v>108.4</v>
      </c>
      <c r="F267" s="5">
        <v>109.9</v>
      </c>
      <c r="G267" s="5">
        <v>108.2</v>
      </c>
      <c r="H267" s="5">
        <v>108.5</v>
      </c>
      <c r="I267" s="5">
        <v>108.6</v>
      </c>
      <c r="J267" s="5">
        <v>109.5</v>
      </c>
      <c r="K267" s="5">
        <v>109.1</v>
      </c>
      <c r="L267" s="5">
        <v>106.8</v>
      </c>
      <c r="M267" s="5">
        <v>106.3</v>
      </c>
      <c r="N267" s="5">
        <v>108.8</v>
      </c>
      <c r="O267" s="5">
        <v>108.3</v>
      </c>
      <c r="P267" s="5">
        <v>110.5</v>
      </c>
      <c r="Q267" s="5">
        <v>111.6</v>
      </c>
      <c r="R267" s="5">
        <v>113.6</v>
      </c>
      <c r="S267" s="5">
        <v>112.9</v>
      </c>
      <c r="T267" s="5">
        <v>113.2</v>
      </c>
      <c r="U267" s="5">
        <v>113</v>
      </c>
      <c r="V267" s="5">
        <v>114</v>
      </c>
      <c r="W267" s="5">
        <v>113.8</v>
      </c>
      <c r="X267" s="5">
        <v>114.7</v>
      </c>
      <c r="Y267" s="5">
        <v>114.7</v>
      </c>
      <c r="Z267" s="5">
        <v>115.3</v>
      </c>
      <c r="AA267" s="5">
        <v>115.1</v>
      </c>
      <c r="AB267" s="5">
        <v>115.9</v>
      </c>
      <c r="AC267" s="5">
        <v>118.2</v>
      </c>
      <c r="AD267" s="5">
        <v>116.7</v>
      </c>
      <c r="AE267" s="5">
        <v>117.3</v>
      </c>
      <c r="AF267" s="5">
        <v>117.5</v>
      </c>
      <c r="AG267" s="5">
        <v>115.6</v>
      </c>
      <c r="AH267" s="5">
        <v>116.6</v>
      </c>
      <c r="AI267" s="5">
        <v>118</v>
      </c>
      <c r="AJ267" s="5">
        <v>116.4</v>
      </c>
      <c r="AK267" s="5">
        <v>116.1</v>
      </c>
      <c r="AL267" s="5">
        <v>115.6</v>
      </c>
      <c r="AM267" s="5">
        <v>116.4</v>
      </c>
      <c r="AN267" s="5">
        <v>114.7</v>
      </c>
      <c r="AO267" s="5">
        <v>114.8</v>
      </c>
      <c r="AP267" s="5">
        <v>114.4</v>
      </c>
      <c r="AQ267" s="5">
        <v>116.9</v>
      </c>
      <c r="AR267" s="5">
        <v>117.6</v>
      </c>
      <c r="AS267" s="5">
        <v>114.2</v>
      </c>
      <c r="AT267" s="5">
        <v>119.5</v>
      </c>
      <c r="AU267" s="5">
        <v>113.2</v>
      </c>
      <c r="AV267" s="5">
        <v>113.2</v>
      </c>
      <c r="AW267" s="5">
        <v>114.1</v>
      </c>
      <c r="AX267" s="5">
        <v>114.1</v>
      </c>
      <c r="AY267" s="5">
        <v>114.1</v>
      </c>
      <c r="AZ267" s="5">
        <v>114.7</v>
      </c>
      <c r="BA267" s="5">
        <v>111.6</v>
      </c>
      <c r="BB267" s="5">
        <v>115.2</v>
      </c>
      <c r="BC267" s="5">
        <v>114.8</v>
      </c>
      <c r="BD267" s="5">
        <v>115.8</v>
      </c>
      <c r="BE267" s="5">
        <v>116.2</v>
      </c>
      <c r="BF267" s="5">
        <v>116.1</v>
      </c>
      <c r="BG267" s="5">
        <v>116.4</v>
      </c>
      <c r="BH267" s="5">
        <v>117.1</v>
      </c>
      <c r="BI267" s="5">
        <v>112.7</v>
      </c>
      <c r="BJ267" s="5">
        <v>113.1</v>
      </c>
      <c r="BK267" s="5">
        <v>112.9</v>
      </c>
      <c r="BL267" s="5">
        <v>113.7</v>
      </c>
      <c r="BM267" s="5">
        <v>115.1</v>
      </c>
      <c r="BN267" s="5">
        <v>114.4</v>
      </c>
      <c r="BO267" s="5">
        <v>115.5</v>
      </c>
      <c r="BP267" s="5">
        <v>113.9</v>
      </c>
      <c r="BQ267" s="5">
        <v>114.6</v>
      </c>
      <c r="BR267" s="5">
        <v>113.7</v>
      </c>
      <c r="BS267" s="5">
        <v>113.7</v>
      </c>
      <c r="BT267" s="5">
        <v>113.4</v>
      </c>
      <c r="BU267" s="5">
        <v>115.5</v>
      </c>
      <c r="BV267" s="5">
        <v>118.5</v>
      </c>
      <c r="BW267" s="5">
        <v>121</v>
      </c>
      <c r="BX267" s="5">
        <v>119.4</v>
      </c>
      <c r="BY267" s="5">
        <v>122.4</v>
      </c>
      <c r="BZ267" s="5">
        <v>123.3</v>
      </c>
      <c r="CA267" s="5">
        <v>121.4</v>
      </c>
      <c r="CB267" s="5">
        <v>122.4</v>
      </c>
      <c r="CC267" s="5">
        <v>122</v>
      </c>
      <c r="CD267" s="5">
        <v>123.5</v>
      </c>
      <c r="CE267" s="5">
        <v>123.8</v>
      </c>
      <c r="CF267" s="5">
        <v>125.3</v>
      </c>
      <c r="CG267" s="5">
        <v>125.4</v>
      </c>
      <c r="CH267" s="5">
        <v>124.4</v>
      </c>
      <c r="CI267" s="5">
        <v>124.3</v>
      </c>
      <c r="CJ267" s="5">
        <v>124.4</v>
      </c>
      <c r="CK267" s="5">
        <v>122.1</v>
      </c>
      <c r="CL267" s="5">
        <v>125.2</v>
      </c>
      <c r="CM267" s="5">
        <v>125.3</v>
      </c>
      <c r="CN267" s="5">
        <v>125.1</v>
      </c>
      <c r="CO267" s="5">
        <v>126.9</v>
      </c>
      <c r="CP267" s="5">
        <v>126.6</v>
      </c>
      <c r="CQ267" s="5">
        <v>127</v>
      </c>
      <c r="CR267" s="5">
        <v>127.6</v>
      </c>
      <c r="CS267" s="5">
        <v>127.5</v>
      </c>
      <c r="CT267" s="5">
        <v>127.4</v>
      </c>
      <c r="CU267" s="5">
        <v>127.1</v>
      </c>
      <c r="CV267" s="5">
        <v>127.1</v>
      </c>
      <c r="CW267" s="5">
        <v>127.2</v>
      </c>
      <c r="CX267" s="5">
        <v>126.2</v>
      </c>
      <c r="CY267" s="5">
        <v>127.6</v>
      </c>
      <c r="CZ267" s="5">
        <v>127.3</v>
      </c>
      <c r="DA267" s="5">
        <v>125.3</v>
      </c>
      <c r="DB267" s="5">
        <v>126.1</v>
      </c>
      <c r="DC267" s="5">
        <v>125.5</v>
      </c>
      <c r="DD267" s="5">
        <v>125.5</v>
      </c>
      <c r="DE267" s="5">
        <v>126.2</v>
      </c>
      <c r="DF267" s="5">
        <v>125.4</v>
      </c>
      <c r="DG267" s="5">
        <v>125.8</v>
      </c>
      <c r="DH267" s="5">
        <v>125.3</v>
      </c>
      <c r="DI267" s="5">
        <v>126.2</v>
      </c>
      <c r="DJ267" s="5">
        <v>125.5</v>
      </c>
      <c r="DK267" s="5">
        <v>126.1</v>
      </c>
      <c r="DL267" s="5">
        <v>127.8</v>
      </c>
      <c r="DM267" s="5">
        <v>126.1</v>
      </c>
      <c r="DN267" s="5">
        <v>128.80000000000001</v>
      </c>
      <c r="DO267" s="5">
        <v>127.8</v>
      </c>
      <c r="DP267" s="5">
        <v>128.69999999999999</v>
      </c>
      <c r="DQ267" s="5">
        <v>129.80000000000001</v>
      </c>
      <c r="DR267" s="5">
        <v>128.9</v>
      </c>
      <c r="DS267" s="5">
        <v>130.1</v>
      </c>
      <c r="DT267" s="5">
        <v>129.30000000000001</v>
      </c>
    </row>
    <row r="268" spans="1:124">
      <c r="A268" s="3" t="s">
        <v>549</v>
      </c>
      <c r="B268" s="3" t="s">
        <v>550</v>
      </c>
      <c r="C268" s="4">
        <v>5.493E-2</v>
      </c>
      <c r="D268" s="5">
        <v>101.4</v>
      </c>
      <c r="E268" s="5">
        <v>101</v>
      </c>
      <c r="F268" s="5">
        <v>102.1</v>
      </c>
      <c r="G268" s="5">
        <v>102.9</v>
      </c>
      <c r="H268" s="5">
        <v>103.6</v>
      </c>
      <c r="I268" s="5">
        <v>105.1</v>
      </c>
      <c r="J268" s="5">
        <v>104.7</v>
      </c>
      <c r="K268" s="5">
        <v>103.1</v>
      </c>
      <c r="L268" s="5">
        <v>102.8</v>
      </c>
      <c r="M268" s="5">
        <v>103.9</v>
      </c>
      <c r="N268" s="5">
        <v>103.4</v>
      </c>
      <c r="O268" s="5">
        <v>105.3</v>
      </c>
      <c r="P268" s="5">
        <v>106.2</v>
      </c>
      <c r="Q268" s="5">
        <v>105</v>
      </c>
      <c r="R268" s="5">
        <v>104.8</v>
      </c>
      <c r="S268" s="5">
        <v>105.1</v>
      </c>
      <c r="T268" s="5">
        <v>106.3</v>
      </c>
      <c r="U268" s="5">
        <v>108.1</v>
      </c>
      <c r="V268" s="5">
        <v>107.5</v>
      </c>
      <c r="W268" s="5">
        <v>108.5</v>
      </c>
      <c r="X268" s="5">
        <v>107.2</v>
      </c>
      <c r="Y268" s="5">
        <v>107.2</v>
      </c>
      <c r="Z268" s="5">
        <v>107.5</v>
      </c>
      <c r="AA268" s="5">
        <v>108.2</v>
      </c>
      <c r="AB268" s="5">
        <v>107.9</v>
      </c>
      <c r="AC268" s="5">
        <v>109.2</v>
      </c>
      <c r="AD268" s="5">
        <v>109.6</v>
      </c>
      <c r="AE268" s="5">
        <v>109.2</v>
      </c>
      <c r="AF268" s="5">
        <v>110.5</v>
      </c>
      <c r="AG268" s="5">
        <v>109.7</v>
      </c>
      <c r="AH268" s="5">
        <v>108.9</v>
      </c>
      <c r="AI268" s="5">
        <v>107.7</v>
      </c>
      <c r="AJ268" s="5">
        <v>105.9</v>
      </c>
      <c r="AK268" s="5">
        <v>106.3</v>
      </c>
      <c r="AL268" s="5">
        <v>106</v>
      </c>
      <c r="AM268" s="5">
        <v>106.7</v>
      </c>
      <c r="AN268" s="5">
        <v>106</v>
      </c>
      <c r="AO268" s="5">
        <v>107.5</v>
      </c>
      <c r="AP268" s="5">
        <v>106.6</v>
      </c>
      <c r="AQ268" s="5">
        <v>107.8</v>
      </c>
      <c r="AR268" s="5">
        <v>110.6</v>
      </c>
      <c r="AS268" s="5">
        <v>109.8</v>
      </c>
      <c r="AT268" s="5">
        <v>107.6</v>
      </c>
      <c r="AU268" s="5">
        <v>108.6</v>
      </c>
      <c r="AV268" s="5">
        <v>108.8</v>
      </c>
      <c r="AW268" s="5">
        <v>108</v>
      </c>
      <c r="AX268" s="5">
        <v>108.6</v>
      </c>
      <c r="AY268" s="5">
        <v>109.5</v>
      </c>
      <c r="AZ268" s="5">
        <v>107.9</v>
      </c>
      <c r="BA268" s="5">
        <v>108.4</v>
      </c>
      <c r="BB268" s="5">
        <v>108.1</v>
      </c>
      <c r="BC268" s="5">
        <v>107.8</v>
      </c>
      <c r="BD268" s="5">
        <v>108.8</v>
      </c>
      <c r="BE268" s="5">
        <v>109.9</v>
      </c>
      <c r="BF268" s="5">
        <v>109.6</v>
      </c>
      <c r="BG268" s="5">
        <v>110.1</v>
      </c>
      <c r="BH268" s="5">
        <v>108.1</v>
      </c>
      <c r="BI268" s="5">
        <v>110</v>
      </c>
      <c r="BJ268" s="5">
        <v>110.2</v>
      </c>
      <c r="BK268" s="5">
        <v>111.1</v>
      </c>
      <c r="BL268" s="5">
        <v>111.1</v>
      </c>
      <c r="BM268" s="5">
        <v>109.7</v>
      </c>
      <c r="BN268" s="5">
        <v>110.7</v>
      </c>
      <c r="BO268" s="5">
        <v>109.6</v>
      </c>
      <c r="BP268" s="5">
        <v>111.5</v>
      </c>
      <c r="BQ268" s="5">
        <v>110.1</v>
      </c>
      <c r="BR268" s="5">
        <v>109.5</v>
      </c>
      <c r="BS268" s="5">
        <v>109.5</v>
      </c>
      <c r="BT268" s="5">
        <v>110.1</v>
      </c>
      <c r="BU268" s="5">
        <v>110.7</v>
      </c>
      <c r="BV268" s="5">
        <v>110.1</v>
      </c>
      <c r="BW268" s="5">
        <v>111.7</v>
      </c>
      <c r="BX268" s="5">
        <v>112</v>
      </c>
      <c r="BY268" s="5">
        <v>112.5</v>
      </c>
      <c r="BZ268" s="5">
        <v>111.8</v>
      </c>
      <c r="CA268" s="5">
        <v>112.5</v>
      </c>
      <c r="CB268" s="5">
        <v>113.5</v>
      </c>
      <c r="CC268" s="5">
        <v>114.4</v>
      </c>
      <c r="CD268" s="5">
        <v>113.1</v>
      </c>
      <c r="CE268" s="5">
        <v>114.2</v>
      </c>
      <c r="CF268" s="5">
        <v>113.1</v>
      </c>
      <c r="CG268" s="5">
        <v>112.5</v>
      </c>
      <c r="CH268" s="5">
        <v>110.2</v>
      </c>
      <c r="CI268" s="5">
        <v>111.1</v>
      </c>
      <c r="CJ268" s="5">
        <v>111.6</v>
      </c>
      <c r="CK268" s="5">
        <v>112</v>
      </c>
      <c r="CL268" s="5">
        <v>111.9</v>
      </c>
      <c r="CM268" s="5">
        <v>113.3</v>
      </c>
      <c r="CN268" s="5">
        <v>111.8</v>
      </c>
      <c r="CO268" s="5">
        <v>111.8</v>
      </c>
      <c r="CP268" s="5">
        <v>112.5</v>
      </c>
      <c r="CQ268" s="5">
        <v>110.9</v>
      </c>
      <c r="CR268" s="5">
        <v>109.8</v>
      </c>
      <c r="CS268" s="5">
        <v>110.5</v>
      </c>
      <c r="CT268" s="5">
        <v>110.2</v>
      </c>
      <c r="CU268" s="5">
        <v>108.9</v>
      </c>
      <c r="CV268" s="5">
        <v>108.9</v>
      </c>
      <c r="CW268" s="5">
        <v>103.9</v>
      </c>
      <c r="CX268" s="5">
        <v>105.5</v>
      </c>
      <c r="CY268" s="5">
        <v>105.3</v>
      </c>
      <c r="CZ268" s="5">
        <v>105.4</v>
      </c>
      <c r="DA268" s="5">
        <v>104</v>
      </c>
      <c r="DB268" s="5">
        <v>102.3</v>
      </c>
      <c r="DC268" s="5">
        <v>103.6</v>
      </c>
      <c r="DD268" s="5">
        <v>105.5</v>
      </c>
      <c r="DE268" s="5">
        <v>107.3</v>
      </c>
      <c r="DF268" s="5">
        <v>108.8</v>
      </c>
      <c r="DG268" s="5">
        <v>111.5</v>
      </c>
      <c r="DH268" s="5">
        <v>112.9</v>
      </c>
      <c r="DI268" s="5">
        <v>110</v>
      </c>
      <c r="DJ268" s="5">
        <v>113.8</v>
      </c>
      <c r="DK268" s="5">
        <v>113.7</v>
      </c>
      <c r="DL268" s="5">
        <v>113.2</v>
      </c>
      <c r="DM268" s="5">
        <v>115.5</v>
      </c>
      <c r="DN268" s="5">
        <v>119.3</v>
      </c>
      <c r="DO268" s="5">
        <v>121.4</v>
      </c>
      <c r="DP268" s="5">
        <v>121.4</v>
      </c>
      <c r="DQ268" s="5">
        <v>122.3</v>
      </c>
      <c r="DR268" s="5">
        <v>126.1</v>
      </c>
      <c r="DS268" s="5">
        <v>127.8</v>
      </c>
      <c r="DT268" s="5">
        <v>129.4</v>
      </c>
    </row>
    <row r="269" spans="1:124">
      <c r="A269" s="3" t="s">
        <v>551</v>
      </c>
      <c r="B269" s="3" t="s">
        <v>552</v>
      </c>
      <c r="C269" s="4">
        <v>0.94618999999999998</v>
      </c>
      <c r="D269" s="5">
        <v>100.1</v>
      </c>
      <c r="E269" s="5">
        <v>100.9</v>
      </c>
      <c r="F269" s="5">
        <v>101.3</v>
      </c>
      <c r="G269" s="5">
        <v>102.3</v>
      </c>
      <c r="H269" s="5">
        <v>102.6</v>
      </c>
      <c r="I269" s="5">
        <v>103</v>
      </c>
      <c r="J269" s="5">
        <v>103.6</v>
      </c>
      <c r="K269" s="5">
        <v>103.9</v>
      </c>
      <c r="L269" s="5">
        <v>103.6</v>
      </c>
      <c r="M269" s="5">
        <v>103.6</v>
      </c>
      <c r="N269" s="5">
        <v>104.5</v>
      </c>
      <c r="O269" s="5">
        <v>105.9</v>
      </c>
      <c r="P269" s="5">
        <v>106.6</v>
      </c>
      <c r="Q269" s="5">
        <v>107.5</v>
      </c>
      <c r="R269" s="5">
        <v>108.1</v>
      </c>
      <c r="S269" s="5">
        <v>110.4</v>
      </c>
      <c r="T269" s="5">
        <v>110.1</v>
      </c>
      <c r="U269" s="5">
        <v>110.9</v>
      </c>
      <c r="V269" s="5">
        <v>109.9</v>
      </c>
      <c r="W269" s="5">
        <v>110.7</v>
      </c>
      <c r="X269" s="5">
        <v>112.2</v>
      </c>
      <c r="Y269" s="5">
        <v>112.8</v>
      </c>
      <c r="Z269" s="5">
        <v>112.6</v>
      </c>
      <c r="AA269" s="5">
        <v>111.7</v>
      </c>
      <c r="AB269" s="5">
        <v>114.3</v>
      </c>
      <c r="AC269" s="5">
        <v>116</v>
      </c>
      <c r="AD269" s="5">
        <v>116</v>
      </c>
      <c r="AE269" s="5">
        <v>117</v>
      </c>
      <c r="AF269" s="5">
        <v>115.9</v>
      </c>
      <c r="AG269" s="5">
        <v>115.2</v>
      </c>
      <c r="AH269" s="5">
        <v>114.6</v>
      </c>
      <c r="AI269" s="5">
        <v>114.5</v>
      </c>
      <c r="AJ269" s="5">
        <v>114.1</v>
      </c>
      <c r="AK269" s="5">
        <v>112.2</v>
      </c>
      <c r="AL269" s="5">
        <v>113.4</v>
      </c>
      <c r="AM269" s="5">
        <v>114.4</v>
      </c>
      <c r="AN269" s="5">
        <v>113.4</v>
      </c>
      <c r="AO269" s="5">
        <v>111.9</v>
      </c>
      <c r="AP269" s="5">
        <v>112.9</v>
      </c>
      <c r="AQ269" s="5">
        <v>113.8</v>
      </c>
      <c r="AR269" s="5">
        <v>113.8</v>
      </c>
      <c r="AS269" s="5">
        <v>113.5</v>
      </c>
      <c r="AT269" s="5">
        <v>112.5</v>
      </c>
      <c r="AU269" s="5">
        <v>113.1</v>
      </c>
      <c r="AV269" s="5">
        <v>112.6</v>
      </c>
      <c r="AW269" s="5">
        <v>110.9</v>
      </c>
      <c r="AX269" s="5">
        <v>112.8</v>
      </c>
      <c r="AY269" s="5">
        <v>111.9</v>
      </c>
      <c r="AZ269" s="5">
        <v>113.1</v>
      </c>
      <c r="BA269" s="5">
        <v>113.8</v>
      </c>
      <c r="BB269" s="5">
        <v>113.1</v>
      </c>
      <c r="BC269" s="5">
        <v>112.7</v>
      </c>
      <c r="BD269" s="5">
        <v>114.2</v>
      </c>
      <c r="BE269" s="5">
        <v>116.5</v>
      </c>
      <c r="BF269" s="5">
        <v>114.1</v>
      </c>
      <c r="BG269" s="5">
        <v>114.7</v>
      </c>
      <c r="BH269" s="5">
        <v>114.8</v>
      </c>
      <c r="BI269" s="5">
        <v>114.2</v>
      </c>
      <c r="BJ269" s="5">
        <v>113.1</v>
      </c>
      <c r="BK269" s="5">
        <v>112.7</v>
      </c>
      <c r="BL269" s="5">
        <v>114.3</v>
      </c>
      <c r="BM269" s="5">
        <v>114.8</v>
      </c>
      <c r="BN269" s="5">
        <v>115.3</v>
      </c>
      <c r="BO269" s="5">
        <v>115.2</v>
      </c>
      <c r="BP269" s="5">
        <v>119.3</v>
      </c>
      <c r="BQ269" s="5">
        <v>118</v>
      </c>
      <c r="BR269" s="5">
        <v>117</v>
      </c>
      <c r="BS269" s="5">
        <v>117.8</v>
      </c>
      <c r="BT269" s="5">
        <v>117.4</v>
      </c>
      <c r="BU269" s="5">
        <v>116.2</v>
      </c>
      <c r="BV269" s="5">
        <v>117</v>
      </c>
      <c r="BW269" s="5">
        <v>117.7</v>
      </c>
      <c r="BX269" s="5">
        <v>119.9</v>
      </c>
      <c r="BY269" s="5">
        <v>120.5</v>
      </c>
      <c r="BZ269" s="5">
        <v>120.2</v>
      </c>
      <c r="CA269" s="5">
        <v>122.8</v>
      </c>
      <c r="CB269" s="5">
        <v>122.2</v>
      </c>
      <c r="CC269" s="5">
        <v>121.5</v>
      </c>
      <c r="CD269" s="5">
        <v>123.6</v>
      </c>
      <c r="CE269" s="5">
        <v>123.9</v>
      </c>
      <c r="CF269" s="5">
        <v>123.9</v>
      </c>
      <c r="CG269" s="5">
        <v>123.6</v>
      </c>
      <c r="CH269" s="5">
        <v>124.4</v>
      </c>
      <c r="CI269" s="5">
        <v>124.4</v>
      </c>
      <c r="CJ269" s="5">
        <v>124.8</v>
      </c>
      <c r="CK269" s="5">
        <v>126.2</v>
      </c>
      <c r="CL269" s="5">
        <v>125.8</v>
      </c>
      <c r="CM269" s="5">
        <v>126.1</v>
      </c>
      <c r="CN269" s="5">
        <v>124.7</v>
      </c>
      <c r="CO269" s="5">
        <v>124.5</v>
      </c>
      <c r="CP269" s="5">
        <v>124.6</v>
      </c>
      <c r="CQ269" s="5">
        <v>125.4</v>
      </c>
      <c r="CR269" s="5">
        <v>123.4</v>
      </c>
      <c r="CS269" s="5">
        <v>123.9</v>
      </c>
      <c r="CT269" s="5">
        <v>124.8</v>
      </c>
      <c r="CU269" s="5">
        <v>124.4</v>
      </c>
      <c r="CV269" s="5">
        <v>124.6</v>
      </c>
      <c r="CW269" s="5">
        <v>123.8</v>
      </c>
      <c r="CX269" s="5">
        <v>121.5</v>
      </c>
      <c r="CY269" s="5">
        <v>118.1</v>
      </c>
      <c r="CZ269" s="5">
        <v>119.6</v>
      </c>
      <c r="DA269" s="5">
        <v>119.8</v>
      </c>
      <c r="DB269" s="5">
        <v>121</v>
      </c>
      <c r="DC269" s="5">
        <v>121.5</v>
      </c>
      <c r="DD269" s="5">
        <v>123.5</v>
      </c>
      <c r="DE269" s="5">
        <v>125</v>
      </c>
      <c r="DF269" s="5">
        <v>124.8</v>
      </c>
      <c r="DG269" s="5">
        <v>126.6</v>
      </c>
      <c r="DH269" s="5">
        <v>127.4</v>
      </c>
      <c r="DI269" s="5">
        <v>126.3</v>
      </c>
      <c r="DJ269" s="5">
        <v>129.1</v>
      </c>
      <c r="DK269" s="5">
        <v>133.5</v>
      </c>
      <c r="DL269" s="5">
        <v>135.5</v>
      </c>
      <c r="DM269" s="5">
        <v>136.30000000000001</v>
      </c>
      <c r="DN269" s="5">
        <v>137.4</v>
      </c>
      <c r="DO269" s="5">
        <v>138.6</v>
      </c>
      <c r="DP269" s="5">
        <v>141.6</v>
      </c>
      <c r="DQ269" s="5">
        <v>140.69999999999999</v>
      </c>
      <c r="DR269" s="5">
        <v>143.30000000000001</v>
      </c>
      <c r="DS269" s="5">
        <v>145.9</v>
      </c>
      <c r="DT269" s="5">
        <v>148.5</v>
      </c>
    </row>
    <row r="270" spans="1:124">
      <c r="A270" s="3" t="s">
        <v>553</v>
      </c>
      <c r="B270" s="3" t="s">
        <v>554</v>
      </c>
      <c r="C270" s="4">
        <v>5.3039999999999997E-2</v>
      </c>
      <c r="D270" s="5">
        <v>107.2</v>
      </c>
      <c r="E270" s="5">
        <v>109.2</v>
      </c>
      <c r="F270" s="5">
        <v>109.6</v>
      </c>
      <c r="G270" s="5">
        <v>107.7</v>
      </c>
      <c r="H270" s="5">
        <v>111.1</v>
      </c>
      <c r="I270" s="5">
        <v>113</v>
      </c>
      <c r="J270" s="5">
        <v>109.4</v>
      </c>
      <c r="K270" s="5">
        <v>110.8</v>
      </c>
      <c r="L270" s="5">
        <v>112.3</v>
      </c>
      <c r="M270" s="5">
        <v>112.6</v>
      </c>
      <c r="N270" s="5">
        <v>113</v>
      </c>
      <c r="O270" s="5">
        <v>113.8</v>
      </c>
      <c r="P270" s="5">
        <v>113.9</v>
      </c>
      <c r="Q270" s="5">
        <v>112.3</v>
      </c>
      <c r="R270" s="5">
        <v>115</v>
      </c>
      <c r="S270" s="5">
        <v>119</v>
      </c>
      <c r="T270" s="5">
        <v>118.3</v>
      </c>
      <c r="U270" s="5">
        <v>119.8</v>
      </c>
      <c r="V270" s="5">
        <v>120.5</v>
      </c>
      <c r="W270" s="5">
        <v>122.5</v>
      </c>
      <c r="X270" s="5">
        <v>123.5</v>
      </c>
      <c r="Y270" s="5">
        <v>124.8</v>
      </c>
      <c r="Z270" s="5">
        <v>126.3</v>
      </c>
      <c r="AA270" s="5">
        <v>126.8</v>
      </c>
      <c r="AB270" s="5">
        <v>124.4</v>
      </c>
      <c r="AC270" s="5">
        <v>124.2</v>
      </c>
      <c r="AD270" s="5">
        <v>121.2</v>
      </c>
      <c r="AE270" s="5">
        <v>121.7</v>
      </c>
      <c r="AF270" s="5">
        <v>123.3</v>
      </c>
      <c r="AG270" s="5">
        <v>124.3</v>
      </c>
      <c r="AH270" s="5">
        <v>123.9</v>
      </c>
      <c r="AI270" s="5">
        <v>124.9</v>
      </c>
      <c r="AJ270" s="5">
        <v>122.4</v>
      </c>
      <c r="AK270" s="5">
        <v>118.6</v>
      </c>
      <c r="AL270" s="5">
        <v>114.2</v>
      </c>
      <c r="AM270" s="5">
        <v>117.6</v>
      </c>
      <c r="AN270" s="5">
        <v>118.3</v>
      </c>
      <c r="AO270" s="5">
        <v>119.4</v>
      </c>
      <c r="AP270" s="5">
        <v>120.6</v>
      </c>
      <c r="AQ270" s="5">
        <v>118.7</v>
      </c>
      <c r="AR270" s="5">
        <v>117.8</v>
      </c>
      <c r="AS270" s="5">
        <v>117.2</v>
      </c>
      <c r="AT270" s="5">
        <v>116.5</v>
      </c>
      <c r="AU270" s="5">
        <v>114.6</v>
      </c>
      <c r="AV270" s="5">
        <v>114.8</v>
      </c>
      <c r="AW270" s="5">
        <v>111.2</v>
      </c>
      <c r="AX270" s="5">
        <v>110</v>
      </c>
      <c r="AY270" s="5">
        <v>110.5</v>
      </c>
      <c r="AZ270" s="5">
        <v>112.2</v>
      </c>
      <c r="BA270" s="5">
        <v>113.6</v>
      </c>
      <c r="BB270" s="5">
        <v>112.6</v>
      </c>
      <c r="BC270" s="5">
        <v>114.2</v>
      </c>
      <c r="BD270" s="5">
        <v>114</v>
      </c>
      <c r="BE270" s="5">
        <v>112.1</v>
      </c>
      <c r="BF270" s="5">
        <v>112.7</v>
      </c>
      <c r="BG270" s="5">
        <v>112.8</v>
      </c>
      <c r="BH270" s="5">
        <v>113</v>
      </c>
      <c r="BI270" s="5">
        <v>112.6</v>
      </c>
      <c r="BJ270" s="5">
        <v>113.2</v>
      </c>
      <c r="BK270" s="5">
        <v>113.7</v>
      </c>
      <c r="BL270" s="5">
        <v>116.3</v>
      </c>
      <c r="BM270" s="5">
        <v>114.9</v>
      </c>
      <c r="BN270" s="5">
        <v>116.3</v>
      </c>
      <c r="BO270" s="5">
        <v>114.9</v>
      </c>
      <c r="BP270" s="5">
        <v>113.5</v>
      </c>
      <c r="BQ270" s="5">
        <v>114.7</v>
      </c>
      <c r="BR270" s="5">
        <v>116.2</v>
      </c>
      <c r="BS270" s="5">
        <v>116.6</v>
      </c>
      <c r="BT270" s="5">
        <v>118.6</v>
      </c>
      <c r="BU270" s="5">
        <v>117.6</v>
      </c>
      <c r="BV270" s="5">
        <v>120.4</v>
      </c>
      <c r="BW270" s="5">
        <v>122.4</v>
      </c>
      <c r="BX270" s="5">
        <v>121.7</v>
      </c>
      <c r="BY270" s="5">
        <v>122.3</v>
      </c>
      <c r="BZ270" s="5">
        <v>123.7</v>
      </c>
      <c r="CA270" s="5">
        <v>124.6</v>
      </c>
      <c r="CB270" s="5">
        <v>122.2</v>
      </c>
      <c r="CC270" s="5">
        <v>125.4</v>
      </c>
      <c r="CD270" s="5">
        <v>125.6</v>
      </c>
      <c r="CE270" s="5">
        <v>124.7</v>
      </c>
      <c r="CF270" s="5">
        <v>121.1</v>
      </c>
      <c r="CG270" s="5">
        <v>119.1</v>
      </c>
      <c r="CH270" s="5">
        <v>119.4</v>
      </c>
      <c r="CI270" s="5">
        <v>121.6</v>
      </c>
      <c r="CJ270" s="5">
        <v>121.4</v>
      </c>
      <c r="CK270" s="5">
        <v>121.5</v>
      </c>
      <c r="CL270" s="5">
        <v>120.6</v>
      </c>
      <c r="CM270" s="5">
        <v>118.8</v>
      </c>
      <c r="CN270" s="5">
        <v>118.3</v>
      </c>
      <c r="CO270" s="5">
        <v>117.8</v>
      </c>
      <c r="CP270" s="5">
        <v>117.4</v>
      </c>
      <c r="CQ270" s="5">
        <v>115.3</v>
      </c>
      <c r="CR270" s="5">
        <v>113.8</v>
      </c>
      <c r="CS270" s="5">
        <v>114.2</v>
      </c>
      <c r="CT270" s="5">
        <v>113.6</v>
      </c>
      <c r="CU270" s="5">
        <v>113.6</v>
      </c>
      <c r="CV270" s="5">
        <v>112.3</v>
      </c>
      <c r="CW270" s="5">
        <v>112.7</v>
      </c>
      <c r="CX270" s="5">
        <v>112.5</v>
      </c>
      <c r="CY270" s="5">
        <v>114.1</v>
      </c>
      <c r="CZ270" s="5">
        <v>115</v>
      </c>
      <c r="DA270" s="5">
        <v>115.4</v>
      </c>
      <c r="DB270" s="5">
        <v>117.1</v>
      </c>
      <c r="DC270" s="5">
        <v>119.5</v>
      </c>
      <c r="DD270" s="5">
        <v>119.1</v>
      </c>
      <c r="DE270" s="5">
        <v>119.3</v>
      </c>
      <c r="DF270" s="5">
        <v>123.1</v>
      </c>
      <c r="DG270" s="5">
        <v>128.30000000000001</v>
      </c>
      <c r="DH270" s="5">
        <v>130.80000000000001</v>
      </c>
      <c r="DI270" s="5">
        <v>129.69999999999999</v>
      </c>
      <c r="DJ270" s="5">
        <v>126.2</v>
      </c>
      <c r="DK270" s="5">
        <v>126.3</v>
      </c>
      <c r="DL270" s="5">
        <v>127.6</v>
      </c>
      <c r="DM270" s="5">
        <v>128.80000000000001</v>
      </c>
      <c r="DN270" s="5">
        <v>132.6</v>
      </c>
      <c r="DO270" s="5">
        <v>133.69999999999999</v>
      </c>
      <c r="DP270" s="5">
        <v>130</v>
      </c>
      <c r="DQ270" s="5">
        <v>128.69999999999999</v>
      </c>
      <c r="DR270" s="5">
        <v>129.19999999999999</v>
      </c>
      <c r="DS270" s="5">
        <v>134.30000000000001</v>
      </c>
      <c r="DT270" s="5">
        <v>135.1</v>
      </c>
    </row>
    <row r="271" spans="1:124">
      <c r="A271" s="3" t="s">
        <v>555</v>
      </c>
      <c r="B271" s="3" t="s">
        <v>556</v>
      </c>
      <c r="C271" s="4">
        <v>8.362E-2</v>
      </c>
      <c r="D271" s="5">
        <v>99</v>
      </c>
      <c r="E271" s="5">
        <v>100.1</v>
      </c>
      <c r="F271" s="5">
        <v>102.6</v>
      </c>
      <c r="G271" s="5">
        <v>104.6</v>
      </c>
      <c r="H271" s="5">
        <v>107</v>
      </c>
      <c r="I271" s="5">
        <v>106.6</v>
      </c>
      <c r="J271" s="5">
        <v>109.2</v>
      </c>
      <c r="K271" s="5">
        <v>109.2</v>
      </c>
      <c r="L271" s="5">
        <v>108.8</v>
      </c>
      <c r="M271" s="5">
        <v>107.3</v>
      </c>
      <c r="N271" s="5">
        <v>110.3</v>
      </c>
      <c r="O271" s="5">
        <v>110.5</v>
      </c>
      <c r="P271" s="5">
        <v>106.2</v>
      </c>
      <c r="Q271" s="5">
        <v>108</v>
      </c>
      <c r="R271" s="5">
        <v>111.1</v>
      </c>
      <c r="S271" s="5">
        <v>108.9</v>
      </c>
      <c r="T271" s="5">
        <v>115.7</v>
      </c>
      <c r="U271" s="5">
        <v>116.2</v>
      </c>
      <c r="V271" s="5">
        <v>112.4</v>
      </c>
      <c r="W271" s="5">
        <v>113</v>
      </c>
      <c r="X271" s="5">
        <v>110.7</v>
      </c>
      <c r="Y271" s="5">
        <v>111</v>
      </c>
      <c r="Z271" s="5">
        <v>111.6</v>
      </c>
      <c r="AA271" s="5">
        <v>114.6</v>
      </c>
      <c r="AB271" s="5">
        <v>119.3</v>
      </c>
      <c r="AC271" s="5">
        <v>120.4</v>
      </c>
      <c r="AD271" s="5">
        <v>116.5</v>
      </c>
      <c r="AE271" s="5">
        <v>117.9</v>
      </c>
      <c r="AF271" s="5">
        <v>117.6</v>
      </c>
      <c r="AG271" s="5">
        <v>112.8</v>
      </c>
      <c r="AH271" s="5">
        <v>112.8</v>
      </c>
      <c r="AI271" s="5">
        <v>107.6</v>
      </c>
      <c r="AJ271" s="5">
        <v>106.6</v>
      </c>
      <c r="AK271" s="5">
        <v>107.9</v>
      </c>
      <c r="AL271" s="5">
        <v>112.1</v>
      </c>
      <c r="AM271" s="5">
        <v>110.5</v>
      </c>
      <c r="AN271" s="5">
        <v>116.2</v>
      </c>
      <c r="AO271" s="5">
        <v>111.5</v>
      </c>
      <c r="AP271" s="5">
        <v>110.7</v>
      </c>
      <c r="AQ271" s="5">
        <v>108.7</v>
      </c>
      <c r="AR271" s="5">
        <v>98.9</v>
      </c>
      <c r="AS271" s="5">
        <v>98.2</v>
      </c>
      <c r="AT271" s="5">
        <v>97.4</v>
      </c>
      <c r="AU271" s="5">
        <v>97.2</v>
      </c>
      <c r="AV271" s="5">
        <v>98.3</v>
      </c>
      <c r="AW271" s="5">
        <v>98.1</v>
      </c>
      <c r="AX271" s="5">
        <v>99.1</v>
      </c>
      <c r="AY271" s="5">
        <v>99.1</v>
      </c>
      <c r="AZ271" s="5">
        <v>103</v>
      </c>
      <c r="BA271" s="5">
        <v>101.4</v>
      </c>
      <c r="BB271" s="5">
        <v>101.6</v>
      </c>
      <c r="BC271" s="5">
        <v>102.1</v>
      </c>
      <c r="BD271" s="5">
        <v>103.4</v>
      </c>
      <c r="BE271" s="5">
        <v>105.2</v>
      </c>
      <c r="BF271" s="5">
        <v>100</v>
      </c>
      <c r="BG271" s="5">
        <v>102.9</v>
      </c>
      <c r="BH271" s="5">
        <v>104.2</v>
      </c>
      <c r="BI271" s="5">
        <v>106.7</v>
      </c>
      <c r="BJ271" s="5">
        <v>108.6</v>
      </c>
      <c r="BK271" s="5">
        <v>110.1</v>
      </c>
      <c r="BL271" s="5">
        <v>110</v>
      </c>
      <c r="BM271" s="5">
        <v>110.7</v>
      </c>
      <c r="BN271" s="5">
        <v>115.1</v>
      </c>
      <c r="BO271" s="5">
        <v>113.6</v>
      </c>
      <c r="BP271" s="5">
        <v>114.1</v>
      </c>
      <c r="BQ271" s="5">
        <v>114.1</v>
      </c>
      <c r="BR271" s="5">
        <v>113.5</v>
      </c>
      <c r="BS271" s="5">
        <v>112.8</v>
      </c>
      <c r="BT271" s="5">
        <v>113.1</v>
      </c>
      <c r="BU271" s="5">
        <v>113.1</v>
      </c>
      <c r="BV271" s="5">
        <v>113.1</v>
      </c>
      <c r="BW271" s="5">
        <v>112.8</v>
      </c>
      <c r="BX271" s="5">
        <v>112.8</v>
      </c>
      <c r="BY271" s="5">
        <v>115</v>
      </c>
      <c r="BZ271" s="5">
        <v>117.2</v>
      </c>
      <c r="CA271" s="5">
        <v>116.7</v>
      </c>
      <c r="CB271" s="5">
        <v>117</v>
      </c>
      <c r="CC271" s="5">
        <v>115.3</v>
      </c>
      <c r="CD271" s="5">
        <v>116.2</v>
      </c>
      <c r="CE271" s="5">
        <v>116.3</v>
      </c>
      <c r="CF271" s="5">
        <v>115</v>
      </c>
      <c r="CG271" s="5">
        <v>116.5</v>
      </c>
      <c r="CH271" s="5">
        <v>118.4</v>
      </c>
      <c r="CI271" s="5">
        <v>114.8</v>
      </c>
      <c r="CJ271" s="5">
        <v>115.6</v>
      </c>
      <c r="CK271" s="5">
        <v>114.6</v>
      </c>
      <c r="CL271" s="5">
        <v>116.1</v>
      </c>
      <c r="CM271" s="5">
        <v>116</v>
      </c>
      <c r="CN271" s="5">
        <v>114.6</v>
      </c>
      <c r="CO271" s="5">
        <v>113.9</v>
      </c>
      <c r="CP271" s="5">
        <v>110.8</v>
      </c>
      <c r="CQ271" s="5">
        <v>111.2</v>
      </c>
      <c r="CR271" s="5">
        <v>110.4</v>
      </c>
      <c r="CS271" s="5">
        <v>110.5</v>
      </c>
      <c r="CT271" s="5">
        <v>112.1</v>
      </c>
      <c r="CU271" s="5">
        <v>112.6</v>
      </c>
      <c r="CV271" s="5">
        <v>112.6</v>
      </c>
      <c r="CW271" s="5">
        <v>106.3</v>
      </c>
      <c r="CX271" s="5">
        <v>108.1</v>
      </c>
      <c r="CY271" s="5">
        <v>108.2</v>
      </c>
      <c r="CZ271" s="5">
        <v>109.8</v>
      </c>
      <c r="DA271" s="5">
        <v>106.3</v>
      </c>
      <c r="DB271" s="5">
        <v>105.8</v>
      </c>
      <c r="DC271" s="5">
        <v>106.7</v>
      </c>
      <c r="DD271" s="5">
        <v>106.9</v>
      </c>
      <c r="DE271" s="5">
        <v>112.3</v>
      </c>
      <c r="DF271" s="5">
        <v>112.6</v>
      </c>
      <c r="DG271" s="5">
        <v>114.2</v>
      </c>
      <c r="DH271" s="5">
        <v>116</v>
      </c>
      <c r="DI271" s="5">
        <v>114.9</v>
      </c>
      <c r="DJ271" s="5">
        <v>118</v>
      </c>
      <c r="DK271" s="5">
        <v>118.5</v>
      </c>
      <c r="DL271" s="5">
        <v>122.8</v>
      </c>
      <c r="DM271" s="5">
        <v>124</v>
      </c>
      <c r="DN271" s="5">
        <v>126.7</v>
      </c>
      <c r="DO271" s="5">
        <v>126.8</v>
      </c>
      <c r="DP271" s="5">
        <v>124.2</v>
      </c>
      <c r="DQ271" s="5">
        <v>128.19999999999999</v>
      </c>
      <c r="DR271" s="5">
        <v>126.5</v>
      </c>
      <c r="DS271" s="5">
        <v>130.80000000000001</v>
      </c>
      <c r="DT271" s="5">
        <v>128.69999999999999</v>
      </c>
    </row>
    <row r="272" spans="1:124">
      <c r="A272" s="3" t="s">
        <v>557</v>
      </c>
      <c r="B272" s="3" t="s">
        <v>558</v>
      </c>
      <c r="C272" s="4">
        <v>0.31677</v>
      </c>
      <c r="D272" s="5">
        <v>98.3</v>
      </c>
      <c r="E272" s="5">
        <v>99.5</v>
      </c>
      <c r="F272" s="5">
        <v>100.7</v>
      </c>
      <c r="G272" s="5">
        <v>100.8</v>
      </c>
      <c r="H272" s="5">
        <v>103.2</v>
      </c>
      <c r="I272" s="5">
        <v>105</v>
      </c>
      <c r="J272" s="5">
        <v>105</v>
      </c>
      <c r="K272" s="5">
        <v>105.4</v>
      </c>
      <c r="L272" s="5">
        <v>104.4</v>
      </c>
      <c r="M272" s="5">
        <v>104.3</v>
      </c>
      <c r="N272" s="5">
        <v>105.2</v>
      </c>
      <c r="O272" s="5">
        <v>106.5</v>
      </c>
      <c r="P272" s="5">
        <v>107.1</v>
      </c>
      <c r="Q272" s="5">
        <v>107.7</v>
      </c>
      <c r="R272" s="5">
        <v>107.8</v>
      </c>
      <c r="S272" s="5">
        <v>106.3</v>
      </c>
      <c r="T272" s="5">
        <v>104.9</v>
      </c>
      <c r="U272" s="5">
        <v>103.6</v>
      </c>
      <c r="V272" s="5">
        <v>104.4</v>
      </c>
      <c r="W272" s="5">
        <v>103.3</v>
      </c>
      <c r="X272" s="5">
        <v>104.9</v>
      </c>
      <c r="Y272" s="5">
        <v>106.4</v>
      </c>
      <c r="Z272" s="5">
        <v>107.9</v>
      </c>
      <c r="AA272" s="5">
        <v>107.8</v>
      </c>
      <c r="AB272" s="5">
        <v>107.3</v>
      </c>
      <c r="AC272" s="5">
        <v>110.5</v>
      </c>
      <c r="AD272" s="5">
        <v>111.2</v>
      </c>
      <c r="AE272" s="5">
        <v>111.5</v>
      </c>
      <c r="AF272" s="5">
        <v>111.3</v>
      </c>
      <c r="AG272" s="5">
        <v>110.4</v>
      </c>
      <c r="AH272" s="5">
        <v>111</v>
      </c>
      <c r="AI272" s="5">
        <v>110.7</v>
      </c>
      <c r="AJ272" s="5">
        <v>113.4</v>
      </c>
      <c r="AK272" s="5">
        <v>116</v>
      </c>
      <c r="AL272" s="5">
        <v>118</v>
      </c>
      <c r="AM272" s="5">
        <v>120.5</v>
      </c>
      <c r="AN272" s="5">
        <v>119.8</v>
      </c>
      <c r="AO272" s="5">
        <v>120</v>
      </c>
      <c r="AP272" s="5">
        <v>123</v>
      </c>
      <c r="AQ272" s="5">
        <v>128.5</v>
      </c>
      <c r="AR272" s="5">
        <v>131.5</v>
      </c>
      <c r="AS272" s="5">
        <v>135.4</v>
      </c>
      <c r="AT272" s="5">
        <v>141.19999999999999</v>
      </c>
      <c r="AU272" s="5">
        <v>143.5</v>
      </c>
      <c r="AV272" s="5">
        <v>147.9</v>
      </c>
      <c r="AW272" s="5">
        <v>148.6</v>
      </c>
      <c r="AX272" s="5">
        <v>148.9</v>
      </c>
      <c r="AY272" s="5">
        <v>152.5</v>
      </c>
      <c r="AZ272" s="5">
        <v>155.6</v>
      </c>
      <c r="BA272" s="5">
        <v>154.69999999999999</v>
      </c>
      <c r="BB272" s="5">
        <v>155</v>
      </c>
      <c r="BC272" s="5">
        <v>158</v>
      </c>
      <c r="BD272" s="5">
        <v>155</v>
      </c>
      <c r="BE272" s="5">
        <v>150.4</v>
      </c>
      <c r="BF272" s="5">
        <v>147.6</v>
      </c>
      <c r="BG272" s="5">
        <v>146.9</v>
      </c>
      <c r="BH272" s="5">
        <v>144.19999999999999</v>
      </c>
      <c r="BI272" s="5">
        <v>145.19999999999999</v>
      </c>
      <c r="BJ272" s="5">
        <v>146.19999999999999</v>
      </c>
      <c r="BK272" s="5">
        <v>146.9</v>
      </c>
      <c r="BL272" s="5">
        <v>145.6</v>
      </c>
      <c r="BM272" s="5">
        <v>144.1</v>
      </c>
      <c r="BN272" s="5">
        <v>144.5</v>
      </c>
      <c r="BO272" s="5">
        <v>144.19999999999999</v>
      </c>
      <c r="BP272" s="5">
        <v>142.1</v>
      </c>
      <c r="BQ272" s="5">
        <v>143</v>
      </c>
      <c r="BR272" s="5">
        <v>144.6</v>
      </c>
      <c r="BS272" s="5">
        <v>145</v>
      </c>
      <c r="BT272" s="5">
        <v>144.30000000000001</v>
      </c>
      <c r="BU272" s="5">
        <v>143.1</v>
      </c>
      <c r="BV272" s="5">
        <v>145</v>
      </c>
      <c r="BW272" s="5">
        <v>145.30000000000001</v>
      </c>
      <c r="BX272" s="5">
        <v>145.80000000000001</v>
      </c>
      <c r="BY272" s="5">
        <v>146.19999999999999</v>
      </c>
      <c r="BZ272" s="5">
        <v>146</v>
      </c>
      <c r="CA272" s="5">
        <v>146.6</v>
      </c>
      <c r="CB272" s="5">
        <v>146.5</v>
      </c>
      <c r="CC272" s="5">
        <v>146.69999999999999</v>
      </c>
      <c r="CD272" s="5">
        <v>147.4</v>
      </c>
      <c r="CE272" s="5">
        <v>147.9</v>
      </c>
      <c r="CF272" s="5">
        <v>149.9</v>
      </c>
      <c r="CG272" s="5">
        <v>151.30000000000001</v>
      </c>
      <c r="CH272" s="5">
        <v>154.69999999999999</v>
      </c>
      <c r="CI272" s="5">
        <v>155.1</v>
      </c>
      <c r="CJ272" s="5">
        <v>156.5</v>
      </c>
      <c r="CK272" s="5">
        <v>156.30000000000001</v>
      </c>
      <c r="CL272" s="5">
        <v>155.4</v>
      </c>
      <c r="CM272" s="5">
        <v>153.80000000000001</v>
      </c>
      <c r="CN272" s="5">
        <v>152.80000000000001</v>
      </c>
      <c r="CO272" s="5">
        <v>152.69999999999999</v>
      </c>
      <c r="CP272" s="5">
        <v>154.4</v>
      </c>
      <c r="CQ272" s="5">
        <v>156.69999999999999</v>
      </c>
      <c r="CR272" s="5">
        <v>158.4</v>
      </c>
      <c r="CS272" s="5">
        <v>159.69999999999999</v>
      </c>
      <c r="CT272" s="5">
        <v>161.80000000000001</v>
      </c>
      <c r="CU272" s="5">
        <v>162.30000000000001</v>
      </c>
      <c r="CV272" s="5">
        <v>165.4</v>
      </c>
      <c r="CW272" s="5">
        <v>167.6</v>
      </c>
      <c r="CX272" s="5">
        <v>164.9</v>
      </c>
      <c r="CY272" s="5">
        <v>165.6</v>
      </c>
      <c r="CZ272" s="5">
        <v>166.8</v>
      </c>
      <c r="DA272" s="5">
        <v>168.1</v>
      </c>
      <c r="DB272" s="5">
        <v>171.6</v>
      </c>
      <c r="DC272" s="5">
        <v>173.6</v>
      </c>
      <c r="DD272" s="5">
        <v>178.4</v>
      </c>
      <c r="DE272" s="5">
        <v>181.3</v>
      </c>
      <c r="DF272" s="5">
        <v>185.5</v>
      </c>
      <c r="DG272" s="5">
        <v>189.4</v>
      </c>
      <c r="DH272" s="5">
        <v>193.4</v>
      </c>
      <c r="DI272" s="5">
        <v>196.2</v>
      </c>
      <c r="DJ272" s="5">
        <v>199.3</v>
      </c>
      <c r="DK272" s="5">
        <v>200.7</v>
      </c>
      <c r="DL272" s="5">
        <v>201</v>
      </c>
      <c r="DM272" s="5">
        <v>193.3</v>
      </c>
      <c r="DN272" s="5">
        <v>191.9</v>
      </c>
      <c r="DO272" s="5">
        <v>192</v>
      </c>
      <c r="DP272" s="5">
        <v>192.9</v>
      </c>
      <c r="DQ272" s="5">
        <v>193.8</v>
      </c>
      <c r="DR272" s="5">
        <v>196</v>
      </c>
      <c r="DS272" s="5">
        <v>196.4</v>
      </c>
      <c r="DT272" s="5">
        <v>196.2</v>
      </c>
    </row>
    <row r="273" spans="1:124">
      <c r="A273" s="3" t="s">
        <v>559</v>
      </c>
      <c r="B273" s="3" t="s">
        <v>560</v>
      </c>
      <c r="C273" s="4">
        <v>0.19295999999999999</v>
      </c>
      <c r="D273" s="5">
        <v>101.3</v>
      </c>
      <c r="E273" s="5">
        <v>103.6</v>
      </c>
      <c r="F273" s="5">
        <v>105.2</v>
      </c>
      <c r="G273" s="5">
        <v>105.6</v>
      </c>
      <c r="H273" s="5">
        <v>105.6</v>
      </c>
      <c r="I273" s="5">
        <v>106.1</v>
      </c>
      <c r="J273" s="5">
        <v>104.9</v>
      </c>
      <c r="K273" s="5">
        <v>105.4</v>
      </c>
      <c r="L273" s="5">
        <v>106.6</v>
      </c>
      <c r="M273" s="5">
        <v>108.3</v>
      </c>
      <c r="N273" s="5">
        <v>108.5</v>
      </c>
      <c r="O273" s="5">
        <v>109.8</v>
      </c>
      <c r="P273" s="5">
        <v>111.3</v>
      </c>
      <c r="Q273" s="5">
        <v>110.9</v>
      </c>
      <c r="R273" s="5">
        <v>110.8</v>
      </c>
      <c r="S273" s="5">
        <v>111.5</v>
      </c>
      <c r="T273" s="5">
        <v>112.4</v>
      </c>
      <c r="U273" s="5">
        <v>113</v>
      </c>
      <c r="V273" s="5">
        <v>114.3</v>
      </c>
      <c r="W273" s="5">
        <v>113.3</v>
      </c>
      <c r="X273" s="5">
        <v>114.1</v>
      </c>
      <c r="Y273" s="5">
        <v>114.3</v>
      </c>
      <c r="Z273" s="5">
        <v>114.2</v>
      </c>
      <c r="AA273" s="5">
        <v>113.7</v>
      </c>
      <c r="AB273" s="5">
        <v>113.8</v>
      </c>
      <c r="AC273" s="5">
        <v>112.1</v>
      </c>
      <c r="AD273" s="5">
        <v>113.2</v>
      </c>
      <c r="AE273" s="5">
        <v>114.1</v>
      </c>
      <c r="AF273" s="5">
        <v>113.5</v>
      </c>
      <c r="AG273" s="5">
        <v>114.9</v>
      </c>
      <c r="AH273" s="5">
        <v>113</v>
      </c>
      <c r="AI273" s="5">
        <v>111.6</v>
      </c>
      <c r="AJ273" s="5">
        <v>112.7</v>
      </c>
      <c r="AK273" s="5">
        <v>111.7</v>
      </c>
      <c r="AL273" s="5">
        <v>109.3</v>
      </c>
      <c r="AM273" s="5">
        <v>108.2</v>
      </c>
      <c r="AN273" s="5">
        <v>106.6</v>
      </c>
      <c r="AO273" s="5">
        <v>106.5</v>
      </c>
      <c r="AP273" s="5">
        <v>106.1</v>
      </c>
      <c r="AQ273" s="5">
        <v>106.4</v>
      </c>
      <c r="AR273" s="5">
        <v>104.8</v>
      </c>
      <c r="AS273" s="5">
        <v>105.4</v>
      </c>
      <c r="AT273" s="5">
        <v>105.8</v>
      </c>
      <c r="AU273" s="5">
        <v>106.7</v>
      </c>
      <c r="AV273" s="5">
        <v>106.3</v>
      </c>
      <c r="AW273" s="5">
        <v>104.1</v>
      </c>
      <c r="AX273" s="5">
        <v>104.9</v>
      </c>
      <c r="AY273" s="5">
        <v>106.4</v>
      </c>
      <c r="AZ273" s="5">
        <v>107.4</v>
      </c>
      <c r="BA273" s="5">
        <v>107</v>
      </c>
      <c r="BB273" s="5">
        <v>106.4</v>
      </c>
      <c r="BC273" s="5">
        <v>106</v>
      </c>
      <c r="BD273" s="5">
        <v>106.9</v>
      </c>
      <c r="BE273" s="5">
        <v>107.3</v>
      </c>
      <c r="BF273" s="5">
        <v>106.4</v>
      </c>
      <c r="BG273" s="5">
        <v>105.9</v>
      </c>
      <c r="BH273" s="5">
        <v>106.5</v>
      </c>
      <c r="BI273" s="5">
        <v>108.6</v>
      </c>
      <c r="BJ273" s="5">
        <v>108.5</v>
      </c>
      <c r="BK273" s="5">
        <v>108</v>
      </c>
      <c r="BL273" s="5">
        <v>108.4</v>
      </c>
      <c r="BM273" s="5">
        <v>109.3</v>
      </c>
      <c r="BN273" s="5">
        <v>109.2</v>
      </c>
      <c r="BO273" s="5">
        <v>109.5</v>
      </c>
      <c r="BP273" s="5">
        <v>107.2</v>
      </c>
      <c r="BQ273" s="5">
        <v>106.6</v>
      </c>
      <c r="BR273" s="5">
        <v>108.4</v>
      </c>
      <c r="BS273" s="5">
        <v>107.6</v>
      </c>
      <c r="BT273" s="5">
        <v>108.1</v>
      </c>
      <c r="BU273" s="5">
        <v>108.8</v>
      </c>
      <c r="BV273" s="5">
        <v>109.2</v>
      </c>
      <c r="BW273" s="5">
        <v>110.6</v>
      </c>
      <c r="BX273" s="5">
        <v>110.8</v>
      </c>
      <c r="BY273" s="5">
        <v>111.6</v>
      </c>
      <c r="BZ273" s="5">
        <v>112.2</v>
      </c>
      <c r="CA273" s="5">
        <v>114.4</v>
      </c>
      <c r="CB273" s="5">
        <v>115</v>
      </c>
      <c r="CC273" s="5">
        <v>113.5</v>
      </c>
      <c r="CD273" s="5">
        <v>113.6</v>
      </c>
      <c r="CE273" s="5">
        <v>113.8</v>
      </c>
      <c r="CF273" s="5">
        <v>113.8</v>
      </c>
      <c r="CG273" s="5">
        <v>112.8</v>
      </c>
      <c r="CH273" s="5">
        <v>112.3</v>
      </c>
      <c r="CI273" s="5">
        <v>110.6</v>
      </c>
      <c r="CJ273" s="5">
        <v>111.6</v>
      </c>
      <c r="CK273" s="5">
        <v>114.3</v>
      </c>
      <c r="CL273" s="5">
        <v>115</v>
      </c>
      <c r="CM273" s="5">
        <v>115.6</v>
      </c>
      <c r="CN273" s="5">
        <v>115.4</v>
      </c>
      <c r="CO273" s="5">
        <v>115.9</v>
      </c>
      <c r="CP273" s="5">
        <v>115.2</v>
      </c>
      <c r="CQ273" s="5">
        <v>114.7</v>
      </c>
      <c r="CR273" s="5">
        <v>114.8</v>
      </c>
      <c r="CS273" s="5">
        <v>114.9</v>
      </c>
      <c r="CT273" s="5">
        <v>113.8</v>
      </c>
      <c r="CU273" s="5">
        <v>113.3</v>
      </c>
      <c r="CV273" s="5">
        <v>113.1</v>
      </c>
      <c r="CW273" s="5">
        <v>114.2</v>
      </c>
      <c r="CX273" s="5">
        <v>117</v>
      </c>
      <c r="CY273" s="5">
        <v>114.4</v>
      </c>
      <c r="CZ273" s="5">
        <v>115.1</v>
      </c>
      <c r="DA273" s="5">
        <v>114.2</v>
      </c>
      <c r="DB273" s="5">
        <v>113.7</v>
      </c>
      <c r="DC273" s="5">
        <v>115</v>
      </c>
      <c r="DD273" s="5">
        <v>114.2</v>
      </c>
      <c r="DE273" s="5">
        <v>115.6</v>
      </c>
      <c r="DF273" s="5">
        <v>116.4</v>
      </c>
      <c r="DG273" s="5">
        <v>119</v>
      </c>
      <c r="DH273" s="5">
        <v>121.9</v>
      </c>
      <c r="DI273" s="5">
        <v>122.7</v>
      </c>
      <c r="DJ273" s="5">
        <v>122.1</v>
      </c>
      <c r="DK273" s="5">
        <v>123.4</v>
      </c>
      <c r="DL273" s="5">
        <v>124.2</v>
      </c>
      <c r="DM273" s="5">
        <v>124.7</v>
      </c>
      <c r="DN273" s="5">
        <v>124.1</v>
      </c>
      <c r="DO273" s="5">
        <v>126.8</v>
      </c>
      <c r="DP273" s="5">
        <v>127.5</v>
      </c>
      <c r="DQ273" s="5">
        <v>130.30000000000001</v>
      </c>
      <c r="DR273" s="5">
        <v>130</v>
      </c>
      <c r="DS273" s="5">
        <v>127.7</v>
      </c>
      <c r="DT273" s="5">
        <v>131.9</v>
      </c>
    </row>
    <row r="274" spans="1:124">
      <c r="A274" s="3" t="s">
        <v>561</v>
      </c>
      <c r="B274" s="3" t="s">
        <v>562</v>
      </c>
      <c r="C274" s="4">
        <v>0.17713999999999999</v>
      </c>
      <c r="D274" s="5">
        <v>101.4</v>
      </c>
      <c r="E274" s="5">
        <v>104</v>
      </c>
      <c r="F274" s="5">
        <v>105.3</v>
      </c>
      <c r="G274" s="5">
        <v>105.7</v>
      </c>
      <c r="H274" s="5">
        <v>105.5</v>
      </c>
      <c r="I274" s="5">
        <v>106.1</v>
      </c>
      <c r="J274" s="5">
        <v>104.9</v>
      </c>
      <c r="K274" s="5">
        <v>105.3</v>
      </c>
      <c r="L274" s="5">
        <v>106.6</v>
      </c>
      <c r="M274" s="5">
        <v>108.3</v>
      </c>
      <c r="N274" s="5">
        <v>108.8</v>
      </c>
      <c r="O274" s="5">
        <v>110.1</v>
      </c>
      <c r="P274" s="5">
        <v>111.8</v>
      </c>
      <c r="Q274" s="5">
        <v>111</v>
      </c>
      <c r="R274" s="5">
        <v>110.6</v>
      </c>
      <c r="S274" s="5">
        <v>111.5</v>
      </c>
      <c r="T274" s="5">
        <v>112.2</v>
      </c>
      <c r="U274" s="5">
        <v>112.7</v>
      </c>
      <c r="V274" s="5">
        <v>114.2</v>
      </c>
      <c r="W274" s="5">
        <v>113.1</v>
      </c>
      <c r="X274" s="5">
        <v>113.7</v>
      </c>
      <c r="Y274" s="5">
        <v>113.6</v>
      </c>
      <c r="Z274" s="5">
        <v>113.9</v>
      </c>
      <c r="AA274" s="5">
        <v>113.3</v>
      </c>
      <c r="AB274" s="5">
        <v>113.7</v>
      </c>
      <c r="AC274" s="5">
        <v>111.6</v>
      </c>
      <c r="AD274" s="5">
        <v>112.6</v>
      </c>
      <c r="AE274" s="5">
        <v>113.5</v>
      </c>
      <c r="AF274" s="5">
        <v>112.9</v>
      </c>
      <c r="AG274" s="5">
        <v>114.5</v>
      </c>
      <c r="AH274" s="5">
        <v>112.6</v>
      </c>
      <c r="AI274" s="5">
        <v>111.1</v>
      </c>
      <c r="AJ274" s="5">
        <v>112.1</v>
      </c>
      <c r="AK274" s="5">
        <v>111</v>
      </c>
      <c r="AL274" s="5">
        <v>108.6</v>
      </c>
      <c r="AM274" s="5">
        <v>107.5</v>
      </c>
      <c r="AN274" s="5">
        <v>105.7</v>
      </c>
      <c r="AO274" s="5">
        <v>105.5</v>
      </c>
      <c r="AP274" s="5">
        <v>105.1</v>
      </c>
      <c r="AQ274" s="5">
        <v>105.4</v>
      </c>
      <c r="AR274" s="5">
        <v>103.8</v>
      </c>
      <c r="AS274" s="5">
        <v>104.5</v>
      </c>
      <c r="AT274" s="5">
        <v>105</v>
      </c>
      <c r="AU274" s="5">
        <v>105.9</v>
      </c>
      <c r="AV274" s="5">
        <v>105.6</v>
      </c>
      <c r="AW274" s="5">
        <v>103</v>
      </c>
      <c r="AX274" s="5">
        <v>104.1</v>
      </c>
      <c r="AY274" s="5">
        <v>105.6</v>
      </c>
      <c r="AZ274" s="5">
        <v>106.7</v>
      </c>
      <c r="BA274" s="5">
        <v>106.2</v>
      </c>
      <c r="BB274" s="5">
        <v>105.6</v>
      </c>
      <c r="BC274" s="5">
        <v>105.1</v>
      </c>
      <c r="BD274" s="5">
        <v>106.1</v>
      </c>
      <c r="BE274" s="5">
        <v>106.5</v>
      </c>
      <c r="BF274" s="5">
        <v>105.4</v>
      </c>
      <c r="BG274" s="5">
        <v>104.9</v>
      </c>
      <c r="BH274" s="5">
        <v>105.5</v>
      </c>
      <c r="BI274" s="5">
        <v>107.9</v>
      </c>
      <c r="BJ274" s="5">
        <v>107.7</v>
      </c>
      <c r="BK274" s="5">
        <v>107.1</v>
      </c>
      <c r="BL274" s="5">
        <v>107.5</v>
      </c>
      <c r="BM274" s="5">
        <v>108.5</v>
      </c>
      <c r="BN274" s="5">
        <v>108.3</v>
      </c>
      <c r="BO274" s="5">
        <v>108.6</v>
      </c>
      <c r="BP274" s="5">
        <v>106.4</v>
      </c>
      <c r="BQ274" s="5">
        <v>105.9</v>
      </c>
      <c r="BR274" s="5">
        <v>107.9</v>
      </c>
      <c r="BS274" s="5">
        <v>107</v>
      </c>
      <c r="BT274" s="5">
        <v>107.7</v>
      </c>
      <c r="BU274" s="5">
        <v>108.3</v>
      </c>
      <c r="BV274" s="5">
        <v>108.8</v>
      </c>
      <c r="BW274" s="5">
        <v>110.3</v>
      </c>
      <c r="BX274" s="5">
        <v>110.5</v>
      </c>
      <c r="BY274" s="5">
        <v>111.3</v>
      </c>
      <c r="BZ274" s="5">
        <v>111.8</v>
      </c>
      <c r="CA274" s="5">
        <v>113.8</v>
      </c>
      <c r="CB274" s="5">
        <v>114.4</v>
      </c>
      <c r="CC274" s="5">
        <v>113.1</v>
      </c>
      <c r="CD274" s="5">
        <v>113.3</v>
      </c>
      <c r="CE274" s="5">
        <v>113.5</v>
      </c>
      <c r="CF274" s="5">
        <v>113.4</v>
      </c>
      <c r="CG274" s="5">
        <v>112.3</v>
      </c>
      <c r="CH274" s="5">
        <v>111.9</v>
      </c>
      <c r="CI274" s="5">
        <v>110.2</v>
      </c>
      <c r="CJ274" s="5">
        <v>111.1</v>
      </c>
      <c r="CK274" s="5">
        <v>114.1</v>
      </c>
      <c r="CL274" s="5">
        <v>114.8</v>
      </c>
      <c r="CM274" s="5">
        <v>115.6</v>
      </c>
      <c r="CN274" s="5">
        <v>115.4</v>
      </c>
      <c r="CO274" s="5">
        <v>116</v>
      </c>
      <c r="CP274" s="5">
        <v>115.2</v>
      </c>
      <c r="CQ274" s="5">
        <v>114.7</v>
      </c>
      <c r="CR274" s="5">
        <v>114.8</v>
      </c>
      <c r="CS274" s="5">
        <v>114.9</v>
      </c>
      <c r="CT274" s="5">
        <v>113.8</v>
      </c>
      <c r="CU274" s="5">
        <v>113.2</v>
      </c>
      <c r="CV274" s="5">
        <v>113</v>
      </c>
      <c r="CW274" s="5">
        <v>114</v>
      </c>
      <c r="CX274" s="5">
        <v>116.9</v>
      </c>
      <c r="CY274" s="5">
        <v>114.2</v>
      </c>
      <c r="CZ274" s="5">
        <v>115</v>
      </c>
      <c r="DA274" s="5">
        <v>114.1</v>
      </c>
      <c r="DB274" s="5">
        <v>113.7</v>
      </c>
      <c r="DC274" s="5">
        <v>114.8</v>
      </c>
      <c r="DD274" s="5">
        <v>114</v>
      </c>
      <c r="DE274" s="5">
        <v>115</v>
      </c>
      <c r="DF274" s="5">
        <v>115.6</v>
      </c>
      <c r="DG274" s="5">
        <v>118.2</v>
      </c>
      <c r="DH274" s="5">
        <v>121.2</v>
      </c>
      <c r="DI274" s="5">
        <v>122</v>
      </c>
      <c r="DJ274" s="5">
        <v>121.5</v>
      </c>
      <c r="DK274" s="5">
        <v>122.7</v>
      </c>
      <c r="DL274" s="5">
        <v>123.6</v>
      </c>
      <c r="DM274" s="5">
        <v>124.2</v>
      </c>
      <c r="DN274" s="5">
        <v>123.1</v>
      </c>
      <c r="DO274" s="5">
        <v>125.8</v>
      </c>
      <c r="DP274" s="5">
        <v>126.5</v>
      </c>
      <c r="DQ274" s="5">
        <v>129.5</v>
      </c>
      <c r="DR274" s="5">
        <v>129</v>
      </c>
      <c r="DS274" s="5">
        <v>126.8</v>
      </c>
      <c r="DT274" s="5">
        <v>131</v>
      </c>
    </row>
    <row r="275" spans="1:124">
      <c r="A275" s="3" t="s">
        <v>563</v>
      </c>
      <c r="B275" s="3" t="s">
        <v>564</v>
      </c>
      <c r="C275" s="4">
        <v>1.5820000000000001E-2</v>
      </c>
      <c r="D275" s="5">
        <v>100.2</v>
      </c>
      <c r="E275" s="5">
        <v>99.1</v>
      </c>
      <c r="F275" s="5">
        <v>103.1</v>
      </c>
      <c r="G275" s="5">
        <v>104.8</v>
      </c>
      <c r="H275" s="5">
        <v>106.1</v>
      </c>
      <c r="I275" s="5">
        <v>105.3</v>
      </c>
      <c r="J275" s="5">
        <v>105.4</v>
      </c>
      <c r="K275" s="5">
        <v>106.6</v>
      </c>
      <c r="L275" s="5">
        <v>106.4</v>
      </c>
      <c r="M275" s="5">
        <v>108.6</v>
      </c>
      <c r="N275" s="5">
        <v>105.1</v>
      </c>
      <c r="O275" s="5">
        <v>106</v>
      </c>
      <c r="P275" s="5">
        <v>106.2</v>
      </c>
      <c r="Q275" s="5">
        <v>109.8</v>
      </c>
      <c r="R275" s="5">
        <v>112.8</v>
      </c>
      <c r="S275" s="5">
        <v>112.4</v>
      </c>
      <c r="T275" s="5">
        <v>114.1</v>
      </c>
      <c r="U275" s="5">
        <v>116</v>
      </c>
      <c r="V275" s="5">
        <v>115.3</v>
      </c>
      <c r="W275" s="5">
        <v>116.2</v>
      </c>
      <c r="X275" s="5">
        <v>118.6</v>
      </c>
      <c r="Y275" s="5">
        <v>121.6</v>
      </c>
      <c r="Z275" s="5">
        <v>117.9</v>
      </c>
      <c r="AA275" s="5">
        <v>118.7</v>
      </c>
      <c r="AB275" s="5">
        <v>115.6</v>
      </c>
      <c r="AC275" s="5">
        <v>117.5</v>
      </c>
      <c r="AD275" s="5">
        <v>119.2</v>
      </c>
      <c r="AE275" s="5">
        <v>121.7</v>
      </c>
      <c r="AF275" s="5">
        <v>120.8</v>
      </c>
      <c r="AG275" s="5">
        <v>119.3</v>
      </c>
      <c r="AH275" s="5">
        <v>117.2</v>
      </c>
      <c r="AI275" s="5">
        <v>117.3</v>
      </c>
      <c r="AJ275" s="5">
        <v>118.6</v>
      </c>
      <c r="AK275" s="5">
        <v>120</v>
      </c>
      <c r="AL275" s="5">
        <v>117.2</v>
      </c>
      <c r="AM275" s="5">
        <v>115.8</v>
      </c>
      <c r="AN275" s="5">
        <v>117.2</v>
      </c>
      <c r="AO275" s="5">
        <v>116.8</v>
      </c>
      <c r="AP275" s="5">
        <v>117.2</v>
      </c>
      <c r="AQ275" s="5">
        <v>117.4</v>
      </c>
      <c r="AR275" s="5">
        <v>115.6</v>
      </c>
      <c r="AS275" s="5">
        <v>115.8</v>
      </c>
      <c r="AT275" s="5">
        <v>115.3</v>
      </c>
      <c r="AU275" s="5">
        <v>115.8</v>
      </c>
      <c r="AV275" s="5">
        <v>114.6</v>
      </c>
      <c r="AW275" s="5">
        <v>116.5</v>
      </c>
      <c r="AX275" s="5">
        <v>114.1</v>
      </c>
      <c r="AY275" s="5">
        <v>115.7</v>
      </c>
      <c r="AZ275" s="5">
        <v>115.2</v>
      </c>
      <c r="BA275" s="5">
        <v>115.7</v>
      </c>
      <c r="BB275" s="5">
        <v>116.2</v>
      </c>
      <c r="BC275" s="5">
        <v>116.7</v>
      </c>
      <c r="BD275" s="5">
        <v>116.3</v>
      </c>
      <c r="BE275" s="5">
        <v>117.3</v>
      </c>
      <c r="BF275" s="5">
        <v>117.4</v>
      </c>
      <c r="BG275" s="5">
        <v>116.9</v>
      </c>
      <c r="BH275" s="5">
        <v>117.1</v>
      </c>
      <c r="BI275" s="5">
        <v>116.8</v>
      </c>
      <c r="BJ275" s="5">
        <v>117.2</v>
      </c>
      <c r="BK275" s="5">
        <v>118</v>
      </c>
      <c r="BL275" s="5">
        <v>118.5</v>
      </c>
      <c r="BM275" s="5">
        <v>119</v>
      </c>
      <c r="BN275" s="5">
        <v>119</v>
      </c>
      <c r="BO275" s="5">
        <v>120.2</v>
      </c>
      <c r="BP275" s="5">
        <v>115.7</v>
      </c>
      <c r="BQ275" s="5">
        <v>114.9</v>
      </c>
      <c r="BR275" s="5">
        <v>114.2</v>
      </c>
      <c r="BS275" s="5">
        <v>113.9</v>
      </c>
      <c r="BT275" s="5">
        <v>113.6</v>
      </c>
      <c r="BU275" s="5">
        <v>113.9</v>
      </c>
      <c r="BV275" s="5">
        <v>113.4</v>
      </c>
      <c r="BW275" s="5">
        <v>114</v>
      </c>
      <c r="BX275" s="5">
        <v>114.4</v>
      </c>
      <c r="BY275" s="5">
        <v>115.6</v>
      </c>
      <c r="BZ275" s="5">
        <v>116.4</v>
      </c>
      <c r="CA275" s="5">
        <v>121.2</v>
      </c>
      <c r="CB275" s="5">
        <v>122.1</v>
      </c>
      <c r="CC275" s="5">
        <v>118.3</v>
      </c>
      <c r="CD275" s="5">
        <v>117.8</v>
      </c>
      <c r="CE275" s="5">
        <v>117.5</v>
      </c>
      <c r="CF275" s="5">
        <v>118.4</v>
      </c>
      <c r="CG275" s="5">
        <v>118.1</v>
      </c>
      <c r="CH275" s="5">
        <v>117.1</v>
      </c>
      <c r="CI275" s="5">
        <v>115</v>
      </c>
      <c r="CJ275" s="5">
        <v>116.4</v>
      </c>
      <c r="CK275" s="5">
        <v>117.1</v>
      </c>
      <c r="CL275" s="5">
        <v>117.3</v>
      </c>
      <c r="CM275" s="5">
        <v>116.1</v>
      </c>
      <c r="CN275" s="5">
        <v>115.6</v>
      </c>
      <c r="CO275" s="5">
        <v>114.6</v>
      </c>
      <c r="CP275" s="5">
        <v>114.4</v>
      </c>
      <c r="CQ275" s="5">
        <v>114.4</v>
      </c>
      <c r="CR275" s="5">
        <v>114.8</v>
      </c>
      <c r="CS275" s="5">
        <v>114.3</v>
      </c>
      <c r="CT275" s="5">
        <v>114.2</v>
      </c>
      <c r="CU275" s="5">
        <v>114.5</v>
      </c>
      <c r="CV275" s="5">
        <v>114.2</v>
      </c>
      <c r="CW275" s="5">
        <v>116.8</v>
      </c>
      <c r="CX275" s="5">
        <v>118.8</v>
      </c>
      <c r="CY275" s="5">
        <v>116.5</v>
      </c>
      <c r="CZ275" s="5">
        <v>115.8</v>
      </c>
      <c r="DA275" s="5">
        <v>114.5</v>
      </c>
      <c r="DB275" s="5">
        <v>114.5</v>
      </c>
      <c r="DC275" s="5">
        <v>116.3</v>
      </c>
      <c r="DD275" s="5">
        <v>116.1</v>
      </c>
      <c r="DE275" s="5">
        <v>122</v>
      </c>
      <c r="DF275" s="5">
        <v>125.7</v>
      </c>
      <c r="DG275" s="5">
        <v>128.1</v>
      </c>
      <c r="DH275" s="5">
        <v>129.80000000000001</v>
      </c>
      <c r="DI275" s="5">
        <v>129.9</v>
      </c>
      <c r="DJ275" s="5">
        <v>129.30000000000001</v>
      </c>
      <c r="DK275" s="5">
        <v>131.80000000000001</v>
      </c>
      <c r="DL275" s="5">
        <v>131.4</v>
      </c>
      <c r="DM275" s="5">
        <v>130.6</v>
      </c>
      <c r="DN275" s="5">
        <v>135.9</v>
      </c>
      <c r="DO275" s="5">
        <v>138.1</v>
      </c>
      <c r="DP275" s="5">
        <v>139.19999999999999</v>
      </c>
      <c r="DQ275" s="5">
        <v>139.19999999999999</v>
      </c>
      <c r="DR275" s="5">
        <v>141.19999999999999</v>
      </c>
      <c r="DS275" s="5">
        <v>138.5</v>
      </c>
      <c r="DT275" s="5">
        <v>141.6</v>
      </c>
    </row>
    <row r="276" spans="1:124">
      <c r="A276" s="3" t="s">
        <v>565</v>
      </c>
      <c r="B276" s="3" t="s">
        <v>566</v>
      </c>
      <c r="C276" s="4">
        <v>0.29849999999999999</v>
      </c>
      <c r="D276" s="5">
        <v>103</v>
      </c>
      <c r="E276" s="5">
        <v>104</v>
      </c>
      <c r="F276" s="5">
        <v>105.2</v>
      </c>
      <c r="G276" s="5">
        <v>104.9</v>
      </c>
      <c r="H276" s="5">
        <v>105.7</v>
      </c>
      <c r="I276" s="5">
        <v>105.7</v>
      </c>
      <c r="J276" s="5">
        <v>105.4</v>
      </c>
      <c r="K276" s="5">
        <v>105.3</v>
      </c>
      <c r="L276" s="5">
        <v>106</v>
      </c>
      <c r="M276" s="5">
        <v>106.4</v>
      </c>
      <c r="N276" s="5">
        <v>105.9</v>
      </c>
      <c r="O276" s="5">
        <v>106.4</v>
      </c>
      <c r="P276" s="5">
        <v>107.7</v>
      </c>
      <c r="Q276" s="5">
        <v>107.4</v>
      </c>
      <c r="R276" s="5">
        <v>107.9</v>
      </c>
      <c r="S276" s="5">
        <v>108.6</v>
      </c>
      <c r="T276" s="5">
        <v>109.4</v>
      </c>
      <c r="U276" s="5">
        <v>110</v>
      </c>
      <c r="V276" s="5">
        <v>109.8</v>
      </c>
      <c r="W276" s="5">
        <v>110.1</v>
      </c>
      <c r="X276" s="5">
        <v>109.8</v>
      </c>
      <c r="Y276" s="5">
        <v>112.2</v>
      </c>
      <c r="Z276" s="5">
        <v>112.5</v>
      </c>
      <c r="AA276" s="5">
        <v>113.3</v>
      </c>
      <c r="AB276" s="5">
        <v>112.8</v>
      </c>
      <c r="AC276" s="5">
        <v>113.4</v>
      </c>
      <c r="AD276" s="5">
        <v>113.2</v>
      </c>
      <c r="AE276" s="5">
        <v>114.4</v>
      </c>
      <c r="AF276" s="5">
        <v>114</v>
      </c>
      <c r="AG276" s="5">
        <v>114.9</v>
      </c>
      <c r="AH276" s="5">
        <v>114.8</v>
      </c>
      <c r="AI276" s="5">
        <v>115.2</v>
      </c>
      <c r="AJ276" s="5">
        <v>117.6</v>
      </c>
      <c r="AK276" s="5">
        <v>117.6</v>
      </c>
      <c r="AL276" s="5">
        <v>117</v>
      </c>
      <c r="AM276" s="5">
        <v>116.5</v>
      </c>
      <c r="AN276" s="5">
        <v>117.3</v>
      </c>
      <c r="AO276" s="5">
        <v>117.6</v>
      </c>
      <c r="AP276" s="5">
        <v>116.7</v>
      </c>
      <c r="AQ276" s="5">
        <v>117.7</v>
      </c>
      <c r="AR276" s="5">
        <v>115.8</v>
      </c>
      <c r="AS276" s="5">
        <v>116.4</v>
      </c>
      <c r="AT276" s="5">
        <v>117.1</v>
      </c>
      <c r="AU276" s="5">
        <v>117.4</v>
      </c>
      <c r="AV276" s="5">
        <v>118.7</v>
      </c>
      <c r="AW276" s="5">
        <v>118</v>
      </c>
      <c r="AX276" s="5">
        <v>118.8</v>
      </c>
      <c r="AY276" s="5">
        <v>118.7</v>
      </c>
      <c r="AZ276" s="5">
        <v>119.6</v>
      </c>
      <c r="BA276" s="5">
        <v>120.6</v>
      </c>
      <c r="BB276" s="5">
        <v>120.1</v>
      </c>
      <c r="BC276" s="5">
        <v>121.1</v>
      </c>
      <c r="BD276" s="5">
        <v>121.4</v>
      </c>
      <c r="BE276" s="5">
        <v>121.5</v>
      </c>
      <c r="BF276" s="5">
        <v>121.6</v>
      </c>
      <c r="BG276" s="5">
        <v>122.2</v>
      </c>
      <c r="BH276" s="5">
        <v>122.5</v>
      </c>
      <c r="BI276" s="5">
        <v>122.7</v>
      </c>
      <c r="BJ276" s="5">
        <v>123.4</v>
      </c>
      <c r="BK276" s="5">
        <v>123.7</v>
      </c>
      <c r="BL276" s="5">
        <v>124.1</v>
      </c>
      <c r="BM276" s="5">
        <v>124.1</v>
      </c>
      <c r="BN276" s="5">
        <v>124.6</v>
      </c>
      <c r="BO276" s="5">
        <v>124.3</v>
      </c>
      <c r="BP276" s="5">
        <v>124.4</v>
      </c>
      <c r="BQ276" s="5">
        <v>124.5</v>
      </c>
      <c r="BR276" s="5">
        <v>124.5</v>
      </c>
      <c r="BS276" s="5">
        <v>124.2</v>
      </c>
      <c r="BT276" s="5">
        <v>124.7</v>
      </c>
      <c r="BU276" s="5">
        <v>125</v>
      </c>
      <c r="BV276" s="5">
        <v>125.4</v>
      </c>
      <c r="BW276" s="5">
        <v>124.9</v>
      </c>
      <c r="BX276" s="5">
        <v>124.6</v>
      </c>
      <c r="BY276" s="5">
        <v>125.7</v>
      </c>
      <c r="BZ276" s="5">
        <v>126.5</v>
      </c>
      <c r="CA276" s="5">
        <v>129.9</v>
      </c>
      <c r="CB276" s="5">
        <v>131.30000000000001</v>
      </c>
      <c r="CC276" s="5">
        <v>128.9</v>
      </c>
      <c r="CD276" s="5">
        <v>129.1</v>
      </c>
      <c r="CE276" s="5">
        <v>129.1</v>
      </c>
      <c r="CF276" s="5">
        <v>134.6</v>
      </c>
      <c r="CG276" s="5">
        <v>134.5</v>
      </c>
      <c r="CH276" s="5">
        <v>134.19999999999999</v>
      </c>
      <c r="CI276" s="5">
        <v>134.80000000000001</v>
      </c>
      <c r="CJ276" s="5">
        <v>132.19999999999999</v>
      </c>
      <c r="CK276" s="5">
        <v>134.9</v>
      </c>
      <c r="CL276" s="5">
        <v>135.19999999999999</v>
      </c>
      <c r="CM276" s="5">
        <v>134.9</v>
      </c>
      <c r="CN276" s="5">
        <v>135.80000000000001</v>
      </c>
      <c r="CO276" s="5">
        <v>135.6</v>
      </c>
      <c r="CP276" s="5">
        <v>135.19999999999999</v>
      </c>
      <c r="CQ276" s="5">
        <v>134.80000000000001</v>
      </c>
      <c r="CR276" s="5">
        <v>135.5</v>
      </c>
      <c r="CS276" s="5">
        <v>133.4</v>
      </c>
      <c r="CT276" s="5">
        <v>133.5</v>
      </c>
      <c r="CU276" s="5">
        <v>133.1</v>
      </c>
      <c r="CV276" s="5">
        <v>133</v>
      </c>
      <c r="CW276" s="5">
        <v>132.4</v>
      </c>
      <c r="CX276" s="5">
        <v>131.5</v>
      </c>
      <c r="CY276" s="5">
        <v>131</v>
      </c>
      <c r="CZ276" s="5">
        <v>131.30000000000001</v>
      </c>
      <c r="DA276" s="5">
        <v>131.4</v>
      </c>
      <c r="DB276" s="5">
        <v>131.4</v>
      </c>
      <c r="DC276" s="5">
        <v>132.5</v>
      </c>
      <c r="DD276" s="5">
        <v>132.5</v>
      </c>
      <c r="DE276" s="5">
        <v>133.9</v>
      </c>
      <c r="DF276" s="5">
        <v>132.9</v>
      </c>
      <c r="DG276" s="5">
        <v>133.6</v>
      </c>
      <c r="DH276" s="5">
        <v>134.6</v>
      </c>
      <c r="DI276" s="5">
        <v>133.4</v>
      </c>
      <c r="DJ276" s="5">
        <v>134.6</v>
      </c>
      <c r="DK276" s="5">
        <v>135.69999999999999</v>
      </c>
      <c r="DL276" s="5">
        <v>136.5</v>
      </c>
      <c r="DM276" s="5">
        <v>138.30000000000001</v>
      </c>
      <c r="DN276" s="5">
        <v>138.9</v>
      </c>
      <c r="DO276" s="5">
        <v>140</v>
      </c>
      <c r="DP276" s="5">
        <v>141.1</v>
      </c>
      <c r="DQ276" s="5">
        <v>141.69999999999999</v>
      </c>
      <c r="DR276" s="5">
        <v>142.30000000000001</v>
      </c>
      <c r="DS276" s="5">
        <v>146.6</v>
      </c>
      <c r="DT276" s="5">
        <v>148.5</v>
      </c>
    </row>
    <row r="277" spans="1:124">
      <c r="A277" s="3" t="s">
        <v>567</v>
      </c>
      <c r="B277" s="3" t="s">
        <v>568</v>
      </c>
      <c r="C277" s="4">
        <v>5.6550000000000003E-2</v>
      </c>
      <c r="D277" s="5">
        <v>102</v>
      </c>
      <c r="E277" s="5">
        <v>103.2</v>
      </c>
      <c r="F277" s="5">
        <v>103</v>
      </c>
      <c r="G277" s="5">
        <v>103.2</v>
      </c>
      <c r="H277" s="5">
        <v>104.2</v>
      </c>
      <c r="I277" s="5">
        <v>104.2</v>
      </c>
      <c r="J277" s="5">
        <v>104.7</v>
      </c>
      <c r="K277" s="5">
        <v>105.4</v>
      </c>
      <c r="L277" s="5">
        <v>104.6</v>
      </c>
      <c r="M277" s="5">
        <v>105.2</v>
      </c>
      <c r="N277" s="5">
        <v>105.4</v>
      </c>
      <c r="O277" s="5">
        <v>107.1</v>
      </c>
      <c r="P277" s="5">
        <v>107.6</v>
      </c>
      <c r="Q277" s="5">
        <v>107.2</v>
      </c>
      <c r="R277" s="5">
        <v>107</v>
      </c>
      <c r="S277" s="5">
        <v>107.6</v>
      </c>
      <c r="T277" s="5">
        <v>106.9</v>
      </c>
      <c r="U277" s="5">
        <v>106.3</v>
      </c>
      <c r="V277" s="5">
        <v>108.4</v>
      </c>
      <c r="W277" s="5">
        <v>108.8</v>
      </c>
      <c r="X277" s="5">
        <v>108</v>
      </c>
      <c r="Y277" s="5">
        <v>107.3</v>
      </c>
      <c r="Z277" s="5">
        <v>105.6</v>
      </c>
      <c r="AA277" s="5">
        <v>108.3</v>
      </c>
      <c r="AB277" s="5">
        <v>108.6</v>
      </c>
      <c r="AC277" s="5">
        <v>108.2</v>
      </c>
      <c r="AD277" s="5">
        <v>108.1</v>
      </c>
      <c r="AE277" s="5">
        <v>108</v>
      </c>
      <c r="AF277" s="5">
        <v>106.4</v>
      </c>
      <c r="AG277" s="5">
        <v>109.3</v>
      </c>
      <c r="AH277" s="5">
        <v>109.6</v>
      </c>
      <c r="AI277" s="5">
        <v>111.4</v>
      </c>
      <c r="AJ277" s="5">
        <v>111.8</v>
      </c>
      <c r="AK277" s="5">
        <v>110.8</v>
      </c>
      <c r="AL277" s="5">
        <v>109.4</v>
      </c>
      <c r="AM277" s="5">
        <v>111.8</v>
      </c>
      <c r="AN277" s="5">
        <v>110.6</v>
      </c>
      <c r="AO277" s="5">
        <v>112.9</v>
      </c>
      <c r="AP277" s="5">
        <v>113</v>
      </c>
      <c r="AQ277" s="5">
        <v>113.5</v>
      </c>
      <c r="AR277" s="5">
        <v>111.7</v>
      </c>
      <c r="AS277" s="5">
        <v>113.9</v>
      </c>
      <c r="AT277" s="5">
        <v>114.7</v>
      </c>
      <c r="AU277" s="5">
        <v>114.8</v>
      </c>
      <c r="AV277" s="5">
        <v>115.9</v>
      </c>
      <c r="AW277" s="5">
        <v>115.7</v>
      </c>
      <c r="AX277" s="5">
        <v>115.4</v>
      </c>
      <c r="AY277" s="5">
        <v>115</v>
      </c>
      <c r="AZ277" s="5">
        <v>115.9</v>
      </c>
      <c r="BA277" s="5">
        <v>115.8</v>
      </c>
      <c r="BB277" s="5">
        <v>116.5</v>
      </c>
      <c r="BC277" s="5">
        <v>117</v>
      </c>
      <c r="BD277" s="5">
        <v>117.1</v>
      </c>
      <c r="BE277" s="5">
        <v>117.8</v>
      </c>
      <c r="BF277" s="5">
        <v>117.6</v>
      </c>
      <c r="BG277" s="5">
        <v>117.5</v>
      </c>
      <c r="BH277" s="5">
        <v>117.5</v>
      </c>
      <c r="BI277" s="5">
        <v>117.1</v>
      </c>
      <c r="BJ277" s="5">
        <v>118.9</v>
      </c>
      <c r="BK277" s="5">
        <v>118.9</v>
      </c>
      <c r="BL277" s="5">
        <v>119.9</v>
      </c>
      <c r="BM277" s="5">
        <v>119.9</v>
      </c>
      <c r="BN277" s="5">
        <v>120.5</v>
      </c>
      <c r="BO277" s="5">
        <v>119</v>
      </c>
      <c r="BP277" s="5">
        <v>120.6</v>
      </c>
      <c r="BQ277" s="5">
        <v>120.5</v>
      </c>
      <c r="BR277" s="5">
        <v>120.4</v>
      </c>
      <c r="BS277" s="5">
        <v>120.9</v>
      </c>
      <c r="BT277" s="5">
        <v>120.5</v>
      </c>
      <c r="BU277" s="5">
        <v>120.7</v>
      </c>
      <c r="BV277" s="5">
        <v>121.5</v>
      </c>
      <c r="BW277" s="5">
        <v>121.6</v>
      </c>
      <c r="BX277" s="5">
        <v>121.6</v>
      </c>
      <c r="BY277" s="5">
        <v>121.6</v>
      </c>
      <c r="BZ277" s="5">
        <v>121.7</v>
      </c>
      <c r="CA277" s="5">
        <v>121.8</v>
      </c>
      <c r="CB277" s="5">
        <v>121.7</v>
      </c>
      <c r="CC277" s="5">
        <v>124.1</v>
      </c>
      <c r="CD277" s="5">
        <v>126</v>
      </c>
      <c r="CE277" s="5">
        <v>125.1</v>
      </c>
      <c r="CF277" s="5">
        <v>127.4</v>
      </c>
      <c r="CG277" s="5">
        <v>127.1</v>
      </c>
      <c r="CH277" s="5">
        <v>127.9</v>
      </c>
      <c r="CI277" s="5">
        <v>128.9</v>
      </c>
      <c r="CJ277" s="5">
        <v>128.80000000000001</v>
      </c>
      <c r="CK277" s="5">
        <v>129.5</v>
      </c>
      <c r="CL277" s="5">
        <v>130.19999999999999</v>
      </c>
      <c r="CM277" s="5">
        <v>131.19999999999999</v>
      </c>
      <c r="CN277" s="5">
        <v>130.6</v>
      </c>
      <c r="CO277" s="5">
        <v>130.69999999999999</v>
      </c>
      <c r="CP277" s="5">
        <v>131</v>
      </c>
      <c r="CQ277" s="5">
        <v>133.69999999999999</v>
      </c>
      <c r="CR277" s="5">
        <v>135.5</v>
      </c>
      <c r="CS277" s="5">
        <v>135.19999999999999</v>
      </c>
      <c r="CT277" s="5">
        <v>135.30000000000001</v>
      </c>
      <c r="CU277" s="5">
        <v>135</v>
      </c>
      <c r="CV277" s="5">
        <v>135</v>
      </c>
      <c r="CW277" s="5">
        <v>138.1</v>
      </c>
      <c r="CX277" s="5">
        <v>137.80000000000001</v>
      </c>
      <c r="CY277" s="5">
        <v>137.6</v>
      </c>
      <c r="CZ277" s="5">
        <v>137.69999999999999</v>
      </c>
      <c r="DA277" s="5">
        <v>137.5</v>
      </c>
      <c r="DB277" s="5">
        <v>136.9</v>
      </c>
      <c r="DC277" s="5">
        <v>138.5</v>
      </c>
      <c r="DD277" s="5">
        <v>138.6</v>
      </c>
      <c r="DE277" s="5">
        <v>140.6</v>
      </c>
      <c r="DF277" s="5">
        <v>140.9</v>
      </c>
      <c r="DG277" s="5">
        <v>140.69999999999999</v>
      </c>
      <c r="DH277" s="5">
        <v>141.1</v>
      </c>
      <c r="DI277" s="5">
        <v>141.1</v>
      </c>
      <c r="DJ277" s="5">
        <v>140.9</v>
      </c>
      <c r="DK277" s="5">
        <v>141.80000000000001</v>
      </c>
      <c r="DL277" s="5">
        <v>142.80000000000001</v>
      </c>
      <c r="DM277" s="5">
        <v>142.80000000000001</v>
      </c>
      <c r="DN277" s="5">
        <v>142.1</v>
      </c>
      <c r="DO277" s="5">
        <v>143.30000000000001</v>
      </c>
      <c r="DP277" s="5">
        <v>144.30000000000001</v>
      </c>
      <c r="DQ277" s="5">
        <v>144.1</v>
      </c>
      <c r="DR277" s="5">
        <v>145.9</v>
      </c>
      <c r="DS277" s="5">
        <v>146.30000000000001</v>
      </c>
      <c r="DT277" s="5">
        <v>147.9</v>
      </c>
    </row>
    <row r="278" spans="1:124">
      <c r="A278" s="3" t="s">
        <v>569</v>
      </c>
      <c r="B278" s="3" t="s">
        <v>570</v>
      </c>
      <c r="C278" s="4">
        <v>8.9499999999999996E-3</v>
      </c>
      <c r="D278" s="5">
        <v>101.3</v>
      </c>
      <c r="E278" s="5">
        <v>99.3</v>
      </c>
      <c r="F278" s="5">
        <v>97.9</v>
      </c>
      <c r="G278" s="5">
        <v>99.1</v>
      </c>
      <c r="H278" s="5">
        <v>98.9</v>
      </c>
      <c r="I278" s="5">
        <v>98.9</v>
      </c>
      <c r="J278" s="5">
        <v>95.3</v>
      </c>
      <c r="K278" s="5">
        <v>96.9</v>
      </c>
      <c r="L278" s="5">
        <v>98.4</v>
      </c>
      <c r="M278" s="5">
        <v>97.7</v>
      </c>
      <c r="N278" s="5">
        <v>95.5</v>
      </c>
      <c r="O278" s="5">
        <v>96.9</v>
      </c>
      <c r="P278" s="5">
        <v>103.7</v>
      </c>
      <c r="Q278" s="5">
        <v>100.4</v>
      </c>
      <c r="R278" s="5">
        <v>102.1</v>
      </c>
      <c r="S278" s="5">
        <v>102.6</v>
      </c>
      <c r="T278" s="5">
        <v>99.2</v>
      </c>
      <c r="U278" s="5">
        <v>98.8</v>
      </c>
      <c r="V278" s="5">
        <v>99.8</v>
      </c>
      <c r="W278" s="5">
        <v>102</v>
      </c>
      <c r="X278" s="5">
        <v>103.4</v>
      </c>
      <c r="Y278" s="5">
        <v>101.3</v>
      </c>
      <c r="Z278" s="5">
        <v>98.2</v>
      </c>
      <c r="AA278" s="5">
        <v>98.9</v>
      </c>
      <c r="AB278" s="5">
        <v>98.5</v>
      </c>
      <c r="AC278" s="5">
        <v>97.7</v>
      </c>
      <c r="AD278" s="5">
        <v>96.4</v>
      </c>
      <c r="AE278" s="5">
        <v>99.8</v>
      </c>
      <c r="AF278" s="5">
        <v>99</v>
      </c>
      <c r="AG278" s="5">
        <v>93.1</v>
      </c>
      <c r="AH278" s="5">
        <v>95.4</v>
      </c>
      <c r="AI278" s="5">
        <v>103.8</v>
      </c>
      <c r="AJ278" s="5">
        <v>105.4</v>
      </c>
      <c r="AK278" s="5">
        <v>103.6</v>
      </c>
      <c r="AL278" s="5">
        <v>100.8</v>
      </c>
      <c r="AM278" s="5">
        <v>98.9</v>
      </c>
      <c r="AN278" s="5">
        <v>100.1</v>
      </c>
      <c r="AO278" s="5">
        <v>96.1</v>
      </c>
      <c r="AP278" s="5">
        <v>96.7</v>
      </c>
      <c r="AQ278" s="5">
        <v>98.7</v>
      </c>
      <c r="AR278" s="5">
        <v>94.1</v>
      </c>
      <c r="AS278" s="5">
        <v>96.7</v>
      </c>
      <c r="AT278" s="5">
        <v>95.9</v>
      </c>
      <c r="AU278" s="5">
        <v>96.4</v>
      </c>
      <c r="AV278" s="5">
        <v>96.2</v>
      </c>
      <c r="AW278" s="5">
        <v>95.6</v>
      </c>
      <c r="AX278" s="5">
        <v>87.3</v>
      </c>
      <c r="AY278" s="5">
        <v>89.6</v>
      </c>
      <c r="AZ278" s="5">
        <v>87.1</v>
      </c>
      <c r="BA278" s="5">
        <v>90.1</v>
      </c>
      <c r="BB278" s="5">
        <v>88.5</v>
      </c>
      <c r="BC278" s="5">
        <v>89.6</v>
      </c>
      <c r="BD278" s="5">
        <v>90.7</v>
      </c>
      <c r="BE278" s="5">
        <v>91.7</v>
      </c>
      <c r="BF278" s="5">
        <v>91.3</v>
      </c>
      <c r="BG278" s="5">
        <v>91.3</v>
      </c>
      <c r="BH278" s="5">
        <v>93.1</v>
      </c>
      <c r="BI278" s="5">
        <v>93.1</v>
      </c>
      <c r="BJ278" s="5">
        <v>93.4</v>
      </c>
      <c r="BK278" s="5">
        <v>93.4</v>
      </c>
      <c r="BL278" s="5">
        <v>93.9</v>
      </c>
      <c r="BM278" s="5">
        <v>96.2</v>
      </c>
      <c r="BN278" s="5">
        <v>96.2</v>
      </c>
      <c r="BO278" s="5">
        <v>95.9</v>
      </c>
      <c r="BP278" s="5">
        <v>90.9</v>
      </c>
      <c r="BQ278" s="5">
        <v>88.6</v>
      </c>
      <c r="BR278" s="5">
        <v>90.5</v>
      </c>
      <c r="BS278" s="5">
        <v>89.5</v>
      </c>
      <c r="BT278" s="5">
        <v>89.6</v>
      </c>
      <c r="BU278" s="5">
        <v>89.3</v>
      </c>
      <c r="BV278" s="5">
        <v>89.7</v>
      </c>
      <c r="BW278" s="5">
        <v>90</v>
      </c>
      <c r="BX278" s="5">
        <v>90.3</v>
      </c>
      <c r="BY278" s="5">
        <v>90.6</v>
      </c>
      <c r="BZ278" s="5">
        <v>90.6</v>
      </c>
      <c r="CA278" s="5">
        <v>91.4</v>
      </c>
      <c r="CB278" s="5">
        <v>91</v>
      </c>
      <c r="CC278" s="5">
        <v>91.7</v>
      </c>
      <c r="CD278" s="5">
        <v>93.9</v>
      </c>
      <c r="CE278" s="5">
        <v>95.6</v>
      </c>
      <c r="CF278" s="5">
        <v>96.2</v>
      </c>
      <c r="CG278" s="5">
        <v>95</v>
      </c>
      <c r="CH278" s="5">
        <v>94</v>
      </c>
      <c r="CI278" s="5">
        <v>93.8</v>
      </c>
      <c r="CJ278" s="5">
        <v>90.6</v>
      </c>
      <c r="CK278" s="5">
        <v>89.5</v>
      </c>
      <c r="CL278" s="5">
        <v>89.5</v>
      </c>
      <c r="CM278" s="5">
        <v>90.6</v>
      </c>
      <c r="CN278" s="5">
        <v>91.4</v>
      </c>
      <c r="CO278" s="5">
        <v>91</v>
      </c>
      <c r="CP278" s="5">
        <v>90.7</v>
      </c>
      <c r="CQ278" s="5">
        <v>91.1</v>
      </c>
      <c r="CR278" s="5">
        <v>90.7</v>
      </c>
      <c r="CS278" s="5">
        <v>91.1</v>
      </c>
      <c r="CT278" s="5">
        <v>89.5</v>
      </c>
      <c r="CU278" s="5">
        <v>88.4</v>
      </c>
      <c r="CV278" s="5">
        <v>88.4</v>
      </c>
      <c r="CW278" s="5">
        <v>82.5</v>
      </c>
      <c r="CX278" s="5">
        <v>82.7</v>
      </c>
      <c r="CY278" s="5">
        <v>82.2</v>
      </c>
      <c r="CZ278" s="5">
        <v>82.6</v>
      </c>
      <c r="DA278" s="5">
        <v>82.5</v>
      </c>
      <c r="DB278" s="5">
        <v>85.6</v>
      </c>
      <c r="DC278" s="5">
        <v>87</v>
      </c>
      <c r="DD278" s="5">
        <v>85.8</v>
      </c>
      <c r="DE278" s="5">
        <v>86</v>
      </c>
      <c r="DF278" s="5">
        <v>86.5</v>
      </c>
      <c r="DG278" s="5">
        <v>84.3</v>
      </c>
      <c r="DH278" s="5">
        <v>83.7</v>
      </c>
      <c r="DI278" s="5">
        <v>83.7</v>
      </c>
      <c r="DJ278" s="5">
        <v>83.6</v>
      </c>
      <c r="DK278" s="5">
        <v>85.2</v>
      </c>
      <c r="DL278" s="5">
        <v>85.7</v>
      </c>
      <c r="DM278" s="5">
        <v>86.9</v>
      </c>
      <c r="DN278" s="5">
        <v>89.3</v>
      </c>
      <c r="DO278" s="5">
        <v>89.8</v>
      </c>
      <c r="DP278" s="5">
        <v>90.6</v>
      </c>
      <c r="DQ278" s="5">
        <v>90.4</v>
      </c>
      <c r="DR278" s="5">
        <v>89.7</v>
      </c>
      <c r="DS278" s="5">
        <v>89.1</v>
      </c>
      <c r="DT278" s="5">
        <v>88.8</v>
      </c>
    </row>
    <row r="279" spans="1:124">
      <c r="A279" s="3" t="s">
        <v>571</v>
      </c>
      <c r="B279" s="3" t="s">
        <v>572</v>
      </c>
      <c r="C279" s="4">
        <v>8.9999999999999993E-3</v>
      </c>
      <c r="D279" s="5">
        <v>103.1</v>
      </c>
      <c r="E279" s="5">
        <v>108</v>
      </c>
      <c r="F279" s="5">
        <v>97.2</v>
      </c>
      <c r="G279" s="5">
        <v>95.4</v>
      </c>
      <c r="H279" s="5">
        <v>97.2</v>
      </c>
      <c r="I279" s="5">
        <v>77</v>
      </c>
      <c r="J279" s="5">
        <v>85.1</v>
      </c>
      <c r="K279" s="5">
        <v>88.9</v>
      </c>
      <c r="L279" s="5">
        <v>90.8</v>
      </c>
      <c r="M279" s="5">
        <v>94.9</v>
      </c>
      <c r="N279" s="5">
        <v>98.4</v>
      </c>
      <c r="O279" s="5">
        <v>94.7</v>
      </c>
      <c r="P279" s="5">
        <v>90.8</v>
      </c>
      <c r="Q279" s="5">
        <v>88.2</v>
      </c>
      <c r="R279" s="5">
        <v>89.3</v>
      </c>
      <c r="S279" s="5">
        <v>89.4</v>
      </c>
      <c r="T279" s="5">
        <v>89.4</v>
      </c>
      <c r="U279" s="5">
        <v>91.3</v>
      </c>
      <c r="V279" s="5">
        <v>91.3</v>
      </c>
      <c r="W279" s="5">
        <v>98.7</v>
      </c>
      <c r="X279" s="5">
        <v>99</v>
      </c>
      <c r="Y279" s="5">
        <v>102.1</v>
      </c>
      <c r="Z279" s="5">
        <v>95.8</v>
      </c>
      <c r="AA279" s="5">
        <v>107.4</v>
      </c>
      <c r="AB279" s="5">
        <v>93.8</v>
      </c>
      <c r="AC279" s="5">
        <v>93.7</v>
      </c>
      <c r="AD279" s="5">
        <v>88.7</v>
      </c>
      <c r="AE279" s="5">
        <v>95.3</v>
      </c>
      <c r="AF279" s="5">
        <v>94.4</v>
      </c>
      <c r="AG279" s="5">
        <v>103.2</v>
      </c>
      <c r="AH279" s="5">
        <v>95.9</v>
      </c>
      <c r="AI279" s="5">
        <v>95.2</v>
      </c>
      <c r="AJ279" s="5">
        <v>95.2</v>
      </c>
      <c r="AK279" s="5">
        <v>93.4</v>
      </c>
      <c r="AL279" s="5">
        <v>97</v>
      </c>
      <c r="AM279" s="5">
        <v>89.5</v>
      </c>
      <c r="AN279" s="5">
        <v>95.4</v>
      </c>
      <c r="AO279" s="5">
        <v>93.4</v>
      </c>
      <c r="AP279" s="5">
        <v>93.6</v>
      </c>
      <c r="AQ279" s="5">
        <v>96.7</v>
      </c>
      <c r="AR279" s="5">
        <v>93.9</v>
      </c>
      <c r="AS279" s="5">
        <v>97.2</v>
      </c>
      <c r="AT279" s="5">
        <v>95.4</v>
      </c>
      <c r="AU279" s="5">
        <v>95.4</v>
      </c>
      <c r="AV279" s="5">
        <v>95.4</v>
      </c>
      <c r="AW279" s="5">
        <v>95.4</v>
      </c>
      <c r="AX279" s="5">
        <v>96.7</v>
      </c>
      <c r="AY279" s="5">
        <v>96.7</v>
      </c>
      <c r="AZ279" s="5">
        <v>96.7</v>
      </c>
      <c r="BA279" s="5">
        <v>96.7</v>
      </c>
      <c r="BB279" s="5">
        <v>96.7</v>
      </c>
      <c r="BC279" s="5">
        <v>96.7</v>
      </c>
      <c r="BD279" s="5">
        <v>96.7</v>
      </c>
      <c r="BE279" s="5">
        <v>96.7</v>
      </c>
      <c r="BF279" s="5">
        <v>96.7</v>
      </c>
      <c r="BG279" s="5">
        <v>96.7</v>
      </c>
      <c r="BH279" s="5">
        <v>96.7</v>
      </c>
      <c r="BI279" s="5">
        <v>96.7</v>
      </c>
      <c r="BJ279" s="5">
        <v>94.8</v>
      </c>
      <c r="BK279" s="5">
        <v>94.8</v>
      </c>
      <c r="BL279" s="5">
        <v>94.8</v>
      </c>
      <c r="BM279" s="5">
        <v>94.8</v>
      </c>
      <c r="BN279" s="5">
        <v>94.8</v>
      </c>
      <c r="BO279" s="5">
        <v>94.8</v>
      </c>
      <c r="BP279" s="5">
        <v>94.8</v>
      </c>
      <c r="BQ279" s="5">
        <v>94.7</v>
      </c>
      <c r="BR279" s="5">
        <v>94.7</v>
      </c>
      <c r="BS279" s="5">
        <v>93.3</v>
      </c>
      <c r="BT279" s="5">
        <v>94.2</v>
      </c>
      <c r="BU279" s="5">
        <v>93.8</v>
      </c>
      <c r="BV279" s="5">
        <v>99.6</v>
      </c>
      <c r="BW279" s="5">
        <v>98.7</v>
      </c>
      <c r="BX279" s="5">
        <v>97.1</v>
      </c>
      <c r="BY279" s="5">
        <v>99.1</v>
      </c>
      <c r="BZ279" s="5">
        <v>99.1</v>
      </c>
      <c r="CA279" s="5">
        <v>99.1</v>
      </c>
      <c r="CB279" s="5">
        <v>98.9</v>
      </c>
      <c r="CC279" s="5">
        <v>112.3</v>
      </c>
      <c r="CD279" s="5">
        <v>104.3</v>
      </c>
      <c r="CE279" s="5">
        <v>104.3</v>
      </c>
      <c r="CF279" s="5">
        <v>104.3</v>
      </c>
      <c r="CG279" s="5">
        <v>104.3</v>
      </c>
      <c r="CH279" s="5">
        <v>104.3</v>
      </c>
      <c r="CI279" s="5">
        <v>104.3</v>
      </c>
      <c r="CJ279" s="5">
        <v>106</v>
      </c>
      <c r="CK279" s="5">
        <v>105.8</v>
      </c>
      <c r="CL279" s="5">
        <v>105.8</v>
      </c>
      <c r="CM279" s="5">
        <v>106</v>
      </c>
      <c r="CN279" s="5">
        <v>118.3</v>
      </c>
      <c r="CO279" s="5">
        <v>117.4</v>
      </c>
      <c r="CP279" s="5">
        <v>117.4</v>
      </c>
      <c r="CQ279" s="5">
        <v>118.2</v>
      </c>
      <c r="CR279" s="5">
        <v>118.2</v>
      </c>
      <c r="CS279" s="5">
        <v>118.2</v>
      </c>
      <c r="CT279" s="5">
        <v>118.2</v>
      </c>
      <c r="CU279" s="5">
        <v>121.1</v>
      </c>
      <c r="CV279" s="5">
        <v>121.1</v>
      </c>
      <c r="CW279" s="5">
        <v>121.1</v>
      </c>
      <c r="CX279" s="5">
        <v>121.1</v>
      </c>
      <c r="CY279" s="5">
        <v>121.1</v>
      </c>
      <c r="CZ279" s="5">
        <v>121.1</v>
      </c>
      <c r="DA279" s="5">
        <v>121.1</v>
      </c>
      <c r="DB279" s="5">
        <v>121.1</v>
      </c>
      <c r="DC279" s="5">
        <v>116.3</v>
      </c>
      <c r="DD279" s="5">
        <v>115.8</v>
      </c>
      <c r="DE279" s="5">
        <v>123.4</v>
      </c>
      <c r="DF279" s="5">
        <v>120</v>
      </c>
      <c r="DG279" s="5">
        <v>126.6</v>
      </c>
      <c r="DH279" s="5">
        <v>126.6</v>
      </c>
      <c r="DI279" s="5">
        <v>126.6</v>
      </c>
      <c r="DJ279" s="5">
        <v>121.2</v>
      </c>
      <c r="DK279" s="5">
        <v>120.6</v>
      </c>
      <c r="DL279" s="5">
        <v>121.1</v>
      </c>
      <c r="DM279" s="5">
        <v>121.1</v>
      </c>
      <c r="DN279" s="5">
        <v>121.1</v>
      </c>
      <c r="DO279" s="5">
        <v>121.1</v>
      </c>
      <c r="DP279" s="5">
        <v>121.1</v>
      </c>
      <c r="DQ279" s="5">
        <v>121.2</v>
      </c>
      <c r="DR279" s="5">
        <v>121.2</v>
      </c>
      <c r="DS279" s="5">
        <v>121.3</v>
      </c>
      <c r="DT279" s="5">
        <v>121.3</v>
      </c>
    </row>
    <row r="280" spans="1:124">
      <c r="A280" s="3" t="s">
        <v>573</v>
      </c>
      <c r="B280" s="3" t="s">
        <v>574</v>
      </c>
      <c r="C280" s="4">
        <v>4.9000000000000002E-2</v>
      </c>
      <c r="D280" s="5">
        <v>98.7</v>
      </c>
      <c r="E280" s="5">
        <v>99.5</v>
      </c>
      <c r="F280" s="5">
        <v>100.5</v>
      </c>
      <c r="G280" s="5">
        <v>100.5</v>
      </c>
      <c r="H280" s="5">
        <v>101.2</v>
      </c>
      <c r="I280" s="5">
        <v>102</v>
      </c>
      <c r="J280" s="5">
        <v>98.3</v>
      </c>
      <c r="K280" s="5">
        <v>97.6</v>
      </c>
      <c r="L280" s="5">
        <v>101</v>
      </c>
      <c r="M280" s="5">
        <v>100.6</v>
      </c>
      <c r="N280" s="5">
        <v>98.5</v>
      </c>
      <c r="O280" s="5">
        <v>99.3</v>
      </c>
      <c r="P280" s="5">
        <v>103.9</v>
      </c>
      <c r="Q280" s="5">
        <v>106.2</v>
      </c>
      <c r="R280" s="5">
        <v>102</v>
      </c>
      <c r="S280" s="5">
        <v>103.6</v>
      </c>
      <c r="T280" s="5">
        <v>105.2</v>
      </c>
      <c r="U280" s="5">
        <v>104.3</v>
      </c>
      <c r="V280" s="5">
        <v>104.9</v>
      </c>
      <c r="W280" s="5">
        <v>104.7</v>
      </c>
      <c r="X280" s="5">
        <v>104.8</v>
      </c>
      <c r="Y280" s="5">
        <v>104.3</v>
      </c>
      <c r="Z280" s="5">
        <v>107.1</v>
      </c>
      <c r="AA280" s="5">
        <v>108.1</v>
      </c>
      <c r="AB280" s="5">
        <v>111.3</v>
      </c>
      <c r="AC280" s="5">
        <v>112.5</v>
      </c>
      <c r="AD280" s="5">
        <v>112.5</v>
      </c>
      <c r="AE280" s="5">
        <v>114.3</v>
      </c>
      <c r="AF280" s="5">
        <v>113.3</v>
      </c>
      <c r="AG280" s="5">
        <v>113.3</v>
      </c>
      <c r="AH280" s="5">
        <v>114.7</v>
      </c>
      <c r="AI280" s="5">
        <v>114.3</v>
      </c>
      <c r="AJ280" s="5">
        <v>113.6</v>
      </c>
      <c r="AK280" s="5">
        <v>116.1</v>
      </c>
      <c r="AL280" s="5">
        <v>112.4</v>
      </c>
      <c r="AM280" s="5">
        <v>113.8</v>
      </c>
      <c r="AN280" s="5">
        <v>114.2</v>
      </c>
      <c r="AO280" s="5">
        <v>114.1</v>
      </c>
      <c r="AP280" s="5">
        <v>114.2</v>
      </c>
      <c r="AQ280" s="5">
        <v>114.2</v>
      </c>
      <c r="AR280" s="5">
        <v>111.3</v>
      </c>
      <c r="AS280" s="5">
        <v>114.1</v>
      </c>
      <c r="AT280" s="5">
        <v>114.8</v>
      </c>
      <c r="AU280" s="5">
        <v>114.6</v>
      </c>
      <c r="AV280" s="5">
        <v>117.9</v>
      </c>
      <c r="AW280" s="5">
        <v>116</v>
      </c>
      <c r="AX280" s="5">
        <v>117</v>
      </c>
      <c r="AY280" s="5">
        <v>116.3</v>
      </c>
      <c r="AZ280" s="5">
        <v>116.5</v>
      </c>
      <c r="BA280" s="5">
        <v>117.2</v>
      </c>
      <c r="BB280" s="5">
        <v>116.6</v>
      </c>
      <c r="BC280" s="5">
        <v>117.1</v>
      </c>
      <c r="BD280" s="5">
        <v>116.7</v>
      </c>
      <c r="BE280" s="5">
        <v>116.7</v>
      </c>
      <c r="BF280" s="5">
        <v>117.2</v>
      </c>
      <c r="BG280" s="5">
        <v>117.8</v>
      </c>
      <c r="BH280" s="5">
        <v>118.4</v>
      </c>
      <c r="BI280" s="5">
        <v>120.4</v>
      </c>
      <c r="BJ280" s="5">
        <v>120.6</v>
      </c>
      <c r="BK280" s="5">
        <v>121</v>
      </c>
      <c r="BL280" s="5">
        <v>122.5</v>
      </c>
      <c r="BM280" s="5">
        <v>122.4</v>
      </c>
      <c r="BN280" s="5">
        <v>121.2</v>
      </c>
      <c r="BO280" s="5">
        <v>122.7</v>
      </c>
      <c r="BP280" s="5">
        <v>122.5</v>
      </c>
      <c r="BQ280" s="5">
        <v>124.3</v>
      </c>
      <c r="BR280" s="5">
        <v>125.4</v>
      </c>
      <c r="BS280" s="5">
        <v>124.4</v>
      </c>
      <c r="BT280" s="5">
        <v>125.5</v>
      </c>
      <c r="BU280" s="5">
        <v>126.1</v>
      </c>
      <c r="BV280" s="5">
        <v>126</v>
      </c>
      <c r="BW280" s="5">
        <v>124.8</v>
      </c>
      <c r="BX280" s="5">
        <v>125.2</v>
      </c>
      <c r="BY280" s="5">
        <v>127.5</v>
      </c>
      <c r="BZ280" s="5">
        <v>128.6</v>
      </c>
      <c r="CA280" s="5">
        <v>130.1</v>
      </c>
      <c r="CB280" s="5">
        <v>129.30000000000001</v>
      </c>
      <c r="CC280" s="5">
        <v>128</v>
      </c>
      <c r="CD280" s="5">
        <v>129.4</v>
      </c>
      <c r="CE280" s="5">
        <v>130.80000000000001</v>
      </c>
      <c r="CF280" s="5">
        <v>130.19999999999999</v>
      </c>
      <c r="CG280" s="5">
        <v>129.6</v>
      </c>
      <c r="CH280" s="5">
        <v>128.80000000000001</v>
      </c>
      <c r="CI280" s="5">
        <v>127.1</v>
      </c>
      <c r="CJ280" s="5">
        <v>127.7</v>
      </c>
      <c r="CK280" s="5">
        <v>128.80000000000001</v>
      </c>
      <c r="CL280" s="5">
        <v>127.8</v>
      </c>
      <c r="CM280" s="5">
        <v>128.9</v>
      </c>
      <c r="CN280" s="5">
        <v>128.69999999999999</v>
      </c>
      <c r="CO280" s="5">
        <v>129.5</v>
      </c>
      <c r="CP280" s="5">
        <v>130</v>
      </c>
      <c r="CQ280" s="5">
        <v>127.3</v>
      </c>
      <c r="CR280" s="5">
        <v>127.7</v>
      </c>
      <c r="CS280" s="5">
        <v>127.9</v>
      </c>
      <c r="CT280" s="5">
        <v>127.3</v>
      </c>
      <c r="CU280" s="5">
        <v>127.5</v>
      </c>
      <c r="CV280" s="5">
        <v>127.5</v>
      </c>
      <c r="CW280" s="5">
        <v>128.69999999999999</v>
      </c>
      <c r="CX280" s="5">
        <v>128</v>
      </c>
      <c r="CY280" s="5">
        <v>127.2</v>
      </c>
      <c r="CZ280" s="5">
        <v>127.3</v>
      </c>
      <c r="DA280" s="5">
        <v>129.6</v>
      </c>
      <c r="DB280" s="5">
        <v>130.4</v>
      </c>
      <c r="DC280" s="5">
        <v>129</v>
      </c>
      <c r="DD280" s="5">
        <v>128.6</v>
      </c>
      <c r="DE280" s="5">
        <v>129.1</v>
      </c>
      <c r="DF280" s="5">
        <v>130.30000000000001</v>
      </c>
      <c r="DG280" s="5">
        <v>130</v>
      </c>
      <c r="DH280" s="5">
        <v>132.6</v>
      </c>
      <c r="DI280" s="5">
        <v>126.6</v>
      </c>
      <c r="DJ280" s="5">
        <v>126.2</v>
      </c>
      <c r="DK280" s="5">
        <v>127.5</v>
      </c>
      <c r="DL280" s="5">
        <v>127.4</v>
      </c>
      <c r="DM280" s="5">
        <v>132.19999999999999</v>
      </c>
      <c r="DN280" s="5">
        <v>133.80000000000001</v>
      </c>
      <c r="DO280" s="5">
        <v>136.4</v>
      </c>
      <c r="DP280" s="5">
        <v>137.1</v>
      </c>
      <c r="DQ280" s="5">
        <v>142.1</v>
      </c>
      <c r="DR280" s="5">
        <v>140.19999999999999</v>
      </c>
      <c r="DS280" s="5">
        <v>142.6</v>
      </c>
      <c r="DT280" s="5">
        <v>145.80000000000001</v>
      </c>
    </row>
    <row r="281" spans="1:124">
      <c r="A281" s="3" t="s">
        <v>575</v>
      </c>
      <c r="B281" s="3" t="s">
        <v>576</v>
      </c>
      <c r="C281" s="4">
        <v>9.7339999999999996E-2</v>
      </c>
      <c r="D281" s="5">
        <v>103.3</v>
      </c>
      <c r="E281" s="5">
        <v>105.4</v>
      </c>
      <c r="F281" s="5">
        <v>107.2</v>
      </c>
      <c r="G281" s="5">
        <v>107.2</v>
      </c>
      <c r="H281" s="5">
        <v>109</v>
      </c>
      <c r="I281" s="5">
        <v>109.4</v>
      </c>
      <c r="J281" s="5">
        <v>109.4</v>
      </c>
      <c r="K281" s="5">
        <v>109.4</v>
      </c>
      <c r="L281" s="5">
        <v>109.4</v>
      </c>
      <c r="M281" s="5">
        <v>109.4</v>
      </c>
      <c r="N281" s="5">
        <v>109.4</v>
      </c>
      <c r="O281" s="5">
        <v>109.4</v>
      </c>
      <c r="P281" s="5">
        <v>109.4</v>
      </c>
      <c r="Q281" s="5">
        <v>108.7</v>
      </c>
      <c r="R281" s="5">
        <v>109.7</v>
      </c>
      <c r="S281" s="5">
        <v>109.7</v>
      </c>
      <c r="T281" s="5">
        <v>109.7</v>
      </c>
      <c r="U281" s="5">
        <v>109.7</v>
      </c>
      <c r="V281" s="5">
        <v>109.7</v>
      </c>
      <c r="W281" s="5">
        <v>109.7</v>
      </c>
      <c r="X281" s="5">
        <v>109.7</v>
      </c>
      <c r="Y281" s="5">
        <v>116</v>
      </c>
      <c r="Z281" s="5">
        <v>115.1</v>
      </c>
      <c r="AA281" s="5">
        <v>115.1</v>
      </c>
      <c r="AB281" s="5">
        <v>115.1</v>
      </c>
      <c r="AC281" s="5">
        <v>115.1</v>
      </c>
      <c r="AD281" s="5">
        <v>115.1</v>
      </c>
      <c r="AE281" s="5">
        <v>115.1</v>
      </c>
      <c r="AF281" s="5">
        <v>115.1</v>
      </c>
      <c r="AG281" s="5">
        <v>115.1</v>
      </c>
      <c r="AH281" s="5">
        <v>115.1</v>
      </c>
      <c r="AI281" s="5">
        <v>115.1</v>
      </c>
      <c r="AJ281" s="5">
        <v>122.7</v>
      </c>
      <c r="AK281" s="5">
        <v>122.7</v>
      </c>
      <c r="AL281" s="5">
        <v>122.7</v>
      </c>
      <c r="AM281" s="5">
        <v>122.7</v>
      </c>
      <c r="AN281" s="5">
        <v>122.8</v>
      </c>
      <c r="AO281" s="5">
        <v>122.8</v>
      </c>
      <c r="AP281" s="5">
        <v>122.8</v>
      </c>
      <c r="AQ281" s="5">
        <v>122.7</v>
      </c>
      <c r="AR281" s="5">
        <v>122.6</v>
      </c>
      <c r="AS281" s="5">
        <v>122.4</v>
      </c>
      <c r="AT281" s="5">
        <v>122.7</v>
      </c>
      <c r="AU281" s="5">
        <v>122.5</v>
      </c>
      <c r="AV281" s="5">
        <v>122.5</v>
      </c>
      <c r="AW281" s="5">
        <v>120.3</v>
      </c>
      <c r="AX281" s="5">
        <v>122.4</v>
      </c>
      <c r="AY281" s="5">
        <v>122.4</v>
      </c>
      <c r="AZ281" s="5">
        <v>126.8</v>
      </c>
      <c r="BA281" s="5">
        <v>127.8</v>
      </c>
      <c r="BB281" s="5">
        <v>127.7</v>
      </c>
      <c r="BC281" s="5">
        <v>127.9</v>
      </c>
      <c r="BD281" s="5">
        <v>127.8</v>
      </c>
      <c r="BE281" s="5">
        <v>127.2</v>
      </c>
      <c r="BF281" s="5">
        <v>127.2</v>
      </c>
      <c r="BG281" s="5">
        <v>127.3</v>
      </c>
      <c r="BH281" s="5">
        <v>127.8</v>
      </c>
      <c r="BI281" s="5">
        <v>127.7</v>
      </c>
      <c r="BJ281" s="5">
        <v>129.19999999999999</v>
      </c>
      <c r="BK281" s="5">
        <v>129.6</v>
      </c>
      <c r="BL281" s="5">
        <v>129.6</v>
      </c>
      <c r="BM281" s="5">
        <v>129.6</v>
      </c>
      <c r="BN281" s="5">
        <v>129.6</v>
      </c>
      <c r="BO281" s="5">
        <v>129.6</v>
      </c>
      <c r="BP281" s="5">
        <v>129.6</v>
      </c>
      <c r="BQ281" s="5">
        <v>129.6</v>
      </c>
      <c r="BR281" s="5">
        <v>129.6</v>
      </c>
      <c r="BS281" s="5">
        <v>129.6</v>
      </c>
      <c r="BT281" s="5">
        <v>129.6</v>
      </c>
      <c r="BU281" s="5">
        <v>129.6</v>
      </c>
      <c r="BV281" s="5">
        <v>130.5</v>
      </c>
      <c r="BW281" s="5">
        <v>130.5</v>
      </c>
      <c r="BX281" s="5">
        <v>130.5</v>
      </c>
      <c r="BY281" s="5">
        <v>130.5</v>
      </c>
      <c r="BZ281" s="5">
        <v>131.4</v>
      </c>
      <c r="CA281" s="5">
        <v>140.9</v>
      </c>
      <c r="CB281" s="5">
        <v>147.5</v>
      </c>
      <c r="CC281" s="5">
        <v>139.6</v>
      </c>
      <c r="CD281" s="5">
        <v>138.1</v>
      </c>
      <c r="CE281" s="5">
        <v>138.1</v>
      </c>
      <c r="CF281" s="5">
        <v>153.80000000000001</v>
      </c>
      <c r="CG281" s="5">
        <v>153.80000000000001</v>
      </c>
      <c r="CH281" s="5">
        <v>153.69999999999999</v>
      </c>
      <c r="CI281" s="5">
        <v>156.30000000000001</v>
      </c>
      <c r="CJ281" s="5">
        <v>147.19999999999999</v>
      </c>
      <c r="CK281" s="5">
        <v>154.4</v>
      </c>
      <c r="CL281" s="5">
        <v>152.9</v>
      </c>
      <c r="CM281" s="5">
        <v>152.9</v>
      </c>
      <c r="CN281" s="5">
        <v>154.9</v>
      </c>
      <c r="CO281" s="5">
        <v>154.19999999999999</v>
      </c>
      <c r="CP281" s="5">
        <v>152.30000000000001</v>
      </c>
      <c r="CQ281" s="5">
        <v>151.5</v>
      </c>
      <c r="CR281" s="5">
        <v>151.5</v>
      </c>
      <c r="CS281" s="5">
        <v>145.9</v>
      </c>
      <c r="CT281" s="5">
        <v>146</v>
      </c>
      <c r="CU281" s="5">
        <v>145.9</v>
      </c>
      <c r="CV281" s="5">
        <v>145.9</v>
      </c>
      <c r="CW281" s="5">
        <v>140.80000000000001</v>
      </c>
      <c r="CX281" s="5">
        <v>138.5</v>
      </c>
      <c r="CY281" s="5">
        <v>138.19999999999999</v>
      </c>
      <c r="CZ281" s="5">
        <v>138.5</v>
      </c>
      <c r="DA281" s="5">
        <v>138.69999999999999</v>
      </c>
      <c r="DB281" s="5">
        <v>137.9</v>
      </c>
      <c r="DC281" s="5">
        <v>140.9</v>
      </c>
      <c r="DD281" s="5">
        <v>141.6</v>
      </c>
      <c r="DE281" s="5">
        <v>141.6</v>
      </c>
      <c r="DF281" s="5">
        <v>142.19999999999999</v>
      </c>
      <c r="DG281" s="5">
        <v>143.69999999999999</v>
      </c>
      <c r="DH281" s="5">
        <v>145.19999999999999</v>
      </c>
      <c r="DI281" s="5">
        <v>143.69999999999999</v>
      </c>
      <c r="DJ281" s="5">
        <v>145.4</v>
      </c>
      <c r="DK281" s="5">
        <v>145.69999999999999</v>
      </c>
      <c r="DL281" s="5">
        <v>146.4</v>
      </c>
      <c r="DM281" s="5">
        <v>147</v>
      </c>
      <c r="DN281" s="5">
        <v>147.4</v>
      </c>
      <c r="DO281" s="5">
        <v>150.19999999999999</v>
      </c>
      <c r="DP281" s="5">
        <v>152.69999999999999</v>
      </c>
      <c r="DQ281" s="5">
        <v>153.69999999999999</v>
      </c>
      <c r="DR281" s="5">
        <v>153.69999999999999</v>
      </c>
      <c r="DS281" s="5">
        <v>160</v>
      </c>
      <c r="DT281" s="5">
        <v>162.30000000000001</v>
      </c>
    </row>
    <row r="282" spans="1:124">
      <c r="A282" s="3" t="s">
        <v>577</v>
      </c>
      <c r="B282" s="3" t="s">
        <v>578</v>
      </c>
      <c r="C282" s="4">
        <v>5.824E-2</v>
      </c>
      <c r="D282" s="5">
        <v>106.7</v>
      </c>
      <c r="E282" s="5">
        <v>107.4</v>
      </c>
      <c r="F282" s="5">
        <v>109.2</v>
      </c>
      <c r="G282" s="5">
        <v>107.4</v>
      </c>
      <c r="H282" s="5">
        <v>104.4</v>
      </c>
      <c r="I282" s="5">
        <v>105.7</v>
      </c>
      <c r="J282" s="5">
        <v>106.6</v>
      </c>
      <c r="K282" s="5">
        <v>105.7</v>
      </c>
      <c r="L282" s="5">
        <v>108.7</v>
      </c>
      <c r="M282" s="5">
        <v>108.8</v>
      </c>
      <c r="N282" s="5">
        <v>107.8</v>
      </c>
      <c r="O282" s="5">
        <v>110.5</v>
      </c>
      <c r="P282" s="5">
        <v>111.5</v>
      </c>
      <c r="Q282" s="5">
        <v>110.4</v>
      </c>
      <c r="R282" s="5">
        <v>115.5</v>
      </c>
      <c r="S282" s="5">
        <v>115.2</v>
      </c>
      <c r="T282" s="5">
        <v>119.3</v>
      </c>
      <c r="U282" s="5">
        <v>122.7</v>
      </c>
      <c r="V282" s="5">
        <v>119.5</v>
      </c>
      <c r="W282" s="5">
        <v>119.7</v>
      </c>
      <c r="X282" s="5">
        <v>119.8</v>
      </c>
      <c r="Y282" s="5">
        <v>120.2</v>
      </c>
      <c r="Z282" s="5">
        <v>122.2</v>
      </c>
      <c r="AA282" s="5">
        <v>121.3</v>
      </c>
      <c r="AB282" s="5">
        <v>120.6</v>
      </c>
      <c r="AC282" s="5">
        <v>121.7</v>
      </c>
      <c r="AD282" s="5">
        <v>121.7</v>
      </c>
      <c r="AE282" s="5">
        <v>122.3</v>
      </c>
      <c r="AF282" s="5">
        <v>122.9</v>
      </c>
      <c r="AG282" s="5">
        <v>123</v>
      </c>
      <c r="AH282" s="5">
        <v>122.8</v>
      </c>
      <c r="AI282" s="5">
        <v>122.9</v>
      </c>
      <c r="AJ282" s="5">
        <v>123.9</v>
      </c>
      <c r="AK282" s="5">
        <v>122.6</v>
      </c>
      <c r="AL282" s="5">
        <v>122.2</v>
      </c>
      <c r="AM282" s="5">
        <v>118.6</v>
      </c>
      <c r="AN282" s="5">
        <v>123</v>
      </c>
      <c r="AO282" s="5">
        <v>122.9</v>
      </c>
      <c r="AP282" s="5">
        <v>120.1</v>
      </c>
      <c r="AQ282" s="5">
        <v>121.6</v>
      </c>
      <c r="AR282" s="5">
        <v>121.5</v>
      </c>
      <c r="AS282" s="5">
        <v>118.4</v>
      </c>
      <c r="AT282" s="5">
        <v>119.8</v>
      </c>
      <c r="AU282" s="5">
        <v>119.1</v>
      </c>
      <c r="AV282" s="5">
        <v>120</v>
      </c>
      <c r="AW282" s="5">
        <v>120.3</v>
      </c>
      <c r="AX282" s="5">
        <v>119.6</v>
      </c>
      <c r="AY282" s="5">
        <v>119.9</v>
      </c>
      <c r="AZ282" s="5">
        <v>120</v>
      </c>
      <c r="BA282" s="5">
        <v>120.1</v>
      </c>
      <c r="BB282" s="5">
        <v>119.2</v>
      </c>
      <c r="BC282" s="5">
        <v>120.4</v>
      </c>
      <c r="BD282" s="5">
        <v>122.4</v>
      </c>
      <c r="BE282" s="5">
        <v>122.8</v>
      </c>
      <c r="BF282" s="5">
        <v>122.7</v>
      </c>
      <c r="BG282" s="5">
        <v>125.6</v>
      </c>
      <c r="BH282" s="5">
        <v>124.9</v>
      </c>
      <c r="BI282" s="5">
        <v>125.3</v>
      </c>
      <c r="BJ282" s="5">
        <v>124.9</v>
      </c>
      <c r="BK282" s="5">
        <v>125.2</v>
      </c>
      <c r="BL282" s="5">
        <v>123.3</v>
      </c>
      <c r="BM282" s="5">
        <v>124.5</v>
      </c>
      <c r="BN282" s="5">
        <v>125.8</v>
      </c>
      <c r="BO282" s="5">
        <v>127.2</v>
      </c>
      <c r="BP282" s="5">
        <v>124.7</v>
      </c>
      <c r="BQ282" s="5">
        <v>124.7</v>
      </c>
      <c r="BR282" s="5">
        <v>123</v>
      </c>
      <c r="BS282" s="5">
        <v>122.1</v>
      </c>
      <c r="BT282" s="5">
        <v>125.7</v>
      </c>
      <c r="BU282" s="5">
        <v>125.6</v>
      </c>
      <c r="BV282" s="5">
        <v>124.8</v>
      </c>
      <c r="BW282" s="5">
        <v>122.8</v>
      </c>
      <c r="BX282" s="5">
        <v>122.2</v>
      </c>
      <c r="BY282" s="5">
        <v>124.4</v>
      </c>
      <c r="BZ282" s="5">
        <v>126.1</v>
      </c>
      <c r="CA282" s="5">
        <v>125.6</v>
      </c>
      <c r="CB282" s="5">
        <v>122.1</v>
      </c>
      <c r="CC282" s="5">
        <v>119.7</v>
      </c>
      <c r="CD282" s="5">
        <v>121.1</v>
      </c>
      <c r="CE282" s="5">
        <v>120.9</v>
      </c>
      <c r="CF282" s="5">
        <v>120.8</v>
      </c>
      <c r="CG282" s="5">
        <v>120.9</v>
      </c>
      <c r="CH282" s="5">
        <v>119.3</v>
      </c>
      <c r="CI282" s="5">
        <v>119</v>
      </c>
      <c r="CJ282" s="5">
        <v>120.9</v>
      </c>
      <c r="CK282" s="5">
        <v>121</v>
      </c>
      <c r="CL282" s="5">
        <v>125.9</v>
      </c>
      <c r="CM282" s="5">
        <v>122.1</v>
      </c>
      <c r="CN282" s="5">
        <v>121.9</v>
      </c>
      <c r="CO282" s="5">
        <v>121.2</v>
      </c>
      <c r="CP282" s="5">
        <v>121.4</v>
      </c>
      <c r="CQ282" s="5">
        <v>120.4</v>
      </c>
      <c r="CR282" s="5">
        <v>121.7</v>
      </c>
      <c r="CS282" s="5">
        <v>120.3</v>
      </c>
      <c r="CT282" s="5">
        <v>121.3</v>
      </c>
      <c r="CU282" s="5">
        <v>119.4</v>
      </c>
      <c r="CV282" s="5">
        <v>118.9</v>
      </c>
      <c r="CW282" s="5">
        <v>121.2</v>
      </c>
      <c r="CX282" s="5">
        <v>121.1</v>
      </c>
      <c r="CY282" s="5">
        <v>120.5</v>
      </c>
      <c r="CZ282" s="5">
        <v>120.3</v>
      </c>
      <c r="DA282" s="5">
        <v>118.6</v>
      </c>
      <c r="DB282" s="5">
        <v>119.3</v>
      </c>
      <c r="DC282" s="5">
        <v>119.6</v>
      </c>
      <c r="DD282" s="5">
        <v>119</v>
      </c>
      <c r="DE282" s="5">
        <v>121.8</v>
      </c>
      <c r="DF282" s="5">
        <v>117.7</v>
      </c>
      <c r="DG282" s="5">
        <v>117.3</v>
      </c>
      <c r="DH282" s="5">
        <v>117.7</v>
      </c>
      <c r="DI282" s="5">
        <v>119</v>
      </c>
      <c r="DJ282" s="5">
        <v>123.9</v>
      </c>
      <c r="DK282" s="5">
        <v>125.7</v>
      </c>
      <c r="DL282" s="5">
        <v>127.5</v>
      </c>
      <c r="DM282" s="5">
        <v>130.69999999999999</v>
      </c>
      <c r="DN282" s="5">
        <v>131.9</v>
      </c>
      <c r="DO282" s="5">
        <v>129.4</v>
      </c>
      <c r="DP282" s="5">
        <v>129.5</v>
      </c>
      <c r="DQ282" s="5">
        <v>126.7</v>
      </c>
      <c r="DR282" s="5">
        <v>129.19999999999999</v>
      </c>
      <c r="DS282" s="5">
        <v>138.4</v>
      </c>
      <c r="DT282" s="5">
        <v>140.6</v>
      </c>
    </row>
    <row r="283" spans="1:124">
      <c r="A283" s="3" t="s">
        <v>579</v>
      </c>
      <c r="B283" s="3" t="s">
        <v>580</v>
      </c>
      <c r="C283" s="4">
        <v>1.942E-2</v>
      </c>
      <c r="D283" s="5">
        <v>105.6</v>
      </c>
      <c r="E283" s="5">
        <v>100.7</v>
      </c>
      <c r="F283" s="5">
        <v>108.8</v>
      </c>
      <c r="G283" s="5">
        <v>109.3</v>
      </c>
      <c r="H283" s="5">
        <v>115.6</v>
      </c>
      <c r="I283" s="5">
        <v>117.7</v>
      </c>
      <c r="J283" s="5">
        <v>116.1</v>
      </c>
      <c r="K283" s="5">
        <v>114.3</v>
      </c>
      <c r="L283" s="5">
        <v>109.2</v>
      </c>
      <c r="M283" s="5">
        <v>112.4</v>
      </c>
      <c r="N283" s="5">
        <v>111.9</v>
      </c>
      <c r="O283" s="5">
        <v>105.1</v>
      </c>
      <c r="P283" s="5">
        <v>108.2</v>
      </c>
      <c r="Q283" s="5">
        <v>107.1</v>
      </c>
      <c r="R283" s="5">
        <v>104.4</v>
      </c>
      <c r="S283" s="5">
        <v>110.6</v>
      </c>
      <c r="T283" s="5">
        <v>109.4</v>
      </c>
      <c r="U283" s="5">
        <v>112.4</v>
      </c>
      <c r="V283" s="5">
        <v>111</v>
      </c>
      <c r="W283" s="5">
        <v>109.2</v>
      </c>
      <c r="X283" s="5">
        <v>105.4</v>
      </c>
      <c r="Y283" s="5">
        <v>112.7</v>
      </c>
      <c r="Z283" s="5">
        <v>118.6</v>
      </c>
      <c r="AA283" s="5">
        <v>117.2</v>
      </c>
      <c r="AB283" s="5">
        <v>110.3</v>
      </c>
      <c r="AC283" s="5">
        <v>114.4</v>
      </c>
      <c r="AD283" s="5">
        <v>113.5</v>
      </c>
      <c r="AE283" s="5">
        <v>121.3</v>
      </c>
      <c r="AF283" s="5">
        <v>122.5</v>
      </c>
      <c r="AG283" s="5">
        <v>126.1</v>
      </c>
      <c r="AH283" s="5">
        <v>121.9</v>
      </c>
      <c r="AI283" s="5">
        <v>121</v>
      </c>
      <c r="AJ283" s="5">
        <v>116.5</v>
      </c>
      <c r="AK283" s="5">
        <v>118.2</v>
      </c>
      <c r="AL283" s="5">
        <v>122.8</v>
      </c>
      <c r="AM283" s="5">
        <v>119.4</v>
      </c>
      <c r="AN283" s="5">
        <v>118.6</v>
      </c>
      <c r="AO283" s="5">
        <v>119.9</v>
      </c>
      <c r="AP283" s="5">
        <v>113.3</v>
      </c>
      <c r="AQ283" s="5">
        <v>121.5</v>
      </c>
      <c r="AR283" s="5">
        <v>108.4</v>
      </c>
      <c r="AS283" s="5">
        <v>111</v>
      </c>
      <c r="AT283" s="5">
        <v>113.9</v>
      </c>
      <c r="AU283" s="5">
        <v>120.6</v>
      </c>
      <c r="AV283" s="5">
        <v>126.7</v>
      </c>
      <c r="AW283" s="5">
        <v>133</v>
      </c>
      <c r="AX283" s="5">
        <v>136.9</v>
      </c>
      <c r="AY283" s="5">
        <v>136.4</v>
      </c>
      <c r="AZ283" s="5">
        <v>127.4</v>
      </c>
      <c r="BA283" s="5">
        <v>133.30000000000001</v>
      </c>
      <c r="BB283" s="5">
        <v>129.9</v>
      </c>
      <c r="BC283" s="5">
        <v>136.5</v>
      </c>
      <c r="BD283" s="5">
        <v>135.9</v>
      </c>
      <c r="BE283" s="5">
        <v>136.4</v>
      </c>
      <c r="BF283" s="5">
        <v>137.69999999999999</v>
      </c>
      <c r="BG283" s="5">
        <v>137.80000000000001</v>
      </c>
      <c r="BH283" s="5">
        <v>139.1</v>
      </c>
      <c r="BI283" s="5">
        <v>137.80000000000001</v>
      </c>
      <c r="BJ283" s="5">
        <v>137.80000000000001</v>
      </c>
      <c r="BK283" s="5">
        <v>137.30000000000001</v>
      </c>
      <c r="BL283" s="5">
        <v>143.19999999999999</v>
      </c>
      <c r="BM283" s="5">
        <v>137.80000000000001</v>
      </c>
      <c r="BN283" s="5">
        <v>143.1</v>
      </c>
      <c r="BO283" s="5">
        <v>134.80000000000001</v>
      </c>
      <c r="BP283" s="5">
        <v>142.6</v>
      </c>
      <c r="BQ283" s="5">
        <v>140.1</v>
      </c>
      <c r="BR283" s="5">
        <v>143.30000000000001</v>
      </c>
      <c r="BS283" s="5">
        <v>143.1</v>
      </c>
      <c r="BT283" s="5">
        <v>137.1</v>
      </c>
      <c r="BU283" s="5">
        <v>140.9</v>
      </c>
      <c r="BV283" s="5">
        <v>139.1</v>
      </c>
      <c r="BW283" s="5">
        <v>141.6</v>
      </c>
      <c r="BX283" s="5">
        <v>137.6</v>
      </c>
      <c r="BY283" s="5">
        <v>141.69999999999999</v>
      </c>
      <c r="BZ283" s="5">
        <v>141.1</v>
      </c>
      <c r="CA283" s="5">
        <v>143.1</v>
      </c>
      <c r="CB283" s="5">
        <v>144.19999999999999</v>
      </c>
      <c r="CC283" s="5">
        <v>143</v>
      </c>
      <c r="CD283" s="5">
        <v>143.9</v>
      </c>
      <c r="CE283" s="5">
        <v>142.9</v>
      </c>
      <c r="CF283" s="5">
        <v>144.30000000000001</v>
      </c>
      <c r="CG283" s="5">
        <v>144.6</v>
      </c>
      <c r="CH283" s="5">
        <v>144.5</v>
      </c>
      <c r="CI283" s="5">
        <v>144.69999999999999</v>
      </c>
      <c r="CJ283" s="5">
        <v>144.4</v>
      </c>
      <c r="CK283" s="5">
        <v>143.69999999999999</v>
      </c>
      <c r="CL283" s="5">
        <v>143</v>
      </c>
      <c r="CM283" s="5">
        <v>143.30000000000001</v>
      </c>
      <c r="CN283" s="5">
        <v>144.1</v>
      </c>
      <c r="CO283" s="5">
        <v>144</v>
      </c>
      <c r="CP283" s="5">
        <v>144</v>
      </c>
      <c r="CQ283" s="5">
        <v>144.5</v>
      </c>
      <c r="CR283" s="5">
        <v>144.9</v>
      </c>
      <c r="CS283" s="5">
        <v>145.6</v>
      </c>
      <c r="CT283" s="5">
        <v>145.5</v>
      </c>
      <c r="CU283" s="5">
        <v>144.6</v>
      </c>
      <c r="CV283" s="5">
        <v>144.6</v>
      </c>
      <c r="CW283" s="5">
        <v>144.9</v>
      </c>
      <c r="CX283" s="5">
        <v>144.6</v>
      </c>
      <c r="CY283" s="5">
        <v>144.4</v>
      </c>
      <c r="CZ283" s="5">
        <v>147.69999999999999</v>
      </c>
      <c r="DA283" s="5">
        <v>146.9</v>
      </c>
      <c r="DB283" s="5">
        <v>146.9</v>
      </c>
      <c r="DC283" s="5">
        <v>148.6</v>
      </c>
      <c r="DD283" s="5">
        <v>148.30000000000001</v>
      </c>
      <c r="DE283" s="5">
        <v>151</v>
      </c>
      <c r="DF283" s="5">
        <v>142.80000000000001</v>
      </c>
      <c r="DG283" s="5">
        <v>146.30000000000001</v>
      </c>
      <c r="DH283" s="5">
        <v>146</v>
      </c>
      <c r="DI283" s="5">
        <v>145</v>
      </c>
      <c r="DJ283" s="5">
        <v>144.69999999999999</v>
      </c>
      <c r="DK283" s="5">
        <v>149.1</v>
      </c>
      <c r="DL283" s="5">
        <v>149.30000000000001</v>
      </c>
      <c r="DM283" s="5">
        <v>152</v>
      </c>
      <c r="DN283" s="5">
        <v>151.6</v>
      </c>
      <c r="DO283" s="5">
        <v>152.9</v>
      </c>
      <c r="DP283" s="5">
        <v>150.19999999999999</v>
      </c>
      <c r="DQ283" s="5">
        <v>151.9</v>
      </c>
      <c r="DR283" s="5">
        <v>152.69999999999999</v>
      </c>
      <c r="DS283" s="5">
        <v>153.80000000000001</v>
      </c>
      <c r="DT283" s="5">
        <v>152.4</v>
      </c>
    </row>
    <row r="284" spans="1:124">
      <c r="A284" s="3" t="s">
        <v>581</v>
      </c>
      <c r="B284" s="3" t="s">
        <v>582</v>
      </c>
      <c r="C284" s="4">
        <v>9.776E-2</v>
      </c>
      <c r="D284" s="5">
        <v>103.8</v>
      </c>
      <c r="E284" s="5">
        <v>103.8</v>
      </c>
      <c r="F284" s="5">
        <v>104.3</v>
      </c>
      <c r="G284" s="5">
        <v>106.5</v>
      </c>
      <c r="H284" s="5">
        <v>109.8</v>
      </c>
      <c r="I284" s="5">
        <v>109.1</v>
      </c>
      <c r="J284" s="5">
        <v>109.6</v>
      </c>
      <c r="K284" s="5">
        <v>110</v>
      </c>
      <c r="L284" s="5">
        <v>108.1</v>
      </c>
      <c r="M284" s="5">
        <v>109.8</v>
      </c>
      <c r="N284" s="5">
        <v>111.3</v>
      </c>
      <c r="O284" s="5">
        <v>113.2</v>
      </c>
      <c r="P284" s="5">
        <v>113</v>
      </c>
      <c r="Q284" s="5">
        <v>114.1</v>
      </c>
      <c r="R284" s="5">
        <v>113.1</v>
      </c>
      <c r="S284" s="5">
        <v>115.1</v>
      </c>
      <c r="T284" s="5">
        <v>116.2</v>
      </c>
      <c r="U284" s="5">
        <v>117</v>
      </c>
      <c r="V284" s="5">
        <v>120</v>
      </c>
      <c r="W284" s="5">
        <v>120.5</v>
      </c>
      <c r="X284" s="5">
        <v>120.6</v>
      </c>
      <c r="Y284" s="5">
        <v>120.5</v>
      </c>
      <c r="Z284" s="5">
        <v>124.9</v>
      </c>
      <c r="AA284" s="5">
        <v>124.7</v>
      </c>
      <c r="AB284" s="5">
        <v>126.2</v>
      </c>
      <c r="AC284" s="5">
        <v>127</v>
      </c>
      <c r="AD284" s="5">
        <v>127.6</v>
      </c>
      <c r="AE284" s="5">
        <v>126.9</v>
      </c>
      <c r="AF284" s="5">
        <v>125.5</v>
      </c>
      <c r="AG284" s="5">
        <v>128.4</v>
      </c>
      <c r="AH284" s="5">
        <v>126.9</v>
      </c>
      <c r="AI284" s="5">
        <v>130.80000000000001</v>
      </c>
      <c r="AJ284" s="5">
        <v>129.9</v>
      </c>
      <c r="AK284" s="5">
        <v>135.1</v>
      </c>
      <c r="AL284" s="5">
        <v>134.1</v>
      </c>
      <c r="AM284" s="5">
        <v>135.5</v>
      </c>
      <c r="AN284" s="5">
        <v>138.6</v>
      </c>
      <c r="AO284" s="5">
        <v>137.80000000000001</v>
      </c>
      <c r="AP284" s="5">
        <v>139</v>
      </c>
      <c r="AQ284" s="5">
        <v>138.6</v>
      </c>
      <c r="AR284" s="5">
        <v>140.9</v>
      </c>
      <c r="AS284" s="5">
        <v>140.80000000000001</v>
      </c>
      <c r="AT284" s="5">
        <v>141.69999999999999</v>
      </c>
      <c r="AU284" s="5">
        <v>144.5</v>
      </c>
      <c r="AV284" s="5">
        <v>144.1</v>
      </c>
      <c r="AW284" s="5">
        <v>145.1</v>
      </c>
      <c r="AX284" s="5">
        <v>145</v>
      </c>
      <c r="AY284" s="5">
        <v>144.5</v>
      </c>
      <c r="AZ284" s="5">
        <v>142.30000000000001</v>
      </c>
      <c r="BA284" s="5">
        <v>144.1</v>
      </c>
      <c r="BB284" s="5">
        <v>144.6</v>
      </c>
      <c r="BC284" s="5">
        <v>142.9</v>
      </c>
      <c r="BD284" s="5">
        <v>144.69999999999999</v>
      </c>
      <c r="BE284" s="5">
        <v>140.9</v>
      </c>
      <c r="BF284" s="5">
        <v>139.1</v>
      </c>
      <c r="BG284" s="5">
        <v>140.9</v>
      </c>
      <c r="BH284" s="5">
        <v>142.19999999999999</v>
      </c>
      <c r="BI284" s="5">
        <v>143.69999999999999</v>
      </c>
      <c r="BJ284" s="5">
        <v>145.1</v>
      </c>
      <c r="BK284" s="5">
        <v>144.9</v>
      </c>
      <c r="BL284" s="5">
        <v>145.1</v>
      </c>
      <c r="BM284" s="5">
        <v>145.30000000000001</v>
      </c>
      <c r="BN284" s="5">
        <v>145.69999999999999</v>
      </c>
      <c r="BO284" s="5">
        <v>142.19999999999999</v>
      </c>
      <c r="BP284" s="5">
        <v>141.9</v>
      </c>
      <c r="BQ284" s="5">
        <v>142.9</v>
      </c>
      <c r="BR284" s="5">
        <v>143</v>
      </c>
      <c r="BS284" s="5">
        <v>140.9</v>
      </c>
      <c r="BT284" s="5">
        <v>138.5</v>
      </c>
      <c r="BU284" s="5">
        <v>138.69999999999999</v>
      </c>
      <c r="BV284" s="5">
        <v>138.6</v>
      </c>
      <c r="BW284" s="5">
        <v>137.80000000000001</v>
      </c>
      <c r="BX284" s="5">
        <v>136.6</v>
      </c>
      <c r="BY284" s="5">
        <v>137.1</v>
      </c>
      <c r="BZ284" s="5">
        <v>137.6</v>
      </c>
      <c r="CA284" s="5">
        <v>138.5</v>
      </c>
      <c r="CB284" s="5">
        <v>138</v>
      </c>
      <c r="CC284" s="5">
        <v>139.9</v>
      </c>
      <c r="CD284" s="5">
        <v>140.69999999999999</v>
      </c>
      <c r="CE284" s="5">
        <v>142.69999999999999</v>
      </c>
      <c r="CF284" s="5">
        <v>139.4</v>
      </c>
      <c r="CG284" s="5">
        <v>140.19999999999999</v>
      </c>
      <c r="CH284" s="5">
        <v>137.69999999999999</v>
      </c>
      <c r="CI284" s="5">
        <v>135.5</v>
      </c>
      <c r="CJ284" s="5">
        <v>139.4</v>
      </c>
      <c r="CK284" s="5">
        <v>139.6</v>
      </c>
      <c r="CL284" s="5">
        <v>139.4</v>
      </c>
      <c r="CM284" s="5">
        <v>140.1</v>
      </c>
      <c r="CN284" s="5">
        <v>140.80000000000001</v>
      </c>
      <c r="CO284" s="5">
        <v>142.1</v>
      </c>
      <c r="CP284" s="5">
        <v>143</v>
      </c>
      <c r="CQ284" s="5">
        <v>146</v>
      </c>
      <c r="CR284" s="5">
        <v>145.80000000000001</v>
      </c>
      <c r="CS284" s="5">
        <v>147.19999999999999</v>
      </c>
      <c r="CT284" s="5">
        <v>146</v>
      </c>
      <c r="CU284" s="5">
        <v>147.69999999999999</v>
      </c>
      <c r="CV284" s="5">
        <v>147.30000000000001</v>
      </c>
      <c r="CW284" s="5">
        <v>149.9</v>
      </c>
      <c r="CX284" s="5">
        <v>149.4</v>
      </c>
      <c r="CY284" s="5">
        <v>150.19999999999999</v>
      </c>
      <c r="CZ284" s="5">
        <v>148.80000000000001</v>
      </c>
      <c r="DA284" s="5">
        <v>154.6</v>
      </c>
      <c r="DB284" s="5">
        <v>156.80000000000001</v>
      </c>
      <c r="DC284" s="5">
        <v>157.6</v>
      </c>
      <c r="DD284" s="5">
        <v>159.4</v>
      </c>
      <c r="DE284" s="5">
        <v>160.6</v>
      </c>
      <c r="DF284" s="5">
        <v>165.1</v>
      </c>
      <c r="DG284" s="5">
        <v>167.4</v>
      </c>
      <c r="DH284" s="5">
        <v>170.6</v>
      </c>
      <c r="DI284" s="5">
        <v>172.4</v>
      </c>
      <c r="DJ284" s="5">
        <v>171</v>
      </c>
      <c r="DK284" s="5">
        <v>168.6</v>
      </c>
      <c r="DL284" s="5">
        <v>167.6</v>
      </c>
      <c r="DM284" s="5">
        <v>167.5</v>
      </c>
      <c r="DN284" s="5">
        <v>169.9</v>
      </c>
      <c r="DO284" s="5">
        <v>170.9</v>
      </c>
      <c r="DP284" s="5">
        <v>167.1</v>
      </c>
      <c r="DQ284" s="5">
        <v>167.6</v>
      </c>
      <c r="DR284" s="5">
        <v>165.7</v>
      </c>
      <c r="DS284" s="5">
        <v>162.9</v>
      </c>
      <c r="DT284" s="5">
        <v>166.2</v>
      </c>
    </row>
    <row r="285" spans="1:124">
      <c r="A285" s="3" t="s">
        <v>583</v>
      </c>
      <c r="B285" s="3" t="s">
        <v>584</v>
      </c>
      <c r="C285" s="4">
        <v>9.11E-3</v>
      </c>
      <c r="D285" s="5">
        <v>103.6</v>
      </c>
      <c r="E285" s="5">
        <v>105.2</v>
      </c>
      <c r="F285" s="5">
        <v>103.7</v>
      </c>
      <c r="G285" s="5">
        <v>104.4</v>
      </c>
      <c r="H285" s="5">
        <v>104.4</v>
      </c>
      <c r="I285" s="5">
        <v>105</v>
      </c>
      <c r="J285" s="5">
        <v>104.4</v>
      </c>
      <c r="K285" s="5">
        <v>107.8</v>
      </c>
      <c r="L285" s="5">
        <v>107.2</v>
      </c>
      <c r="M285" s="5">
        <v>108.3</v>
      </c>
      <c r="N285" s="5">
        <v>109.2</v>
      </c>
      <c r="O285" s="5">
        <v>108.8</v>
      </c>
      <c r="P285" s="5">
        <v>110</v>
      </c>
      <c r="Q285" s="5">
        <v>112.6</v>
      </c>
      <c r="R285" s="5">
        <v>111.8</v>
      </c>
      <c r="S285" s="5">
        <v>112.6</v>
      </c>
      <c r="T285" s="5">
        <v>114.1</v>
      </c>
      <c r="U285" s="5">
        <v>114.4</v>
      </c>
      <c r="V285" s="5">
        <v>114.2</v>
      </c>
      <c r="W285" s="5">
        <v>113.6</v>
      </c>
      <c r="X285" s="5">
        <v>111.7</v>
      </c>
      <c r="Y285" s="5">
        <v>114.2</v>
      </c>
      <c r="Z285" s="5">
        <v>113.1</v>
      </c>
      <c r="AA285" s="5">
        <v>113.9</v>
      </c>
      <c r="AB285" s="5">
        <v>115</v>
      </c>
      <c r="AC285" s="5">
        <v>113.7</v>
      </c>
      <c r="AD285" s="5">
        <v>116.5</v>
      </c>
      <c r="AE285" s="5">
        <v>115.7</v>
      </c>
      <c r="AF285" s="5">
        <v>114.8</v>
      </c>
      <c r="AG285" s="5">
        <v>115.9</v>
      </c>
      <c r="AH285" s="5">
        <v>115.4</v>
      </c>
      <c r="AI285" s="5">
        <v>114.6</v>
      </c>
      <c r="AJ285" s="5">
        <v>114.3</v>
      </c>
      <c r="AK285" s="5">
        <v>113.2</v>
      </c>
      <c r="AL285" s="5">
        <v>112.4</v>
      </c>
      <c r="AM285" s="5">
        <v>112.4</v>
      </c>
      <c r="AN285" s="5">
        <v>112.2</v>
      </c>
      <c r="AO285" s="5">
        <v>113.8</v>
      </c>
      <c r="AP285" s="5">
        <v>113.7</v>
      </c>
      <c r="AQ285" s="5">
        <v>113.2</v>
      </c>
      <c r="AR285" s="5">
        <v>113</v>
      </c>
      <c r="AS285" s="5">
        <v>112.6</v>
      </c>
      <c r="AT285" s="5">
        <v>112.3</v>
      </c>
      <c r="AU285" s="5">
        <v>110.1</v>
      </c>
      <c r="AV285" s="5">
        <v>110.1</v>
      </c>
      <c r="AW285" s="5">
        <v>106.5</v>
      </c>
      <c r="AX285" s="5">
        <v>103.8</v>
      </c>
      <c r="AY285" s="5">
        <v>106.6</v>
      </c>
      <c r="AZ285" s="5">
        <v>103.2</v>
      </c>
      <c r="BA285" s="5">
        <v>105.3</v>
      </c>
      <c r="BB285" s="5">
        <v>104.5</v>
      </c>
      <c r="BC285" s="5">
        <v>103.7</v>
      </c>
      <c r="BD285" s="5">
        <v>103.9</v>
      </c>
      <c r="BE285" s="5">
        <v>104.4</v>
      </c>
      <c r="BF285" s="5">
        <v>102.8</v>
      </c>
      <c r="BG285" s="5">
        <v>104.3</v>
      </c>
      <c r="BH285" s="5">
        <v>102.3</v>
      </c>
      <c r="BI285" s="5">
        <v>104.9</v>
      </c>
      <c r="BJ285" s="5">
        <v>105.6</v>
      </c>
      <c r="BK285" s="5">
        <v>105.9</v>
      </c>
      <c r="BL285" s="5">
        <v>106</v>
      </c>
      <c r="BM285" s="5">
        <v>106</v>
      </c>
      <c r="BN285" s="5">
        <v>104.1</v>
      </c>
      <c r="BO285" s="5">
        <v>104</v>
      </c>
      <c r="BP285" s="5">
        <v>108.1</v>
      </c>
      <c r="BQ285" s="5">
        <v>108</v>
      </c>
      <c r="BR285" s="5">
        <v>107.7</v>
      </c>
      <c r="BS285" s="5">
        <v>106.1</v>
      </c>
      <c r="BT285" s="5">
        <v>106.1</v>
      </c>
      <c r="BU285" s="5">
        <v>107.5</v>
      </c>
      <c r="BV285" s="5">
        <v>105.9</v>
      </c>
      <c r="BW285" s="5">
        <v>106.1</v>
      </c>
      <c r="BX285" s="5">
        <v>105.3</v>
      </c>
      <c r="BY285" s="5">
        <v>108.2</v>
      </c>
      <c r="BZ285" s="5">
        <v>107.8</v>
      </c>
      <c r="CA285" s="5">
        <v>107.4</v>
      </c>
      <c r="CB285" s="5">
        <v>108.5</v>
      </c>
      <c r="CC285" s="5">
        <v>110.3</v>
      </c>
      <c r="CD285" s="5">
        <v>112.8</v>
      </c>
      <c r="CE285" s="5">
        <v>111.8</v>
      </c>
      <c r="CF285" s="5">
        <v>108.3</v>
      </c>
      <c r="CG285" s="5">
        <v>109.5</v>
      </c>
      <c r="CH285" s="5">
        <v>108.8</v>
      </c>
      <c r="CI285" s="5">
        <v>108</v>
      </c>
      <c r="CJ285" s="5">
        <v>111.3</v>
      </c>
      <c r="CK285" s="5">
        <v>109.6</v>
      </c>
      <c r="CL285" s="5">
        <v>106.9</v>
      </c>
      <c r="CM285" s="5">
        <v>106.1</v>
      </c>
      <c r="CN285" s="5">
        <v>108.9</v>
      </c>
      <c r="CO285" s="5">
        <v>110.6</v>
      </c>
      <c r="CP285" s="5">
        <v>110.6</v>
      </c>
      <c r="CQ285" s="5">
        <v>107.9</v>
      </c>
      <c r="CR285" s="5">
        <v>109.2</v>
      </c>
      <c r="CS285" s="5">
        <v>109.3</v>
      </c>
      <c r="CT285" s="5">
        <v>109.5</v>
      </c>
      <c r="CU285" s="5">
        <v>109.4</v>
      </c>
      <c r="CV285" s="5">
        <v>109.3</v>
      </c>
      <c r="CW285" s="5">
        <v>111.4</v>
      </c>
      <c r="CX285" s="5">
        <v>109</v>
      </c>
      <c r="CY285" s="5">
        <v>110.1</v>
      </c>
      <c r="CZ285" s="5">
        <v>107.5</v>
      </c>
      <c r="DA285" s="5">
        <v>105.9</v>
      </c>
      <c r="DB285" s="5">
        <v>109.4</v>
      </c>
      <c r="DC285" s="5">
        <v>107.5</v>
      </c>
      <c r="DD285" s="5">
        <v>107.6</v>
      </c>
      <c r="DE285" s="5">
        <v>109.2</v>
      </c>
      <c r="DF285" s="5">
        <v>109.2</v>
      </c>
      <c r="DG285" s="5">
        <v>112.7</v>
      </c>
      <c r="DH285" s="5">
        <v>112.8</v>
      </c>
      <c r="DI285" s="5">
        <v>112.2</v>
      </c>
      <c r="DJ285" s="5">
        <v>111.9</v>
      </c>
      <c r="DK285" s="5">
        <v>113.4</v>
      </c>
      <c r="DL285" s="5">
        <v>113</v>
      </c>
      <c r="DM285" s="5">
        <v>111.7</v>
      </c>
      <c r="DN285" s="5">
        <v>115.9</v>
      </c>
      <c r="DO285" s="5">
        <v>116.8</v>
      </c>
      <c r="DP285" s="5">
        <v>115.8</v>
      </c>
      <c r="DQ285" s="5">
        <v>113.8</v>
      </c>
      <c r="DR285" s="5">
        <v>112.3</v>
      </c>
      <c r="DS285" s="5">
        <v>115.8</v>
      </c>
      <c r="DT285" s="5">
        <v>117.3</v>
      </c>
    </row>
    <row r="286" spans="1:124">
      <c r="A286" s="3" t="s">
        <v>585</v>
      </c>
      <c r="B286" s="3" t="s">
        <v>586</v>
      </c>
      <c r="C286" s="4">
        <v>8.8650000000000007E-2</v>
      </c>
      <c r="D286" s="5">
        <v>103.8</v>
      </c>
      <c r="E286" s="5">
        <v>103.6</v>
      </c>
      <c r="F286" s="5">
        <v>104.4</v>
      </c>
      <c r="G286" s="5">
        <v>106.7</v>
      </c>
      <c r="H286" s="5">
        <v>110.3</v>
      </c>
      <c r="I286" s="5">
        <v>109.5</v>
      </c>
      <c r="J286" s="5">
        <v>110.1</v>
      </c>
      <c r="K286" s="5">
        <v>110.2</v>
      </c>
      <c r="L286" s="5">
        <v>108.2</v>
      </c>
      <c r="M286" s="5">
        <v>110</v>
      </c>
      <c r="N286" s="5">
        <v>111.5</v>
      </c>
      <c r="O286" s="5">
        <v>113.7</v>
      </c>
      <c r="P286" s="5">
        <v>113.3</v>
      </c>
      <c r="Q286" s="5">
        <v>114.2</v>
      </c>
      <c r="R286" s="5">
        <v>113.3</v>
      </c>
      <c r="S286" s="5">
        <v>115.3</v>
      </c>
      <c r="T286" s="5">
        <v>116.5</v>
      </c>
      <c r="U286" s="5">
        <v>117.2</v>
      </c>
      <c r="V286" s="5">
        <v>120.6</v>
      </c>
      <c r="W286" s="5">
        <v>121.2</v>
      </c>
      <c r="X286" s="5">
        <v>121.5</v>
      </c>
      <c r="Y286" s="5">
        <v>121.2</v>
      </c>
      <c r="Z286" s="5">
        <v>126.1</v>
      </c>
      <c r="AA286" s="5">
        <v>125.8</v>
      </c>
      <c r="AB286" s="5">
        <v>127.4</v>
      </c>
      <c r="AC286" s="5">
        <v>128.30000000000001</v>
      </c>
      <c r="AD286" s="5">
        <v>128.80000000000001</v>
      </c>
      <c r="AE286" s="5">
        <v>128</v>
      </c>
      <c r="AF286" s="5">
        <v>126.6</v>
      </c>
      <c r="AG286" s="5">
        <v>129.69999999999999</v>
      </c>
      <c r="AH286" s="5">
        <v>128.1</v>
      </c>
      <c r="AI286" s="5">
        <v>132.4</v>
      </c>
      <c r="AJ286" s="5">
        <v>131.5</v>
      </c>
      <c r="AK286" s="5">
        <v>137.30000000000001</v>
      </c>
      <c r="AL286" s="5">
        <v>136.30000000000001</v>
      </c>
      <c r="AM286" s="5">
        <v>137.9</v>
      </c>
      <c r="AN286" s="5">
        <v>141.30000000000001</v>
      </c>
      <c r="AO286" s="5">
        <v>140.30000000000001</v>
      </c>
      <c r="AP286" s="5">
        <v>141.6</v>
      </c>
      <c r="AQ286" s="5">
        <v>141.19999999999999</v>
      </c>
      <c r="AR286" s="5">
        <v>143.80000000000001</v>
      </c>
      <c r="AS286" s="5">
        <v>143.69999999999999</v>
      </c>
      <c r="AT286" s="5">
        <v>144.69999999999999</v>
      </c>
      <c r="AU286" s="5">
        <v>148.1</v>
      </c>
      <c r="AV286" s="5">
        <v>147.6</v>
      </c>
      <c r="AW286" s="5">
        <v>149.1</v>
      </c>
      <c r="AX286" s="5">
        <v>149.19999999999999</v>
      </c>
      <c r="AY286" s="5">
        <v>148.5</v>
      </c>
      <c r="AZ286" s="5">
        <v>146.30000000000001</v>
      </c>
      <c r="BA286" s="5">
        <v>148.1</v>
      </c>
      <c r="BB286" s="5">
        <v>148.69999999999999</v>
      </c>
      <c r="BC286" s="5">
        <v>146.9</v>
      </c>
      <c r="BD286" s="5">
        <v>148.9</v>
      </c>
      <c r="BE286" s="5">
        <v>144.69999999999999</v>
      </c>
      <c r="BF286" s="5">
        <v>142.80000000000001</v>
      </c>
      <c r="BG286" s="5">
        <v>144.69999999999999</v>
      </c>
      <c r="BH286" s="5">
        <v>146.30000000000001</v>
      </c>
      <c r="BI286" s="5">
        <v>147.69999999999999</v>
      </c>
      <c r="BJ286" s="5">
        <v>149.19999999999999</v>
      </c>
      <c r="BK286" s="5">
        <v>148.9</v>
      </c>
      <c r="BL286" s="5">
        <v>149.1</v>
      </c>
      <c r="BM286" s="5">
        <v>149.30000000000001</v>
      </c>
      <c r="BN286" s="5">
        <v>150</v>
      </c>
      <c r="BO286" s="5">
        <v>146.1</v>
      </c>
      <c r="BP286" s="5">
        <v>145.30000000000001</v>
      </c>
      <c r="BQ286" s="5">
        <v>146.5</v>
      </c>
      <c r="BR286" s="5">
        <v>146.6</v>
      </c>
      <c r="BS286" s="5">
        <v>144.5</v>
      </c>
      <c r="BT286" s="5">
        <v>141.80000000000001</v>
      </c>
      <c r="BU286" s="5">
        <v>141.9</v>
      </c>
      <c r="BV286" s="5">
        <v>142</v>
      </c>
      <c r="BW286" s="5">
        <v>141</v>
      </c>
      <c r="BX286" s="5">
        <v>139.80000000000001</v>
      </c>
      <c r="BY286" s="5">
        <v>140.1</v>
      </c>
      <c r="BZ286" s="5">
        <v>140.69999999999999</v>
      </c>
      <c r="CA286" s="5">
        <v>141.6</v>
      </c>
      <c r="CB286" s="5">
        <v>141</v>
      </c>
      <c r="CC286" s="5">
        <v>143</v>
      </c>
      <c r="CD286" s="5">
        <v>143.6</v>
      </c>
      <c r="CE286" s="5">
        <v>145.9</v>
      </c>
      <c r="CF286" s="5">
        <v>142.6</v>
      </c>
      <c r="CG286" s="5">
        <v>143.4</v>
      </c>
      <c r="CH286" s="5">
        <v>140.69999999999999</v>
      </c>
      <c r="CI286" s="5">
        <v>138.30000000000001</v>
      </c>
      <c r="CJ286" s="5">
        <v>142.19999999999999</v>
      </c>
      <c r="CK286" s="5">
        <v>142.6</v>
      </c>
      <c r="CL286" s="5">
        <v>142.80000000000001</v>
      </c>
      <c r="CM286" s="5">
        <v>143.6</v>
      </c>
      <c r="CN286" s="5">
        <v>144.1</v>
      </c>
      <c r="CO286" s="5">
        <v>145.4</v>
      </c>
      <c r="CP286" s="5">
        <v>146.30000000000001</v>
      </c>
      <c r="CQ286" s="5">
        <v>149.9</v>
      </c>
      <c r="CR286" s="5">
        <v>149.5</v>
      </c>
      <c r="CS286" s="5">
        <v>151.1</v>
      </c>
      <c r="CT286" s="5">
        <v>149.80000000000001</v>
      </c>
      <c r="CU286" s="5">
        <v>151.69999999999999</v>
      </c>
      <c r="CV286" s="5">
        <v>151.19999999999999</v>
      </c>
      <c r="CW286" s="5">
        <v>153.9</v>
      </c>
      <c r="CX286" s="5">
        <v>153.5</v>
      </c>
      <c r="CY286" s="5">
        <v>154.30000000000001</v>
      </c>
      <c r="CZ286" s="5">
        <v>153.1</v>
      </c>
      <c r="DA286" s="5">
        <v>159.5</v>
      </c>
      <c r="DB286" s="5">
        <v>161.69999999999999</v>
      </c>
      <c r="DC286" s="5">
        <v>162.80000000000001</v>
      </c>
      <c r="DD286" s="5">
        <v>164.8</v>
      </c>
      <c r="DE286" s="5">
        <v>165.8</v>
      </c>
      <c r="DF286" s="5">
        <v>170.9</v>
      </c>
      <c r="DG286" s="5">
        <v>173.1</v>
      </c>
      <c r="DH286" s="5">
        <v>176.5</v>
      </c>
      <c r="DI286" s="5">
        <v>178.6</v>
      </c>
      <c r="DJ286" s="5">
        <v>177</v>
      </c>
      <c r="DK286" s="5">
        <v>174.2</v>
      </c>
      <c r="DL286" s="5">
        <v>173.2</v>
      </c>
      <c r="DM286" s="5">
        <v>173.2</v>
      </c>
      <c r="DN286" s="5">
        <v>175.5</v>
      </c>
      <c r="DO286" s="5">
        <v>176.4</v>
      </c>
      <c r="DP286" s="5">
        <v>172.4</v>
      </c>
      <c r="DQ286" s="5">
        <v>173.2</v>
      </c>
      <c r="DR286" s="5">
        <v>171.2</v>
      </c>
      <c r="DS286" s="5">
        <v>167.7</v>
      </c>
      <c r="DT286" s="5">
        <v>171.2</v>
      </c>
    </row>
    <row r="287" spans="1:124">
      <c r="A287" s="3" t="s">
        <v>587</v>
      </c>
      <c r="B287" s="3" t="s">
        <v>588</v>
      </c>
      <c r="C287" s="4">
        <v>0.20089000000000001</v>
      </c>
      <c r="D287" s="5">
        <v>102.8</v>
      </c>
      <c r="E287" s="5">
        <v>103.7</v>
      </c>
      <c r="F287" s="5">
        <v>105</v>
      </c>
      <c r="G287" s="5">
        <v>103.1</v>
      </c>
      <c r="H287" s="5">
        <v>101.5</v>
      </c>
      <c r="I287" s="5">
        <v>102.1</v>
      </c>
      <c r="J287" s="5">
        <v>101</v>
      </c>
      <c r="K287" s="5">
        <v>101.4</v>
      </c>
      <c r="L287" s="5">
        <v>101.8</v>
      </c>
      <c r="M287" s="5">
        <v>102</v>
      </c>
      <c r="N287" s="5">
        <v>101.2</v>
      </c>
      <c r="O287" s="5">
        <v>102.4</v>
      </c>
      <c r="P287" s="5">
        <v>105.4</v>
      </c>
      <c r="Q287" s="5">
        <v>107.3</v>
      </c>
      <c r="R287" s="5">
        <v>106.9</v>
      </c>
      <c r="S287" s="5">
        <v>110</v>
      </c>
      <c r="T287" s="5">
        <v>109.7</v>
      </c>
      <c r="U287" s="5">
        <v>110.8</v>
      </c>
      <c r="V287" s="5">
        <v>112.2</v>
      </c>
      <c r="W287" s="5">
        <v>111.4</v>
      </c>
      <c r="X287" s="5">
        <v>112.1</v>
      </c>
      <c r="Y287" s="5">
        <v>110.8</v>
      </c>
      <c r="Z287" s="5">
        <v>111</v>
      </c>
      <c r="AA287" s="5">
        <v>112.2</v>
      </c>
      <c r="AB287" s="5">
        <v>111.5</v>
      </c>
      <c r="AC287" s="5">
        <v>111.5</v>
      </c>
      <c r="AD287" s="5">
        <v>112.3</v>
      </c>
      <c r="AE287" s="5">
        <v>112.5</v>
      </c>
      <c r="AF287" s="5">
        <v>112.6</v>
      </c>
      <c r="AG287" s="5">
        <v>113</v>
      </c>
      <c r="AH287" s="5">
        <v>114.7</v>
      </c>
      <c r="AI287" s="5">
        <v>113.9</v>
      </c>
      <c r="AJ287" s="5">
        <v>112.9</v>
      </c>
      <c r="AK287" s="5">
        <v>111.8</v>
      </c>
      <c r="AL287" s="5">
        <v>110.5</v>
      </c>
      <c r="AM287" s="5">
        <v>110.2</v>
      </c>
      <c r="AN287" s="5">
        <v>111.1</v>
      </c>
      <c r="AO287" s="5">
        <v>111.6</v>
      </c>
      <c r="AP287" s="5">
        <v>111.7</v>
      </c>
      <c r="AQ287" s="5">
        <v>111.4</v>
      </c>
      <c r="AR287" s="5">
        <v>112.2</v>
      </c>
      <c r="AS287" s="5">
        <v>111.5</v>
      </c>
      <c r="AT287" s="5">
        <v>113.8</v>
      </c>
      <c r="AU287" s="5">
        <v>114.1</v>
      </c>
      <c r="AV287" s="5">
        <v>114.6</v>
      </c>
      <c r="AW287" s="5">
        <v>112.7</v>
      </c>
      <c r="AX287" s="5">
        <v>111.4</v>
      </c>
      <c r="AY287" s="5">
        <v>111.2</v>
      </c>
      <c r="AZ287" s="5">
        <v>112.1</v>
      </c>
      <c r="BA287" s="5">
        <v>113.7</v>
      </c>
      <c r="BB287" s="5">
        <v>110.8</v>
      </c>
      <c r="BC287" s="5">
        <v>112.1</v>
      </c>
      <c r="BD287" s="5">
        <v>109.4</v>
      </c>
      <c r="BE287" s="5">
        <v>107.8</v>
      </c>
      <c r="BF287" s="5">
        <v>110.7</v>
      </c>
      <c r="BG287" s="5">
        <v>113.4</v>
      </c>
      <c r="BH287" s="5">
        <v>114.7</v>
      </c>
      <c r="BI287" s="5">
        <v>116.4</v>
      </c>
      <c r="BJ287" s="5">
        <v>116.2</v>
      </c>
      <c r="BK287" s="5">
        <v>117.3</v>
      </c>
      <c r="BL287" s="5">
        <v>116.2</v>
      </c>
      <c r="BM287" s="5">
        <v>117.4</v>
      </c>
      <c r="BN287" s="5">
        <v>117.5</v>
      </c>
      <c r="BO287" s="5">
        <v>116.4</v>
      </c>
      <c r="BP287" s="5">
        <v>116.4</v>
      </c>
      <c r="BQ287" s="5">
        <v>117.5</v>
      </c>
      <c r="BR287" s="5">
        <v>116.8</v>
      </c>
      <c r="BS287" s="5">
        <v>116.8</v>
      </c>
      <c r="BT287" s="5">
        <v>117.9</v>
      </c>
      <c r="BU287" s="5">
        <v>120.1</v>
      </c>
      <c r="BV287" s="5">
        <v>118.9</v>
      </c>
      <c r="BW287" s="5">
        <v>118.6</v>
      </c>
      <c r="BX287" s="5">
        <v>118.5</v>
      </c>
      <c r="BY287" s="5">
        <v>115.9</v>
      </c>
      <c r="BZ287" s="5">
        <v>117.6</v>
      </c>
      <c r="CA287" s="5">
        <v>116.5</v>
      </c>
      <c r="CB287" s="5">
        <v>117.8</v>
      </c>
      <c r="CC287" s="5">
        <v>118.1</v>
      </c>
      <c r="CD287" s="5">
        <v>120.4</v>
      </c>
      <c r="CE287" s="5">
        <v>120.3</v>
      </c>
      <c r="CF287" s="5">
        <v>120.5</v>
      </c>
      <c r="CG287" s="5">
        <v>119.4</v>
      </c>
      <c r="CH287" s="5">
        <v>118</v>
      </c>
      <c r="CI287" s="5">
        <v>116.2</v>
      </c>
      <c r="CJ287" s="5">
        <v>115.7</v>
      </c>
      <c r="CK287" s="5">
        <v>116.6</v>
      </c>
      <c r="CL287" s="5">
        <v>118.2</v>
      </c>
      <c r="CM287" s="5">
        <v>115.4</v>
      </c>
      <c r="CN287" s="5">
        <v>116.4</v>
      </c>
      <c r="CO287" s="5">
        <v>117.8</v>
      </c>
      <c r="CP287" s="5">
        <v>117.8</v>
      </c>
      <c r="CQ287" s="5">
        <v>117.9</v>
      </c>
      <c r="CR287" s="5">
        <v>116</v>
      </c>
      <c r="CS287" s="5">
        <v>116.1</v>
      </c>
      <c r="CT287" s="5">
        <v>116.7</v>
      </c>
      <c r="CU287" s="5">
        <v>117.4</v>
      </c>
      <c r="CV287" s="5">
        <v>117.3</v>
      </c>
      <c r="CW287" s="5">
        <v>119.8</v>
      </c>
      <c r="CX287" s="5">
        <v>118.3</v>
      </c>
      <c r="CY287" s="5">
        <v>116.8</v>
      </c>
      <c r="CZ287" s="5">
        <v>114.4</v>
      </c>
      <c r="DA287" s="5">
        <v>113.2</v>
      </c>
      <c r="DB287" s="5">
        <v>115.2</v>
      </c>
      <c r="DC287" s="5">
        <v>114.8</v>
      </c>
      <c r="DD287" s="5">
        <v>115.1</v>
      </c>
      <c r="DE287" s="5">
        <v>115.7</v>
      </c>
      <c r="DF287" s="5">
        <v>117.6</v>
      </c>
      <c r="DG287" s="5">
        <v>117.9</v>
      </c>
      <c r="DH287" s="5">
        <v>119.5</v>
      </c>
      <c r="DI287" s="5">
        <v>122</v>
      </c>
      <c r="DJ287" s="5">
        <v>122.2</v>
      </c>
      <c r="DK287" s="5">
        <v>123.6</v>
      </c>
      <c r="DL287" s="5">
        <v>123.7</v>
      </c>
      <c r="DM287" s="5">
        <v>126.5</v>
      </c>
      <c r="DN287" s="5">
        <v>127.8</v>
      </c>
      <c r="DO287" s="5">
        <v>128.19999999999999</v>
      </c>
      <c r="DP287" s="5">
        <v>129.30000000000001</v>
      </c>
      <c r="DQ287" s="5">
        <v>128.80000000000001</v>
      </c>
      <c r="DR287" s="5">
        <v>130.9</v>
      </c>
      <c r="DS287" s="5">
        <v>132.30000000000001</v>
      </c>
      <c r="DT287" s="5">
        <v>133.9</v>
      </c>
    </row>
    <row r="288" spans="1:124">
      <c r="A288" s="3" t="s">
        <v>589</v>
      </c>
      <c r="B288" s="3" t="s">
        <v>590</v>
      </c>
      <c r="C288" s="4">
        <v>7.2969999999999993E-2</v>
      </c>
      <c r="D288" s="5">
        <v>101.9</v>
      </c>
      <c r="E288" s="5">
        <v>101.1</v>
      </c>
      <c r="F288" s="5">
        <v>102.1</v>
      </c>
      <c r="G288" s="5">
        <v>100.4</v>
      </c>
      <c r="H288" s="5">
        <v>98.7</v>
      </c>
      <c r="I288" s="5">
        <v>98.4</v>
      </c>
      <c r="J288" s="5">
        <v>99.4</v>
      </c>
      <c r="K288" s="5">
        <v>98.7</v>
      </c>
      <c r="L288" s="5">
        <v>98.6</v>
      </c>
      <c r="M288" s="5">
        <v>98.3</v>
      </c>
      <c r="N288" s="5">
        <v>99.1</v>
      </c>
      <c r="O288" s="5">
        <v>99.5</v>
      </c>
      <c r="P288" s="5">
        <v>99.5</v>
      </c>
      <c r="Q288" s="5">
        <v>98.7</v>
      </c>
      <c r="R288" s="5">
        <v>99.5</v>
      </c>
      <c r="S288" s="5">
        <v>101.5</v>
      </c>
      <c r="T288" s="5">
        <v>101.9</v>
      </c>
      <c r="U288" s="5">
        <v>104.6</v>
      </c>
      <c r="V288" s="5">
        <v>107</v>
      </c>
      <c r="W288" s="5">
        <v>107.2</v>
      </c>
      <c r="X288" s="5">
        <v>105.3</v>
      </c>
      <c r="Y288" s="5">
        <v>104.9</v>
      </c>
      <c r="Z288" s="5">
        <v>105.4</v>
      </c>
      <c r="AA288" s="5">
        <v>105.6</v>
      </c>
      <c r="AB288" s="5">
        <v>105.1</v>
      </c>
      <c r="AC288" s="5">
        <v>103.5</v>
      </c>
      <c r="AD288" s="5">
        <v>102.4</v>
      </c>
      <c r="AE288" s="5">
        <v>102.1</v>
      </c>
      <c r="AF288" s="5">
        <v>102.8</v>
      </c>
      <c r="AG288" s="5">
        <v>102.8</v>
      </c>
      <c r="AH288" s="5">
        <v>102.8</v>
      </c>
      <c r="AI288" s="5">
        <v>101.2</v>
      </c>
      <c r="AJ288" s="5">
        <v>100.8</v>
      </c>
      <c r="AK288" s="5">
        <v>100.1</v>
      </c>
      <c r="AL288" s="5">
        <v>96.5</v>
      </c>
      <c r="AM288" s="5">
        <v>93.9</v>
      </c>
      <c r="AN288" s="5">
        <v>93.7</v>
      </c>
      <c r="AO288" s="5">
        <v>93.6</v>
      </c>
      <c r="AP288" s="5">
        <v>95.5</v>
      </c>
      <c r="AQ288" s="5">
        <v>95.1</v>
      </c>
      <c r="AR288" s="5">
        <v>94.2</v>
      </c>
      <c r="AS288" s="5">
        <v>92.6</v>
      </c>
      <c r="AT288" s="5">
        <v>93.5</v>
      </c>
      <c r="AU288" s="5">
        <v>90.8</v>
      </c>
      <c r="AV288" s="5">
        <v>89.1</v>
      </c>
      <c r="AW288" s="5">
        <v>85</v>
      </c>
      <c r="AX288" s="5">
        <v>84.1</v>
      </c>
      <c r="AY288" s="5">
        <v>81.8</v>
      </c>
      <c r="AZ288" s="5">
        <v>82.1</v>
      </c>
      <c r="BA288" s="5">
        <v>82.9</v>
      </c>
      <c r="BB288" s="5">
        <v>83.4</v>
      </c>
      <c r="BC288" s="5">
        <v>81.5</v>
      </c>
      <c r="BD288" s="5">
        <v>82.3</v>
      </c>
      <c r="BE288" s="5">
        <v>81.599999999999994</v>
      </c>
      <c r="BF288" s="5">
        <v>83.1</v>
      </c>
      <c r="BG288" s="5">
        <v>82.5</v>
      </c>
      <c r="BH288" s="5">
        <v>83.1</v>
      </c>
      <c r="BI288" s="5">
        <v>85.7</v>
      </c>
      <c r="BJ288" s="5">
        <v>86.7</v>
      </c>
      <c r="BK288" s="5">
        <v>87.5</v>
      </c>
      <c r="BL288" s="5">
        <v>87.5</v>
      </c>
      <c r="BM288" s="5">
        <v>86.6</v>
      </c>
      <c r="BN288" s="5">
        <v>86.1</v>
      </c>
      <c r="BO288" s="5">
        <v>83.4</v>
      </c>
      <c r="BP288" s="5">
        <v>83.9</v>
      </c>
      <c r="BQ288" s="5">
        <v>85.2</v>
      </c>
      <c r="BR288" s="5">
        <v>85.9</v>
      </c>
      <c r="BS288" s="5">
        <v>86.8</v>
      </c>
      <c r="BT288" s="5">
        <v>87.1</v>
      </c>
      <c r="BU288" s="5">
        <v>91.7</v>
      </c>
      <c r="BV288" s="5">
        <v>90.7</v>
      </c>
      <c r="BW288" s="5">
        <v>90.8</v>
      </c>
      <c r="BX288" s="5">
        <v>91.8</v>
      </c>
      <c r="BY288" s="5">
        <v>93.6</v>
      </c>
      <c r="BZ288" s="5">
        <v>94.5</v>
      </c>
      <c r="CA288" s="5">
        <v>92.3</v>
      </c>
      <c r="CB288" s="5">
        <v>94.8</v>
      </c>
      <c r="CC288" s="5">
        <v>96.3</v>
      </c>
      <c r="CD288" s="5">
        <v>99.1</v>
      </c>
      <c r="CE288" s="5">
        <v>100.4</v>
      </c>
      <c r="CF288" s="5">
        <v>99.8</v>
      </c>
      <c r="CG288" s="5">
        <v>96.1</v>
      </c>
      <c r="CH288" s="5">
        <v>92.2</v>
      </c>
      <c r="CI288" s="5">
        <v>90.2</v>
      </c>
      <c r="CJ288" s="5">
        <v>91</v>
      </c>
      <c r="CK288" s="5">
        <v>90.8</v>
      </c>
      <c r="CL288" s="5">
        <v>93.1</v>
      </c>
      <c r="CM288" s="5">
        <v>90.4</v>
      </c>
      <c r="CN288" s="5">
        <v>90.8</v>
      </c>
      <c r="CO288" s="5">
        <v>90.7</v>
      </c>
      <c r="CP288" s="5">
        <v>89.6</v>
      </c>
      <c r="CQ288" s="5">
        <v>89.1</v>
      </c>
      <c r="CR288" s="5">
        <v>85.1</v>
      </c>
      <c r="CS288" s="5">
        <v>84</v>
      </c>
      <c r="CT288" s="5">
        <v>84.1</v>
      </c>
      <c r="CU288" s="5">
        <v>84.3</v>
      </c>
      <c r="CV288" s="5">
        <v>84.3</v>
      </c>
      <c r="CW288" s="5">
        <v>83.7</v>
      </c>
      <c r="CX288" s="5">
        <v>83.2</v>
      </c>
      <c r="CY288" s="5">
        <v>82.9</v>
      </c>
      <c r="CZ288" s="5">
        <v>80.400000000000006</v>
      </c>
      <c r="DA288" s="5">
        <v>79.8</v>
      </c>
      <c r="DB288" s="5">
        <v>82.4</v>
      </c>
      <c r="DC288" s="5">
        <v>80.5</v>
      </c>
      <c r="DD288" s="5">
        <v>83.9</v>
      </c>
      <c r="DE288" s="5">
        <v>85.1</v>
      </c>
      <c r="DF288" s="5">
        <v>88</v>
      </c>
      <c r="DG288" s="5">
        <v>91</v>
      </c>
      <c r="DH288" s="5">
        <v>95.1</v>
      </c>
      <c r="DI288" s="5">
        <v>97.5</v>
      </c>
      <c r="DJ288" s="5">
        <v>101.9</v>
      </c>
      <c r="DK288" s="5">
        <v>101.5</v>
      </c>
      <c r="DL288" s="5">
        <v>102.1</v>
      </c>
      <c r="DM288" s="5">
        <v>101.7</v>
      </c>
      <c r="DN288" s="5">
        <v>101.6</v>
      </c>
      <c r="DO288" s="5">
        <v>102.5</v>
      </c>
      <c r="DP288" s="5">
        <v>105</v>
      </c>
      <c r="DQ288" s="5">
        <v>103.2</v>
      </c>
      <c r="DR288" s="5">
        <v>104.4</v>
      </c>
      <c r="DS288" s="5">
        <v>105.5</v>
      </c>
      <c r="DT288" s="5">
        <v>108.5</v>
      </c>
    </row>
    <row r="289" spans="1:124">
      <c r="A289" s="3" t="s">
        <v>591</v>
      </c>
      <c r="B289" s="3" t="s">
        <v>592</v>
      </c>
      <c r="C289" s="4">
        <v>0.12792000000000001</v>
      </c>
      <c r="D289" s="5">
        <v>103.4</v>
      </c>
      <c r="E289" s="5">
        <v>105.2</v>
      </c>
      <c r="F289" s="5">
        <v>106.7</v>
      </c>
      <c r="G289" s="5">
        <v>104.6</v>
      </c>
      <c r="H289" s="5">
        <v>103.1</v>
      </c>
      <c r="I289" s="5">
        <v>104.1</v>
      </c>
      <c r="J289" s="5">
        <v>101.8</v>
      </c>
      <c r="K289" s="5">
        <v>102.9</v>
      </c>
      <c r="L289" s="5">
        <v>103.6</v>
      </c>
      <c r="M289" s="5">
        <v>104.1</v>
      </c>
      <c r="N289" s="5">
        <v>102.4</v>
      </c>
      <c r="O289" s="5">
        <v>104</v>
      </c>
      <c r="P289" s="5">
        <v>108.8</v>
      </c>
      <c r="Q289" s="5">
        <v>112.2</v>
      </c>
      <c r="R289" s="5">
        <v>111.1</v>
      </c>
      <c r="S289" s="5">
        <v>114.9</v>
      </c>
      <c r="T289" s="5">
        <v>114.2</v>
      </c>
      <c r="U289" s="5">
        <v>114.4</v>
      </c>
      <c r="V289" s="5">
        <v>115.2</v>
      </c>
      <c r="W289" s="5">
        <v>113.9</v>
      </c>
      <c r="X289" s="5">
        <v>116.1</v>
      </c>
      <c r="Y289" s="5">
        <v>114.2</v>
      </c>
      <c r="Z289" s="5">
        <v>114.2</v>
      </c>
      <c r="AA289" s="5">
        <v>115.9</v>
      </c>
      <c r="AB289" s="5">
        <v>115.2</v>
      </c>
      <c r="AC289" s="5">
        <v>116</v>
      </c>
      <c r="AD289" s="5">
        <v>118</v>
      </c>
      <c r="AE289" s="5">
        <v>118.5</v>
      </c>
      <c r="AF289" s="5">
        <v>118.1</v>
      </c>
      <c r="AG289" s="5">
        <v>118.9</v>
      </c>
      <c r="AH289" s="5">
        <v>121.4</v>
      </c>
      <c r="AI289" s="5">
        <v>121.2</v>
      </c>
      <c r="AJ289" s="5">
        <v>119.8</v>
      </c>
      <c r="AK289" s="5">
        <v>118.5</v>
      </c>
      <c r="AL289" s="5">
        <v>118.5</v>
      </c>
      <c r="AM289" s="5">
        <v>119.5</v>
      </c>
      <c r="AN289" s="5">
        <v>121</v>
      </c>
      <c r="AO289" s="5">
        <v>121.9</v>
      </c>
      <c r="AP289" s="5">
        <v>120.9</v>
      </c>
      <c r="AQ289" s="5">
        <v>120.6</v>
      </c>
      <c r="AR289" s="5">
        <v>122.5</v>
      </c>
      <c r="AS289" s="5">
        <v>122.3</v>
      </c>
      <c r="AT289" s="5">
        <v>125.3</v>
      </c>
      <c r="AU289" s="5">
        <v>127.4</v>
      </c>
      <c r="AV289" s="5">
        <v>129.1</v>
      </c>
      <c r="AW289" s="5">
        <v>128.6</v>
      </c>
      <c r="AX289" s="5">
        <v>127</v>
      </c>
      <c r="AY289" s="5">
        <v>127.9</v>
      </c>
      <c r="AZ289" s="5">
        <v>129.19999999999999</v>
      </c>
      <c r="BA289" s="5">
        <v>131.19999999999999</v>
      </c>
      <c r="BB289" s="5">
        <v>126.4</v>
      </c>
      <c r="BC289" s="5">
        <v>129.5</v>
      </c>
      <c r="BD289" s="5">
        <v>124.9</v>
      </c>
      <c r="BE289" s="5">
        <v>122.8</v>
      </c>
      <c r="BF289" s="5">
        <v>126.5</v>
      </c>
      <c r="BG289" s="5">
        <v>131.1</v>
      </c>
      <c r="BH289" s="5">
        <v>132.80000000000001</v>
      </c>
      <c r="BI289" s="5">
        <v>133.9</v>
      </c>
      <c r="BJ289" s="5">
        <v>133.1</v>
      </c>
      <c r="BK289" s="5">
        <v>134.30000000000001</v>
      </c>
      <c r="BL289" s="5">
        <v>132.6</v>
      </c>
      <c r="BM289" s="5">
        <v>135.1</v>
      </c>
      <c r="BN289" s="5">
        <v>135.4</v>
      </c>
      <c r="BO289" s="5">
        <v>135.30000000000001</v>
      </c>
      <c r="BP289" s="5">
        <v>135</v>
      </c>
      <c r="BQ289" s="5">
        <v>135.9</v>
      </c>
      <c r="BR289" s="5">
        <v>134.4</v>
      </c>
      <c r="BS289" s="5">
        <v>134</v>
      </c>
      <c r="BT289" s="5">
        <v>135.4</v>
      </c>
      <c r="BU289" s="5">
        <v>136.30000000000001</v>
      </c>
      <c r="BV289" s="5">
        <v>135</v>
      </c>
      <c r="BW289" s="5">
        <v>134.4</v>
      </c>
      <c r="BX289" s="5">
        <v>133.69999999999999</v>
      </c>
      <c r="BY289" s="5">
        <v>128.69999999999999</v>
      </c>
      <c r="BZ289" s="5">
        <v>130.9</v>
      </c>
      <c r="CA289" s="5">
        <v>130.30000000000001</v>
      </c>
      <c r="CB289" s="5">
        <v>131</v>
      </c>
      <c r="CC289" s="5">
        <v>130.6</v>
      </c>
      <c r="CD289" s="5">
        <v>132.5</v>
      </c>
      <c r="CE289" s="5">
        <v>131.69999999999999</v>
      </c>
      <c r="CF289" s="5">
        <v>132.4</v>
      </c>
      <c r="CG289" s="5">
        <v>132.69999999999999</v>
      </c>
      <c r="CH289" s="5">
        <v>132.80000000000001</v>
      </c>
      <c r="CI289" s="5">
        <v>131</v>
      </c>
      <c r="CJ289" s="5">
        <v>129.80000000000001</v>
      </c>
      <c r="CK289" s="5">
        <v>131.4</v>
      </c>
      <c r="CL289" s="5">
        <v>132.5</v>
      </c>
      <c r="CM289" s="5">
        <v>129.69999999999999</v>
      </c>
      <c r="CN289" s="5">
        <v>130.9</v>
      </c>
      <c r="CO289" s="5">
        <v>133.19999999999999</v>
      </c>
      <c r="CP289" s="5">
        <v>133.9</v>
      </c>
      <c r="CQ289" s="5">
        <v>134.4</v>
      </c>
      <c r="CR289" s="5">
        <v>133.69999999999999</v>
      </c>
      <c r="CS289" s="5">
        <v>134.4</v>
      </c>
      <c r="CT289" s="5">
        <v>135.30000000000001</v>
      </c>
      <c r="CU289" s="5">
        <v>136.19999999999999</v>
      </c>
      <c r="CV289" s="5">
        <v>136.1</v>
      </c>
      <c r="CW289" s="5">
        <v>140.5</v>
      </c>
      <c r="CX289" s="5">
        <v>138.4</v>
      </c>
      <c r="CY289" s="5">
        <v>136.19999999999999</v>
      </c>
      <c r="CZ289" s="5">
        <v>133.9</v>
      </c>
      <c r="DA289" s="5">
        <v>132.30000000000001</v>
      </c>
      <c r="DB289" s="5">
        <v>133.9</v>
      </c>
      <c r="DC289" s="5">
        <v>134.4</v>
      </c>
      <c r="DD289" s="5">
        <v>132.80000000000001</v>
      </c>
      <c r="DE289" s="5">
        <v>133.1</v>
      </c>
      <c r="DF289" s="5">
        <v>134.5</v>
      </c>
      <c r="DG289" s="5">
        <v>133.30000000000001</v>
      </c>
      <c r="DH289" s="5">
        <v>133.5</v>
      </c>
      <c r="DI289" s="5">
        <v>135.9</v>
      </c>
      <c r="DJ289" s="5">
        <v>133.80000000000001</v>
      </c>
      <c r="DK289" s="5">
        <v>136.19999999999999</v>
      </c>
      <c r="DL289" s="5">
        <v>136.1</v>
      </c>
      <c r="DM289" s="5">
        <v>140.6</v>
      </c>
      <c r="DN289" s="5">
        <v>142.69999999999999</v>
      </c>
      <c r="DO289" s="5">
        <v>142.9</v>
      </c>
      <c r="DP289" s="5">
        <v>143.19999999999999</v>
      </c>
      <c r="DQ289" s="5">
        <v>143.4</v>
      </c>
      <c r="DR289" s="5">
        <v>146.1</v>
      </c>
      <c r="DS289" s="5">
        <v>147.6</v>
      </c>
      <c r="DT289" s="5">
        <v>148.4</v>
      </c>
    </row>
    <row r="290" spans="1:124">
      <c r="A290" s="3" t="s">
        <v>593</v>
      </c>
      <c r="B290" s="3" t="s">
        <v>594</v>
      </c>
      <c r="C290" s="4">
        <v>0.81413999999999997</v>
      </c>
      <c r="D290" s="5">
        <v>111.2</v>
      </c>
      <c r="E290" s="5">
        <v>111.3</v>
      </c>
      <c r="F290" s="5">
        <v>112.8</v>
      </c>
      <c r="G290" s="5">
        <v>113.1</v>
      </c>
      <c r="H290" s="5">
        <v>112.4</v>
      </c>
      <c r="I290" s="5">
        <v>112.1</v>
      </c>
      <c r="J290" s="5">
        <v>112.6</v>
      </c>
      <c r="K290" s="5">
        <v>113.4</v>
      </c>
      <c r="L290" s="5">
        <v>114.5</v>
      </c>
      <c r="M290" s="5">
        <v>112.1</v>
      </c>
      <c r="N290" s="5">
        <v>111.3</v>
      </c>
      <c r="O290" s="5">
        <v>109.1</v>
      </c>
      <c r="P290" s="5">
        <v>114.6</v>
      </c>
      <c r="Q290" s="5">
        <v>115.4</v>
      </c>
      <c r="R290" s="5">
        <v>115</v>
      </c>
      <c r="S290" s="5">
        <v>116.5</v>
      </c>
      <c r="T290" s="5">
        <v>116.9</v>
      </c>
      <c r="U290" s="5">
        <v>119.1</v>
      </c>
      <c r="V290" s="5">
        <v>117</v>
      </c>
      <c r="W290" s="5">
        <v>118.5</v>
      </c>
      <c r="X290" s="5">
        <v>119</v>
      </c>
      <c r="Y290" s="5">
        <v>121.3</v>
      </c>
      <c r="Z290" s="5">
        <v>119.9</v>
      </c>
      <c r="AA290" s="5">
        <v>119</v>
      </c>
      <c r="AB290" s="5">
        <v>120.8</v>
      </c>
      <c r="AC290" s="5">
        <v>120.8</v>
      </c>
      <c r="AD290" s="5">
        <v>122.4</v>
      </c>
      <c r="AE290" s="5">
        <v>120.6</v>
      </c>
      <c r="AF290" s="5">
        <v>123.4</v>
      </c>
      <c r="AG290" s="5">
        <v>125.5</v>
      </c>
      <c r="AH290" s="5">
        <v>125.7</v>
      </c>
      <c r="AI290" s="5">
        <v>124.1</v>
      </c>
      <c r="AJ290" s="5">
        <v>122.9</v>
      </c>
      <c r="AK290" s="5">
        <v>121.7</v>
      </c>
      <c r="AL290" s="5">
        <v>121</v>
      </c>
      <c r="AM290" s="5">
        <v>122.2</v>
      </c>
      <c r="AN290" s="5">
        <v>129</v>
      </c>
      <c r="AO290" s="5">
        <v>130.5</v>
      </c>
      <c r="AP290" s="5">
        <v>128.4</v>
      </c>
      <c r="AQ290" s="5">
        <v>127.7</v>
      </c>
      <c r="AR290" s="5">
        <v>129.80000000000001</v>
      </c>
      <c r="AS290" s="5">
        <v>128.30000000000001</v>
      </c>
      <c r="AT290" s="5">
        <v>129.19999999999999</v>
      </c>
      <c r="AU290" s="5">
        <v>129.4</v>
      </c>
      <c r="AV290" s="5">
        <v>128.30000000000001</v>
      </c>
      <c r="AW290" s="5">
        <v>129</v>
      </c>
      <c r="AX290" s="5">
        <v>128</v>
      </c>
      <c r="AY290" s="5">
        <v>126.8</v>
      </c>
      <c r="AZ290" s="5">
        <v>127</v>
      </c>
      <c r="BA290" s="5">
        <v>129.30000000000001</v>
      </c>
      <c r="BB290" s="5">
        <v>130.80000000000001</v>
      </c>
      <c r="BC290" s="5">
        <v>129.80000000000001</v>
      </c>
      <c r="BD290" s="5">
        <v>129.9</v>
      </c>
      <c r="BE290" s="5">
        <v>131.69999999999999</v>
      </c>
      <c r="BF290" s="5">
        <v>131.1</v>
      </c>
      <c r="BG290" s="5">
        <v>131</v>
      </c>
      <c r="BH290" s="5">
        <v>132.5</v>
      </c>
      <c r="BI290" s="5">
        <v>134.19999999999999</v>
      </c>
      <c r="BJ290" s="5">
        <v>132.1</v>
      </c>
      <c r="BK290" s="5">
        <v>133.1</v>
      </c>
      <c r="BL290" s="5">
        <v>134.1</v>
      </c>
      <c r="BM290" s="5">
        <v>134.69999999999999</v>
      </c>
      <c r="BN290" s="5">
        <v>134.69999999999999</v>
      </c>
      <c r="BO290" s="5">
        <v>135.69999999999999</v>
      </c>
      <c r="BP290" s="5">
        <v>136.1</v>
      </c>
      <c r="BQ290" s="5">
        <v>136.80000000000001</v>
      </c>
      <c r="BR290" s="5">
        <v>138</v>
      </c>
      <c r="BS290" s="5">
        <v>138.9</v>
      </c>
      <c r="BT290" s="5">
        <v>138.80000000000001</v>
      </c>
      <c r="BU290" s="5">
        <v>138.4</v>
      </c>
      <c r="BV290" s="5">
        <v>138.6</v>
      </c>
      <c r="BW290" s="5">
        <v>137.69999999999999</v>
      </c>
      <c r="BX290" s="5">
        <v>140.5</v>
      </c>
      <c r="BY290" s="5">
        <v>139.80000000000001</v>
      </c>
      <c r="BZ290" s="5">
        <v>139.69999999999999</v>
      </c>
      <c r="CA290" s="5">
        <v>138.6</v>
      </c>
      <c r="CB290" s="5">
        <v>138.80000000000001</v>
      </c>
      <c r="CC290" s="5">
        <v>138.1</v>
      </c>
      <c r="CD290" s="5">
        <v>138.4</v>
      </c>
      <c r="CE290" s="5">
        <v>138.4</v>
      </c>
      <c r="CF290" s="5">
        <v>138.69999999999999</v>
      </c>
      <c r="CG290" s="5">
        <v>138.30000000000001</v>
      </c>
      <c r="CH290" s="5">
        <v>137.5</v>
      </c>
      <c r="CI290" s="5">
        <v>138.30000000000001</v>
      </c>
      <c r="CJ290" s="5">
        <v>139</v>
      </c>
      <c r="CK290" s="5">
        <v>138.30000000000001</v>
      </c>
      <c r="CL290" s="5">
        <v>138</v>
      </c>
      <c r="CM290" s="5">
        <v>137.69999999999999</v>
      </c>
      <c r="CN290" s="5">
        <v>137.6</v>
      </c>
      <c r="CO290" s="5">
        <v>138.80000000000001</v>
      </c>
      <c r="CP290" s="5">
        <v>138.4</v>
      </c>
      <c r="CQ290" s="5">
        <v>138.6</v>
      </c>
      <c r="CR290" s="5">
        <v>139.19999999999999</v>
      </c>
      <c r="CS290" s="5">
        <v>137.80000000000001</v>
      </c>
      <c r="CT290" s="5">
        <v>138.1</v>
      </c>
      <c r="CU290" s="5">
        <v>138.4</v>
      </c>
      <c r="CV290" s="5">
        <v>138.9</v>
      </c>
      <c r="CW290" s="5">
        <v>138.4</v>
      </c>
      <c r="CX290" s="5">
        <v>137.30000000000001</v>
      </c>
      <c r="CY290" s="5">
        <v>136.4</v>
      </c>
      <c r="CZ290" s="5">
        <v>137.5</v>
      </c>
      <c r="DA290" s="5">
        <v>138.30000000000001</v>
      </c>
      <c r="DB290" s="5">
        <v>138.30000000000001</v>
      </c>
      <c r="DC290" s="5">
        <v>139.5</v>
      </c>
      <c r="DD290" s="5">
        <v>139.19999999999999</v>
      </c>
      <c r="DE290" s="5">
        <v>139.5</v>
      </c>
      <c r="DF290" s="5">
        <v>139.6</v>
      </c>
      <c r="DG290" s="5">
        <v>140</v>
      </c>
      <c r="DH290" s="5">
        <v>140.30000000000001</v>
      </c>
      <c r="DI290" s="5">
        <v>139.9</v>
      </c>
      <c r="DJ290" s="5">
        <v>141.19999999999999</v>
      </c>
      <c r="DK290" s="5">
        <v>141.80000000000001</v>
      </c>
      <c r="DL290" s="5">
        <v>142</v>
      </c>
      <c r="DM290" s="5">
        <v>144</v>
      </c>
      <c r="DN290" s="5">
        <v>144.19999999999999</v>
      </c>
      <c r="DO290" s="5">
        <v>144.19999999999999</v>
      </c>
      <c r="DP290" s="5">
        <v>144.69999999999999</v>
      </c>
      <c r="DQ290" s="5">
        <v>144.69999999999999</v>
      </c>
      <c r="DR290" s="5">
        <v>144.69999999999999</v>
      </c>
      <c r="DS290" s="5">
        <v>145.19999999999999</v>
      </c>
      <c r="DT290" s="5">
        <v>145.9</v>
      </c>
    </row>
    <row r="291" spans="1:124">
      <c r="A291" s="3" t="s">
        <v>595</v>
      </c>
      <c r="B291" s="3" t="s">
        <v>596</v>
      </c>
      <c r="C291" s="4">
        <v>0.59323999999999999</v>
      </c>
      <c r="D291" s="5">
        <v>114.4</v>
      </c>
      <c r="E291" s="5">
        <v>114.9</v>
      </c>
      <c r="F291" s="5">
        <v>116.7</v>
      </c>
      <c r="G291" s="5">
        <v>116.1</v>
      </c>
      <c r="H291" s="5">
        <v>114.6</v>
      </c>
      <c r="I291" s="5">
        <v>114.5</v>
      </c>
      <c r="J291" s="5">
        <v>114.8</v>
      </c>
      <c r="K291" s="5">
        <v>117</v>
      </c>
      <c r="L291" s="5">
        <v>118.3</v>
      </c>
      <c r="M291" s="5">
        <v>115.1</v>
      </c>
      <c r="N291" s="5">
        <v>115.1</v>
      </c>
      <c r="O291" s="5">
        <v>112</v>
      </c>
      <c r="P291" s="5">
        <v>116.7</v>
      </c>
      <c r="Q291" s="5">
        <v>117.6</v>
      </c>
      <c r="R291" s="5">
        <v>116.4</v>
      </c>
      <c r="S291" s="5">
        <v>119</v>
      </c>
      <c r="T291" s="5">
        <v>120.2</v>
      </c>
      <c r="U291" s="5">
        <v>121</v>
      </c>
      <c r="V291" s="5">
        <v>118.5</v>
      </c>
      <c r="W291" s="5">
        <v>121</v>
      </c>
      <c r="X291" s="5">
        <v>121.7</v>
      </c>
      <c r="Y291" s="5">
        <v>123.9</v>
      </c>
      <c r="Z291" s="5">
        <v>122.3</v>
      </c>
      <c r="AA291" s="5">
        <v>120.5</v>
      </c>
      <c r="AB291" s="5">
        <v>123.7</v>
      </c>
      <c r="AC291" s="5">
        <v>123.9</v>
      </c>
      <c r="AD291" s="5">
        <v>125.6</v>
      </c>
      <c r="AE291" s="5">
        <v>122.9</v>
      </c>
      <c r="AF291" s="5">
        <v>126.7</v>
      </c>
      <c r="AG291" s="5">
        <v>128.30000000000001</v>
      </c>
      <c r="AH291" s="5">
        <v>128.80000000000001</v>
      </c>
      <c r="AI291" s="5">
        <v>127.3</v>
      </c>
      <c r="AJ291" s="5">
        <v>125.4</v>
      </c>
      <c r="AK291" s="5">
        <v>124.2</v>
      </c>
      <c r="AL291" s="5">
        <v>123.2</v>
      </c>
      <c r="AM291" s="5">
        <v>125.4</v>
      </c>
      <c r="AN291" s="5">
        <v>133.30000000000001</v>
      </c>
      <c r="AO291" s="5">
        <v>136</v>
      </c>
      <c r="AP291" s="5">
        <v>133.5</v>
      </c>
      <c r="AQ291" s="5">
        <v>133.1</v>
      </c>
      <c r="AR291" s="5">
        <v>134.6</v>
      </c>
      <c r="AS291" s="5">
        <v>131.69999999999999</v>
      </c>
      <c r="AT291" s="5">
        <v>132.6</v>
      </c>
      <c r="AU291" s="5">
        <v>133.80000000000001</v>
      </c>
      <c r="AV291" s="5">
        <v>133.30000000000001</v>
      </c>
      <c r="AW291" s="5">
        <v>133.19999999999999</v>
      </c>
      <c r="AX291" s="5">
        <v>132.80000000000001</v>
      </c>
      <c r="AY291" s="5">
        <v>131.1</v>
      </c>
      <c r="AZ291" s="5">
        <v>131.19999999999999</v>
      </c>
      <c r="BA291" s="5">
        <v>133.69999999999999</v>
      </c>
      <c r="BB291" s="5">
        <v>134.9</v>
      </c>
      <c r="BC291" s="5">
        <v>133.5</v>
      </c>
      <c r="BD291" s="5">
        <v>133.5</v>
      </c>
      <c r="BE291" s="5">
        <v>133.6</v>
      </c>
      <c r="BF291" s="5">
        <v>132.19999999999999</v>
      </c>
      <c r="BG291" s="5">
        <v>133</v>
      </c>
      <c r="BH291" s="5">
        <v>134.69999999999999</v>
      </c>
      <c r="BI291" s="5">
        <v>136</v>
      </c>
      <c r="BJ291" s="5">
        <v>134.9</v>
      </c>
      <c r="BK291" s="5">
        <v>136.1</v>
      </c>
      <c r="BL291" s="5">
        <v>137.5</v>
      </c>
      <c r="BM291" s="5">
        <v>137.1</v>
      </c>
      <c r="BN291" s="5">
        <v>137.1</v>
      </c>
      <c r="BO291" s="5">
        <v>137.9</v>
      </c>
      <c r="BP291" s="5">
        <v>137.5</v>
      </c>
      <c r="BQ291" s="5">
        <v>137.80000000000001</v>
      </c>
      <c r="BR291" s="5">
        <v>136.9</v>
      </c>
      <c r="BS291" s="5">
        <v>137.69999999999999</v>
      </c>
      <c r="BT291" s="5">
        <v>138.69999999999999</v>
      </c>
      <c r="BU291" s="5">
        <v>138.69999999999999</v>
      </c>
      <c r="BV291" s="5">
        <v>138.69999999999999</v>
      </c>
      <c r="BW291" s="5">
        <v>137.5</v>
      </c>
      <c r="BX291" s="5">
        <v>140.80000000000001</v>
      </c>
      <c r="BY291" s="5">
        <v>139.9</v>
      </c>
      <c r="BZ291" s="5">
        <v>140.5</v>
      </c>
      <c r="CA291" s="5">
        <v>139.6</v>
      </c>
      <c r="CB291" s="5">
        <v>139.6</v>
      </c>
      <c r="CC291" s="5">
        <v>138.9</v>
      </c>
      <c r="CD291" s="5">
        <v>139.30000000000001</v>
      </c>
      <c r="CE291" s="5">
        <v>138.69999999999999</v>
      </c>
      <c r="CF291" s="5">
        <v>139.30000000000001</v>
      </c>
      <c r="CG291" s="5">
        <v>139.30000000000001</v>
      </c>
      <c r="CH291" s="5">
        <v>138.30000000000001</v>
      </c>
      <c r="CI291" s="5">
        <v>138.9</v>
      </c>
      <c r="CJ291" s="5">
        <v>140.19999999999999</v>
      </c>
      <c r="CK291" s="5">
        <v>139.6</v>
      </c>
      <c r="CL291" s="5">
        <v>139.30000000000001</v>
      </c>
      <c r="CM291" s="5">
        <v>138.5</v>
      </c>
      <c r="CN291" s="5">
        <v>138.4</v>
      </c>
      <c r="CO291" s="5">
        <v>139.4</v>
      </c>
      <c r="CP291" s="5">
        <v>138.9</v>
      </c>
      <c r="CQ291" s="5">
        <v>139.6</v>
      </c>
      <c r="CR291" s="5">
        <v>140.19999999999999</v>
      </c>
      <c r="CS291" s="5">
        <v>138.6</v>
      </c>
      <c r="CT291" s="5">
        <v>138.80000000000001</v>
      </c>
      <c r="CU291" s="5">
        <v>139</v>
      </c>
      <c r="CV291" s="5">
        <v>139</v>
      </c>
      <c r="CW291" s="5">
        <v>138.5</v>
      </c>
      <c r="CX291" s="5">
        <v>137.69999999999999</v>
      </c>
      <c r="CY291" s="5">
        <v>137.80000000000001</v>
      </c>
      <c r="CZ291" s="5">
        <v>137.19999999999999</v>
      </c>
      <c r="DA291" s="5">
        <v>137.69999999999999</v>
      </c>
      <c r="DB291" s="5">
        <v>137.1</v>
      </c>
      <c r="DC291" s="5">
        <v>138.30000000000001</v>
      </c>
      <c r="DD291" s="5">
        <v>138</v>
      </c>
      <c r="DE291" s="5">
        <v>138.6</v>
      </c>
      <c r="DF291" s="5">
        <v>138.5</v>
      </c>
      <c r="DG291" s="5">
        <v>139.19999999999999</v>
      </c>
      <c r="DH291" s="5">
        <v>139.19999999999999</v>
      </c>
      <c r="DI291" s="5">
        <v>139.6</v>
      </c>
      <c r="DJ291" s="5">
        <v>140.4</v>
      </c>
      <c r="DK291" s="5">
        <v>140.9</v>
      </c>
      <c r="DL291" s="5">
        <v>141.30000000000001</v>
      </c>
      <c r="DM291" s="5">
        <v>143.6</v>
      </c>
      <c r="DN291" s="5">
        <v>142.9</v>
      </c>
      <c r="DO291" s="5">
        <v>142.80000000000001</v>
      </c>
      <c r="DP291" s="5">
        <v>143.19999999999999</v>
      </c>
      <c r="DQ291" s="5">
        <v>143.30000000000001</v>
      </c>
      <c r="DR291" s="5">
        <v>143.5</v>
      </c>
      <c r="DS291" s="5">
        <v>143.69999999999999</v>
      </c>
      <c r="DT291" s="5">
        <v>144.30000000000001</v>
      </c>
    </row>
    <row r="292" spans="1:124">
      <c r="A292" s="3" t="s">
        <v>597</v>
      </c>
      <c r="B292" s="3" t="s">
        <v>598</v>
      </c>
      <c r="C292" s="4">
        <v>0.35582999999999998</v>
      </c>
      <c r="D292" s="5">
        <v>119.9</v>
      </c>
      <c r="E292" s="5">
        <v>119</v>
      </c>
      <c r="F292" s="5">
        <v>123.6</v>
      </c>
      <c r="G292" s="5">
        <v>122.8</v>
      </c>
      <c r="H292" s="5">
        <v>121.2</v>
      </c>
      <c r="I292" s="5">
        <v>122.5</v>
      </c>
      <c r="J292" s="5">
        <v>121.2</v>
      </c>
      <c r="K292" s="5">
        <v>126.3</v>
      </c>
      <c r="L292" s="5">
        <v>127</v>
      </c>
      <c r="M292" s="5">
        <v>123.4</v>
      </c>
      <c r="N292" s="5">
        <v>125.4</v>
      </c>
      <c r="O292" s="5">
        <v>122.2</v>
      </c>
      <c r="P292" s="5">
        <v>122.5</v>
      </c>
      <c r="Q292" s="5">
        <v>123.7</v>
      </c>
      <c r="R292" s="5">
        <v>123.5</v>
      </c>
      <c r="S292" s="5">
        <v>125.6</v>
      </c>
      <c r="T292" s="5">
        <v>128.30000000000001</v>
      </c>
      <c r="U292" s="5">
        <v>127.2</v>
      </c>
      <c r="V292" s="5">
        <v>124.8</v>
      </c>
      <c r="W292" s="5">
        <v>128</v>
      </c>
      <c r="X292" s="5">
        <v>128.69999999999999</v>
      </c>
      <c r="Y292" s="5">
        <v>132.1</v>
      </c>
      <c r="Z292" s="5">
        <v>132.19999999999999</v>
      </c>
      <c r="AA292" s="5">
        <v>129.19999999999999</v>
      </c>
      <c r="AB292" s="5">
        <v>129.80000000000001</v>
      </c>
      <c r="AC292" s="5">
        <v>129.80000000000001</v>
      </c>
      <c r="AD292" s="5">
        <v>128.80000000000001</v>
      </c>
      <c r="AE292" s="5">
        <v>126</v>
      </c>
      <c r="AF292" s="5">
        <v>130.5</v>
      </c>
      <c r="AG292" s="5">
        <v>132.69999999999999</v>
      </c>
      <c r="AH292" s="5">
        <v>134.69999999999999</v>
      </c>
      <c r="AI292" s="5">
        <v>132.30000000000001</v>
      </c>
      <c r="AJ292" s="5">
        <v>129</v>
      </c>
      <c r="AK292" s="5">
        <v>127.2</v>
      </c>
      <c r="AL292" s="5">
        <v>127.1</v>
      </c>
      <c r="AM292" s="5">
        <v>128.9</v>
      </c>
      <c r="AN292" s="5">
        <v>138.69999999999999</v>
      </c>
      <c r="AO292" s="5">
        <v>142.6</v>
      </c>
      <c r="AP292" s="5">
        <v>139</v>
      </c>
      <c r="AQ292" s="5">
        <v>138.6</v>
      </c>
      <c r="AR292" s="5">
        <v>140.80000000000001</v>
      </c>
      <c r="AS292" s="5">
        <v>137.1</v>
      </c>
      <c r="AT292" s="5">
        <v>138.80000000000001</v>
      </c>
      <c r="AU292" s="5">
        <v>138.9</v>
      </c>
      <c r="AV292" s="5">
        <v>138.6</v>
      </c>
      <c r="AW292" s="5">
        <v>138.80000000000001</v>
      </c>
      <c r="AX292" s="5">
        <v>137</v>
      </c>
      <c r="AY292" s="5">
        <v>136.6</v>
      </c>
      <c r="AZ292" s="5">
        <v>136.4</v>
      </c>
      <c r="BA292" s="5">
        <v>137.9</v>
      </c>
      <c r="BB292" s="5">
        <v>140.19999999999999</v>
      </c>
      <c r="BC292" s="5">
        <v>140</v>
      </c>
      <c r="BD292" s="5">
        <v>139.5</v>
      </c>
      <c r="BE292" s="5">
        <v>139.80000000000001</v>
      </c>
      <c r="BF292" s="5">
        <v>140.30000000000001</v>
      </c>
      <c r="BG292" s="5">
        <v>141.80000000000001</v>
      </c>
      <c r="BH292" s="5">
        <v>142.6</v>
      </c>
      <c r="BI292" s="5">
        <v>144.19999999999999</v>
      </c>
      <c r="BJ292" s="5">
        <v>143.1</v>
      </c>
      <c r="BK292" s="5">
        <v>143.69999999999999</v>
      </c>
      <c r="BL292" s="5">
        <v>145.6</v>
      </c>
      <c r="BM292" s="5">
        <v>144.9</v>
      </c>
      <c r="BN292" s="5">
        <v>144.9</v>
      </c>
      <c r="BO292" s="5">
        <v>145.9</v>
      </c>
      <c r="BP292" s="5">
        <v>145.30000000000001</v>
      </c>
      <c r="BQ292" s="5">
        <v>144.9</v>
      </c>
      <c r="BR292" s="5">
        <v>145.1</v>
      </c>
      <c r="BS292" s="5">
        <v>146.19999999999999</v>
      </c>
      <c r="BT292" s="5">
        <v>146.4</v>
      </c>
      <c r="BU292" s="5">
        <v>146.4</v>
      </c>
      <c r="BV292" s="5">
        <v>146.30000000000001</v>
      </c>
      <c r="BW292" s="5">
        <v>144.4</v>
      </c>
      <c r="BX292" s="5">
        <v>148.19999999999999</v>
      </c>
      <c r="BY292" s="5">
        <v>149.19999999999999</v>
      </c>
      <c r="BZ292" s="5">
        <v>149.9</v>
      </c>
      <c r="CA292" s="5">
        <v>147.30000000000001</v>
      </c>
      <c r="CB292" s="5">
        <v>146.9</v>
      </c>
      <c r="CC292" s="5">
        <v>146.9</v>
      </c>
      <c r="CD292" s="5">
        <v>148.1</v>
      </c>
      <c r="CE292" s="5">
        <v>147.5</v>
      </c>
      <c r="CF292" s="5">
        <v>147.1</v>
      </c>
      <c r="CG292" s="5">
        <v>147.1</v>
      </c>
      <c r="CH292" s="5">
        <v>146.5</v>
      </c>
      <c r="CI292" s="5">
        <v>146.30000000000001</v>
      </c>
      <c r="CJ292" s="5">
        <v>148.4</v>
      </c>
      <c r="CK292" s="5">
        <v>146.69999999999999</v>
      </c>
      <c r="CL292" s="5">
        <v>147</v>
      </c>
      <c r="CM292" s="5">
        <v>147.30000000000001</v>
      </c>
      <c r="CN292" s="5">
        <v>147.1</v>
      </c>
      <c r="CO292" s="5">
        <v>147.80000000000001</v>
      </c>
      <c r="CP292" s="5">
        <v>148</v>
      </c>
      <c r="CQ292" s="5">
        <v>149.5</v>
      </c>
      <c r="CR292" s="5">
        <v>149.19999999999999</v>
      </c>
      <c r="CS292" s="5">
        <v>146.69999999999999</v>
      </c>
      <c r="CT292" s="5">
        <v>147</v>
      </c>
      <c r="CU292" s="5">
        <v>147</v>
      </c>
      <c r="CV292" s="5">
        <v>147</v>
      </c>
      <c r="CW292" s="5">
        <v>147.69999999999999</v>
      </c>
      <c r="CX292" s="5">
        <v>145.6</v>
      </c>
      <c r="CY292" s="5">
        <v>145.6</v>
      </c>
      <c r="CZ292" s="5">
        <v>145.4</v>
      </c>
      <c r="DA292" s="5">
        <v>146.6</v>
      </c>
      <c r="DB292" s="5">
        <v>146.19999999999999</v>
      </c>
      <c r="DC292" s="5">
        <v>148.1</v>
      </c>
      <c r="DD292" s="5">
        <v>147.9</v>
      </c>
      <c r="DE292" s="5">
        <v>148.6</v>
      </c>
      <c r="DF292" s="5">
        <v>148.5</v>
      </c>
      <c r="DG292" s="5">
        <v>150.6</v>
      </c>
      <c r="DH292" s="5">
        <v>150.80000000000001</v>
      </c>
      <c r="DI292" s="5">
        <v>151.19999999999999</v>
      </c>
      <c r="DJ292" s="5">
        <v>151.69999999999999</v>
      </c>
      <c r="DK292" s="5">
        <v>152.69999999999999</v>
      </c>
      <c r="DL292" s="5">
        <v>153.1</v>
      </c>
      <c r="DM292" s="5">
        <v>157</v>
      </c>
      <c r="DN292" s="5">
        <v>156.80000000000001</v>
      </c>
      <c r="DO292" s="5">
        <v>156.4</v>
      </c>
      <c r="DP292" s="5">
        <v>156.9</v>
      </c>
      <c r="DQ292" s="5">
        <v>157</v>
      </c>
      <c r="DR292" s="5">
        <v>158.1</v>
      </c>
      <c r="DS292" s="5">
        <v>158.4</v>
      </c>
      <c r="DT292" s="5">
        <v>158.69999999999999</v>
      </c>
    </row>
    <row r="293" spans="1:124">
      <c r="A293" s="3" t="s">
        <v>599</v>
      </c>
      <c r="B293" s="3" t="s">
        <v>600</v>
      </c>
      <c r="C293" s="4">
        <v>1.3769999999999999E-2</v>
      </c>
      <c r="D293" s="5">
        <v>103.6</v>
      </c>
      <c r="E293" s="5">
        <v>103.6</v>
      </c>
      <c r="F293" s="5">
        <v>101.7</v>
      </c>
      <c r="G293" s="5">
        <v>100.9</v>
      </c>
      <c r="H293" s="5">
        <v>102.7</v>
      </c>
      <c r="I293" s="5">
        <v>103.6</v>
      </c>
      <c r="J293" s="5">
        <v>102.9</v>
      </c>
      <c r="K293" s="5">
        <v>103.2</v>
      </c>
      <c r="L293" s="5">
        <v>101.7</v>
      </c>
      <c r="M293" s="5">
        <v>100.1</v>
      </c>
      <c r="N293" s="5">
        <v>99.8</v>
      </c>
      <c r="O293" s="5">
        <v>100.2</v>
      </c>
      <c r="P293" s="5">
        <v>103</v>
      </c>
      <c r="Q293" s="5">
        <v>102.3</v>
      </c>
      <c r="R293" s="5">
        <v>101.5</v>
      </c>
      <c r="S293" s="5">
        <v>103.6</v>
      </c>
      <c r="T293" s="5">
        <v>104.2</v>
      </c>
      <c r="U293" s="5">
        <v>105.8</v>
      </c>
      <c r="V293" s="5">
        <v>108</v>
      </c>
      <c r="W293" s="5">
        <v>106.7</v>
      </c>
      <c r="X293" s="5">
        <v>107.3</v>
      </c>
      <c r="Y293" s="5">
        <v>108.2</v>
      </c>
      <c r="Z293" s="5">
        <v>108.7</v>
      </c>
      <c r="AA293" s="5">
        <v>108.4</v>
      </c>
      <c r="AB293" s="5">
        <v>111.9</v>
      </c>
      <c r="AC293" s="5">
        <v>113.6</v>
      </c>
      <c r="AD293" s="5">
        <v>115.8</v>
      </c>
      <c r="AE293" s="5">
        <v>116.9</v>
      </c>
      <c r="AF293" s="5">
        <v>119.7</v>
      </c>
      <c r="AG293" s="5">
        <v>118.1</v>
      </c>
      <c r="AH293" s="5">
        <v>116.1</v>
      </c>
      <c r="AI293" s="5">
        <v>115.9</v>
      </c>
      <c r="AJ293" s="5">
        <v>116.7</v>
      </c>
      <c r="AK293" s="5">
        <v>114.6</v>
      </c>
      <c r="AL293" s="5">
        <v>114.8</v>
      </c>
      <c r="AM293" s="5">
        <v>116.2</v>
      </c>
      <c r="AN293" s="5">
        <v>118.9</v>
      </c>
      <c r="AO293" s="5">
        <v>121.3</v>
      </c>
      <c r="AP293" s="5">
        <v>121.3</v>
      </c>
      <c r="AQ293" s="5">
        <v>120.8</v>
      </c>
      <c r="AR293" s="5">
        <v>118.9</v>
      </c>
      <c r="AS293" s="5">
        <v>122.1</v>
      </c>
      <c r="AT293" s="5">
        <v>121.5</v>
      </c>
      <c r="AU293" s="5">
        <v>121.4</v>
      </c>
      <c r="AV293" s="5">
        <v>119</v>
      </c>
      <c r="AW293" s="5">
        <v>118.6</v>
      </c>
      <c r="AX293" s="5">
        <v>118.9</v>
      </c>
      <c r="AY293" s="5">
        <v>119.4</v>
      </c>
      <c r="AZ293" s="5">
        <v>122.4</v>
      </c>
      <c r="BA293" s="5">
        <v>121.5</v>
      </c>
      <c r="BB293" s="5">
        <v>122.6</v>
      </c>
      <c r="BC293" s="5">
        <v>120.9</v>
      </c>
      <c r="BD293" s="5">
        <v>122.5</v>
      </c>
      <c r="BE293" s="5">
        <v>123.3</v>
      </c>
      <c r="BF293" s="5">
        <v>124.2</v>
      </c>
      <c r="BG293" s="5">
        <v>124</v>
      </c>
      <c r="BH293" s="5">
        <v>122.7</v>
      </c>
      <c r="BI293" s="5">
        <v>123</v>
      </c>
      <c r="BJ293" s="5">
        <v>123</v>
      </c>
      <c r="BK293" s="5">
        <v>122.4</v>
      </c>
      <c r="BL293" s="5">
        <v>123.3</v>
      </c>
      <c r="BM293" s="5">
        <v>123.3</v>
      </c>
      <c r="BN293" s="5">
        <v>124.4</v>
      </c>
      <c r="BO293" s="5">
        <v>125.2</v>
      </c>
      <c r="BP293" s="5">
        <v>125.8</v>
      </c>
      <c r="BQ293" s="5">
        <v>126.9</v>
      </c>
      <c r="BR293" s="5">
        <v>127.1</v>
      </c>
      <c r="BS293" s="5">
        <v>128.4</v>
      </c>
      <c r="BT293" s="5">
        <v>126.7</v>
      </c>
      <c r="BU293" s="5">
        <v>125.5</v>
      </c>
      <c r="BV293" s="5">
        <v>126</v>
      </c>
      <c r="BW293" s="5">
        <v>126.7</v>
      </c>
      <c r="BX293" s="5">
        <v>127.2</v>
      </c>
      <c r="BY293" s="5">
        <v>126.6</v>
      </c>
      <c r="BZ293" s="5">
        <v>125.9</v>
      </c>
      <c r="CA293" s="5">
        <v>125.8</v>
      </c>
      <c r="CB293" s="5">
        <v>128</v>
      </c>
      <c r="CC293" s="5">
        <v>126.6</v>
      </c>
      <c r="CD293" s="5">
        <v>127.1</v>
      </c>
      <c r="CE293" s="5">
        <v>129</v>
      </c>
      <c r="CF293" s="5">
        <v>129.80000000000001</v>
      </c>
      <c r="CG293" s="5">
        <v>129</v>
      </c>
      <c r="CH293" s="5">
        <v>130.19999999999999</v>
      </c>
      <c r="CI293" s="5">
        <v>132.5</v>
      </c>
      <c r="CJ293" s="5">
        <v>132.6</v>
      </c>
      <c r="CK293" s="5">
        <v>132.4</v>
      </c>
      <c r="CL293" s="5">
        <v>131.69999999999999</v>
      </c>
      <c r="CM293" s="5">
        <v>129.4</v>
      </c>
      <c r="CN293" s="5">
        <v>129.4</v>
      </c>
      <c r="CO293" s="5">
        <v>130.30000000000001</v>
      </c>
      <c r="CP293" s="5">
        <v>129.69999999999999</v>
      </c>
      <c r="CQ293" s="5">
        <v>129.4</v>
      </c>
      <c r="CR293" s="5">
        <v>129.1</v>
      </c>
      <c r="CS293" s="5">
        <v>129.30000000000001</v>
      </c>
      <c r="CT293" s="5">
        <v>128.9</v>
      </c>
      <c r="CU293" s="5">
        <v>129.19999999999999</v>
      </c>
      <c r="CV293" s="5">
        <v>129</v>
      </c>
      <c r="CW293" s="5">
        <v>129.1</v>
      </c>
      <c r="CX293" s="5">
        <v>130.9</v>
      </c>
      <c r="CY293" s="5">
        <v>129.1</v>
      </c>
      <c r="CZ293" s="5">
        <v>130.4</v>
      </c>
      <c r="DA293" s="5">
        <v>127.4</v>
      </c>
      <c r="DB293" s="5">
        <v>126.1</v>
      </c>
      <c r="DC293" s="5">
        <v>126.7</v>
      </c>
      <c r="DD293" s="5">
        <v>126</v>
      </c>
      <c r="DE293" s="5">
        <v>125.9</v>
      </c>
      <c r="DF293" s="5">
        <v>125.3</v>
      </c>
      <c r="DG293" s="5">
        <v>125.4</v>
      </c>
      <c r="DH293" s="5">
        <v>126.3</v>
      </c>
      <c r="DI293" s="5">
        <v>128.69999999999999</v>
      </c>
      <c r="DJ293" s="5">
        <v>127.9</v>
      </c>
      <c r="DK293" s="5">
        <v>127.4</v>
      </c>
      <c r="DL293" s="5">
        <v>127.9</v>
      </c>
      <c r="DM293" s="5">
        <v>126.9</v>
      </c>
      <c r="DN293" s="5">
        <v>126.3</v>
      </c>
      <c r="DO293" s="5">
        <v>131.4</v>
      </c>
      <c r="DP293" s="5">
        <v>131.5</v>
      </c>
      <c r="DQ293" s="5">
        <v>130.69999999999999</v>
      </c>
      <c r="DR293" s="5">
        <v>132</v>
      </c>
      <c r="DS293" s="5">
        <v>132.80000000000001</v>
      </c>
      <c r="DT293" s="5">
        <v>134</v>
      </c>
    </row>
    <row r="294" spans="1:124">
      <c r="A294" s="3" t="s">
        <v>601</v>
      </c>
      <c r="B294" s="3" t="s">
        <v>602</v>
      </c>
      <c r="C294" s="4">
        <v>0.12903999999999999</v>
      </c>
      <c r="D294" s="5">
        <v>106.5</v>
      </c>
      <c r="E294" s="5">
        <v>107.7</v>
      </c>
      <c r="F294" s="5">
        <v>103.7</v>
      </c>
      <c r="G294" s="5">
        <v>102.6</v>
      </c>
      <c r="H294" s="5">
        <v>102.6</v>
      </c>
      <c r="I294" s="5">
        <v>99.2</v>
      </c>
      <c r="J294" s="5">
        <v>104.2</v>
      </c>
      <c r="K294" s="5">
        <v>104.6</v>
      </c>
      <c r="L294" s="5">
        <v>102.3</v>
      </c>
      <c r="M294" s="5">
        <v>98.4</v>
      </c>
      <c r="N294" s="5">
        <v>96.9</v>
      </c>
      <c r="O294" s="5">
        <v>95.1</v>
      </c>
      <c r="P294" s="5">
        <v>102.9</v>
      </c>
      <c r="Q294" s="5">
        <v>102.2</v>
      </c>
      <c r="R294" s="5">
        <v>102.6</v>
      </c>
      <c r="S294" s="5">
        <v>104.8</v>
      </c>
      <c r="T294" s="5">
        <v>103.2</v>
      </c>
      <c r="U294" s="5">
        <v>109.3</v>
      </c>
      <c r="V294" s="5">
        <v>106.3</v>
      </c>
      <c r="W294" s="5">
        <v>106.6</v>
      </c>
      <c r="X294" s="5">
        <v>107.5</v>
      </c>
      <c r="Y294" s="5">
        <v>106.2</v>
      </c>
      <c r="Z294" s="5">
        <v>103</v>
      </c>
      <c r="AA294" s="5">
        <v>106.9</v>
      </c>
      <c r="AB294" s="5">
        <v>114.7</v>
      </c>
      <c r="AC294" s="5">
        <v>113.8</v>
      </c>
      <c r="AD294" s="5">
        <v>119.5</v>
      </c>
      <c r="AE294" s="5">
        <v>117.3</v>
      </c>
      <c r="AF294" s="5">
        <v>121</v>
      </c>
      <c r="AG294" s="5">
        <v>122.4</v>
      </c>
      <c r="AH294" s="5">
        <v>119.6</v>
      </c>
      <c r="AI294" s="5">
        <v>119.3</v>
      </c>
      <c r="AJ294" s="5">
        <v>120.5</v>
      </c>
      <c r="AK294" s="5">
        <v>118.9</v>
      </c>
      <c r="AL294" s="5">
        <v>117.4</v>
      </c>
      <c r="AM294" s="5">
        <v>122.8</v>
      </c>
      <c r="AN294" s="5">
        <v>128.69999999999999</v>
      </c>
      <c r="AO294" s="5">
        <v>127.8</v>
      </c>
      <c r="AP294" s="5">
        <v>126.8</v>
      </c>
      <c r="AQ294" s="5">
        <v>124.7</v>
      </c>
      <c r="AR294" s="5">
        <v>125.3</v>
      </c>
      <c r="AS294" s="5">
        <v>123.7</v>
      </c>
      <c r="AT294" s="5">
        <v>125</v>
      </c>
      <c r="AU294" s="5">
        <v>128.30000000000001</v>
      </c>
      <c r="AV294" s="5">
        <v>126.6</v>
      </c>
      <c r="AW294" s="5">
        <v>122.8</v>
      </c>
      <c r="AX294" s="5">
        <v>127.9</v>
      </c>
      <c r="AY294" s="5">
        <v>120.6</v>
      </c>
      <c r="AZ294" s="5">
        <v>122.7</v>
      </c>
      <c r="BA294" s="5">
        <v>128.30000000000001</v>
      </c>
      <c r="BB294" s="5">
        <v>127.1</v>
      </c>
      <c r="BC294" s="5">
        <v>122.7</v>
      </c>
      <c r="BD294" s="5">
        <v>123.6</v>
      </c>
      <c r="BE294" s="5">
        <v>121.9</v>
      </c>
      <c r="BF294" s="5">
        <v>115.7</v>
      </c>
      <c r="BG294" s="5">
        <v>115.8</v>
      </c>
      <c r="BH294" s="5">
        <v>121.3</v>
      </c>
      <c r="BI294" s="5">
        <v>122.1</v>
      </c>
      <c r="BJ294" s="5">
        <v>120.9</v>
      </c>
      <c r="BK294" s="5">
        <v>125.1</v>
      </c>
      <c r="BL294" s="5">
        <v>125.7</v>
      </c>
      <c r="BM294" s="5">
        <v>126.1</v>
      </c>
      <c r="BN294" s="5">
        <v>125</v>
      </c>
      <c r="BO294" s="5">
        <v>125.8</v>
      </c>
      <c r="BP294" s="5">
        <v>125.9</v>
      </c>
      <c r="BQ294" s="5">
        <v>128.80000000000001</v>
      </c>
      <c r="BR294" s="5">
        <v>124.1</v>
      </c>
      <c r="BS294" s="5">
        <v>125.7</v>
      </c>
      <c r="BT294" s="5">
        <v>128.80000000000001</v>
      </c>
      <c r="BU294" s="5">
        <v>129.5</v>
      </c>
      <c r="BV294" s="5">
        <v>130.80000000000001</v>
      </c>
      <c r="BW294" s="5">
        <v>130</v>
      </c>
      <c r="BX294" s="5">
        <v>130.19999999999999</v>
      </c>
      <c r="BY294" s="5">
        <v>127.6</v>
      </c>
      <c r="BZ294" s="5">
        <v>127.8</v>
      </c>
      <c r="CA294" s="5">
        <v>128.5</v>
      </c>
      <c r="CB294" s="5">
        <v>128.6</v>
      </c>
      <c r="CC294" s="5">
        <v>130</v>
      </c>
      <c r="CD294" s="5">
        <v>129.9</v>
      </c>
      <c r="CE294" s="5">
        <v>129.4</v>
      </c>
      <c r="CF294" s="5">
        <v>130.19999999999999</v>
      </c>
      <c r="CG294" s="5">
        <v>131.69999999999999</v>
      </c>
      <c r="CH294" s="5">
        <v>131.1</v>
      </c>
      <c r="CI294" s="5">
        <v>134.1</v>
      </c>
      <c r="CJ294" s="5">
        <v>135.4</v>
      </c>
      <c r="CK294" s="5">
        <v>135.5</v>
      </c>
      <c r="CL294" s="5">
        <v>135.1</v>
      </c>
      <c r="CM294" s="5">
        <v>133.19999999999999</v>
      </c>
      <c r="CN294" s="5">
        <v>132.9</v>
      </c>
      <c r="CO294" s="5">
        <v>133.5</v>
      </c>
      <c r="CP294" s="5">
        <v>131.4</v>
      </c>
      <c r="CQ294" s="5">
        <v>130.80000000000001</v>
      </c>
      <c r="CR294" s="5">
        <v>130.80000000000001</v>
      </c>
      <c r="CS294" s="5">
        <v>131.4</v>
      </c>
      <c r="CT294" s="5">
        <v>133.4</v>
      </c>
      <c r="CU294" s="5">
        <v>133.5</v>
      </c>
      <c r="CV294" s="5">
        <v>133.5</v>
      </c>
      <c r="CW294" s="5">
        <v>133.30000000000001</v>
      </c>
      <c r="CX294" s="5">
        <v>133.30000000000001</v>
      </c>
      <c r="CY294" s="5">
        <v>133.4</v>
      </c>
      <c r="CZ294" s="5">
        <v>133.19999999999999</v>
      </c>
      <c r="DA294" s="5">
        <v>133</v>
      </c>
      <c r="DB294" s="5">
        <v>132</v>
      </c>
      <c r="DC294" s="5">
        <v>133.30000000000001</v>
      </c>
      <c r="DD294" s="5">
        <v>132.9</v>
      </c>
      <c r="DE294" s="5">
        <v>133.5</v>
      </c>
      <c r="DF294" s="5">
        <v>133.5</v>
      </c>
      <c r="DG294" s="5">
        <v>130.80000000000001</v>
      </c>
      <c r="DH294" s="5">
        <v>130.19999999999999</v>
      </c>
      <c r="DI294" s="5">
        <v>131</v>
      </c>
      <c r="DJ294" s="5">
        <v>133.19999999999999</v>
      </c>
      <c r="DK294" s="5">
        <v>132.69999999999999</v>
      </c>
      <c r="DL294" s="5">
        <v>133.1</v>
      </c>
      <c r="DM294" s="5">
        <v>132.9</v>
      </c>
      <c r="DN294" s="5">
        <v>130</v>
      </c>
      <c r="DO294" s="5">
        <v>130.30000000000001</v>
      </c>
      <c r="DP294" s="5">
        <v>130.30000000000001</v>
      </c>
      <c r="DQ294" s="5">
        <v>130.30000000000001</v>
      </c>
      <c r="DR294" s="5">
        <v>127.9</v>
      </c>
      <c r="DS294" s="5">
        <v>127.9</v>
      </c>
      <c r="DT294" s="5">
        <v>131.30000000000001</v>
      </c>
    </row>
    <row r="295" spans="1:124">
      <c r="A295" s="3" t="s">
        <v>603</v>
      </c>
      <c r="B295" s="3" t="s">
        <v>604</v>
      </c>
      <c r="C295" s="4">
        <v>9.4600000000000004E-2</v>
      </c>
      <c r="D295" s="5">
        <v>105.8</v>
      </c>
      <c r="E295" s="5">
        <v>110.5</v>
      </c>
      <c r="F295" s="5">
        <v>110.5</v>
      </c>
      <c r="G295" s="5">
        <v>111.5</v>
      </c>
      <c r="H295" s="5">
        <v>107.9</v>
      </c>
      <c r="I295" s="5">
        <v>106.5</v>
      </c>
      <c r="J295" s="5">
        <v>107.3</v>
      </c>
      <c r="K295" s="5">
        <v>101.1</v>
      </c>
      <c r="L295" s="5">
        <v>109.5</v>
      </c>
      <c r="M295" s="5">
        <v>108.6</v>
      </c>
      <c r="N295" s="5">
        <v>103.5</v>
      </c>
      <c r="O295" s="5">
        <v>98.5</v>
      </c>
      <c r="P295" s="5">
        <v>115.4</v>
      </c>
      <c r="Q295" s="5">
        <v>117.8</v>
      </c>
      <c r="R295" s="5">
        <v>110.9</v>
      </c>
      <c r="S295" s="5">
        <v>116.1</v>
      </c>
      <c r="T295" s="5">
        <v>115.1</v>
      </c>
      <c r="U295" s="5">
        <v>115.6</v>
      </c>
      <c r="V295" s="5">
        <v>112.7</v>
      </c>
      <c r="W295" s="5">
        <v>116.3</v>
      </c>
      <c r="X295" s="5">
        <v>116.6</v>
      </c>
      <c r="Y295" s="5">
        <v>119.3</v>
      </c>
      <c r="Z295" s="5">
        <v>113.7</v>
      </c>
      <c r="AA295" s="5">
        <v>108.1</v>
      </c>
      <c r="AB295" s="5">
        <v>114.5</v>
      </c>
      <c r="AC295" s="5">
        <v>117</v>
      </c>
      <c r="AD295" s="5">
        <v>123</v>
      </c>
      <c r="AE295" s="5">
        <v>119.6</v>
      </c>
      <c r="AF295" s="5">
        <v>121.2</v>
      </c>
      <c r="AG295" s="5">
        <v>121.3</v>
      </c>
      <c r="AH295" s="5">
        <v>120.8</v>
      </c>
      <c r="AI295" s="5">
        <v>120.8</v>
      </c>
      <c r="AJ295" s="5">
        <v>119.8</v>
      </c>
      <c r="AK295" s="5">
        <v>121.4</v>
      </c>
      <c r="AL295" s="5">
        <v>117.9</v>
      </c>
      <c r="AM295" s="5">
        <v>117.1</v>
      </c>
      <c r="AN295" s="5">
        <v>121.1</v>
      </c>
      <c r="AO295" s="5">
        <v>124.7</v>
      </c>
      <c r="AP295" s="5">
        <v>123.9</v>
      </c>
      <c r="AQ295" s="5">
        <v>125.7</v>
      </c>
      <c r="AR295" s="5">
        <v>126.3</v>
      </c>
      <c r="AS295" s="5">
        <v>123.6</v>
      </c>
      <c r="AT295" s="5">
        <v>121.3</v>
      </c>
      <c r="AU295" s="5">
        <v>123.6</v>
      </c>
      <c r="AV295" s="5">
        <v>124.6</v>
      </c>
      <c r="AW295" s="5">
        <v>128.4</v>
      </c>
      <c r="AX295" s="5">
        <v>125.4</v>
      </c>
      <c r="AY295" s="5">
        <v>126.1</v>
      </c>
      <c r="AZ295" s="5">
        <v>124.2</v>
      </c>
      <c r="BA295" s="5">
        <v>127.3</v>
      </c>
      <c r="BB295" s="5">
        <v>127.2</v>
      </c>
      <c r="BC295" s="5">
        <v>125.9</v>
      </c>
      <c r="BD295" s="5">
        <v>126.2</v>
      </c>
      <c r="BE295" s="5">
        <v>127.8</v>
      </c>
      <c r="BF295" s="5">
        <v>125.8</v>
      </c>
      <c r="BG295" s="5">
        <v>124.7</v>
      </c>
      <c r="BH295" s="5">
        <v>124.7</v>
      </c>
      <c r="BI295" s="5">
        <v>126.3</v>
      </c>
      <c r="BJ295" s="5">
        <v>124.5</v>
      </c>
      <c r="BK295" s="5">
        <v>124.6</v>
      </c>
      <c r="BL295" s="5">
        <v>124.9</v>
      </c>
      <c r="BM295" s="5">
        <v>124.6</v>
      </c>
      <c r="BN295" s="5">
        <v>126</v>
      </c>
      <c r="BO295" s="5">
        <v>126.4</v>
      </c>
      <c r="BP295" s="5">
        <v>125.8</v>
      </c>
      <c r="BQ295" s="5">
        <v>124.9</v>
      </c>
      <c r="BR295" s="5">
        <v>125.2</v>
      </c>
      <c r="BS295" s="5">
        <v>123.4</v>
      </c>
      <c r="BT295" s="5">
        <v>125</v>
      </c>
      <c r="BU295" s="5">
        <v>123.8</v>
      </c>
      <c r="BV295" s="5">
        <v>122.9</v>
      </c>
      <c r="BW295" s="5">
        <v>123.2</v>
      </c>
      <c r="BX295" s="5">
        <v>129.6</v>
      </c>
      <c r="BY295" s="5">
        <v>123.8</v>
      </c>
      <c r="BZ295" s="5">
        <v>124.6</v>
      </c>
      <c r="CA295" s="5">
        <v>127.9</v>
      </c>
      <c r="CB295" s="5">
        <v>128.6</v>
      </c>
      <c r="CC295" s="5">
        <v>122.6</v>
      </c>
      <c r="CD295" s="5">
        <v>120.4</v>
      </c>
      <c r="CE295" s="5">
        <v>119.5</v>
      </c>
      <c r="CF295" s="5">
        <v>123.6</v>
      </c>
      <c r="CG295" s="5">
        <v>122</v>
      </c>
      <c r="CH295" s="5">
        <v>118.2</v>
      </c>
      <c r="CI295" s="5">
        <v>118.8</v>
      </c>
      <c r="CJ295" s="5">
        <v>117.2</v>
      </c>
      <c r="CK295" s="5">
        <v>119.3</v>
      </c>
      <c r="CL295" s="5">
        <v>117</v>
      </c>
      <c r="CM295" s="5">
        <v>113.9</v>
      </c>
      <c r="CN295" s="5">
        <v>114.4</v>
      </c>
      <c r="CO295" s="5">
        <v>117.1</v>
      </c>
      <c r="CP295" s="5">
        <v>116.6</v>
      </c>
      <c r="CQ295" s="5">
        <v>115.8</v>
      </c>
      <c r="CR295" s="5">
        <v>120.6</v>
      </c>
      <c r="CS295" s="5">
        <v>119.4</v>
      </c>
      <c r="CT295" s="5">
        <v>116.9</v>
      </c>
      <c r="CU295" s="5">
        <v>117.8</v>
      </c>
      <c r="CV295" s="5">
        <v>117.8</v>
      </c>
      <c r="CW295" s="5">
        <v>112.6</v>
      </c>
      <c r="CX295" s="5">
        <v>114.8</v>
      </c>
      <c r="CY295" s="5">
        <v>115.4</v>
      </c>
      <c r="CZ295" s="5">
        <v>112.9</v>
      </c>
      <c r="DA295" s="5">
        <v>112.3</v>
      </c>
      <c r="DB295" s="5">
        <v>111.5</v>
      </c>
      <c r="DC295" s="5">
        <v>109.8</v>
      </c>
      <c r="DD295" s="5">
        <v>109.6</v>
      </c>
      <c r="DE295" s="5">
        <v>109.7</v>
      </c>
      <c r="DF295" s="5">
        <v>109.4</v>
      </c>
      <c r="DG295" s="5">
        <v>109.7</v>
      </c>
      <c r="DH295" s="5">
        <v>109.8</v>
      </c>
      <c r="DI295" s="5">
        <v>109.4</v>
      </c>
      <c r="DJ295" s="5">
        <v>109.6</v>
      </c>
      <c r="DK295" s="5">
        <v>109.9</v>
      </c>
      <c r="DL295" s="5">
        <v>110.1</v>
      </c>
      <c r="DM295" s="5">
        <v>110.6</v>
      </c>
      <c r="DN295" s="5">
        <v>110.5</v>
      </c>
      <c r="DO295" s="5">
        <v>110.4</v>
      </c>
      <c r="DP295" s="5">
        <v>110.9</v>
      </c>
      <c r="DQ295" s="5">
        <v>111.4</v>
      </c>
      <c r="DR295" s="5">
        <v>111.7</v>
      </c>
      <c r="DS295" s="5">
        <v>111.6</v>
      </c>
      <c r="DT295" s="5">
        <v>109.6</v>
      </c>
    </row>
    <row r="296" spans="1:124">
      <c r="A296" s="3" t="s">
        <v>605</v>
      </c>
      <c r="B296" s="3" t="s">
        <v>606</v>
      </c>
      <c r="C296" s="4">
        <v>0.22090000000000001</v>
      </c>
      <c r="D296" s="5">
        <v>102.6</v>
      </c>
      <c r="E296" s="5">
        <v>101.7</v>
      </c>
      <c r="F296" s="5">
        <v>102.5</v>
      </c>
      <c r="G296" s="5">
        <v>105</v>
      </c>
      <c r="H296" s="5">
        <v>106.4</v>
      </c>
      <c r="I296" s="5">
        <v>105.7</v>
      </c>
      <c r="J296" s="5">
        <v>106.6</v>
      </c>
      <c r="K296" s="5">
        <v>103.7</v>
      </c>
      <c r="L296" s="5">
        <v>104.5</v>
      </c>
      <c r="M296" s="5">
        <v>104.2</v>
      </c>
      <c r="N296" s="5">
        <v>101.1</v>
      </c>
      <c r="O296" s="5">
        <v>101.5</v>
      </c>
      <c r="P296" s="5">
        <v>109</v>
      </c>
      <c r="Q296" s="5">
        <v>109.5</v>
      </c>
      <c r="R296" s="5">
        <v>111.2</v>
      </c>
      <c r="S296" s="5">
        <v>109.7</v>
      </c>
      <c r="T296" s="5">
        <v>108.2</v>
      </c>
      <c r="U296" s="5">
        <v>114</v>
      </c>
      <c r="V296" s="5">
        <v>113.1</v>
      </c>
      <c r="W296" s="5">
        <v>111.9</v>
      </c>
      <c r="X296" s="5">
        <v>111.8</v>
      </c>
      <c r="Y296" s="5">
        <v>114.5</v>
      </c>
      <c r="Z296" s="5">
        <v>113.3</v>
      </c>
      <c r="AA296" s="5">
        <v>115</v>
      </c>
      <c r="AB296" s="5">
        <v>113.3</v>
      </c>
      <c r="AC296" s="5">
        <v>112.4</v>
      </c>
      <c r="AD296" s="5">
        <v>114.1</v>
      </c>
      <c r="AE296" s="5">
        <v>114.4</v>
      </c>
      <c r="AF296" s="5">
        <v>114.4</v>
      </c>
      <c r="AG296" s="5">
        <v>118.1</v>
      </c>
      <c r="AH296" s="5">
        <v>117.4</v>
      </c>
      <c r="AI296" s="5">
        <v>115.7</v>
      </c>
      <c r="AJ296" s="5">
        <v>116</v>
      </c>
      <c r="AK296" s="5">
        <v>114.9</v>
      </c>
      <c r="AL296" s="5">
        <v>115</v>
      </c>
      <c r="AM296" s="5">
        <v>113.8</v>
      </c>
      <c r="AN296" s="5">
        <v>117.6</v>
      </c>
      <c r="AO296" s="5">
        <v>115.6</v>
      </c>
      <c r="AP296" s="5">
        <v>114.6</v>
      </c>
      <c r="AQ296" s="5">
        <v>113.1</v>
      </c>
      <c r="AR296" s="5">
        <v>116.8</v>
      </c>
      <c r="AS296" s="5">
        <v>119.3</v>
      </c>
      <c r="AT296" s="5">
        <v>120.2</v>
      </c>
      <c r="AU296" s="5">
        <v>117.7</v>
      </c>
      <c r="AV296" s="5">
        <v>114.7</v>
      </c>
      <c r="AW296" s="5">
        <v>117.8</v>
      </c>
      <c r="AX296" s="5">
        <v>115.1</v>
      </c>
      <c r="AY296" s="5">
        <v>115.2</v>
      </c>
      <c r="AZ296" s="5">
        <v>116</v>
      </c>
      <c r="BA296" s="5">
        <v>117.4</v>
      </c>
      <c r="BB296" s="5">
        <v>120</v>
      </c>
      <c r="BC296" s="5">
        <v>119.7</v>
      </c>
      <c r="BD296" s="5">
        <v>120.3</v>
      </c>
      <c r="BE296" s="5">
        <v>126.6</v>
      </c>
      <c r="BF296" s="5">
        <v>128.1</v>
      </c>
      <c r="BG296" s="5">
        <v>125.7</v>
      </c>
      <c r="BH296" s="5">
        <v>126.7</v>
      </c>
      <c r="BI296" s="5">
        <v>129.30000000000001</v>
      </c>
      <c r="BJ296" s="5">
        <v>124.6</v>
      </c>
      <c r="BK296" s="5">
        <v>125.2</v>
      </c>
      <c r="BL296" s="5">
        <v>125.2</v>
      </c>
      <c r="BM296" s="5">
        <v>128.4</v>
      </c>
      <c r="BN296" s="5">
        <v>128.4</v>
      </c>
      <c r="BO296" s="5">
        <v>129.80000000000001</v>
      </c>
      <c r="BP296" s="5">
        <v>132.19999999999999</v>
      </c>
      <c r="BQ296" s="5">
        <v>134</v>
      </c>
      <c r="BR296" s="5">
        <v>140.80000000000001</v>
      </c>
      <c r="BS296" s="5">
        <v>142</v>
      </c>
      <c r="BT296" s="5">
        <v>139.1</v>
      </c>
      <c r="BU296" s="5">
        <v>137.80000000000001</v>
      </c>
      <c r="BV296" s="5">
        <v>138.1</v>
      </c>
      <c r="BW296" s="5">
        <v>138.19999999999999</v>
      </c>
      <c r="BX296" s="5">
        <v>139.5</v>
      </c>
      <c r="BY296" s="5">
        <v>139.5</v>
      </c>
      <c r="BZ296" s="5">
        <v>137.69999999999999</v>
      </c>
      <c r="CA296" s="5">
        <v>135.9</v>
      </c>
      <c r="CB296" s="5">
        <v>136.69999999999999</v>
      </c>
      <c r="CC296" s="5">
        <v>136</v>
      </c>
      <c r="CD296" s="5">
        <v>136.19999999999999</v>
      </c>
      <c r="CE296" s="5">
        <v>137.6</v>
      </c>
      <c r="CF296" s="5">
        <v>137.19999999999999</v>
      </c>
      <c r="CG296" s="5">
        <v>135.69999999999999</v>
      </c>
      <c r="CH296" s="5">
        <v>135.5</v>
      </c>
      <c r="CI296" s="5">
        <v>136.69999999999999</v>
      </c>
      <c r="CJ296" s="5">
        <v>135.5</v>
      </c>
      <c r="CK296" s="5">
        <v>134.9</v>
      </c>
      <c r="CL296" s="5">
        <v>134.6</v>
      </c>
      <c r="CM296" s="5">
        <v>135.5</v>
      </c>
      <c r="CN296" s="5">
        <v>135.4</v>
      </c>
      <c r="CO296" s="5">
        <v>137</v>
      </c>
      <c r="CP296" s="5">
        <v>136.80000000000001</v>
      </c>
      <c r="CQ296" s="5">
        <v>136.1</v>
      </c>
      <c r="CR296" s="5">
        <v>136.69999999999999</v>
      </c>
      <c r="CS296" s="5">
        <v>135.69999999999999</v>
      </c>
      <c r="CT296" s="5">
        <v>136.19999999999999</v>
      </c>
      <c r="CU296" s="5">
        <v>136.9</v>
      </c>
      <c r="CV296" s="5">
        <v>138.6</v>
      </c>
      <c r="CW296" s="5">
        <v>138</v>
      </c>
      <c r="CX296" s="5">
        <v>136.30000000000001</v>
      </c>
      <c r="CY296" s="5">
        <v>132.6</v>
      </c>
      <c r="CZ296" s="5">
        <v>138.30000000000001</v>
      </c>
      <c r="DA296" s="5">
        <v>140</v>
      </c>
      <c r="DB296" s="5">
        <v>141.4</v>
      </c>
      <c r="DC296" s="5">
        <v>142.80000000000001</v>
      </c>
      <c r="DD296" s="5">
        <v>142.19999999999999</v>
      </c>
      <c r="DE296" s="5">
        <v>141.80000000000001</v>
      </c>
      <c r="DF296" s="5">
        <v>142.80000000000001</v>
      </c>
      <c r="DG296" s="5">
        <v>142.4</v>
      </c>
      <c r="DH296" s="5">
        <v>143.5</v>
      </c>
      <c r="DI296" s="5">
        <v>140.69999999999999</v>
      </c>
      <c r="DJ296" s="5">
        <v>143.19999999999999</v>
      </c>
      <c r="DK296" s="5">
        <v>144</v>
      </c>
      <c r="DL296" s="5">
        <v>143.80000000000001</v>
      </c>
      <c r="DM296" s="5">
        <v>145</v>
      </c>
      <c r="DN296" s="5">
        <v>147.80000000000001</v>
      </c>
      <c r="DO296" s="5">
        <v>148</v>
      </c>
      <c r="DP296" s="5">
        <v>148.69999999999999</v>
      </c>
      <c r="DQ296" s="5">
        <v>148.30000000000001</v>
      </c>
      <c r="DR296" s="5">
        <v>147.80000000000001</v>
      </c>
      <c r="DS296" s="5">
        <v>149</v>
      </c>
      <c r="DT296" s="5">
        <v>150.1</v>
      </c>
    </row>
    <row r="297" spans="1:124">
      <c r="A297" s="3" t="s">
        <v>607</v>
      </c>
      <c r="B297" s="3" t="s">
        <v>608</v>
      </c>
      <c r="C297" s="4">
        <v>3.2530000000000003E-2</v>
      </c>
      <c r="D297" s="5">
        <v>95.4</v>
      </c>
      <c r="E297" s="5">
        <v>95.8</v>
      </c>
      <c r="F297" s="5">
        <v>96.7</v>
      </c>
      <c r="G297" s="5">
        <v>100.7</v>
      </c>
      <c r="H297" s="5">
        <v>99.5</v>
      </c>
      <c r="I297" s="5">
        <v>102.4</v>
      </c>
      <c r="J297" s="5">
        <v>104.5</v>
      </c>
      <c r="K297" s="5">
        <v>106.3</v>
      </c>
      <c r="L297" s="5">
        <v>108.1</v>
      </c>
      <c r="M297" s="5">
        <v>106.7</v>
      </c>
      <c r="N297" s="5">
        <v>99.8</v>
      </c>
      <c r="O297" s="5">
        <v>99</v>
      </c>
      <c r="P297" s="5">
        <v>106</v>
      </c>
      <c r="Q297" s="5">
        <v>105</v>
      </c>
      <c r="R297" s="5">
        <v>106.5</v>
      </c>
      <c r="S297" s="5">
        <v>107.1</v>
      </c>
      <c r="T297" s="5">
        <v>108.5</v>
      </c>
      <c r="U297" s="5">
        <v>109.3</v>
      </c>
      <c r="V297" s="5">
        <v>112.2</v>
      </c>
      <c r="W297" s="5">
        <v>112.8</v>
      </c>
      <c r="X297" s="5">
        <v>109.9</v>
      </c>
      <c r="Y297" s="5">
        <v>111.8</v>
      </c>
      <c r="Z297" s="5">
        <v>106.6</v>
      </c>
      <c r="AA297" s="5">
        <v>104.7</v>
      </c>
      <c r="AB297" s="5">
        <v>108.7</v>
      </c>
      <c r="AC297" s="5">
        <v>110</v>
      </c>
      <c r="AD297" s="5">
        <v>112.2</v>
      </c>
      <c r="AE297" s="5">
        <v>112.8</v>
      </c>
      <c r="AF297" s="5">
        <v>112.5</v>
      </c>
      <c r="AG297" s="5">
        <v>114.5</v>
      </c>
      <c r="AH297" s="5">
        <v>116.7</v>
      </c>
      <c r="AI297" s="5">
        <v>118.4</v>
      </c>
      <c r="AJ297" s="5">
        <v>118.2</v>
      </c>
      <c r="AK297" s="5">
        <v>119</v>
      </c>
      <c r="AL297" s="5">
        <v>110</v>
      </c>
      <c r="AM297" s="5">
        <v>108.6</v>
      </c>
      <c r="AN297" s="5">
        <v>109.6</v>
      </c>
      <c r="AO297" s="5">
        <v>110.9</v>
      </c>
      <c r="AP297" s="5">
        <v>111.2</v>
      </c>
      <c r="AQ297" s="5">
        <v>115.4</v>
      </c>
      <c r="AR297" s="5">
        <v>111.2</v>
      </c>
      <c r="AS297" s="5">
        <v>113.1</v>
      </c>
      <c r="AT297" s="5">
        <v>112.1</v>
      </c>
      <c r="AU297" s="5">
        <v>116.1</v>
      </c>
      <c r="AV297" s="5">
        <v>112.8</v>
      </c>
      <c r="AW297" s="5">
        <v>116.7</v>
      </c>
      <c r="AX297" s="5">
        <v>113.9</v>
      </c>
      <c r="AY297" s="5">
        <v>114</v>
      </c>
      <c r="AZ297" s="5">
        <v>112.5</v>
      </c>
      <c r="BA297" s="5">
        <v>113</v>
      </c>
      <c r="BB297" s="5">
        <v>106.1</v>
      </c>
      <c r="BC297" s="5">
        <v>112.9</v>
      </c>
      <c r="BD297" s="5">
        <v>112.6</v>
      </c>
      <c r="BE297" s="5">
        <v>113.4</v>
      </c>
      <c r="BF297" s="5">
        <v>115.5</v>
      </c>
      <c r="BG297" s="5">
        <v>114.2</v>
      </c>
      <c r="BH297" s="5">
        <v>115.8</v>
      </c>
      <c r="BI297" s="5">
        <v>115.8</v>
      </c>
      <c r="BJ297" s="5">
        <v>116.6</v>
      </c>
      <c r="BK297" s="5">
        <v>116.5</v>
      </c>
      <c r="BL297" s="5">
        <v>116.7</v>
      </c>
      <c r="BM297" s="5">
        <v>117</v>
      </c>
      <c r="BN297" s="5">
        <v>118</v>
      </c>
      <c r="BO297" s="5">
        <v>120</v>
      </c>
      <c r="BP297" s="5">
        <v>123.5</v>
      </c>
      <c r="BQ297" s="5">
        <v>125.4</v>
      </c>
      <c r="BR297" s="5">
        <v>123.5</v>
      </c>
      <c r="BS297" s="5">
        <v>123.4</v>
      </c>
      <c r="BT297" s="5">
        <v>121.8</v>
      </c>
      <c r="BU297" s="5">
        <v>121.7</v>
      </c>
      <c r="BV297" s="5">
        <v>121.3</v>
      </c>
      <c r="BW297" s="5">
        <v>121.3</v>
      </c>
      <c r="BX297" s="5">
        <v>121.7</v>
      </c>
      <c r="BY297" s="5">
        <v>121.8</v>
      </c>
      <c r="BZ297" s="5">
        <v>122.3</v>
      </c>
      <c r="CA297" s="5">
        <v>122.9</v>
      </c>
      <c r="CB297" s="5">
        <v>121.4</v>
      </c>
      <c r="CC297" s="5">
        <v>123.2</v>
      </c>
      <c r="CD297" s="5">
        <v>124.8</v>
      </c>
      <c r="CE297" s="5">
        <v>126.4</v>
      </c>
      <c r="CF297" s="5">
        <v>125</v>
      </c>
      <c r="CG297" s="5">
        <v>122.6</v>
      </c>
      <c r="CH297" s="5">
        <v>121.9</v>
      </c>
      <c r="CI297" s="5">
        <v>122.5</v>
      </c>
      <c r="CJ297" s="5">
        <v>120.1</v>
      </c>
      <c r="CK297" s="5">
        <v>120.2</v>
      </c>
      <c r="CL297" s="5">
        <v>120.4</v>
      </c>
      <c r="CM297" s="5">
        <v>123.4</v>
      </c>
      <c r="CN297" s="5">
        <v>123.5</v>
      </c>
      <c r="CO297" s="5">
        <v>124.9</v>
      </c>
      <c r="CP297" s="5">
        <v>125.6</v>
      </c>
      <c r="CQ297" s="5">
        <v>124.5</v>
      </c>
      <c r="CR297" s="5">
        <v>125.2</v>
      </c>
      <c r="CS297" s="5">
        <v>125</v>
      </c>
      <c r="CT297" s="5">
        <v>123.8</v>
      </c>
      <c r="CU297" s="5">
        <v>123</v>
      </c>
      <c r="CV297" s="5">
        <v>123</v>
      </c>
      <c r="CW297" s="5">
        <v>121.9</v>
      </c>
      <c r="CX297" s="5">
        <v>121.2</v>
      </c>
      <c r="CY297" s="5">
        <v>116</v>
      </c>
      <c r="CZ297" s="5">
        <v>114.4</v>
      </c>
      <c r="DA297" s="5">
        <v>115.9</v>
      </c>
      <c r="DB297" s="5">
        <v>118.4</v>
      </c>
      <c r="DC297" s="5">
        <v>118.8</v>
      </c>
      <c r="DD297" s="5">
        <v>118</v>
      </c>
      <c r="DE297" s="5">
        <v>117.5</v>
      </c>
      <c r="DF297" s="5">
        <v>117.2</v>
      </c>
      <c r="DG297" s="5">
        <v>117</v>
      </c>
      <c r="DH297" s="5">
        <v>116.4</v>
      </c>
      <c r="DI297" s="5">
        <v>115.6</v>
      </c>
      <c r="DJ297" s="5">
        <v>116.9</v>
      </c>
      <c r="DK297" s="5">
        <v>118.2</v>
      </c>
      <c r="DL297" s="5">
        <v>118.1</v>
      </c>
      <c r="DM297" s="5">
        <v>120.2</v>
      </c>
      <c r="DN297" s="5">
        <v>122.7</v>
      </c>
      <c r="DO297" s="5">
        <v>123.4</v>
      </c>
      <c r="DP297" s="5">
        <v>121.1</v>
      </c>
      <c r="DQ297" s="5">
        <v>120.6</v>
      </c>
      <c r="DR297" s="5">
        <v>119.2</v>
      </c>
      <c r="DS297" s="5">
        <v>119</v>
      </c>
      <c r="DT297" s="5">
        <v>119.6</v>
      </c>
    </row>
    <row r="298" spans="1:124">
      <c r="A298" s="3" t="s">
        <v>609</v>
      </c>
      <c r="B298" s="3" t="s">
        <v>610</v>
      </c>
      <c r="C298" s="4">
        <v>6.0850000000000001E-2</v>
      </c>
      <c r="D298" s="5">
        <v>108.8</v>
      </c>
      <c r="E298" s="5">
        <v>107.3</v>
      </c>
      <c r="F298" s="5">
        <v>109</v>
      </c>
      <c r="G298" s="5">
        <v>109.6</v>
      </c>
      <c r="H298" s="5">
        <v>112.9</v>
      </c>
      <c r="I298" s="5">
        <v>116.9</v>
      </c>
      <c r="J298" s="5">
        <v>114.1</v>
      </c>
      <c r="K298" s="5">
        <v>112.5</v>
      </c>
      <c r="L298" s="5">
        <v>116.4</v>
      </c>
      <c r="M298" s="5">
        <v>108.7</v>
      </c>
      <c r="N298" s="5">
        <v>106.9</v>
      </c>
      <c r="O298" s="5">
        <v>107.2</v>
      </c>
      <c r="P298" s="5">
        <v>108.5</v>
      </c>
      <c r="Q298" s="5">
        <v>111.3</v>
      </c>
      <c r="R298" s="5">
        <v>113.2</v>
      </c>
      <c r="S298" s="5">
        <v>114.1</v>
      </c>
      <c r="T298" s="5">
        <v>110.6</v>
      </c>
      <c r="U298" s="5">
        <v>117.5</v>
      </c>
      <c r="V298" s="5">
        <v>122.4</v>
      </c>
      <c r="W298" s="5">
        <v>120.7</v>
      </c>
      <c r="X298" s="5">
        <v>119.1</v>
      </c>
      <c r="Y298" s="5">
        <v>120</v>
      </c>
      <c r="Z298" s="5">
        <v>119.3</v>
      </c>
      <c r="AA298" s="5">
        <v>119</v>
      </c>
      <c r="AB298" s="5">
        <v>121.6</v>
      </c>
      <c r="AC298" s="5">
        <v>123.9</v>
      </c>
      <c r="AD298" s="5">
        <v>123.1</v>
      </c>
      <c r="AE298" s="5">
        <v>121.4</v>
      </c>
      <c r="AF298" s="5">
        <v>129.5</v>
      </c>
      <c r="AG298" s="5">
        <v>127.9</v>
      </c>
      <c r="AH298" s="5">
        <v>127.5</v>
      </c>
      <c r="AI298" s="5">
        <v>123</v>
      </c>
      <c r="AJ298" s="5">
        <v>124.7</v>
      </c>
      <c r="AK298" s="5">
        <v>124.9</v>
      </c>
      <c r="AL298" s="5">
        <v>126.3</v>
      </c>
      <c r="AM298" s="5">
        <v>123.6</v>
      </c>
      <c r="AN298" s="5">
        <v>124.6</v>
      </c>
      <c r="AO298" s="5">
        <v>123</v>
      </c>
      <c r="AP298" s="5">
        <v>124</v>
      </c>
      <c r="AQ298" s="5">
        <v>119.3</v>
      </c>
      <c r="AR298" s="5">
        <v>128.69999999999999</v>
      </c>
      <c r="AS298" s="5">
        <v>130.1</v>
      </c>
      <c r="AT298" s="5">
        <v>134.9</v>
      </c>
      <c r="AU298" s="5">
        <v>130.69999999999999</v>
      </c>
      <c r="AV298" s="5">
        <v>132.19999999999999</v>
      </c>
      <c r="AW298" s="5">
        <v>132.6</v>
      </c>
      <c r="AX298" s="5">
        <v>128.19999999999999</v>
      </c>
      <c r="AY298" s="5">
        <v>130.4</v>
      </c>
      <c r="AZ298" s="5">
        <v>128.5</v>
      </c>
      <c r="BA298" s="5">
        <v>125.7</v>
      </c>
      <c r="BB298" s="5">
        <v>135.4</v>
      </c>
      <c r="BC298" s="5">
        <v>135.6</v>
      </c>
      <c r="BD298" s="5">
        <v>134</v>
      </c>
      <c r="BE298" s="5">
        <v>130.5</v>
      </c>
      <c r="BF298" s="5">
        <v>127.8</v>
      </c>
      <c r="BG298" s="5">
        <v>129.9</v>
      </c>
      <c r="BH298" s="5">
        <v>127.9</v>
      </c>
      <c r="BI298" s="5">
        <v>136.80000000000001</v>
      </c>
      <c r="BJ298" s="5">
        <v>138.19999999999999</v>
      </c>
      <c r="BK298" s="5">
        <v>139.69999999999999</v>
      </c>
      <c r="BL298" s="5">
        <v>141.69999999999999</v>
      </c>
      <c r="BM298" s="5">
        <v>142.69999999999999</v>
      </c>
      <c r="BN298" s="5">
        <v>150.4</v>
      </c>
      <c r="BO298" s="5">
        <v>151.30000000000001</v>
      </c>
      <c r="BP298" s="5">
        <v>153</v>
      </c>
      <c r="BQ298" s="5">
        <v>157.5</v>
      </c>
      <c r="BR298" s="5">
        <v>156.69999999999999</v>
      </c>
      <c r="BS298" s="5">
        <v>156.5</v>
      </c>
      <c r="BT298" s="5">
        <v>156.5</v>
      </c>
      <c r="BU298" s="5">
        <v>157</v>
      </c>
      <c r="BV298" s="5">
        <v>160.19999999999999</v>
      </c>
      <c r="BW298" s="5">
        <v>162.69999999999999</v>
      </c>
      <c r="BX298" s="5">
        <v>162.69999999999999</v>
      </c>
      <c r="BY298" s="5">
        <v>162.30000000000001</v>
      </c>
      <c r="BZ298" s="5">
        <v>156.4</v>
      </c>
      <c r="CA298" s="5">
        <v>157.69999999999999</v>
      </c>
      <c r="CB298" s="5">
        <v>158.30000000000001</v>
      </c>
      <c r="CC298" s="5">
        <v>151.80000000000001</v>
      </c>
      <c r="CD298" s="5">
        <v>152.1</v>
      </c>
      <c r="CE298" s="5">
        <v>156.4</v>
      </c>
      <c r="CF298" s="5">
        <v>157</v>
      </c>
      <c r="CG298" s="5">
        <v>151.9</v>
      </c>
      <c r="CH298" s="5">
        <v>155.1</v>
      </c>
      <c r="CI298" s="5">
        <v>155.9</v>
      </c>
      <c r="CJ298" s="5">
        <v>155.69999999999999</v>
      </c>
      <c r="CK298" s="5">
        <v>152</v>
      </c>
      <c r="CL298" s="5">
        <v>151.19999999999999</v>
      </c>
      <c r="CM298" s="5">
        <v>150.9</v>
      </c>
      <c r="CN298" s="5">
        <v>153.30000000000001</v>
      </c>
      <c r="CO298" s="5">
        <v>155.9</v>
      </c>
      <c r="CP298" s="5">
        <v>154</v>
      </c>
      <c r="CQ298" s="5">
        <v>153.4</v>
      </c>
      <c r="CR298" s="5">
        <v>154.19999999999999</v>
      </c>
      <c r="CS298" s="5">
        <v>150.80000000000001</v>
      </c>
      <c r="CT298" s="5">
        <v>150.4</v>
      </c>
      <c r="CU298" s="5">
        <v>149.9</v>
      </c>
      <c r="CV298" s="5">
        <v>156.19999999999999</v>
      </c>
      <c r="CW298" s="5">
        <v>155.80000000000001</v>
      </c>
      <c r="CX298" s="5">
        <v>156.4</v>
      </c>
      <c r="CY298" s="5">
        <v>155</v>
      </c>
      <c r="CZ298" s="5">
        <v>170.9</v>
      </c>
      <c r="DA298" s="5">
        <v>171</v>
      </c>
      <c r="DB298" s="5">
        <v>172.4</v>
      </c>
      <c r="DC298" s="5">
        <v>173</v>
      </c>
      <c r="DD298" s="5">
        <v>172.6</v>
      </c>
      <c r="DE298" s="5">
        <v>172.1</v>
      </c>
      <c r="DF298" s="5">
        <v>175.2</v>
      </c>
      <c r="DG298" s="5">
        <v>174.9</v>
      </c>
      <c r="DH298" s="5">
        <v>176.4</v>
      </c>
      <c r="DI298" s="5">
        <v>174.9</v>
      </c>
      <c r="DJ298" s="5">
        <v>173.9</v>
      </c>
      <c r="DK298" s="5">
        <v>173.9</v>
      </c>
      <c r="DL298" s="5">
        <v>173.6</v>
      </c>
      <c r="DM298" s="5">
        <v>175.1</v>
      </c>
      <c r="DN298" s="5">
        <v>178.1</v>
      </c>
      <c r="DO298" s="5">
        <v>178.6</v>
      </c>
      <c r="DP298" s="5">
        <v>179.3</v>
      </c>
      <c r="DQ298" s="5">
        <v>180</v>
      </c>
      <c r="DR298" s="5">
        <v>179.6</v>
      </c>
      <c r="DS298" s="5">
        <v>180.2</v>
      </c>
      <c r="DT298" s="5">
        <v>182.4</v>
      </c>
    </row>
    <row r="299" spans="1:124">
      <c r="A299" s="3" t="s">
        <v>611</v>
      </c>
      <c r="B299" s="3" t="s">
        <v>612</v>
      </c>
      <c r="C299" s="4">
        <v>8.8739999999999999E-2</v>
      </c>
      <c r="D299" s="5">
        <v>101.4</v>
      </c>
      <c r="E299" s="5">
        <v>99.6</v>
      </c>
      <c r="F299" s="5">
        <v>100.5</v>
      </c>
      <c r="G299" s="5">
        <v>104.3</v>
      </c>
      <c r="H299" s="5">
        <v>105.8</v>
      </c>
      <c r="I299" s="5">
        <v>99.2</v>
      </c>
      <c r="J299" s="5">
        <v>102.9</v>
      </c>
      <c r="K299" s="5">
        <v>96.3</v>
      </c>
      <c r="L299" s="5">
        <v>95.1</v>
      </c>
      <c r="M299" s="5">
        <v>100.1</v>
      </c>
      <c r="N299" s="5">
        <v>97.4</v>
      </c>
      <c r="O299" s="5">
        <v>98.3</v>
      </c>
      <c r="P299" s="5">
        <v>110.9</v>
      </c>
      <c r="Q299" s="5">
        <v>111.3</v>
      </c>
      <c r="R299" s="5">
        <v>112.8</v>
      </c>
      <c r="S299" s="5">
        <v>108.4</v>
      </c>
      <c r="T299" s="5">
        <v>106.6</v>
      </c>
      <c r="U299" s="5">
        <v>113.8</v>
      </c>
      <c r="V299" s="5">
        <v>110.3</v>
      </c>
      <c r="W299" s="5">
        <v>107.8</v>
      </c>
      <c r="X299" s="5">
        <v>110.5</v>
      </c>
      <c r="Y299" s="5">
        <v>115.2</v>
      </c>
      <c r="Z299" s="5">
        <v>114.5</v>
      </c>
      <c r="AA299" s="5">
        <v>118.7</v>
      </c>
      <c r="AB299" s="5">
        <v>110</v>
      </c>
      <c r="AC299" s="5">
        <v>105.3</v>
      </c>
      <c r="AD299" s="5">
        <v>108.9</v>
      </c>
      <c r="AE299" s="5">
        <v>110.5</v>
      </c>
      <c r="AF299" s="5">
        <v>103.9</v>
      </c>
      <c r="AG299" s="5">
        <v>114.3</v>
      </c>
      <c r="AH299" s="5">
        <v>113.1</v>
      </c>
      <c r="AI299" s="5">
        <v>111.1</v>
      </c>
      <c r="AJ299" s="5">
        <v>110.8</v>
      </c>
      <c r="AK299" s="5">
        <v>107.6</v>
      </c>
      <c r="AL299" s="5">
        <v>110.3</v>
      </c>
      <c r="AM299" s="5">
        <v>109.4</v>
      </c>
      <c r="AN299" s="5">
        <v>119.2</v>
      </c>
      <c r="AO299" s="5">
        <v>113.8</v>
      </c>
      <c r="AP299" s="5">
        <v>110.5</v>
      </c>
      <c r="AQ299" s="5">
        <v>107.9</v>
      </c>
      <c r="AR299" s="5">
        <v>109.9</v>
      </c>
      <c r="AS299" s="5">
        <v>114.8</v>
      </c>
      <c r="AT299" s="5">
        <v>114.1</v>
      </c>
      <c r="AU299" s="5">
        <v>109.8</v>
      </c>
      <c r="AV299" s="5">
        <v>104.2</v>
      </c>
      <c r="AW299" s="5">
        <v>109.4</v>
      </c>
      <c r="AX299" s="5">
        <v>108.3</v>
      </c>
      <c r="AY299" s="5">
        <v>105.4</v>
      </c>
      <c r="AZ299" s="5">
        <v>110</v>
      </c>
      <c r="BA299" s="5">
        <v>115.2</v>
      </c>
      <c r="BB299" s="5">
        <v>117.1</v>
      </c>
      <c r="BC299" s="5">
        <v>114.1</v>
      </c>
      <c r="BD299" s="5">
        <v>115.2</v>
      </c>
      <c r="BE299" s="5">
        <v>131.69999999999999</v>
      </c>
      <c r="BF299" s="5">
        <v>135.9</v>
      </c>
      <c r="BG299" s="5">
        <v>130.80000000000001</v>
      </c>
      <c r="BH299" s="5">
        <v>134.30000000000001</v>
      </c>
      <c r="BI299" s="5">
        <v>135.1</v>
      </c>
      <c r="BJ299" s="5">
        <v>123</v>
      </c>
      <c r="BK299" s="5">
        <v>123.6</v>
      </c>
      <c r="BL299" s="5">
        <v>122.1</v>
      </c>
      <c r="BM299" s="5">
        <v>128.80000000000001</v>
      </c>
      <c r="BN299" s="5">
        <v>123</v>
      </c>
      <c r="BO299" s="5">
        <v>123</v>
      </c>
      <c r="BP299" s="5">
        <v>126.1</v>
      </c>
      <c r="BQ299" s="5">
        <v>128.30000000000001</v>
      </c>
      <c r="BR299" s="5">
        <v>145.9</v>
      </c>
      <c r="BS299" s="5">
        <v>150.19999999999999</v>
      </c>
      <c r="BT299" s="5">
        <v>143.6</v>
      </c>
      <c r="BU299" s="5">
        <v>140.1</v>
      </c>
      <c r="BV299" s="5">
        <v>137.19999999999999</v>
      </c>
      <c r="BW299" s="5">
        <v>135.6</v>
      </c>
      <c r="BX299" s="5">
        <v>139.6</v>
      </c>
      <c r="BY299" s="5">
        <v>139.1</v>
      </c>
      <c r="BZ299" s="5">
        <v>138.5</v>
      </c>
      <c r="CA299" s="5">
        <v>133.4</v>
      </c>
      <c r="CB299" s="5">
        <v>136.19999999999999</v>
      </c>
      <c r="CC299" s="5">
        <v>138.4</v>
      </c>
      <c r="CD299" s="5">
        <v>138.30000000000001</v>
      </c>
      <c r="CE299" s="5">
        <v>138.5</v>
      </c>
      <c r="CF299" s="5">
        <v>137.19999999999999</v>
      </c>
      <c r="CG299" s="5">
        <v>138.5</v>
      </c>
      <c r="CH299" s="5">
        <v>136.4</v>
      </c>
      <c r="CI299" s="5">
        <v>138.5</v>
      </c>
      <c r="CJ299" s="5">
        <v>136.9</v>
      </c>
      <c r="CK299" s="5">
        <v>137.5</v>
      </c>
      <c r="CL299" s="5">
        <v>137.19999999999999</v>
      </c>
      <c r="CM299" s="5">
        <v>138.19999999999999</v>
      </c>
      <c r="CN299" s="5">
        <v>136.4</v>
      </c>
      <c r="CO299" s="5">
        <v>138.4</v>
      </c>
      <c r="CP299" s="5">
        <v>139.30000000000001</v>
      </c>
      <c r="CQ299" s="5">
        <v>138.4</v>
      </c>
      <c r="CR299" s="5">
        <v>138.19999999999999</v>
      </c>
      <c r="CS299" s="5">
        <v>138.80000000000001</v>
      </c>
      <c r="CT299" s="5">
        <v>141</v>
      </c>
      <c r="CU299" s="5">
        <v>143.30000000000001</v>
      </c>
      <c r="CV299" s="5">
        <v>143.30000000000001</v>
      </c>
      <c r="CW299" s="5">
        <v>143.1</v>
      </c>
      <c r="CX299" s="5">
        <v>138.9</v>
      </c>
      <c r="CY299" s="5">
        <v>132.4</v>
      </c>
      <c r="CZ299" s="5">
        <v>136.6</v>
      </c>
      <c r="DA299" s="5">
        <v>140.1</v>
      </c>
      <c r="DB299" s="5">
        <v>141.4</v>
      </c>
      <c r="DC299" s="5">
        <v>143.9</v>
      </c>
      <c r="DD299" s="5">
        <v>142.9</v>
      </c>
      <c r="DE299" s="5">
        <v>142.19999999999999</v>
      </c>
      <c r="DF299" s="5">
        <v>142</v>
      </c>
      <c r="DG299" s="5">
        <v>142.1</v>
      </c>
      <c r="DH299" s="5">
        <v>142.9</v>
      </c>
      <c r="DI299" s="5">
        <v>138.1</v>
      </c>
      <c r="DJ299" s="5">
        <v>144.30000000000001</v>
      </c>
      <c r="DK299" s="5">
        <v>146.30000000000001</v>
      </c>
      <c r="DL299" s="5">
        <v>146.1</v>
      </c>
      <c r="DM299" s="5">
        <v>146.30000000000001</v>
      </c>
      <c r="DN299" s="5">
        <v>149.69999999999999</v>
      </c>
      <c r="DO299" s="5">
        <v>148.80000000000001</v>
      </c>
      <c r="DP299" s="5">
        <v>150.30000000000001</v>
      </c>
      <c r="DQ299" s="5">
        <v>148.5</v>
      </c>
      <c r="DR299" s="5">
        <v>148.1</v>
      </c>
      <c r="DS299" s="5">
        <v>150.69999999999999</v>
      </c>
      <c r="DT299" s="5">
        <v>151.1</v>
      </c>
    </row>
    <row r="300" spans="1:124">
      <c r="A300" s="3" t="s">
        <v>613</v>
      </c>
      <c r="B300" s="3" t="s">
        <v>614</v>
      </c>
      <c r="C300" s="4">
        <v>3.8780000000000002E-2</v>
      </c>
      <c r="D300" s="5">
        <v>101.5</v>
      </c>
      <c r="E300" s="5">
        <v>102.3</v>
      </c>
      <c r="F300" s="5">
        <v>101.6</v>
      </c>
      <c r="G300" s="5">
        <v>103.3</v>
      </c>
      <c r="H300" s="5">
        <v>103.6</v>
      </c>
      <c r="I300" s="5">
        <v>105.7</v>
      </c>
      <c r="J300" s="5">
        <v>105.1</v>
      </c>
      <c r="K300" s="5">
        <v>104.6</v>
      </c>
      <c r="L300" s="5">
        <v>104.2</v>
      </c>
      <c r="M300" s="5">
        <v>104.5</v>
      </c>
      <c r="N300" s="5">
        <v>101.7</v>
      </c>
      <c r="O300" s="5">
        <v>102.1</v>
      </c>
      <c r="P300" s="5">
        <v>108.1</v>
      </c>
      <c r="Q300" s="5">
        <v>106.3</v>
      </c>
      <c r="R300" s="5">
        <v>108.2</v>
      </c>
      <c r="S300" s="5">
        <v>108.4</v>
      </c>
      <c r="T300" s="5">
        <v>107.8</v>
      </c>
      <c r="U300" s="5">
        <v>113</v>
      </c>
      <c r="V300" s="5">
        <v>105.6</v>
      </c>
      <c r="W300" s="5">
        <v>106.5</v>
      </c>
      <c r="X300" s="5">
        <v>104.9</v>
      </c>
      <c r="Y300" s="5">
        <v>106.8</v>
      </c>
      <c r="Z300" s="5">
        <v>106.6</v>
      </c>
      <c r="AA300" s="5">
        <v>108.8</v>
      </c>
      <c r="AB300" s="5">
        <v>111.7</v>
      </c>
      <c r="AC300" s="5">
        <v>113</v>
      </c>
      <c r="AD300" s="5">
        <v>113.1</v>
      </c>
      <c r="AE300" s="5">
        <v>113.6</v>
      </c>
      <c r="AF300" s="5">
        <v>116.2</v>
      </c>
      <c r="AG300" s="5">
        <v>114.2</v>
      </c>
      <c r="AH300" s="5">
        <v>111.7</v>
      </c>
      <c r="AI300" s="5">
        <v>112.7</v>
      </c>
      <c r="AJ300" s="5">
        <v>112</v>
      </c>
      <c r="AK300" s="5">
        <v>112.6</v>
      </c>
      <c r="AL300" s="5">
        <v>112.4</v>
      </c>
      <c r="AM300" s="5">
        <v>112.9</v>
      </c>
      <c r="AN300" s="5">
        <v>110.1</v>
      </c>
      <c r="AO300" s="5">
        <v>112</v>
      </c>
      <c r="AP300" s="5">
        <v>111.9</v>
      </c>
      <c r="AQ300" s="5">
        <v>113.6</v>
      </c>
      <c r="AR300" s="5">
        <v>118.6</v>
      </c>
      <c r="AS300" s="5">
        <v>118.1</v>
      </c>
      <c r="AT300" s="5">
        <v>118</v>
      </c>
      <c r="AU300" s="5">
        <v>116.7</v>
      </c>
      <c r="AV300" s="5">
        <v>112.7</v>
      </c>
      <c r="AW300" s="5">
        <v>114.8</v>
      </c>
      <c r="AX300" s="5">
        <v>111.4</v>
      </c>
      <c r="AY300" s="5">
        <v>114.7</v>
      </c>
      <c r="AZ300" s="5">
        <v>112.8</v>
      </c>
      <c r="BA300" s="5">
        <v>112.8</v>
      </c>
      <c r="BB300" s="5">
        <v>114.3</v>
      </c>
      <c r="BC300" s="5">
        <v>113.3</v>
      </c>
      <c r="BD300" s="5">
        <v>116.7</v>
      </c>
      <c r="BE300" s="5">
        <v>119.7</v>
      </c>
      <c r="BF300" s="5">
        <v>121.3</v>
      </c>
      <c r="BG300" s="5">
        <v>116.9</v>
      </c>
      <c r="BH300" s="5">
        <v>116.5</v>
      </c>
      <c r="BI300" s="5">
        <v>115.5</v>
      </c>
      <c r="BJ300" s="5">
        <v>113.4</v>
      </c>
      <c r="BK300" s="5">
        <v>113.2</v>
      </c>
      <c r="BL300" s="5">
        <v>113.6</v>
      </c>
      <c r="BM300" s="5">
        <v>114.8</v>
      </c>
      <c r="BN300" s="5">
        <v>114.7</v>
      </c>
      <c r="BO300" s="5">
        <v>119.9</v>
      </c>
      <c r="BP300" s="5">
        <v>120.6</v>
      </c>
      <c r="BQ300" s="5">
        <v>117.6</v>
      </c>
      <c r="BR300" s="5">
        <v>118.9</v>
      </c>
      <c r="BS300" s="5">
        <v>116.1</v>
      </c>
      <c r="BT300" s="5">
        <v>115.9</v>
      </c>
      <c r="BU300" s="5">
        <v>115.9</v>
      </c>
      <c r="BV300" s="5">
        <v>119.9</v>
      </c>
      <c r="BW300" s="5">
        <v>120.1</v>
      </c>
      <c r="BX300" s="5">
        <v>117.8</v>
      </c>
      <c r="BY300" s="5">
        <v>119.6</v>
      </c>
      <c r="BZ300" s="5">
        <v>119.1</v>
      </c>
      <c r="CA300" s="5">
        <v>118.5</v>
      </c>
      <c r="CB300" s="5">
        <v>116.8</v>
      </c>
      <c r="CC300" s="5">
        <v>116.3</v>
      </c>
      <c r="CD300" s="5">
        <v>115.9</v>
      </c>
      <c r="CE300" s="5">
        <v>115.5</v>
      </c>
      <c r="CF300" s="5">
        <v>116</v>
      </c>
      <c r="CG300" s="5">
        <v>114.6</v>
      </c>
      <c r="CH300" s="5">
        <v>113.9</v>
      </c>
      <c r="CI300" s="5">
        <v>114.2</v>
      </c>
      <c r="CJ300" s="5">
        <v>113.8</v>
      </c>
      <c r="CK300" s="5">
        <v>114.5</v>
      </c>
      <c r="CL300" s="5">
        <v>114.5</v>
      </c>
      <c r="CM300" s="5">
        <v>115.1</v>
      </c>
      <c r="CN300" s="5">
        <v>115.2</v>
      </c>
      <c r="CO300" s="5">
        <v>114.5</v>
      </c>
      <c r="CP300" s="5">
        <v>113.6</v>
      </c>
      <c r="CQ300" s="5">
        <v>113.7</v>
      </c>
      <c r="CR300" s="5">
        <v>115.3</v>
      </c>
      <c r="CS300" s="5">
        <v>113.7</v>
      </c>
      <c r="CT300" s="5">
        <v>113.5</v>
      </c>
      <c r="CU300" s="5">
        <v>113.3</v>
      </c>
      <c r="CV300" s="5">
        <v>113.2</v>
      </c>
      <c r="CW300" s="5">
        <v>111.9</v>
      </c>
      <c r="CX300" s="5">
        <v>111.6</v>
      </c>
      <c r="CY300" s="5">
        <v>111.4</v>
      </c>
      <c r="CZ300" s="5">
        <v>110.9</v>
      </c>
      <c r="DA300" s="5">
        <v>111.1</v>
      </c>
      <c r="DB300" s="5">
        <v>112.1</v>
      </c>
      <c r="DC300" s="5">
        <v>112.7</v>
      </c>
      <c r="DD300" s="5">
        <v>113.1</v>
      </c>
      <c r="DE300" s="5">
        <v>113.7</v>
      </c>
      <c r="DF300" s="5">
        <v>115.2</v>
      </c>
      <c r="DG300" s="5">
        <v>113.1</v>
      </c>
      <c r="DH300" s="5">
        <v>115.8</v>
      </c>
      <c r="DI300" s="5">
        <v>114.2</v>
      </c>
      <c r="DJ300" s="5">
        <v>114.6</v>
      </c>
      <c r="DK300" s="5">
        <v>113.6</v>
      </c>
      <c r="DL300" s="5">
        <v>113.1</v>
      </c>
      <c r="DM300" s="5">
        <v>115.5</v>
      </c>
      <c r="DN300" s="5">
        <v>117.2</v>
      </c>
      <c r="DO300" s="5">
        <v>119</v>
      </c>
      <c r="DP300" s="5">
        <v>120.4</v>
      </c>
      <c r="DQ300" s="5">
        <v>121.2</v>
      </c>
      <c r="DR300" s="5">
        <v>120.9</v>
      </c>
      <c r="DS300" s="5">
        <v>121.6</v>
      </c>
      <c r="DT300" s="5">
        <v>122.5</v>
      </c>
    </row>
    <row r="301" spans="1:124">
      <c r="A301" s="3" t="s">
        <v>615</v>
      </c>
      <c r="B301" s="3" t="s">
        <v>616</v>
      </c>
      <c r="C301" s="4">
        <v>0.53539999999999999</v>
      </c>
      <c r="D301" s="5">
        <v>105</v>
      </c>
      <c r="E301" s="5">
        <v>106.3</v>
      </c>
      <c r="F301" s="5">
        <v>107.1</v>
      </c>
      <c r="G301" s="5">
        <v>107.7</v>
      </c>
      <c r="H301" s="5">
        <v>108.3</v>
      </c>
      <c r="I301" s="5">
        <v>107.1</v>
      </c>
      <c r="J301" s="5">
        <v>107.9</v>
      </c>
      <c r="K301" s="5">
        <v>107.7</v>
      </c>
      <c r="L301" s="5">
        <v>107.1</v>
      </c>
      <c r="M301" s="5">
        <v>107.8</v>
      </c>
      <c r="N301" s="5">
        <v>107.3</v>
      </c>
      <c r="O301" s="5">
        <v>108.6</v>
      </c>
      <c r="P301" s="5">
        <v>109.9</v>
      </c>
      <c r="Q301" s="5">
        <v>111.5</v>
      </c>
      <c r="R301" s="5">
        <v>112.5</v>
      </c>
      <c r="S301" s="5">
        <v>112.9</v>
      </c>
      <c r="T301" s="5">
        <v>115.4</v>
      </c>
      <c r="U301" s="5">
        <v>116.1</v>
      </c>
      <c r="V301" s="5">
        <v>115.5</v>
      </c>
      <c r="W301" s="5">
        <v>116</v>
      </c>
      <c r="X301" s="5">
        <v>117.3</v>
      </c>
      <c r="Y301" s="5">
        <v>117.2</v>
      </c>
      <c r="Z301" s="5">
        <v>117.1</v>
      </c>
      <c r="AA301" s="5">
        <v>116.5</v>
      </c>
      <c r="AB301" s="5">
        <v>120.5</v>
      </c>
      <c r="AC301" s="5">
        <v>120.4</v>
      </c>
      <c r="AD301" s="5">
        <v>121.2</v>
      </c>
      <c r="AE301" s="5">
        <v>121.1</v>
      </c>
      <c r="AF301" s="5">
        <v>122.6</v>
      </c>
      <c r="AG301" s="5">
        <v>121.2</v>
      </c>
      <c r="AH301" s="5">
        <v>122.6</v>
      </c>
      <c r="AI301" s="5">
        <v>121.2</v>
      </c>
      <c r="AJ301" s="5">
        <v>120.4</v>
      </c>
      <c r="AK301" s="5">
        <v>119.9</v>
      </c>
      <c r="AL301" s="5">
        <v>118.6</v>
      </c>
      <c r="AM301" s="5">
        <v>118.3</v>
      </c>
      <c r="AN301" s="5">
        <v>118.4</v>
      </c>
      <c r="AO301" s="5">
        <v>119.4</v>
      </c>
      <c r="AP301" s="5">
        <v>122.3</v>
      </c>
      <c r="AQ301" s="5">
        <v>122.6</v>
      </c>
      <c r="AR301" s="5">
        <v>123.7</v>
      </c>
      <c r="AS301" s="5">
        <v>123.1</v>
      </c>
      <c r="AT301" s="5">
        <v>120.8</v>
      </c>
      <c r="AU301" s="5">
        <v>121.1</v>
      </c>
      <c r="AV301" s="5">
        <v>122.8</v>
      </c>
      <c r="AW301" s="5">
        <v>122.9</v>
      </c>
      <c r="AX301" s="5">
        <v>122.9</v>
      </c>
      <c r="AY301" s="5">
        <v>123.4</v>
      </c>
      <c r="AZ301" s="5">
        <v>123.7</v>
      </c>
      <c r="BA301" s="5">
        <v>125</v>
      </c>
      <c r="BB301" s="5">
        <v>123.8</v>
      </c>
      <c r="BC301" s="5">
        <v>123.8</v>
      </c>
      <c r="BD301" s="5">
        <v>123.3</v>
      </c>
      <c r="BE301" s="5">
        <v>123.9</v>
      </c>
      <c r="BF301" s="5">
        <v>123.1</v>
      </c>
      <c r="BG301" s="5">
        <v>122.3</v>
      </c>
      <c r="BH301" s="5">
        <v>120.5</v>
      </c>
      <c r="BI301" s="5">
        <v>120.8</v>
      </c>
      <c r="BJ301" s="5">
        <v>120.4</v>
      </c>
      <c r="BK301" s="5">
        <v>120.4</v>
      </c>
      <c r="BL301" s="5">
        <v>119.1</v>
      </c>
      <c r="BM301" s="5">
        <v>120.1</v>
      </c>
      <c r="BN301" s="5">
        <v>119.7</v>
      </c>
      <c r="BO301" s="5">
        <v>120.7</v>
      </c>
      <c r="BP301" s="5">
        <v>119.3</v>
      </c>
      <c r="BQ301" s="5">
        <v>119.9</v>
      </c>
      <c r="BR301" s="5">
        <v>120.4</v>
      </c>
      <c r="BS301" s="5">
        <v>119.6</v>
      </c>
      <c r="BT301" s="5">
        <v>121.2</v>
      </c>
      <c r="BU301" s="5">
        <v>120.2</v>
      </c>
      <c r="BV301" s="5">
        <v>120.9</v>
      </c>
      <c r="BW301" s="5">
        <v>120.4</v>
      </c>
      <c r="BX301" s="5">
        <v>122.6</v>
      </c>
      <c r="BY301" s="5">
        <v>122.3</v>
      </c>
      <c r="BZ301" s="5">
        <v>123.1</v>
      </c>
      <c r="CA301" s="5">
        <v>123.7</v>
      </c>
      <c r="CB301" s="5">
        <v>121.5</v>
      </c>
      <c r="CC301" s="5">
        <v>122.3</v>
      </c>
      <c r="CD301" s="5">
        <v>121.9</v>
      </c>
      <c r="CE301" s="5">
        <v>121.6</v>
      </c>
      <c r="CF301" s="5">
        <v>120.8</v>
      </c>
      <c r="CG301" s="5">
        <v>121.3</v>
      </c>
      <c r="CH301" s="5">
        <v>119.5</v>
      </c>
      <c r="CI301" s="5">
        <v>120.6</v>
      </c>
      <c r="CJ301" s="5">
        <v>120.6</v>
      </c>
      <c r="CK301" s="5">
        <v>119.2</v>
      </c>
      <c r="CL301" s="5">
        <v>118.6</v>
      </c>
      <c r="CM301" s="5">
        <v>118.3</v>
      </c>
      <c r="CN301" s="5">
        <v>119.2</v>
      </c>
      <c r="CO301" s="5">
        <v>118.6</v>
      </c>
      <c r="CP301" s="5">
        <v>118.5</v>
      </c>
      <c r="CQ301" s="5">
        <v>119.2</v>
      </c>
      <c r="CR301" s="5">
        <v>118.4</v>
      </c>
      <c r="CS301" s="5">
        <v>117.4</v>
      </c>
      <c r="CT301" s="5">
        <v>118.1</v>
      </c>
      <c r="CU301" s="5">
        <v>117.5</v>
      </c>
      <c r="CV301" s="5">
        <v>117.7</v>
      </c>
      <c r="CW301" s="5">
        <v>118.3</v>
      </c>
      <c r="CX301" s="5">
        <v>117.6</v>
      </c>
      <c r="CY301" s="5">
        <v>117.7</v>
      </c>
      <c r="CZ301" s="5">
        <v>118.1</v>
      </c>
      <c r="DA301" s="5">
        <v>118.7</v>
      </c>
      <c r="DB301" s="5">
        <v>117.7</v>
      </c>
      <c r="DC301" s="5">
        <v>117.9</v>
      </c>
      <c r="DD301" s="5">
        <v>118.6</v>
      </c>
      <c r="DE301" s="5">
        <v>118.6</v>
      </c>
      <c r="DF301" s="5">
        <v>116.7</v>
      </c>
      <c r="DG301" s="5">
        <v>117.6</v>
      </c>
      <c r="DH301" s="5">
        <v>118.2</v>
      </c>
      <c r="DI301" s="5">
        <v>119.5</v>
      </c>
      <c r="DJ301" s="5">
        <v>117.7</v>
      </c>
      <c r="DK301" s="5">
        <v>117.3</v>
      </c>
      <c r="DL301" s="5">
        <v>118.4</v>
      </c>
      <c r="DM301" s="5">
        <v>118.7</v>
      </c>
      <c r="DN301" s="5">
        <v>119</v>
      </c>
      <c r="DO301" s="5">
        <v>118.7</v>
      </c>
      <c r="DP301" s="5">
        <v>119.8</v>
      </c>
      <c r="DQ301" s="5">
        <v>120.9</v>
      </c>
      <c r="DR301" s="5">
        <v>121.3</v>
      </c>
      <c r="DS301" s="5">
        <v>121.7</v>
      </c>
      <c r="DT301" s="5">
        <v>120.9</v>
      </c>
    </row>
    <row r="302" spans="1:124">
      <c r="A302" s="3" t="s">
        <v>617</v>
      </c>
      <c r="B302" s="3" t="s">
        <v>618</v>
      </c>
      <c r="C302" s="4">
        <v>0.14215</v>
      </c>
      <c r="D302" s="5">
        <v>109.4</v>
      </c>
      <c r="E302" s="5">
        <v>112.8</v>
      </c>
      <c r="F302" s="5">
        <v>113.3</v>
      </c>
      <c r="G302" s="5">
        <v>113.7</v>
      </c>
      <c r="H302" s="5">
        <v>112.9</v>
      </c>
      <c r="I302" s="5">
        <v>111.8</v>
      </c>
      <c r="J302" s="5">
        <v>114.7</v>
      </c>
      <c r="K302" s="5">
        <v>114.9</v>
      </c>
      <c r="L302" s="5">
        <v>113.2</v>
      </c>
      <c r="M302" s="5">
        <v>113.4</v>
      </c>
      <c r="N302" s="5">
        <v>110.8</v>
      </c>
      <c r="O302" s="5">
        <v>114.3</v>
      </c>
      <c r="P302" s="5">
        <v>115.1</v>
      </c>
      <c r="Q302" s="5">
        <v>116.4</v>
      </c>
      <c r="R302" s="5">
        <v>117.8</v>
      </c>
      <c r="S302" s="5">
        <v>119.3</v>
      </c>
      <c r="T302" s="5">
        <v>121</v>
      </c>
      <c r="U302" s="5">
        <v>120.9</v>
      </c>
      <c r="V302" s="5">
        <v>121.3</v>
      </c>
      <c r="W302" s="5">
        <v>123.1</v>
      </c>
      <c r="X302" s="5">
        <v>125.5</v>
      </c>
      <c r="Y302" s="5">
        <v>126.4</v>
      </c>
      <c r="Z302" s="5">
        <v>126.7</v>
      </c>
      <c r="AA302" s="5">
        <v>124.5</v>
      </c>
      <c r="AB302" s="5">
        <v>129.69999999999999</v>
      </c>
      <c r="AC302" s="5">
        <v>130.5</v>
      </c>
      <c r="AD302" s="5">
        <v>130.6</v>
      </c>
      <c r="AE302" s="5">
        <v>130.30000000000001</v>
      </c>
      <c r="AF302" s="5">
        <v>132.80000000000001</v>
      </c>
      <c r="AG302" s="5">
        <v>132.4</v>
      </c>
      <c r="AH302" s="5">
        <v>132.4</v>
      </c>
      <c r="AI302" s="5">
        <v>129.6</v>
      </c>
      <c r="AJ302" s="5">
        <v>131.6</v>
      </c>
      <c r="AK302" s="5">
        <v>130.4</v>
      </c>
      <c r="AL302" s="5">
        <v>128.5</v>
      </c>
      <c r="AM302" s="5">
        <v>128.5</v>
      </c>
      <c r="AN302" s="5">
        <v>128.80000000000001</v>
      </c>
      <c r="AO302" s="5">
        <v>127</v>
      </c>
      <c r="AP302" s="5">
        <v>127.3</v>
      </c>
      <c r="AQ302" s="5">
        <v>126.6</v>
      </c>
      <c r="AR302" s="5">
        <v>130</v>
      </c>
      <c r="AS302" s="5">
        <v>129.80000000000001</v>
      </c>
      <c r="AT302" s="5">
        <v>123.6</v>
      </c>
      <c r="AU302" s="5">
        <v>123.5</v>
      </c>
      <c r="AV302" s="5">
        <v>128.1</v>
      </c>
      <c r="AW302" s="5">
        <v>123</v>
      </c>
      <c r="AX302" s="5">
        <v>122.7</v>
      </c>
      <c r="AY302" s="5">
        <v>125</v>
      </c>
      <c r="AZ302" s="5">
        <v>122.3</v>
      </c>
      <c r="BA302" s="5">
        <v>128</v>
      </c>
      <c r="BB302" s="5">
        <v>121.6</v>
      </c>
      <c r="BC302" s="5">
        <v>119.5</v>
      </c>
      <c r="BD302" s="5">
        <v>120.8</v>
      </c>
      <c r="BE302" s="5">
        <v>118.9</v>
      </c>
      <c r="BF302" s="5">
        <v>120.3</v>
      </c>
      <c r="BG302" s="5">
        <v>118.1</v>
      </c>
      <c r="BH302" s="5">
        <v>116.2</v>
      </c>
      <c r="BI302" s="5">
        <v>119.4</v>
      </c>
      <c r="BJ302" s="5">
        <v>116.6</v>
      </c>
      <c r="BK302" s="5">
        <v>117.6</v>
      </c>
      <c r="BL302" s="5">
        <v>112.9</v>
      </c>
      <c r="BM302" s="5">
        <v>114.3</v>
      </c>
      <c r="BN302" s="5">
        <v>113.5</v>
      </c>
      <c r="BO302" s="5">
        <v>113.4</v>
      </c>
      <c r="BP302" s="5">
        <v>109</v>
      </c>
      <c r="BQ302" s="5">
        <v>109.8</v>
      </c>
      <c r="BR302" s="5">
        <v>111.5</v>
      </c>
      <c r="BS302" s="5">
        <v>108.8</v>
      </c>
      <c r="BT302" s="5">
        <v>111.6</v>
      </c>
      <c r="BU302" s="5">
        <v>108.3</v>
      </c>
      <c r="BV302" s="5">
        <v>109.4</v>
      </c>
      <c r="BW302" s="5">
        <v>108.7</v>
      </c>
      <c r="BX302" s="5">
        <v>114.6</v>
      </c>
      <c r="BY302" s="5">
        <v>115.8</v>
      </c>
      <c r="BZ302" s="5">
        <v>117</v>
      </c>
      <c r="CA302" s="5">
        <v>116.9</v>
      </c>
      <c r="CB302" s="5">
        <v>109.8</v>
      </c>
      <c r="CC302" s="5">
        <v>111</v>
      </c>
      <c r="CD302" s="5">
        <v>110.7</v>
      </c>
      <c r="CE302" s="5">
        <v>110.8</v>
      </c>
      <c r="CF302" s="5">
        <v>108.2</v>
      </c>
      <c r="CG302" s="5">
        <v>107.7</v>
      </c>
      <c r="CH302" s="5">
        <v>103.3</v>
      </c>
      <c r="CI302" s="5">
        <v>106.7</v>
      </c>
      <c r="CJ302" s="5">
        <v>108.4</v>
      </c>
      <c r="CK302" s="5">
        <v>107</v>
      </c>
      <c r="CL302" s="5">
        <v>106.2</v>
      </c>
      <c r="CM302" s="5">
        <v>105.1</v>
      </c>
      <c r="CN302" s="5">
        <v>108.6</v>
      </c>
      <c r="CO302" s="5">
        <v>104.8</v>
      </c>
      <c r="CP302" s="5">
        <v>105.5</v>
      </c>
      <c r="CQ302" s="5">
        <v>106</v>
      </c>
      <c r="CR302" s="5">
        <v>104.6</v>
      </c>
      <c r="CS302" s="5">
        <v>102.4</v>
      </c>
      <c r="CT302" s="5">
        <v>103.6</v>
      </c>
      <c r="CU302" s="5">
        <v>103.5</v>
      </c>
      <c r="CV302" s="5">
        <v>104.1</v>
      </c>
      <c r="CW302" s="5">
        <v>104.3</v>
      </c>
      <c r="CX302" s="5">
        <v>102.2</v>
      </c>
      <c r="CY302" s="5">
        <v>102.1</v>
      </c>
      <c r="CZ302" s="5">
        <v>102.5</v>
      </c>
      <c r="DA302" s="5">
        <v>102.7</v>
      </c>
      <c r="DB302" s="5">
        <v>102</v>
      </c>
      <c r="DC302" s="5">
        <v>100.6</v>
      </c>
      <c r="DD302" s="5">
        <v>100.9</v>
      </c>
      <c r="DE302" s="5">
        <v>100.2</v>
      </c>
      <c r="DF302" s="5">
        <v>94.6</v>
      </c>
      <c r="DG302" s="5">
        <v>96.6</v>
      </c>
      <c r="DH302" s="5">
        <v>97.7</v>
      </c>
      <c r="DI302" s="5">
        <v>101.9</v>
      </c>
      <c r="DJ302" s="5">
        <v>102.5</v>
      </c>
      <c r="DK302" s="5">
        <v>102.6</v>
      </c>
      <c r="DL302" s="5">
        <v>103</v>
      </c>
      <c r="DM302" s="5">
        <v>104</v>
      </c>
      <c r="DN302" s="5">
        <v>104.4</v>
      </c>
      <c r="DO302" s="5">
        <v>102.2</v>
      </c>
      <c r="DP302" s="5">
        <v>104.3</v>
      </c>
      <c r="DQ302" s="5">
        <v>105.6</v>
      </c>
      <c r="DR302" s="5">
        <v>107.2</v>
      </c>
      <c r="DS302" s="5">
        <v>108.2</v>
      </c>
      <c r="DT302" s="5">
        <v>106.4</v>
      </c>
    </row>
    <row r="303" spans="1:124">
      <c r="A303" s="3" t="s">
        <v>619</v>
      </c>
      <c r="B303" s="3" t="s">
        <v>620</v>
      </c>
      <c r="C303" s="4">
        <v>2.0000000000000002E-5</v>
      </c>
      <c r="D303" s="5">
        <v>112.9</v>
      </c>
      <c r="E303" s="5">
        <v>108.3</v>
      </c>
      <c r="F303" s="5">
        <v>108.4</v>
      </c>
      <c r="G303" s="5">
        <v>114.9</v>
      </c>
      <c r="H303" s="5">
        <v>110</v>
      </c>
      <c r="I303" s="5">
        <v>109.3</v>
      </c>
      <c r="J303" s="5">
        <v>108.5</v>
      </c>
      <c r="K303" s="5">
        <v>108.6</v>
      </c>
      <c r="L303" s="5">
        <v>108.3</v>
      </c>
      <c r="M303" s="5">
        <v>113.4</v>
      </c>
      <c r="N303" s="5">
        <v>111</v>
      </c>
      <c r="O303" s="5">
        <v>112.4</v>
      </c>
      <c r="P303" s="5">
        <v>110.7</v>
      </c>
      <c r="Q303" s="5">
        <v>117.5</v>
      </c>
      <c r="R303" s="5">
        <v>116.4</v>
      </c>
      <c r="S303" s="5">
        <v>117.2</v>
      </c>
      <c r="T303" s="5">
        <v>114.7</v>
      </c>
      <c r="U303" s="5">
        <v>118.5</v>
      </c>
      <c r="V303" s="5">
        <v>123.7</v>
      </c>
      <c r="W303" s="5">
        <v>123.7</v>
      </c>
      <c r="X303" s="5">
        <v>118.2</v>
      </c>
      <c r="Y303" s="5">
        <v>121</v>
      </c>
      <c r="Z303" s="5">
        <v>121.6</v>
      </c>
      <c r="AA303" s="5">
        <v>123.9</v>
      </c>
      <c r="AB303" s="5">
        <v>122.8</v>
      </c>
      <c r="AC303" s="5">
        <v>130</v>
      </c>
      <c r="AD303" s="5">
        <v>126.4</v>
      </c>
      <c r="AE303" s="5">
        <v>125.2</v>
      </c>
      <c r="AF303" s="5">
        <v>127.3</v>
      </c>
      <c r="AG303" s="5">
        <v>129.69999999999999</v>
      </c>
      <c r="AH303" s="5">
        <v>129.69999999999999</v>
      </c>
      <c r="AI303" s="5">
        <v>128.9</v>
      </c>
      <c r="AJ303" s="5">
        <v>125.4</v>
      </c>
      <c r="AK303" s="5">
        <v>123.5</v>
      </c>
      <c r="AL303" s="5">
        <v>121.6</v>
      </c>
      <c r="AM303" s="5">
        <v>97.8</v>
      </c>
      <c r="AN303" s="5">
        <v>100.4</v>
      </c>
      <c r="AO303" s="5">
        <v>103.3</v>
      </c>
      <c r="AP303" s="5">
        <v>101.2</v>
      </c>
      <c r="AQ303" s="5">
        <v>102.8</v>
      </c>
      <c r="AR303" s="5">
        <v>100.9</v>
      </c>
      <c r="AS303" s="5">
        <v>106.3</v>
      </c>
      <c r="AT303" s="5">
        <v>104.9</v>
      </c>
      <c r="AU303" s="5">
        <v>104.4</v>
      </c>
      <c r="AV303" s="5">
        <v>105.5</v>
      </c>
      <c r="AW303" s="5">
        <v>105</v>
      </c>
      <c r="AX303" s="5">
        <v>105</v>
      </c>
      <c r="AY303" s="5">
        <v>104</v>
      </c>
      <c r="AZ303" s="5">
        <v>104.2</v>
      </c>
      <c r="BA303" s="5">
        <v>105.2</v>
      </c>
      <c r="BB303" s="5">
        <v>102.9</v>
      </c>
      <c r="BC303" s="5">
        <v>103</v>
      </c>
      <c r="BD303" s="5">
        <v>104.6</v>
      </c>
      <c r="BE303" s="5">
        <v>104.2</v>
      </c>
      <c r="BF303" s="5">
        <v>104.4</v>
      </c>
      <c r="BG303" s="5">
        <v>103.1</v>
      </c>
      <c r="BH303" s="5">
        <v>103.8</v>
      </c>
      <c r="BI303" s="5">
        <v>103.5</v>
      </c>
      <c r="BJ303" s="5">
        <v>104.6</v>
      </c>
      <c r="BK303" s="5">
        <v>104.3</v>
      </c>
      <c r="BL303" s="5">
        <v>105.4</v>
      </c>
      <c r="BM303" s="5">
        <v>104.1</v>
      </c>
      <c r="BN303" s="5">
        <v>102.9</v>
      </c>
      <c r="BO303" s="5">
        <v>103.1</v>
      </c>
      <c r="BP303" s="5">
        <v>106.9</v>
      </c>
      <c r="BQ303" s="5">
        <v>106</v>
      </c>
      <c r="BR303" s="5">
        <v>105.1</v>
      </c>
      <c r="BS303" s="5">
        <v>105.3</v>
      </c>
      <c r="BT303" s="5">
        <v>104</v>
      </c>
      <c r="BU303" s="5">
        <v>102.1</v>
      </c>
      <c r="BV303" s="5">
        <v>103.2</v>
      </c>
      <c r="BW303" s="5">
        <v>103.7</v>
      </c>
      <c r="BX303" s="5">
        <v>105</v>
      </c>
      <c r="BY303" s="5">
        <v>106</v>
      </c>
      <c r="BZ303" s="5">
        <v>104.2</v>
      </c>
      <c r="CA303" s="5">
        <v>109.6</v>
      </c>
      <c r="CB303" s="5">
        <v>104.5</v>
      </c>
      <c r="CC303" s="5">
        <v>102.1</v>
      </c>
      <c r="CD303" s="5">
        <v>104.5</v>
      </c>
      <c r="CE303" s="5">
        <v>101.3</v>
      </c>
      <c r="CF303" s="5">
        <v>99.1</v>
      </c>
      <c r="CG303" s="5">
        <v>100.6</v>
      </c>
      <c r="CH303" s="5">
        <v>103.4</v>
      </c>
      <c r="CI303" s="5">
        <v>102</v>
      </c>
      <c r="CJ303" s="5">
        <v>103.8</v>
      </c>
      <c r="CK303" s="5">
        <v>103.8</v>
      </c>
      <c r="CL303" s="5">
        <v>102.9</v>
      </c>
      <c r="CM303" s="5">
        <v>103.5</v>
      </c>
      <c r="CN303" s="5">
        <v>102.8</v>
      </c>
      <c r="CO303" s="5">
        <v>103</v>
      </c>
      <c r="CP303" s="5">
        <v>103</v>
      </c>
      <c r="CQ303" s="5">
        <v>100.5</v>
      </c>
      <c r="CR303" s="5">
        <v>101.4</v>
      </c>
      <c r="CS303" s="5">
        <v>101.7</v>
      </c>
      <c r="CT303" s="5">
        <v>101.8</v>
      </c>
      <c r="CU303" s="5">
        <v>101.8</v>
      </c>
      <c r="CV303" s="5">
        <v>101.8</v>
      </c>
      <c r="CW303" s="5">
        <v>93.6</v>
      </c>
      <c r="CX303" s="5">
        <v>97.9</v>
      </c>
      <c r="CY303" s="5">
        <v>100.5</v>
      </c>
      <c r="CZ303" s="5">
        <v>99</v>
      </c>
      <c r="DA303" s="5">
        <v>97.3</v>
      </c>
      <c r="DB303" s="5">
        <v>97.7</v>
      </c>
      <c r="DC303" s="5">
        <v>96.8</v>
      </c>
      <c r="DD303" s="5">
        <v>98.2</v>
      </c>
      <c r="DE303" s="5">
        <v>97.3</v>
      </c>
      <c r="DF303" s="5">
        <v>96.3</v>
      </c>
      <c r="DG303" s="5">
        <v>97.3</v>
      </c>
      <c r="DH303" s="5">
        <v>97.9</v>
      </c>
      <c r="DI303" s="5">
        <v>93.6</v>
      </c>
      <c r="DJ303" s="5">
        <v>95.5</v>
      </c>
      <c r="DK303" s="5">
        <v>96.4</v>
      </c>
      <c r="DL303" s="5">
        <v>93.5</v>
      </c>
      <c r="DM303" s="5">
        <v>93.4</v>
      </c>
      <c r="DN303" s="5">
        <v>95.7</v>
      </c>
      <c r="DO303" s="5">
        <v>97.2</v>
      </c>
      <c r="DP303" s="5">
        <v>98.3</v>
      </c>
      <c r="DQ303" s="5">
        <v>97.9</v>
      </c>
      <c r="DR303" s="5">
        <v>97.2</v>
      </c>
      <c r="DS303" s="5">
        <v>97.9</v>
      </c>
      <c r="DT303" s="5">
        <v>93.8</v>
      </c>
    </row>
    <row r="304" spans="1:124">
      <c r="A304" s="3" t="s">
        <v>621</v>
      </c>
      <c r="B304" s="3" t="s">
        <v>622</v>
      </c>
      <c r="C304" s="4">
        <v>0.14213000000000001</v>
      </c>
      <c r="D304" s="5">
        <v>109.4</v>
      </c>
      <c r="E304" s="5">
        <v>112.8</v>
      </c>
      <c r="F304" s="5">
        <v>113.3</v>
      </c>
      <c r="G304" s="5">
        <v>113.7</v>
      </c>
      <c r="H304" s="5">
        <v>112.9</v>
      </c>
      <c r="I304" s="5">
        <v>111.8</v>
      </c>
      <c r="J304" s="5">
        <v>114.7</v>
      </c>
      <c r="K304" s="5">
        <v>114.9</v>
      </c>
      <c r="L304" s="5">
        <v>113.2</v>
      </c>
      <c r="M304" s="5">
        <v>113.4</v>
      </c>
      <c r="N304" s="5">
        <v>110.8</v>
      </c>
      <c r="O304" s="5">
        <v>114.3</v>
      </c>
      <c r="P304" s="5">
        <v>115.1</v>
      </c>
      <c r="Q304" s="5">
        <v>116.4</v>
      </c>
      <c r="R304" s="5">
        <v>117.8</v>
      </c>
      <c r="S304" s="5">
        <v>119.3</v>
      </c>
      <c r="T304" s="5">
        <v>121</v>
      </c>
      <c r="U304" s="5">
        <v>120.9</v>
      </c>
      <c r="V304" s="5">
        <v>121.3</v>
      </c>
      <c r="W304" s="5">
        <v>123.1</v>
      </c>
      <c r="X304" s="5">
        <v>125.5</v>
      </c>
      <c r="Y304" s="5">
        <v>126.4</v>
      </c>
      <c r="Z304" s="5">
        <v>126.7</v>
      </c>
      <c r="AA304" s="5">
        <v>124.5</v>
      </c>
      <c r="AB304" s="5">
        <v>129.69999999999999</v>
      </c>
      <c r="AC304" s="5">
        <v>130.5</v>
      </c>
      <c r="AD304" s="5">
        <v>130.6</v>
      </c>
      <c r="AE304" s="5">
        <v>130.30000000000001</v>
      </c>
      <c r="AF304" s="5">
        <v>132.80000000000001</v>
      </c>
      <c r="AG304" s="5">
        <v>132.4</v>
      </c>
      <c r="AH304" s="5">
        <v>132.4</v>
      </c>
      <c r="AI304" s="5">
        <v>129.6</v>
      </c>
      <c r="AJ304" s="5">
        <v>131.6</v>
      </c>
      <c r="AK304" s="5">
        <v>130.4</v>
      </c>
      <c r="AL304" s="5">
        <v>128.5</v>
      </c>
      <c r="AM304" s="5">
        <v>128.5</v>
      </c>
      <c r="AN304" s="5">
        <v>128.80000000000001</v>
      </c>
      <c r="AO304" s="5">
        <v>127</v>
      </c>
      <c r="AP304" s="5">
        <v>127.3</v>
      </c>
      <c r="AQ304" s="5">
        <v>126.6</v>
      </c>
      <c r="AR304" s="5">
        <v>130</v>
      </c>
      <c r="AS304" s="5">
        <v>129.80000000000001</v>
      </c>
      <c r="AT304" s="5">
        <v>123.6</v>
      </c>
      <c r="AU304" s="5">
        <v>123.5</v>
      </c>
      <c r="AV304" s="5">
        <v>128.1</v>
      </c>
      <c r="AW304" s="5">
        <v>123</v>
      </c>
      <c r="AX304" s="5">
        <v>122.7</v>
      </c>
      <c r="AY304" s="5">
        <v>125</v>
      </c>
      <c r="AZ304" s="5">
        <v>122.3</v>
      </c>
      <c r="BA304" s="5">
        <v>128</v>
      </c>
      <c r="BB304" s="5">
        <v>121.6</v>
      </c>
      <c r="BC304" s="5">
        <v>119.5</v>
      </c>
      <c r="BD304" s="5">
        <v>120.8</v>
      </c>
      <c r="BE304" s="5">
        <v>118.9</v>
      </c>
      <c r="BF304" s="5">
        <v>120.3</v>
      </c>
      <c r="BG304" s="5">
        <v>118.1</v>
      </c>
      <c r="BH304" s="5">
        <v>116.2</v>
      </c>
      <c r="BI304" s="5">
        <v>119.5</v>
      </c>
      <c r="BJ304" s="5">
        <v>116.6</v>
      </c>
      <c r="BK304" s="5">
        <v>117.6</v>
      </c>
      <c r="BL304" s="5">
        <v>112.9</v>
      </c>
      <c r="BM304" s="5">
        <v>114.3</v>
      </c>
      <c r="BN304" s="5">
        <v>113.5</v>
      </c>
      <c r="BO304" s="5">
        <v>113.4</v>
      </c>
      <c r="BP304" s="5">
        <v>109</v>
      </c>
      <c r="BQ304" s="5">
        <v>109.8</v>
      </c>
      <c r="BR304" s="5">
        <v>111.5</v>
      </c>
      <c r="BS304" s="5">
        <v>108.8</v>
      </c>
      <c r="BT304" s="5">
        <v>111.6</v>
      </c>
      <c r="BU304" s="5">
        <v>108.3</v>
      </c>
      <c r="BV304" s="5">
        <v>109.4</v>
      </c>
      <c r="BW304" s="5">
        <v>108.7</v>
      </c>
      <c r="BX304" s="5">
        <v>114.6</v>
      </c>
      <c r="BY304" s="5">
        <v>115.8</v>
      </c>
      <c r="BZ304" s="5">
        <v>117</v>
      </c>
      <c r="CA304" s="5">
        <v>116.9</v>
      </c>
      <c r="CB304" s="5">
        <v>109.8</v>
      </c>
      <c r="CC304" s="5">
        <v>111</v>
      </c>
      <c r="CD304" s="5">
        <v>110.7</v>
      </c>
      <c r="CE304" s="5">
        <v>110.8</v>
      </c>
      <c r="CF304" s="5">
        <v>108.2</v>
      </c>
      <c r="CG304" s="5">
        <v>107.7</v>
      </c>
      <c r="CH304" s="5">
        <v>103.3</v>
      </c>
      <c r="CI304" s="5">
        <v>106.7</v>
      </c>
      <c r="CJ304" s="5">
        <v>108.4</v>
      </c>
      <c r="CK304" s="5">
        <v>107</v>
      </c>
      <c r="CL304" s="5">
        <v>106.2</v>
      </c>
      <c r="CM304" s="5">
        <v>105.1</v>
      </c>
      <c r="CN304" s="5">
        <v>108.6</v>
      </c>
      <c r="CO304" s="5">
        <v>104.8</v>
      </c>
      <c r="CP304" s="5">
        <v>105.5</v>
      </c>
      <c r="CQ304" s="5">
        <v>106</v>
      </c>
      <c r="CR304" s="5">
        <v>104.6</v>
      </c>
      <c r="CS304" s="5">
        <v>102.4</v>
      </c>
      <c r="CT304" s="5">
        <v>103.6</v>
      </c>
      <c r="CU304" s="5">
        <v>103.5</v>
      </c>
      <c r="CV304" s="5">
        <v>104.1</v>
      </c>
      <c r="CW304" s="5">
        <v>104.3</v>
      </c>
      <c r="CX304" s="5">
        <v>102.2</v>
      </c>
      <c r="CY304" s="5">
        <v>102.1</v>
      </c>
      <c r="CZ304" s="5">
        <v>102.5</v>
      </c>
      <c r="DA304" s="5">
        <v>102.7</v>
      </c>
      <c r="DB304" s="5">
        <v>102</v>
      </c>
      <c r="DC304" s="5">
        <v>100.6</v>
      </c>
      <c r="DD304" s="5">
        <v>100.9</v>
      </c>
      <c r="DE304" s="5">
        <v>100.2</v>
      </c>
      <c r="DF304" s="5">
        <v>94.6</v>
      </c>
      <c r="DG304" s="5">
        <v>96.6</v>
      </c>
      <c r="DH304" s="5">
        <v>97.7</v>
      </c>
      <c r="DI304" s="5">
        <v>101.9</v>
      </c>
      <c r="DJ304" s="5">
        <v>102.5</v>
      </c>
      <c r="DK304" s="5">
        <v>102.6</v>
      </c>
      <c r="DL304" s="5">
        <v>103</v>
      </c>
      <c r="DM304" s="5">
        <v>104</v>
      </c>
      <c r="DN304" s="5">
        <v>104.4</v>
      </c>
      <c r="DO304" s="5">
        <v>102.2</v>
      </c>
      <c r="DP304" s="5">
        <v>104.3</v>
      </c>
      <c r="DQ304" s="5">
        <v>105.6</v>
      </c>
      <c r="DR304" s="5">
        <v>107.2</v>
      </c>
      <c r="DS304" s="5">
        <v>108.2</v>
      </c>
      <c r="DT304" s="5">
        <v>106.4</v>
      </c>
    </row>
    <row r="305" spans="1:124">
      <c r="A305" s="3" t="s">
        <v>623</v>
      </c>
      <c r="B305" s="3" t="s">
        <v>624</v>
      </c>
      <c r="C305" s="4">
        <v>7.5399999999999995E-2</v>
      </c>
      <c r="D305" s="5">
        <v>104.7</v>
      </c>
      <c r="E305" s="5">
        <v>104.6</v>
      </c>
      <c r="F305" s="5">
        <v>106</v>
      </c>
      <c r="G305" s="5">
        <v>108.7</v>
      </c>
      <c r="H305" s="5">
        <v>111.1</v>
      </c>
      <c r="I305" s="5">
        <v>109.6</v>
      </c>
      <c r="J305" s="5">
        <v>111.4</v>
      </c>
      <c r="K305" s="5">
        <v>109.2</v>
      </c>
      <c r="L305" s="5">
        <v>107.9</v>
      </c>
      <c r="M305" s="5">
        <v>113</v>
      </c>
      <c r="N305" s="5">
        <v>109.5</v>
      </c>
      <c r="O305" s="5">
        <v>113.4</v>
      </c>
      <c r="P305" s="5">
        <v>113.8</v>
      </c>
      <c r="Q305" s="5">
        <v>117.6</v>
      </c>
      <c r="R305" s="5">
        <v>119.3</v>
      </c>
      <c r="S305" s="5">
        <v>116.1</v>
      </c>
      <c r="T305" s="5">
        <v>119.1</v>
      </c>
      <c r="U305" s="5">
        <v>122.2</v>
      </c>
      <c r="V305" s="5">
        <v>121.4</v>
      </c>
      <c r="W305" s="5">
        <v>121.8</v>
      </c>
      <c r="X305" s="5">
        <v>123.5</v>
      </c>
      <c r="Y305" s="5">
        <v>122.5</v>
      </c>
      <c r="Z305" s="5">
        <v>121.9</v>
      </c>
      <c r="AA305" s="5">
        <v>120.9</v>
      </c>
      <c r="AB305" s="5">
        <v>123.8</v>
      </c>
      <c r="AC305" s="5">
        <v>123</v>
      </c>
      <c r="AD305" s="5">
        <v>123</v>
      </c>
      <c r="AE305" s="5">
        <v>124.7</v>
      </c>
      <c r="AF305" s="5">
        <v>127.6</v>
      </c>
      <c r="AG305" s="5">
        <v>125.3</v>
      </c>
      <c r="AH305" s="5">
        <v>127.9</v>
      </c>
      <c r="AI305" s="5">
        <v>125.5</v>
      </c>
      <c r="AJ305" s="5">
        <v>123.2</v>
      </c>
      <c r="AK305" s="5">
        <v>122.4</v>
      </c>
      <c r="AL305" s="5">
        <v>120.4</v>
      </c>
      <c r="AM305" s="5">
        <v>120.1</v>
      </c>
      <c r="AN305" s="5">
        <v>120.3</v>
      </c>
      <c r="AO305" s="5">
        <v>124.7</v>
      </c>
      <c r="AP305" s="5">
        <v>134.30000000000001</v>
      </c>
      <c r="AQ305" s="5">
        <v>133.6</v>
      </c>
      <c r="AR305" s="5">
        <v>135.19999999999999</v>
      </c>
      <c r="AS305" s="5">
        <v>133</v>
      </c>
      <c r="AT305" s="5">
        <v>132.6</v>
      </c>
      <c r="AU305" s="5">
        <v>134.9</v>
      </c>
      <c r="AV305" s="5">
        <v>132.5</v>
      </c>
      <c r="AW305" s="5">
        <v>134.69999999999999</v>
      </c>
      <c r="AX305" s="5">
        <v>135.80000000000001</v>
      </c>
      <c r="AY305" s="5">
        <v>134.5</v>
      </c>
      <c r="AZ305" s="5">
        <v>132</v>
      </c>
      <c r="BA305" s="5">
        <v>131.30000000000001</v>
      </c>
      <c r="BB305" s="5">
        <v>133.5</v>
      </c>
      <c r="BC305" s="5">
        <v>132.80000000000001</v>
      </c>
      <c r="BD305" s="5">
        <v>135</v>
      </c>
      <c r="BE305" s="5">
        <v>134.9</v>
      </c>
      <c r="BF305" s="5">
        <v>133.69999999999999</v>
      </c>
      <c r="BG305" s="5">
        <v>130.30000000000001</v>
      </c>
      <c r="BH305" s="5">
        <v>132.1</v>
      </c>
      <c r="BI305" s="5">
        <v>130.19999999999999</v>
      </c>
      <c r="BJ305" s="5">
        <v>131.1</v>
      </c>
      <c r="BK305" s="5">
        <v>131</v>
      </c>
      <c r="BL305" s="5">
        <v>129.80000000000001</v>
      </c>
      <c r="BM305" s="5">
        <v>131.6</v>
      </c>
      <c r="BN305" s="5">
        <v>130.4</v>
      </c>
      <c r="BO305" s="5">
        <v>129.30000000000001</v>
      </c>
      <c r="BP305" s="5">
        <v>128.5</v>
      </c>
      <c r="BQ305" s="5">
        <v>130.9</v>
      </c>
      <c r="BR305" s="5">
        <v>133.5</v>
      </c>
      <c r="BS305" s="5">
        <v>131.1</v>
      </c>
      <c r="BT305" s="5">
        <v>132.69999999999999</v>
      </c>
      <c r="BU305" s="5">
        <v>131.9</v>
      </c>
      <c r="BV305" s="5">
        <v>133.1</v>
      </c>
      <c r="BW305" s="5">
        <v>131.19999999999999</v>
      </c>
      <c r="BX305" s="5">
        <v>133.9</v>
      </c>
      <c r="BY305" s="5">
        <v>133.80000000000001</v>
      </c>
      <c r="BZ305" s="5">
        <v>134.19999999999999</v>
      </c>
      <c r="CA305" s="5">
        <v>135.69999999999999</v>
      </c>
      <c r="CB305" s="5">
        <v>134.6</v>
      </c>
      <c r="CC305" s="5">
        <v>135.30000000000001</v>
      </c>
      <c r="CD305" s="5">
        <v>137.4</v>
      </c>
      <c r="CE305" s="5">
        <v>135.5</v>
      </c>
      <c r="CF305" s="5">
        <v>134.19999999999999</v>
      </c>
      <c r="CG305" s="5">
        <v>135.69999999999999</v>
      </c>
      <c r="CH305" s="5">
        <v>133</v>
      </c>
      <c r="CI305" s="5">
        <v>133.4</v>
      </c>
      <c r="CJ305" s="5">
        <v>135.30000000000001</v>
      </c>
      <c r="CK305" s="5">
        <v>134.9</v>
      </c>
      <c r="CL305" s="5">
        <v>136.4</v>
      </c>
      <c r="CM305" s="5">
        <v>136.9</v>
      </c>
      <c r="CN305" s="5">
        <v>136.6</v>
      </c>
      <c r="CO305" s="5">
        <v>135.30000000000001</v>
      </c>
      <c r="CP305" s="5">
        <v>136.4</v>
      </c>
      <c r="CQ305" s="5">
        <v>136.30000000000001</v>
      </c>
      <c r="CR305" s="5">
        <v>135.9</v>
      </c>
      <c r="CS305" s="5">
        <v>136.1</v>
      </c>
      <c r="CT305" s="5">
        <v>137.6</v>
      </c>
      <c r="CU305" s="5">
        <v>138.30000000000001</v>
      </c>
      <c r="CV305" s="5">
        <v>138.30000000000001</v>
      </c>
      <c r="CW305" s="5">
        <v>137.9</v>
      </c>
      <c r="CX305" s="5">
        <v>138.5</v>
      </c>
      <c r="CY305" s="5">
        <v>138.5</v>
      </c>
      <c r="CZ305" s="5">
        <v>139</v>
      </c>
      <c r="DA305" s="5">
        <v>138.4</v>
      </c>
      <c r="DB305" s="5">
        <v>137.9</v>
      </c>
      <c r="DC305" s="5">
        <v>137.9</v>
      </c>
      <c r="DD305" s="5">
        <v>138.6</v>
      </c>
      <c r="DE305" s="5">
        <v>138.6</v>
      </c>
      <c r="DF305" s="5">
        <v>139.30000000000001</v>
      </c>
      <c r="DG305" s="5">
        <v>140.19999999999999</v>
      </c>
      <c r="DH305" s="5">
        <v>139.80000000000001</v>
      </c>
      <c r="DI305" s="5">
        <v>140.6</v>
      </c>
      <c r="DJ305" s="5">
        <v>140.5</v>
      </c>
      <c r="DK305" s="5">
        <v>140.1</v>
      </c>
      <c r="DL305" s="5">
        <v>139.69999999999999</v>
      </c>
      <c r="DM305" s="5">
        <v>139.69999999999999</v>
      </c>
      <c r="DN305" s="5">
        <v>140</v>
      </c>
      <c r="DO305" s="5">
        <v>142.1</v>
      </c>
      <c r="DP305" s="5">
        <v>142.6</v>
      </c>
      <c r="DQ305" s="5">
        <v>143.69999999999999</v>
      </c>
      <c r="DR305" s="5">
        <v>144.4</v>
      </c>
      <c r="DS305" s="5">
        <v>144.5</v>
      </c>
      <c r="DT305" s="5">
        <v>144.69999999999999</v>
      </c>
    </row>
    <row r="306" spans="1:124">
      <c r="A306" s="3" t="s">
        <v>625</v>
      </c>
      <c r="B306" s="3" t="s">
        <v>626</v>
      </c>
      <c r="C306" s="4">
        <v>3.798E-2</v>
      </c>
      <c r="D306" s="5">
        <v>107.1</v>
      </c>
      <c r="E306" s="5">
        <v>107.4</v>
      </c>
      <c r="F306" s="5">
        <v>108.3</v>
      </c>
      <c r="G306" s="5">
        <v>108.7</v>
      </c>
      <c r="H306" s="5">
        <v>109.8</v>
      </c>
      <c r="I306" s="5">
        <v>108.4</v>
      </c>
      <c r="J306" s="5">
        <v>111.9</v>
      </c>
      <c r="K306" s="5">
        <v>110.3</v>
      </c>
      <c r="L306" s="5">
        <v>112.5</v>
      </c>
      <c r="M306" s="5">
        <v>113.8</v>
      </c>
      <c r="N306" s="5">
        <v>114.1</v>
      </c>
      <c r="O306" s="5">
        <v>115.3</v>
      </c>
      <c r="P306" s="5">
        <v>111.3</v>
      </c>
      <c r="Q306" s="5">
        <v>116</v>
      </c>
      <c r="R306" s="5">
        <v>113.8</v>
      </c>
      <c r="S306" s="5">
        <v>117.6</v>
      </c>
      <c r="T306" s="5">
        <v>117.8</v>
      </c>
      <c r="U306" s="5">
        <v>122.5</v>
      </c>
      <c r="V306" s="5">
        <v>117.5</v>
      </c>
      <c r="W306" s="5">
        <v>117.2</v>
      </c>
      <c r="X306" s="5">
        <v>123.6</v>
      </c>
      <c r="Y306" s="5">
        <v>122.9</v>
      </c>
      <c r="Z306" s="5">
        <v>123.1</v>
      </c>
      <c r="AA306" s="5">
        <v>126.4</v>
      </c>
      <c r="AB306" s="5">
        <v>128</v>
      </c>
      <c r="AC306" s="5">
        <v>124.9</v>
      </c>
      <c r="AD306" s="5">
        <v>127.1</v>
      </c>
      <c r="AE306" s="5">
        <v>131.19999999999999</v>
      </c>
      <c r="AF306" s="5">
        <v>133.69999999999999</v>
      </c>
      <c r="AG306" s="5">
        <v>128.19999999999999</v>
      </c>
      <c r="AH306" s="5">
        <v>129.69999999999999</v>
      </c>
      <c r="AI306" s="5">
        <v>130.80000000000001</v>
      </c>
      <c r="AJ306" s="5">
        <v>129.19999999999999</v>
      </c>
      <c r="AK306" s="5">
        <v>124.4</v>
      </c>
      <c r="AL306" s="5">
        <v>120</v>
      </c>
      <c r="AM306" s="5">
        <v>117.9</v>
      </c>
      <c r="AN306" s="5">
        <v>119.9</v>
      </c>
      <c r="AO306" s="5">
        <v>123</v>
      </c>
      <c r="AP306" s="5">
        <v>131.5</v>
      </c>
      <c r="AQ306" s="5">
        <v>130.4</v>
      </c>
      <c r="AR306" s="5">
        <v>130.19999999999999</v>
      </c>
      <c r="AS306" s="5">
        <v>130.6</v>
      </c>
      <c r="AT306" s="5">
        <v>130.69999999999999</v>
      </c>
      <c r="AU306" s="5">
        <v>129.5</v>
      </c>
      <c r="AV306" s="5">
        <v>129.9</v>
      </c>
      <c r="AW306" s="5">
        <v>130.30000000000001</v>
      </c>
      <c r="AX306" s="5">
        <v>131.9</v>
      </c>
      <c r="AY306" s="5">
        <v>130.5</v>
      </c>
      <c r="AZ306" s="5">
        <v>130.6</v>
      </c>
      <c r="BA306" s="5">
        <v>129.80000000000001</v>
      </c>
      <c r="BB306" s="5">
        <v>131.4</v>
      </c>
      <c r="BC306" s="5">
        <v>129.5</v>
      </c>
      <c r="BD306" s="5">
        <v>129.19999999999999</v>
      </c>
      <c r="BE306" s="5">
        <v>131.80000000000001</v>
      </c>
      <c r="BF306" s="5">
        <v>131.80000000000001</v>
      </c>
      <c r="BG306" s="5">
        <v>132.69999999999999</v>
      </c>
      <c r="BH306" s="5">
        <v>133</v>
      </c>
      <c r="BI306" s="5">
        <v>131.4</v>
      </c>
      <c r="BJ306" s="5">
        <v>131.5</v>
      </c>
      <c r="BK306" s="5">
        <v>131.30000000000001</v>
      </c>
      <c r="BL306" s="5">
        <v>132.19999999999999</v>
      </c>
      <c r="BM306" s="5">
        <v>133.19999999999999</v>
      </c>
      <c r="BN306" s="5">
        <v>133.69999999999999</v>
      </c>
      <c r="BO306" s="5">
        <v>131.9</v>
      </c>
      <c r="BP306" s="5">
        <v>130.5</v>
      </c>
      <c r="BQ306" s="5">
        <v>131.80000000000001</v>
      </c>
      <c r="BR306" s="5">
        <v>132.69999999999999</v>
      </c>
      <c r="BS306" s="5">
        <v>132.69999999999999</v>
      </c>
      <c r="BT306" s="5">
        <v>133.1</v>
      </c>
      <c r="BU306" s="5">
        <v>132.80000000000001</v>
      </c>
      <c r="BV306" s="5">
        <v>133.1</v>
      </c>
      <c r="BW306" s="5">
        <v>133</v>
      </c>
      <c r="BX306" s="5">
        <v>135.5</v>
      </c>
      <c r="BY306" s="5">
        <v>134</v>
      </c>
      <c r="BZ306" s="5">
        <v>136.19999999999999</v>
      </c>
      <c r="CA306" s="5">
        <v>137.9</v>
      </c>
      <c r="CB306" s="5">
        <v>138.4</v>
      </c>
      <c r="CC306" s="5">
        <v>138.9</v>
      </c>
      <c r="CD306" s="5">
        <v>139.6</v>
      </c>
      <c r="CE306" s="5">
        <v>139.30000000000001</v>
      </c>
      <c r="CF306" s="5">
        <v>138.30000000000001</v>
      </c>
      <c r="CG306" s="5">
        <v>139.80000000000001</v>
      </c>
      <c r="CH306" s="5">
        <v>134.69999999999999</v>
      </c>
      <c r="CI306" s="5">
        <v>134.80000000000001</v>
      </c>
      <c r="CJ306" s="5">
        <v>139.4</v>
      </c>
      <c r="CK306" s="5">
        <v>138.5</v>
      </c>
      <c r="CL306" s="5">
        <v>139.4</v>
      </c>
      <c r="CM306" s="5">
        <v>141.6</v>
      </c>
      <c r="CN306" s="5">
        <v>140.4</v>
      </c>
      <c r="CO306" s="5">
        <v>139.1</v>
      </c>
      <c r="CP306" s="5">
        <v>140.5</v>
      </c>
      <c r="CQ306" s="5">
        <v>142</v>
      </c>
      <c r="CR306" s="5">
        <v>139.30000000000001</v>
      </c>
      <c r="CS306" s="5">
        <v>139.80000000000001</v>
      </c>
      <c r="CT306" s="5">
        <v>142.19999999999999</v>
      </c>
      <c r="CU306" s="5">
        <v>143</v>
      </c>
      <c r="CV306" s="5">
        <v>143</v>
      </c>
      <c r="CW306" s="5">
        <v>142</v>
      </c>
      <c r="CX306" s="5">
        <v>143.69999999999999</v>
      </c>
      <c r="CY306" s="5">
        <v>143.30000000000001</v>
      </c>
      <c r="CZ306" s="5">
        <v>144.19999999999999</v>
      </c>
      <c r="DA306" s="5">
        <v>144.1</v>
      </c>
      <c r="DB306" s="5">
        <v>142.4</v>
      </c>
      <c r="DC306" s="5">
        <v>143.1</v>
      </c>
      <c r="DD306" s="5">
        <v>144.69999999999999</v>
      </c>
      <c r="DE306" s="5">
        <v>143.9</v>
      </c>
      <c r="DF306" s="5">
        <v>145.4</v>
      </c>
      <c r="DG306" s="5">
        <v>146.6</v>
      </c>
      <c r="DH306" s="5">
        <v>147.30000000000001</v>
      </c>
      <c r="DI306" s="5">
        <v>147.5</v>
      </c>
      <c r="DJ306" s="5">
        <v>147.19999999999999</v>
      </c>
      <c r="DK306" s="5">
        <v>147.9</v>
      </c>
      <c r="DL306" s="5">
        <v>148.30000000000001</v>
      </c>
      <c r="DM306" s="5">
        <v>148.69999999999999</v>
      </c>
      <c r="DN306" s="5">
        <v>149</v>
      </c>
      <c r="DO306" s="5">
        <v>149.6</v>
      </c>
      <c r="DP306" s="5">
        <v>152.4</v>
      </c>
      <c r="DQ306" s="5">
        <v>152.6</v>
      </c>
      <c r="DR306" s="5">
        <v>152.4</v>
      </c>
      <c r="DS306" s="5">
        <v>153.19999999999999</v>
      </c>
      <c r="DT306" s="5">
        <v>152.30000000000001</v>
      </c>
    </row>
    <row r="307" spans="1:124">
      <c r="A307" s="3" t="s">
        <v>627</v>
      </c>
      <c r="B307" s="3" t="s">
        <v>628</v>
      </c>
      <c r="C307" s="4">
        <v>1.9089999999999999E-2</v>
      </c>
      <c r="D307" s="5">
        <v>97.5</v>
      </c>
      <c r="E307" s="5">
        <v>91.1</v>
      </c>
      <c r="F307" s="5">
        <v>101.9</v>
      </c>
      <c r="G307" s="5">
        <v>109</v>
      </c>
      <c r="H307" s="5">
        <v>116</v>
      </c>
      <c r="I307" s="5">
        <v>112.7</v>
      </c>
      <c r="J307" s="5">
        <v>106.6</v>
      </c>
      <c r="K307" s="5">
        <v>106.5</v>
      </c>
      <c r="L307" s="5">
        <v>96.2</v>
      </c>
      <c r="M307" s="5">
        <v>109.3</v>
      </c>
      <c r="N307" s="5">
        <v>94.9</v>
      </c>
      <c r="O307" s="5">
        <v>102.5</v>
      </c>
      <c r="P307" s="5">
        <v>110</v>
      </c>
      <c r="Q307" s="5">
        <v>115.2</v>
      </c>
      <c r="R307" s="5">
        <v>114.9</v>
      </c>
      <c r="S307" s="5">
        <v>95.2</v>
      </c>
      <c r="T307" s="5">
        <v>111.1</v>
      </c>
      <c r="U307" s="5">
        <v>111.6</v>
      </c>
      <c r="V307" s="5">
        <v>113.1</v>
      </c>
      <c r="W307" s="5">
        <v>114.6</v>
      </c>
      <c r="X307" s="5">
        <v>114.5</v>
      </c>
      <c r="Y307" s="5">
        <v>106.2</v>
      </c>
      <c r="Z307" s="5">
        <v>105.7</v>
      </c>
      <c r="AA307" s="5">
        <v>104.5</v>
      </c>
      <c r="AB307" s="5">
        <v>99.4</v>
      </c>
      <c r="AC307" s="5">
        <v>110.2</v>
      </c>
      <c r="AD307" s="5">
        <v>104.5</v>
      </c>
      <c r="AE307" s="5">
        <v>103.2</v>
      </c>
      <c r="AF307" s="5">
        <v>114.8</v>
      </c>
      <c r="AG307" s="5">
        <v>109.8</v>
      </c>
      <c r="AH307" s="5">
        <v>109.7</v>
      </c>
      <c r="AI307" s="5">
        <v>110.1</v>
      </c>
      <c r="AJ307" s="5">
        <v>101.6</v>
      </c>
      <c r="AK307" s="5">
        <v>110.7</v>
      </c>
      <c r="AL307" s="5">
        <v>115.9</v>
      </c>
      <c r="AM307" s="5">
        <v>106.2</v>
      </c>
      <c r="AN307" s="5">
        <v>107.8</v>
      </c>
      <c r="AO307" s="5">
        <v>113.2</v>
      </c>
      <c r="AP307" s="5">
        <v>136.80000000000001</v>
      </c>
      <c r="AQ307" s="5">
        <v>134.69999999999999</v>
      </c>
      <c r="AR307" s="5">
        <v>135.30000000000001</v>
      </c>
      <c r="AS307" s="5">
        <v>133</v>
      </c>
      <c r="AT307" s="5">
        <v>130.9</v>
      </c>
      <c r="AU307" s="5">
        <v>135.4</v>
      </c>
      <c r="AV307" s="5">
        <v>133.69999999999999</v>
      </c>
      <c r="AW307" s="5">
        <v>135.4</v>
      </c>
      <c r="AX307" s="5">
        <v>133.19999999999999</v>
      </c>
      <c r="AY307" s="5">
        <v>130.69999999999999</v>
      </c>
      <c r="AZ307" s="5">
        <v>130.80000000000001</v>
      </c>
      <c r="BA307" s="5">
        <v>128.5</v>
      </c>
      <c r="BB307" s="5">
        <v>128.80000000000001</v>
      </c>
      <c r="BC307" s="5">
        <v>129.4</v>
      </c>
      <c r="BD307" s="5">
        <v>135</v>
      </c>
      <c r="BE307" s="5">
        <v>132.6</v>
      </c>
      <c r="BF307" s="5">
        <v>131.80000000000001</v>
      </c>
      <c r="BG307" s="5">
        <v>120.7</v>
      </c>
      <c r="BH307" s="5">
        <v>121.7</v>
      </c>
      <c r="BI307" s="5">
        <v>118.8</v>
      </c>
      <c r="BJ307" s="5">
        <v>120.1</v>
      </c>
      <c r="BK307" s="5">
        <v>120.9</v>
      </c>
      <c r="BL307" s="5">
        <v>115.6</v>
      </c>
      <c r="BM307" s="5">
        <v>118.7</v>
      </c>
      <c r="BN307" s="5">
        <v>121.8</v>
      </c>
      <c r="BO307" s="5">
        <v>121.2</v>
      </c>
      <c r="BP307" s="5">
        <v>121</v>
      </c>
      <c r="BQ307" s="5">
        <v>127.6</v>
      </c>
      <c r="BR307" s="5">
        <v>136.69999999999999</v>
      </c>
      <c r="BS307" s="5">
        <v>124.3</v>
      </c>
      <c r="BT307" s="5">
        <v>131.80000000000001</v>
      </c>
      <c r="BU307" s="5">
        <v>129.19999999999999</v>
      </c>
      <c r="BV307" s="5">
        <v>132.30000000000001</v>
      </c>
      <c r="BW307" s="5">
        <v>124.9</v>
      </c>
      <c r="BX307" s="5">
        <v>129.1</v>
      </c>
      <c r="BY307" s="5">
        <v>131.69999999999999</v>
      </c>
      <c r="BZ307" s="5">
        <v>127.8</v>
      </c>
      <c r="CA307" s="5">
        <v>130.4</v>
      </c>
      <c r="CB307" s="5">
        <v>125.5</v>
      </c>
      <c r="CC307" s="5">
        <v>126.3</v>
      </c>
      <c r="CD307" s="5">
        <v>133.30000000000001</v>
      </c>
      <c r="CE307" s="5">
        <v>126.5</v>
      </c>
      <c r="CF307" s="5">
        <v>123.1</v>
      </c>
      <c r="CG307" s="5">
        <v>126.9</v>
      </c>
      <c r="CH307" s="5">
        <v>126.9</v>
      </c>
      <c r="CI307" s="5">
        <v>126.9</v>
      </c>
      <c r="CJ307" s="5">
        <v>125.9</v>
      </c>
      <c r="CK307" s="5">
        <v>125.9</v>
      </c>
      <c r="CL307" s="5">
        <v>129.80000000000001</v>
      </c>
      <c r="CM307" s="5">
        <v>128.30000000000001</v>
      </c>
      <c r="CN307" s="5">
        <v>129.69999999999999</v>
      </c>
      <c r="CO307" s="5">
        <v>126.4</v>
      </c>
      <c r="CP307" s="5">
        <v>127.5</v>
      </c>
      <c r="CQ307" s="5">
        <v>124.5</v>
      </c>
      <c r="CR307" s="5">
        <v>127.9</v>
      </c>
      <c r="CS307" s="5">
        <v>126.7</v>
      </c>
      <c r="CT307" s="5">
        <v>128.5</v>
      </c>
      <c r="CU307" s="5">
        <v>128.5</v>
      </c>
      <c r="CV307" s="5">
        <v>128.5</v>
      </c>
      <c r="CW307" s="5">
        <v>130</v>
      </c>
      <c r="CX307" s="5">
        <v>129.4</v>
      </c>
      <c r="CY307" s="5">
        <v>129.30000000000001</v>
      </c>
      <c r="CZ307" s="5">
        <v>129.4</v>
      </c>
      <c r="DA307" s="5">
        <v>126.6</v>
      </c>
      <c r="DB307" s="5">
        <v>129.30000000000001</v>
      </c>
      <c r="DC307" s="5">
        <v>128.30000000000001</v>
      </c>
      <c r="DD307" s="5">
        <v>128.19999999999999</v>
      </c>
      <c r="DE307" s="5">
        <v>130.1</v>
      </c>
      <c r="DF307" s="5">
        <v>130.1</v>
      </c>
      <c r="DG307" s="5">
        <v>131.80000000000001</v>
      </c>
      <c r="DH307" s="5">
        <v>130.80000000000001</v>
      </c>
      <c r="DI307" s="5">
        <v>130.6</v>
      </c>
      <c r="DJ307" s="5">
        <v>130.6</v>
      </c>
      <c r="DK307" s="5">
        <v>129.5</v>
      </c>
      <c r="DL307" s="5">
        <v>127.9</v>
      </c>
      <c r="DM307" s="5">
        <v>127.9</v>
      </c>
      <c r="DN307" s="5">
        <v>129.5</v>
      </c>
      <c r="DO307" s="5">
        <v>135.4</v>
      </c>
      <c r="DP307" s="5">
        <v>131.9</v>
      </c>
      <c r="DQ307" s="5">
        <v>136.80000000000001</v>
      </c>
      <c r="DR307" s="5">
        <v>139.1</v>
      </c>
      <c r="DS307" s="5">
        <v>137.80000000000001</v>
      </c>
      <c r="DT307" s="5">
        <v>139.4</v>
      </c>
    </row>
    <row r="308" spans="1:124">
      <c r="A308" s="3" t="s">
        <v>629</v>
      </c>
      <c r="B308" s="3" t="s">
        <v>630</v>
      </c>
      <c r="C308" s="4">
        <v>8.3099999999999997E-3</v>
      </c>
      <c r="D308" s="5">
        <v>113.4</v>
      </c>
      <c r="E308" s="5">
        <v>115.9</v>
      </c>
      <c r="F308" s="5">
        <v>113</v>
      </c>
      <c r="G308" s="5">
        <v>112.3</v>
      </c>
      <c r="H308" s="5">
        <v>115.1</v>
      </c>
      <c r="I308" s="5">
        <v>115</v>
      </c>
      <c r="J308" s="5">
        <v>115.8</v>
      </c>
      <c r="K308" s="5">
        <v>108.9</v>
      </c>
      <c r="L308" s="5">
        <v>111.1</v>
      </c>
      <c r="M308" s="5">
        <v>120.9</v>
      </c>
      <c r="N308" s="5">
        <v>111.4</v>
      </c>
      <c r="O308" s="5">
        <v>120.4</v>
      </c>
      <c r="P308" s="5">
        <v>115.9</v>
      </c>
      <c r="Q308" s="5">
        <v>122.3</v>
      </c>
      <c r="R308" s="5">
        <v>142.80000000000001</v>
      </c>
      <c r="S308" s="5">
        <v>142.5</v>
      </c>
      <c r="T308" s="5">
        <v>139.69999999999999</v>
      </c>
      <c r="U308" s="5">
        <v>142.19999999999999</v>
      </c>
      <c r="V308" s="5">
        <v>149.69999999999999</v>
      </c>
      <c r="W308" s="5">
        <v>141.30000000000001</v>
      </c>
      <c r="X308" s="5">
        <v>148.6</v>
      </c>
      <c r="Y308" s="5">
        <v>148</v>
      </c>
      <c r="Z308" s="5">
        <v>150.9</v>
      </c>
      <c r="AA308" s="5">
        <v>126.5</v>
      </c>
      <c r="AB308" s="5">
        <v>148.6</v>
      </c>
      <c r="AC308" s="5">
        <v>130.5</v>
      </c>
      <c r="AD308" s="5">
        <v>135.69999999999999</v>
      </c>
      <c r="AE308" s="5">
        <v>144.9</v>
      </c>
      <c r="AF308" s="5">
        <v>127.9</v>
      </c>
      <c r="AG308" s="5">
        <v>138.5</v>
      </c>
      <c r="AH308" s="5">
        <v>153</v>
      </c>
      <c r="AI308" s="5">
        <v>130.6</v>
      </c>
      <c r="AJ308" s="5">
        <v>134.5</v>
      </c>
      <c r="AK308" s="5">
        <v>126.1</v>
      </c>
      <c r="AL308" s="5">
        <v>124.2</v>
      </c>
      <c r="AM308" s="5">
        <v>145.1</v>
      </c>
      <c r="AN308" s="5">
        <v>139.4</v>
      </c>
      <c r="AO308" s="5">
        <v>144.5</v>
      </c>
      <c r="AP308" s="5">
        <v>143</v>
      </c>
      <c r="AQ308" s="5">
        <v>137.5</v>
      </c>
      <c r="AR308" s="5">
        <v>136.6</v>
      </c>
      <c r="AS308" s="5">
        <v>136.69999999999999</v>
      </c>
      <c r="AT308" s="5">
        <v>137</v>
      </c>
      <c r="AU308" s="5">
        <v>137.19999999999999</v>
      </c>
      <c r="AV308" s="5">
        <v>137.6</v>
      </c>
      <c r="AW308" s="5">
        <v>137.19999999999999</v>
      </c>
      <c r="AX308" s="5">
        <v>137.30000000000001</v>
      </c>
      <c r="AY308" s="5">
        <v>136.6</v>
      </c>
      <c r="AZ308" s="5">
        <v>136.1</v>
      </c>
      <c r="BA308" s="5">
        <v>135.80000000000001</v>
      </c>
      <c r="BB308" s="5">
        <v>134</v>
      </c>
      <c r="BC308" s="5">
        <v>135.1</v>
      </c>
      <c r="BD308" s="5">
        <v>134.4</v>
      </c>
      <c r="BE308" s="5">
        <v>134.1</v>
      </c>
      <c r="BF308" s="5">
        <v>134.30000000000001</v>
      </c>
      <c r="BG308" s="5">
        <v>133.30000000000001</v>
      </c>
      <c r="BH308" s="5">
        <v>133.1</v>
      </c>
      <c r="BI308" s="5">
        <v>133</v>
      </c>
      <c r="BJ308" s="5">
        <v>135.1</v>
      </c>
      <c r="BK308" s="5">
        <v>133.6</v>
      </c>
      <c r="BL308" s="5">
        <v>132.80000000000001</v>
      </c>
      <c r="BM308" s="5">
        <v>133.19999999999999</v>
      </c>
      <c r="BN308" s="5">
        <v>131.1</v>
      </c>
      <c r="BO308" s="5">
        <v>130.4</v>
      </c>
      <c r="BP308" s="5">
        <v>131.6</v>
      </c>
      <c r="BQ308" s="5">
        <v>132.4</v>
      </c>
      <c r="BR308" s="5">
        <v>130.9</v>
      </c>
      <c r="BS308" s="5">
        <v>132.6</v>
      </c>
      <c r="BT308" s="5">
        <v>130.4</v>
      </c>
      <c r="BU308" s="5">
        <v>130.4</v>
      </c>
      <c r="BV308" s="5">
        <v>131.30000000000001</v>
      </c>
      <c r="BW308" s="5">
        <v>129.19999999999999</v>
      </c>
      <c r="BX308" s="5">
        <v>130.69999999999999</v>
      </c>
      <c r="BY308" s="5">
        <v>130</v>
      </c>
      <c r="BZ308" s="5">
        <v>131.9</v>
      </c>
      <c r="CA308" s="5">
        <v>132.69999999999999</v>
      </c>
      <c r="CB308" s="5">
        <v>132.4</v>
      </c>
      <c r="CC308" s="5">
        <v>134.30000000000001</v>
      </c>
      <c r="CD308" s="5">
        <v>134.5</v>
      </c>
      <c r="CE308" s="5">
        <v>133.9</v>
      </c>
      <c r="CF308" s="5">
        <v>134.5</v>
      </c>
      <c r="CG308" s="5">
        <v>135.30000000000001</v>
      </c>
      <c r="CH308" s="5">
        <v>134.4</v>
      </c>
      <c r="CI308" s="5">
        <v>135.5</v>
      </c>
      <c r="CJ308" s="5">
        <v>133.19999999999999</v>
      </c>
      <c r="CK308" s="5">
        <v>133.6</v>
      </c>
      <c r="CL308" s="5">
        <v>133.4</v>
      </c>
      <c r="CM308" s="5">
        <v>131.4</v>
      </c>
      <c r="CN308" s="5">
        <v>131.19999999999999</v>
      </c>
      <c r="CO308" s="5">
        <v>132.4</v>
      </c>
      <c r="CP308" s="5">
        <v>133.5</v>
      </c>
      <c r="CQ308" s="5">
        <v>133.1</v>
      </c>
      <c r="CR308" s="5">
        <v>132.5</v>
      </c>
      <c r="CS308" s="5">
        <v>134.19999999999999</v>
      </c>
      <c r="CT308" s="5">
        <v>133.19999999999999</v>
      </c>
      <c r="CU308" s="5">
        <v>135.80000000000001</v>
      </c>
      <c r="CV308" s="5">
        <v>135.80000000000001</v>
      </c>
      <c r="CW308" s="5">
        <v>133.6</v>
      </c>
      <c r="CX308" s="5">
        <v>132.80000000000001</v>
      </c>
      <c r="CY308" s="5">
        <v>132.69999999999999</v>
      </c>
      <c r="CZ308" s="5">
        <v>132.80000000000001</v>
      </c>
      <c r="DA308" s="5">
        <v>133.4</v>
      </c>
      <c r="DB308" s="5">
        <v>132</v>
      </c>
      <c r="DC308" s="5">
        <v>131.30000000000001</v>
      </c>
      <c r="DD308" s="5">
        <v>131.80000000000001</v>
      </c>
      <c r="DE308" s="5">
        <v>131.6</v>
      </c>
      <c r="DF308" s="5">
        <v>132.1</v>
      </c>
      <c r="DG308" s="5">
        <v>133.69999999999999</v>
      </c>
      <c r="DH308" s="5">
        <v>132.69999999999999</v>
      </c>
      <c r="DI308" s="5">
        <v>132.9</v>
      </c>
      <c r="DJ308" s="5">
        <v>132.69999999999999</v>
      </c>
      <c r="DK308" s="5">
        <v>133.30000000000001</v>
      </c>
      <c r="DL308" s="5">
        <v>132.4</v>
      </c>
      <c r="DM308" s="5">
        <v>129.5</v>
      </c>
      <c r="DN308" s="5">
        <v>129.69999999999999</v>
      </c>
      <c r="DO308" s="5">
        <v>132.80000000000001</v>
      </c>
      <c r="DP308" s="5">
        <v>133</v>
      </c>
      <c r="DQ308" s="5">
        <v>132.4</v>
      </c>
      <c r="DR308" s="5">
        <v>131.69999999999999</v>
      </c>
      <c r="DS308" s="5">
        <v>132</v>
      </c>
      <c r="DT308" s="5">
        <v>132.69999999999999</v>
      </c>
    </row>
    <row r="309" spans="1:124">
      <c r="A309" s="3" t="s">
        <v>631</v>
      </c>
      <c r="B309" s="3" t="s">
        <v>632</v>
      </c>
      <c r="C309" s="4">
        <v>1.0019999999999999E-2</v>
      </c>
      <c r="D309" s="5">
        <v>102.4</v>
      </c>
      <c r="E309" s="5">
        <v>110.8</v>
      </c>
      <c r="F309" s="5">
        <v>99.4</v>
      </c>
      <c r="G309" s="5">
        <v>105.3</v>
      </c>
      <c r="H309" s="5">
        <v>103.7</v>
      </c>
      <c r="I309" s="5">
        <v>103.5</v>
      </c>
      <c r="J309" s="5">
        <v>115</v>
      </c>
      <c r="K309" s="5">
        <v>110.2</v>
      </c>
      <c r="L309" s="5">
        <v>110.5</v>
      </c>
      <c r="M309" s="5">
        <v>110.8</v>
      </c>
      <c r="N309" s="5">
        <v>117.9</v>
      </c>
      <c r="O309" s="5">
        <v>120.8</v>
      </c>
      <c r="P309" s="5">
        <v>128.5</v>
      </c>
      <c r="Q309" s="5">
        <v>123.9</v>
      </c>
      <c r="R309" s="5">
        <v>129.5</v>
      </c>
      <c r="S309" s="5">
        <v>128</v>
      </c>
      <c r="T309" s="5">
        <v>122.4</v>
      </c>
      <c r="U309" s="5">
        <v>124.2</v>
      </c>
      <c r="V309" s="5">
        <v>129</v>
      </c>
      <c r="W309" s="5">
        <v>136.80000000000001</v>
      </c>
      <c r="X309" s="5">
        <v>119.6</v>
      </c>
      <c r="Y309" s="5">
        <v>131.1</v>
      </c>
      <c r="Z309" s="5">
        <v>123.9</v>
      </c>
      <c r="AA309" s="5">
        <v>126.9</v>
      </c>
      <c r="AB309" s="5">
        <v>133.80000000000001</v>
      </c>
      <c r="AC309" s="5">
        <v>134</v>
      </c>
      <c r="AD309" s="5">
        <v>132.1</v>
      </c>
      <c r="AE309" s="5">
        <v>124.3</v>
      </c>
      <c r="AF309" s="5">
        <v>128.4</v>
      </c>
      <c r="AG309" s="5">
        <v>133.4</v>
      </c>
      <c r="AH309" s="5">
        <v>135.19999999999999</v>
      </c>
      <c r="AI309" s="5">
        <v>130.5</v>
      </c>
      <c r="AJ309" s="5">
        <v>132.5</v>
      </c>
      <c r="AK309" s="5">
        <v>134.30000000000001</v>
      </c>
      <c r="AL309" s="5">
        <v>127.4</v>
      </c>
      <c r="AM309" s="5">
        <v>133.69999999999999</v>
      </c>
      <c r="AN309" s="5">
        <v>130.30000000000001</v>
      </c>
      <c r="AO309" s="5">
        <v>136.9</v>
      </c>
      <c r="AP309" s="5">
        <v>132.69999999999999</v>
      </c>
      <c r="AQ309" s="5">
        <v>140.4</v>
      </c>
      <c r="AR309" s="5">
        <v>152.80000000000001</v>
      </c>
      <c r="AS309" s="5">
        <v>139.1</v>
      </c>
      <c r="AT309" s="5">
        <v>139.5</v>
      </c>
      <c r="AU309" s="5">
        <v>152.5</v>
      </c>
      <c r="AV309" s="5">
        <v>135.6</v>
      </c>
      <c r="AW309" s="5">
        <v>147.5</v>
      </c>
      <c r="AX309" s="5">
        <v>154.30000000000001</v>
      </c>
      <c r="AY309" s="5">
        <v>154.9</v>
      </c>
      <c r="AZ309" s="5">
        <v>136</v>
      </c>
      <c r="BA309" s="5">
        <v>138.5</v>
      </c>
      <c r="BB309" s="5">
        <v>150.4</v>
      </c>
      <c r="BC309" s="5">
        <v>150.4</v>
      </c>
      <c r="BD309" s="5">
        <v>157.80000000000001</v>
      </c>
      <c r="BE309" s="5">
        <v>151.80000000000001</v>
      </c>
      <c r="BF309" s="5">
        <v>144.19999999999999</v>
      </c>
      <c r="BG309" s="5">
        <v>137.19999999999999</v>
      </c>
      <c r="BH309" s="5">
        <v>147.4</v>
      </c>
      <c r="BI309" s="5">
        <v>145.19999999999999</v>
      </c>
      <c r="BJ309" s="5">
        <v>147</v>
      </c>
      <c r="BK309" s="5">
        <v>146.80000000000001</v>
      </c>
      <c r="BL309" s="5">
        <v>145.5</v>
      </c>
      <c r="BM309" s="5">
        <v>149</v>
      </c>
      <c r="BN309" s="5">
        <v>133.80000000000001</v>
      </c>
      <c r="BO309" s="5">
        <v>134</v>
      </c>
      <c r="BP309" s="5">
        <v>132.69999999999999</v>
      </c>
      <c r="BQ309" s="5">
        <v>132.4</v>
      </c>
      <c r="BR309" s="5">
        <v>132.4</v>
      </c>
      <c r="BS309" s="5">
        <v>136.80000000000001</v>
      </c>
      <c r="BT309" s="5">
        <v>135.1</v>
      </c>
      <c r="BU309" s="5">
        <v>134.69999999999999</v>
      </c>
      <c r="BV309" s="5">
        <v>136.4</v>
      </c>
      <c r="BW309" s="5">
        <v>138</v>
      </c>
      <c r="BX309" s="5">
        <v>139.5</v>
      </c>
      <c r="BY309" s="5">
        <v>140.69999999999999</v>
      </c>
      <c r="BZ309" s="5">
        <v>140.69999999999999</v>
      </c>
      <c r="CA309" s="5">
        <v>140.30000000000001</v>
      </c>
      <c r="CB309" s="5">
        <v>139.5</v>
      </c>
      <c r="CC309" s="5">
        <v>139.5</v>
      </c>
      <c r="CD309" s="5">
        <v>139.5</v>
      </c>
      <c r="CE309" s="5">
        <v>139.5</v>
      </c>
      <c r="CF309" s="5">
        <v>139.5</v>
      </c>
      <c r="CG309" s="5">
        <v>137.30000000000001</v>
      </c>
      <c r="CH309" s="5">
        <v>137.30000000000001</v>
      </c>
      <c r="CI309" s="5">
        <v>138.80000000000001</v>
      </c>
      <c r="CJ309" s="5">
        <v>139.4</v>
      </c>
      <c r="CK309" s="5">
        <v>139.9</v>
      </c>
      <c r="CL309" s="5">
        <v>139.9</v>
      </c>
      <c r="CM309" s="5">
        <v>140.19999999999999</v>
      </c>
      <c r="CN309" s="5">
        <v>140.19999999999999</v>
      </c>
      <c r="CO309" s="5">
        <v>140.4</v>
      </c>
      <c r="CP309" s="5">
        <v>140.19999999999999</v>
      </c>
      <c r="CQ309" s="5">
        <v>140.19999999999999</v>
      </c>
      <c r="CR309" s="5">
        <v>141</v>
      </c>
      <c r="CS309" s="5">
        <v>141.69999999999999</v>
      </c>
      <c r="CT309" s="5">
        <v>141</v>
      </c>
      <c r="CU309" s="5">
        <v>141.5</v>
      </c>
      <c r="CV309" s="5">
        <v>141.30000000000001</v>
      </c>
      <c r="CW309" s="5">
        <v>140.9</v>
      </c>
      <c r="CX309" s="5">
        <v>140.9</v>
      </c>
      <c r="CY309" s="5">
        <v>143</v>
      </c>
      <c r="CZ309" s="5">
        <v>143.30000000000001</v>
      </c>
      <c r="DA309" s="5">
        <v>143.1</v>
      </c>
      <c r="DB309" s="5">
        <v>142.5</v>
      </c>
      <c r="DC309" s="5">
        <v>142</v>
      </c>
      <c r="DD309" s="5">
        <v>141</v>
      </c>
      <c r="DE309" s="5">
        <v>140.5</v>
      </c>
      <c r="DF309" s="5">
        <v>139.69999999999999</v>
      </c>
      <c r="DG309" s="5">
        <v>137.6</v>
      </c>
      <c r="DH309" s="5">
        <v>134.69999999999999</v>
      </c>
      <c r="DI309" s="5">
        <v>139.80000000000001</v>
      </c>
      <c r="DJ309" s="5">
        <v>140</v>
      </c>
      <c r="DK309" s="5">
        <v>136.6</v>
      </c>
      <c r="DL309" s="5">
        <v>135.9</v>
      </c>
      <c r="DM309" s="5">
        <v>136.5</v>
      </c>
      <c r="DN309" s="5">
        <v>134.1</v>
      </c>
      <c r="DO309" s="5">
        <v>134.19999999999999</v>
      </c>
      <c r="DP309" s="5">
        <v>134</v>
      </c>
      <c r="DQ309" s="5">
        <v>132.6</v>
      </c>
      <c r="DR309" s="5">
        <v>134.6</v>
      </c>
      <c r="DS309" s="5">
        <v>134.6</v>
      </c>
      <c r="DT309" s="5">
        <v>135.80000000000001</v>
      </c>
    </row>
    <row r="310" spans="1:124">
      <c r="A310" s="3" t="s">
        <v>633</v>
      </c>
      <c r="B310" s="3" t="s">
        <v>634</v>
      </c>
      <c r="C310" s="4">
        <v>0.31785000000000002</v>
      </c>
      <c r="D310" s="5">
        <v>103</v>
      </c>
      <c r="E310" s="5">
        <v>103.9</v>
      </c>
      <c r="F310" s="5">
        <v>104.6</v>
      </c>
      <c r="G310" s="5">
        <v>104.8</v>
      </c>
      <c r="H310" s="5">
        <v>105.6</v>
      </c>
      <c r="I310" s="5">
        <v>104.4</v>
      </c>
      <c r="J310" s="5">
        <v>104</v>
      </c>
      <c r="K310" s="5">
        <v>104.1</v>
      </c>
      <c r="L310" s="5">
        <v>104.1</v>
      </c>
      <c r="M310" s="5">
        <v>104.1</v>
      </c>
      <c r="N310" s="5">
        <v>105.3</v>
      </c>
      <c r="O310" s="5">
        <v>104.8</v>
      </c>
      <c r="P310" s="5">
        <v>106.7</v>
      </c>
      <c r="Q310" s="5">
        <v>107.9</v>
      </c>
      <c r="R310" s="5">
        <v>108.5</v>
      </c>
      <c r="S310" s="5">
        <v>109.4</v>
      </c>
      <c r="T310" s="5">
        <v>112</v>
      </c>
      <c r="U310" s="5">
        <v>112.5</v>
      </c>
      <c r="V310" s="5">
        <v>111.5</v>
      </c>
      <c r="W310" s="5">
        <v>111.5</v>
      </c>
      <c r="X310" s="5">
        <v>112.2</v>
      </c>
      <c r="Y310" s="5">
        <v>111.9</v>
      </c>
      <c r="Z310" s="5">
        <v>111.6</v>
      </c>
      <c r="AA310" s="5">
        <v>111.8</v>
      </c>
      <c r="AB310" s="5">
        <v>115.7</v>
      </c>
      <c r="AC310" s="5">
        <v>115.2</v>
      </c>
      <c r="AD310" s="5">
        <v>116.6</v>
      </c>
      <c r="AE310" s="5">
        <v>116.2</v>
      </c>
      <c r="AF310" s="5">
        <v>116.9</v>
      </c>
      <c r="AG310" s="5">
        <v>115.2</v>
      </c>
      <c r="AH310" s="5">
        <v>116.9</v>
      </c>
      <c r="AI310" s="5">
        <v>116.3</v>
      </c>
      <c r="AJ310" s="5">
        <v>114.7</v>
      </c>
      <c r="AK310" s="5">
        <v>114.6</v>
      </c>
      <c r="AL310" s="5">
        <v>113.7</v>
      </c>
      <c r="AM310" s="5">
        <v>113.3</v>
      </c>
      <c r="AN310" s="5">
        <v>113.3</v>
      </c>
      <c r="AO310" s="5">
        <v>114.7</v>
      </c>
      <c r="AP310" s="5">
        <v>117.2</v>
      </c>
      <c r="AQ310" s="5">
        <v>118.2</v>
      </c>
      <c r="AR310" s="5">
        <v>118.2</v>
      </c>
      <c r="AS310" s="5">
        <v>117.8</v>
      </c>
      <c r="AT310" s="5">
        <v>116.8</v>
      </c>
      <c r="AU310" s="5">
        <v>116.8</v>
      </c>
      <c r="AV310" s="5">
        <v>118.1</v>
      </c>
      <c r="AW310" s="5">
        <v>120</v>
      </c>
      <c r="AX310" s="5">
        <v>119.8</v>
      </c>
      <c r="AY310" s="5">
        <v>120</v>
      </c>
      <c r="AZ310" s="5">
        <v>122.4</v>
      </c>
      <c r="BA310" s="5">
        <v>122.1</v>
      </c>
      <c r="BB310" s="5">
        <v>122.4</v>
      </c>
      <c r="BC310" s="5">
        <v>123.6</v>
      </c>
      <c r="BD310" s="5">
        <v>121.7</v>
      </c>
      <c r="BE310" s="5">
        <v>123.6</v>
      </c>
      <c r="BF310" s="5">
        <v>121.9</v>
      </c>
      <c r="BG310" s="5">
        <v>122.2</v>
      </c>
      <c r="BH310" s="5">
        <v>119.7</v>
      </c>
      <c r="BI310" s="5">
        <v>119.2</v>
      </c>
      <c r="BJ310" s="5">
        <v>119.5</v>
      </c>
      <c r="BK310" s="5">
        <v>119.1</v>
      </c>
      <c r="BL310" s="5">
        <v>119.4</v>
      </c>
      <c r="BM310" s="5">
        <v>119.9</v>
      </c>
      <c r="BN310" s="5">
        <v>120</v>
      </c>
      <c r="BO310" s="5">
        <v>121.9</v>
      </c>
      <c r="BP310" s="5">
        <v>121.8</v>
      </c>
      <c r="BQ310" s="5">
        <v>121.8</v>
      </c>
      <c r="BR310" s="5">
        <v>121.2</v>
      </c>
      <c r="BS310" s="5">
        <v>121.7</v>
      </c>
      <c r="BT310" s="5">
        <v>122.8</v>
      </c>
      <c r="BU310" s="5">
        <v>122.8</v>
      </c>
      <c r="BV310" s="5">
        <v>123.2</v>
      </c>
      <c r="BW310" s="5">
        <v>123.1</v>
      </c>
      <c r="BX310" s="5">
        <v>123.6</v>
      </c>
      <c r="BY310" s="5">
        <v>122.5</v>
      </c>
      <c r="BZ310" s="5">
        <v>123.1</v>
      </c>
      <c r="CA310" s="5">
        <v>123.8</v>
      </c>
      <c r="CB310" s="5">
        <v>123.6</v>
      </c>
      <c r="CC310" s="5">
        <v>124.4</v>
      </c>
      <c r="CD310" s="5">
        <v>123.2</v>
      </c>
      <c r="CE310" s="5">
        <v>123.2</v>
      </c>
      <c r="CF310" s="5">
        <v>123.2</v>
      </c>
      <c r="CG310" s="5">
        <v>124</v>
      </c>
      <c r="CH310" s="5">
        <v>123.5</v>
      </c>
      <c r="CI310" s="5">
        <v>123.8</v>
      </c>
      <c r="CJ310" s="5">
        <v>122.5</v>
      </c>
      <c r="CK310" s="5">
        <v>120.9</v>
      </c>
      <c r="CL310" s="5">
        <v>120</v>
      </c>
      <c r="CM310" s="5">
        <v>119.7</v>
      </c>
      <c r="CN310" s="5">
        <v>119.9</v>
      </c>
      <c r="CO310" s="5">
        <v>120.8</v>
      </c>
      <c r="CP310" s="5">
        <v>120</v>
      </c>
      <c r="CQ310" s="5">
        <v>121.1</v>
      </c>
      <c r="CR310" s="5">
        <v>120.4</v>
      </c>
      <c r="CS310" s="5">
        <v>119.8</v>
      </c>
      <c r="CT310" s="5">
        <v>119.9</v>
      </c>
      <c r="CU310" s="5">
        <v>118.9</v>
      </c>
      <c r="CV310" s="5">
        <v>119</v>
      </c>
      <c r="CW310" s="5">
        <v>119.9</v>
      </c>
      <c r="CX310" s="5">
        <v>119.6</v>
      </c>
      <c r="CY310" s="5">
        <v>119.7</v>
      </c>
      <c r="CZ310" s="5">
        <v>120.1</v>
      </c>
      <c r="DA310" s="5">
        <v>121.3</v>
      </c>
      <c r="DB310" s="5">
        <v>119.9</v>
      </c>
      <c r="DC310" s="5">
        <v>120.9</v>
      </c>
      <c r="DD310" s="5">
        <v>121.8</v>
      </c>
      <c r="DE310" s="5">
        <v>122.1</v>
      </c>
      <c r="DF310" s="5">
        <v>121.2</v>
      </c>
      <c r="DG310" s="5">
        <v>121.7</v>
      </c>
      <c r="DH310" s="5">
        <v>122.2</v>
      </c>
      <c r="DI310" s="5">
        <v>122.4</v>
      </c>
      <c r="DJ310" s="5">
        <v>119.1</v>
      </c>
      <c r="DK310" s="5">
        <v>118.5</v>
      </c>
      <c r="DL310" s="5">
        <v>120.3</v>
      </c>
      <c r="DM310" s="5">
        <v>120.3</v>
      </c>
      <c r="DN310" s="5">
        <v>120.5</v>
      </c>
      <c r="DO310" s="5">
        <v>120.6</v>
      </c>
      <c r="DP310" s="5">
        <v>121.4</v>
      </c>
      <c r="DQ310" s="5">
        <v>122.4</v>
      </c>
      <c r="DR310" s="5">
        <v>122.1</v>
      </c>
      <c r="DS310" s="5">
        <v>122.3</v>
      </c>
      <c r="DT310" s="5">
        <v>121.8</v>
      </c>
    </row>
    <row r="311" spans="1:124">
      <c r="A311" s="3" t="s">
        <v>635</v>
      </c>
      <c r="B311" s="3" t="s">
        <v>636</v>
      </c>
      <c r="C311" s="4">
        <v>0.20737</v>
      </c>
      <c r="D311" s="5">
        <v>102.5</v>
      </c>
      <c r="E311" s="5">
        <v>103.3</v>
      </c>
      <c r="F311" s="5">
        <v>104.9</v>
      </c>
      <c r="G311" s="5">
        <v>103.8</v>
      </c>
      <c r="H311" s="5">
        <v>104.5</v>
      </c>
      <c r="I311" s="5">
        <v>103.4</v>
      </c>
      <c r="J311" s="5">
        <v>102</v>
      </c>
      <c r="K311" s="5">
        <v>102.8</v>
      </c>
      <c r="L311" s="5">
        <v>102.8</v>
      </c>
      <c r="M311" s="5">
        <v>102.5</v>
      </c>
      <c r="N311" s="5">
        <v>103.9</v>
      </c>
      <c r="O311" s="5">
        <v>104</v>
      </c>
      <c r="P311" s="5">
        <v>105.8</v>
      </c>
      <c r="Q311" s="5">
        <v>107.8</v>
      </c>
      <c r="R311" s="5">
        <v>108.8</v>
      </c>
      <c r="S311" s="5">
        <v>109.5</v>
      </c>
      <c r="T311" s="5">
        <v>112.9</v>
      </c>
      <c r="U311" s="5">
        <v>114.5</v>
      </c>
      <c r="V311" s="5">
        <v>111.5</v>
      </c>
      <c r="W311" s="5">
        <v>112</v>
      </c>
      <c r="X311" s="5">
        <v>112.4</v>
      </c>
      <c r="Y311" s="5">
        <v>112.3</v>
      </c>
      <c r="Z311" s="5">
        <v>111.6</v>
      </c>
      <c r="AA311" s="5">
        <v>112.3</v>
      </c>
      <c r="AB311" s="5">
        <v>116.1</v>
      </c>
      <c r="AC311" s="5">
        <v>115.3</v>
      </c>
      <c r="AD311" s="5">
        <v>116.6</v>
      </c>
      <c r="AE311" s="5">
        <v>116</v>
      </c>
      <c r="AF311" s="5">
        <v>117.5</v>
      </c>
      <c r="AG311" s="5">
        <v>115.4</v>
      </c>
      <c r="AH311" s="5">
        <v>117.5</v>
      </c>
      <c r="AI311" s="5">
        <v>116.6</v>
      </c>
      <c r="AJ311" s="5">
        <v>114.8</v>
      </c>
      <c r="AK311" s="5">
        <v>113.8</v>
      </c>
      <c r="AL311" s="5">
        <v>112.1</v>
      </c>
      <c r="AM311" s="5">
        <v>111.2</v>
      </c>
      <c r="AN311" s="5">
        <v>111.2</v>
      </c>
      <c r="AO311" s="5">
        <v>113.1</v>
      </c>
      <c r="AP311" s="5">
        <v>116.5</v>
      </c>
      <c r="AQ311" s="5">
        <v>118</v>
      </c>
      <c r="AR311" s="5">
        <v>118.2</v>
      </c>
      <c r="AS311" s="5">
        <v>118.4</v>
      </c>
      <c r="AT311" s="5">
        <v>117.1</v>
      </c>
      <c r="AU311" s="5">
        <v>116.9</v>
      </c>
      <c r="AV311" s="5">
        <v>118.5</v>
      </c>
      <c r="AW311" s="5">
        <v>121.5</v>
      </c>
      <c r="AX311" s="5">
        <v>121.4</v>
      </c>
      <c r="AY311" s="5">
        <v>121.6</v>
      </c>
      <c r="AZ311" s="5">
        <v>125.1</v>
      </c>
      <c r="BA311" s="5">
        <v>124.6</v>
      </c>
      <c r="BB311" s="5">
        <v>124.9</v>
      </c>
      <c r="BC311" s="5">
        <v>126.3</v>
      </c>
      <c r="BD311" s="5">
        <v>123.8</v>
      </c>
      <c r="BE311" s="5">
        <v>126.8</v>
      </c>
      <c r="BF311" s="5">
        <v>124.8</v>
      </c>
      <c r="BG311" s="5">
        <v>124.8</v>
      </c>
      <c r="BH311" s="5">
        <v>120.9</v>
      </c>
      <c r="BI311" s="5">
        <v>120.2</v>
      </c>
      <c r="BJ311" s="5">
        <v>120.6</v>
      </c>
      <c r="BK311" s="5">
        <v>119.9</v>
      </c>
      <c r="BL311" s="5">
        <v>119.4</v>
      </c>
      <c r="BM311" s="5">
        <v>120.1</v>
      </c>
      <c r="BN311" s="5">
        <v>119.9</v>
      </c>
      <c r="BO311" s="5">
        <v>123.2</v>
      </c>
      <c r="BP311" s="5">
        <v>122.9</v>
      </c>
      <c r="BQ311" s="5">
        <v>122.6</v>
      </c>
      <c r="BR311" s="5">
        <v>121.6</v>
      </c>
      <c r="BS311" s="5">
        <v>122.5</v>
      </c>
      <c r="BT311" s="5">
        <v>124</v>
      </c>
      <c r="BU311" s="5">
        <v>124</v>
      </c>
      <c r="BV311" s="5">
        <v>124.7</v>
      </c>
      <c r="BW311" s="5">
        <v>124.7</v>
      </c>
      <c r="BX311" s="5">
        <v>125.3</v>
      </c>
      <c r="BY311" s="5">
        <v>123.5</v>
      </c>
      <c r="BZ311" s="5">
        <v>124.8</v>
      </c>
      <c r="CA311" s="5">
        <v>125.4</v>
      </c>
      <c r="CB311" s="5">
        <v>125</v>
      </c>
      <c r="CC311" s="5">
        <v>126.1</v>
      </c>
      <c r="CD311" s="5">
        <v>124.3</v>
      </c>
      <c r="CE311" s="5">
        <v>124.6</v>
      </c>
      <c r="CF311" s="5">
        <v>124.4</v>
      </c>
      <c r="CG311" s="5">
        <v>125.7</v>
      </c>
      <c r="CH311" s="5">
        <v>124.9</v>
      </c>
      <c r="CI311" s="5">
        <v>125.3</v>
      </c>
      <c r="CJ311" s="5">
        <v>123.2</v>
      </c>
      <c r="CK311" s="5">
        <v>120.9</v>
      </c>
      <c r="CL311" s="5">
        <v>119.6</v>
      </c>
      <c r="CM311" s="5">
        <v>119.2</v>
      </c>
      <c r="CN311" s="5">
        <v>119.6</v>
      </c>
      <c r="CO311" s="5">
        <v>120.8</v>
      </c>
      <c r="CP311" s="5">
        <v>119.8</v>
      </c>
      <c r="CQ311" s="5">
        <v>121.5</v>
      </c>
      <c r="CR311" s="5">
        <v>120.1</v>
      </c>
      <c r="CS311" s="5">
        <v>118.9</v>
      </c>
      <c r="CT311" s="5">
        <v>118.6</v>
      </c>
      <c r="CU311" s="5">
        <v>117.5</v>
      </c>
      <c r="CV311" s="5">
        <v>117.7</v>
      </c>
      <c r="CW311" s="5">
        <v>119.7</v>
      </c>
      <c r="CX311" s="5">
        <v>118.8</v>
      </c>
      <c r="CY311" s="5">
        <v>120.4</v>
      </c>
      <c r="CZ311" s="5">
        <v>120.5</v>
      </c>
      <c r="DA311" s="5">
        <v>121.3</v>
      </c>
      <c r="DB311" s="5">
        <v>119.7</v>
      </c>
      <c r="DC311" s="5">
        <v>120.8</v>
      </c>
      <c r="DD311" s="5">
        <v>121.3</v>
      </c>
      <c r="DE311" s="5">
        <v>121.6</v>
      </c>
      <c r="DF311" s="5">
        <v>119.4</v>
      </c>
      <c r="DG311" s="5">
        <v>119</v>
      </c>
      <c r="DH311" s="5">
        <v>118.4</v>
      </c>
      <c r="DI311" s="5">
        <v>118.7</v>
      </c>
      <c r="DJ311" s="5">
        <v>114.1</v>
      </c>
      <c r="DK311" s="5">
        <v>114.1</v>
      </c>
      <c r="DL311" s="5">
        <v>116.1</v>
      </c>
      <c r="DM311" s="5">
        <v>115.6</v>
      </c>
      <c r="DN311" s="5">
        <v>115.7</v>
      </c>
      <c r="DO311" s="5">
        <v>115.4</v>
      </c>
      <c r="DP311" s="5">
        <v>116.9</v>
      </c>
      <c r="DQ311" s="5">
        <v>117.2</v>
      </c>
      <c r="DR311" s="5">
        <v>116.8</v>
      </c>
      <c r="DS311" s="5">
        <v>117.4</v>
      </c>
      <c r="DT311" s="5">
        <v>117.4</v>
      </c>
    </row>
    <row r="312" spans="1:124">
      <c r="A312" s="3" t="s">
        <v>637</v>
      </c>
      <c r="B312" s="3" t="s">
        <v>638</v>
      </c>
      <c r="C312" s="4">
        <v>1.651E-2</v>
      </c>
      <c r="D312" s="5">
        <v>99.8</v>
      </c>
      <c r="E312" s="5">
        <v>102.4</v>
      </c>
      <c r="F312" s="5">
        <v>99.4</v>
      </c>
      <c r="G312" s="5">
        <v>100.8</v>
      </c>
      <c r="H312" s="5">
        <v>102.2</v>
      </c>
      <c r="I312" s="5">
        <v>101.3</v>
      </c>
      <c r="J312" s="5">
        <v>104.6</v>
      </c>
      <c r="K312" s="5">
        <v>101.1</v>
      </c>
      <c r="L312" s="5">
        <v>101.9</v>
      </c>
      <c r="M312" s="5">
        <v>104.6</v>
      </c>
      <c r="N312" s="5">
        <v>105.4</v>
      </c>
      <c r="O312" s="5">
        <v>105.9</v>
      </c>
      <c r="P312" s="5">
        <v>111.1</v>
      </c>
      <c r="Q312" s="5">
        <v>110.4</v>
      </c>
      <c r="R312" s="5">
        <v>107.7</v>
      </c>
      <c r="S312" s="5">
        <v>108.8</v>
      </c>
      <c r="T312" s="5">
        <v>108.7</v>
      </c>
      <c r="U312" s="5">
        <v>109.4</v>
      </c>
      <c r="V312" s="5">
        <v>111.2</v>
      </c>
      <c r="W312" s="5">
        <v>112.4</v>
      </c>
      <c r="X312" s="5">
        <v>112.7</v>
      </c>
      <c r="Y312" s="5">
        <v>115.1</v>
      </c>
      <c r="Z312" s="5">
        <v>111</v>
      </c>
      <c r="AA312" s="5">
        <v>109.1</v>
      </c>
      <c r="AB312" s="5">
        <v>116.3</v>
      </c>
      <c r="AC312" s="5">
        <v>112.7</v>
      </c>
      <c r="AD312" s="5">
        <v>115.1</v>
      </c>
      <c r="AE312" s="5">
        <v>112.9</v>
      </c>
      <c r="AF312" s="5">
        <v>112.8</v>
      </c>
      <c r="AG312" s="5">
        <v>113.9</v>
      </c>
      <c r="AH312" s="5">
        <v>113.6</v>
      </c>
      <c r="AI312" s="5">
        <v>113.4</v>
      </c>
      <c r="AJ312" s="5">
        <v>114.8</v>
      </c>
      <c r="AK312" s="5">
        <v>117.5</v>
      </c>
      <c r="AL312" s="5">
        <v>113.6</v>
      </c>
      <c r="AM312" s="5">
        <v>113.7</v>
      </c>
      <c r="AN312" s="5">
        <v>118.9</v>
      </c>
      <c r="AO312" s="5">
        <v>117.8</v>
      </c>
      <c r="AP312" s="5">
        <v>121</v>
      </c>
      <c r="AQ312" s="5">
        <v>121</v>
      </c>
      <c r="AR312" s="5">
        <v>119.3</v>
      </c>
      <c r="AS312" s="5">
        <v>113.5</v>
      </c>
      <c r="AT312" s="5">
        <v>109.9</v>
      </c>
      <c r="AU312" s="5">
        <v>108.4</v>
      </c>
      <c r="AV312" s="5">
        <v>112.6</v>
      </c>
      <c r="AW312" s="5">
        <v>114.2</v>
      </c>
      <c r="AX312" s="5">
        <v>113.4</v>
      </c>
      <c r="AY312" s="5">
        <v>113.4</v>
      </c>
      <c r="AZ312" s="5">
        <v>112.2</v>
      </c>
      <c r="BA312" s="5">
        <v>112.3</v>
      </c>
      <c r="BB312" s="5">
        <v>111.1</v>
      </c>
      <c r="BC312" s="5">
        <v>113.6</v>
      </c>
      <c r="BD312" s="5">
        <v>114.3</v>
      </c>
      <c r="BE312" s="5">
        <v>112.3</v>
      </c>
      <c r="BF312" s="5">
        <v>112.7</v>
      </c>
      <c r="BG312" s="5">
        <v>112.8</v>
      </c>
      <c r="BH312" s="5">
        <v>112.9</v>
      </c>
      <c r="BI312" s="5">
        <v>113.5</v>
      </c>
      <c r="BJ312" s="5">
        <v>114</v>
      </c>
      <c r="BK312" s="5">
        <v>114.3</v>
      </c>
      <c r="BL312" s="5">
        <v>114.4</v>
      </c>
      <c r="BM312" s="5">
        <v>114.5</v>
      </c>
      <c r="BN312" s="5">
        <v>114.6</v>
      </c>
      <c r="BO312" s="5">
        <v>114.3</v>
      </c>
      <c r="BP312" s="5">
        <v>115</v>
      </c>
      <c r="BQ312" s="5">
        <v>116</v>
      </c>
      <c r="BR312" s="5">
        <v>116</v>
      </c>
      <c r="BS312" s="5">
        <v>115.8</v>
      </c>
      <c r="BT312" s="5">
        <v>115.9</v>
      </c>
      <c r="BU312" s="5">
        <v>115.9</v>
      </c>
      <c r="BV312" s="5">
        <v>115.9</v>
      </c>
      <c r="BW312" s="5">
        <v>115</v>
      </c>
      <c r="BX312" s="5">
        <v>115.5</v>
      </c>
      <c r="BY312" s="5">
        <v>115.4</v>
      </c>
      <c r="BZ312" s="5">
        <v>116.3</v>
      </c>
      <c r="CA312" s="5">
        <v>115.8</v>
      </c>
      <c r="CB312" s="5">
        <v>115.6</v>
      </c>
      <c r="CC312" s="5">
        <v>115.5</v>
      </c>
      <c r="CD312" s="5">
        <v>114.2</v>
      </c>
      <c r="CE312" s="5">
        <v>114.3</v>
      </c>
      <c r="CF312" s="5">
        <v>114.3</v>
      </c>
      <c r="CG312" s="5">
        <v>114.3</v>
      </c>
      <c r="CH312" s="5">
        <v>115</v>
      </c>
      <c r="CI312" s="5">
        <v>115</v>
      </c>
      <c r="CJ312" s="5">
        <v>114.1</v>
      </c>
      <c r="CK312" s="5">
        <v>110.2</v>
      </c>
      <c r="CL312" s="5">
        <v>110.2</v>
      </c>
      <c r="CM312" s="5">
        <v>110.2</v>
      </c>
      <c r="CN312" s="5">
        <v>110.2</v>
      </c>
      <c r="CO312" s="5">
        <v>110.2</v>
      </c>
      <c r="CP312" s="5">
        <v>110.2</v>
      </c>
      <c r="CQ312" s="5">
        <v>108.6</v>
      </c>
      <c r="CR312" s="5">
        <v>110.2</v>
      </c>
      <c r="CS312" s="5">
        <v>110.2</v>
      </c>
      <c r="CT312" s="5">
        <v>110.3</v>
      </c>
      <c r="CU312" s="5">
        <v>110.3</v>
      </c>
      <c r="CV312" s="5">
        <v>110.2</v>
      </c>
      <c r="CW312" s="5">
        <v>110.2</v>
      </c>
      <c r="CX312" s="5">
        <v>110.3</v>
      </c>
      <c r="CY312" s="5">
        <v>110.3</v>
      </c>
      <c r="CZ312" s="5">
        <v>110.2</v>
      </c>
      <c r="DA312" s="5">
        <v>110.2</v>
      </c>
      <c r="DB312" s="5">
        <v>110.2</v>
      </c>
      <c r="DC312" s="5">
        <v>110.5</v>
      </c>
      <c r="DD312" s="5">
        <v>110.8</v>
      </c>
      <c r="DE312" s="5">
        <v>110.8</v>
      </c>
      <c r="DF312" s="5">
        <v>110.8</v>
      </c>
      <c r="DG312" s="5">
        <v>112.4</v>
      </c>
      <c r="DH312" s="5">
        <v>114.1</v>
      </c>
      <c r="DI312" s="5">
        <v>114.1</v>
      </c>
      <c r="DJ312" s="5">
        <v>114.2</v>
      </c>
      <c r="DK312" s="5">
        <v>101.5</v>
      </c>
      <c r="DL312" s="5">
        <v>101.5</v>
      </c>
      <c r="DM312" s="5">
        <v>101.5</v>
      </c>
      <c r="DN312" s="5">
        <v>101.6</v>
      </c>
      <c r="DO312" s="5">
        <v>101.6</v>
      </c>
      <c r="DP312" s="5">
        <v>100.6</v>
      </c>
      <c r="DQ312" s="5">
        <v>100.9</v>
      </c>
      <c r="DR312" s="5">
        <v>100.9</v>
      </c>
      <c r="DS312" s="5">
        <v>100.9</v>
      </c>
      <c r="DT312" s="5">
        <v>100.9</v>
      </c>
    </row>
    <row r="313" spans="1:124">
      <c r="A313" s="3" t="s">
        <v>639</v>
      </c>
      <c r="B313" s="3" t="s">
        <v>640</v>
      </c>
      <c r="C313" s="4">
        <v>1.281E-2</v>
      </c>
      <c r="D313" s="5">
        <v>104.6</v>
      </c>
      <c r="E313" s="5">
        <v>104.8</v>
      </c>
      <c r="F313" s="5">
        <v>102.7</v>
      </c>
      <c r="G313" s="5">
        <v>106.9</v>
      </c>
      <c r="H313" s="5">
        <v>108</v>
      </c>
      <c r="I313" s="5">
        <v>107</v>
      </c>
      <c r="J313" s="5">
        <v>106.7</v>
      </c>
      <c r="K313" s="5">
        <v>106.7</v>
      </c>
      <c r="L313" s="5">
        <v>107.1</v>
      </c>
      <c r="M313" s="5">
        <v>107.2</v>
      </c>
      <c r="N313" s="5">
        <v>107.3</v>
      </c>
      <c r="O313" s="5">
        <v>106.6</v>
      </c>
      <c r="P313" s="5">
        <v>113.9</v>
      </c>
      <c r="Q313" s="5">
        <v>114.3</v>
      </c>
      <c r="R313" s="5">
        <v>114.3</v>
      </c>
      <c r="S313" s="5">
        <v>114.6</v>
      </c>
      <c r="T313" s="5">
        <v>115.1</v>
      </c>
      <c r="U313" s="5">
        <v>113.8</v>
      </c>
      <c r="V313" s="5">
        <v>114.4</v>
      </c>
      <c r="W313" s="5">
        <v>114</v>
      </c>
      <c r="X313" s="5">
        <v>115.6</v>
      </c>
      <c r="Y313" s="5">
        <v>116</v>
      </c>
      <c r="Z313" s="5">
        <v>116</v>
      </c>
      <c r="AA313" s="5">
        <v>116</v>
      </c>
      <c r="AB313" s="5">
        <v>115.3</v>
      </c>
      <c r="AC313" s="5">
        <v>115.4</v>
      </c>
      <c r="AD313" s="5">
        <v>115.2</v>
      </c>
      <c r="AE313" s="5">
        <v>115.7</v>
      </c>
      <c r="AF313" s="5">
        <v>116.8</v>
      </c>
      <c r="AG313" s="5">
        <v>115.7</v>
      </c>
      <c r="AH313" s="5">
        <v>115.2</v>
      </c>
      <c r="AI313" s="5">
        <v>116.1</v>
      </c>
      <c r="AJ313" s="5">
        <v>117.1</v>
      </c>
      <c r="AK313" s="5">
        <v>116.7</v>
      </c>
      <c r="AL313" s="5">
        <v>117.8</v>
      </c>
      <c r="AM313" s="5">
        <v>116.7</v>
      </c>
      <c r="AN313" s="5">
        <v>117</v>
      </c>
      <c r="AO313" s="5">
        <v>116.7</v>
      </c>
      <c r="AP313" s="5">
        <v>117</v>
      </c>
      <c r="AQ313" s="5">
        <v>117.5</v>
      </c>
      <c r="AR313" s="5">
        <v>117.7</v>
      </c>
      <c r="AS313" s="5">
        <v>117.9</v>
      </c>
      <c r="AT313" s="5">
        <v>118.3</v>
      </c>
      <c r="AU313" s="5">
        <v>119.7</v>
      </c>
      <c r="AV313" s="5">
        <v>119.7</v>
      </c>
      <c r="AW313" s="5">
        <v>119.3</v>
      </c>
      <c r="AX313" s="5">
        <v>118.9</v>
      </c>
      <c r="AY313" s="5">
        <v>118.5</v>
      </c>
      <c r="AZ313" s="5">
        <v>118</v>
      </c>
      <c r="BA313" s="5">
        <v>119.4</v>
      </c>
      <c r="BB313" s="5">
        <v>120.5</v>
      </c>
      <c r="BC313" s="5">
        <v>121.1</v>
      </c>
      <c r="BD313" s="5">
        <v>122.5</v>
      </c>
      <c r="BE313" s="5">
        <v>121.4</v>
      </c>
      <c r="BF313" s="5">
        <v>120.9</v>
      </c>
      <c r="BG313" s="5">
        <v>124.5</v>
      </c>
      <c r="BH313" s="5">
        <v>123.7</v>
      </c>
      <c r="BI313" s="5">
        <v>121.7</v>
      </c>
      <c r="BJ313" s="5">
        <v>121.5</v>
      </c>
      <c r="BK313" s="5">
        <v>122.2</v>
      </c>
      <c r="BL313" s="5">
        <v>125.1</v>
      </c>
      <c r="BM313" s="5">
        <v>128.69999999999999</v>
      </c>
      <c r="BN313" s="5">
        <v>128.69999999999999</v>
      </c>
      <c r="BO313" s="5">
        <v>124.2</v>
      </c>
      <c r="BP313" s="5">
        <v>124.5</v>
      </c>
      <c r="BQ313" s="5">
        <v>126.1</v>
      </c>
      <c r="BR313" s="5">
        <v>125.6</v>
      </c>
      <c r="BS313" s="5">
        <v>126.9</v>
      </c>
      <c r="BT313" s="5">
        <v>127.2</v>
      </c>
      <c r="BU313" s="5">
        <v>126.1</v>
      </c>
      <c r="BV313" s="5">
        <v>129.69999999999999</v>
      </c>
      <c r="BW313" s="5">
        <v>127.1</v>
      </c>
      <c r="BX313" s="5">
        <v>128.1</v>
      </c>
      <c r="BY313" s="5">
        <v>129.19999999999999</v>
      </c>
      <c r="BZ313" s="5">
        <v>129.19999999999999</v>
      </c>
      <c r="CA313" s="5">
        <v>130.4</v>
      </c>
      <c r="CB313" s="5">
        <v>131.1</v>
      </c>
      <c r="CC313" s="5">
        <v>130.9</v>
      </c>
      <c r="CD313" s="5">
        <v>132.19999999999999</v>
      </c>
      <c r="CE313" s="5">
        <v>130.9</v>
      </c>
      <c r="CF313" s="5">
        <v>133.4</v>
      </c>
      <c r="CG313" s="5">
        <v>132.6</v>
      </c>
      <c r="CH313" s="5">
        <v>133.1</v>
      </c>
      <c r="CI313" s="5">
        <v>130.80000000000001</v>
      </c>
      <c r="CJ313" s="5">
        <v>130.6</v>
      </c>
      <c r="CK313" s="5">
        <v>130.6</v>
      </c>
      <c r="CL313" s="5">
        <v>130.19999999999999</v>
      </c>
      <c r="CM313" s="5">
        <v>130.69999999999999</v>
      </c>
      <c r="CN313" s="5">
        <v>131.1</v>
      </c>
      <c r="CO313" s="5">
        <v>133.5</v>
      </c>
      <c r="CP313" s="5">
        <v>133</v>
      </c>
      <c r="CQ313" s="5">
        <v>134.1</v>
      </c>
      <c r="CR313" s="5">
        <v>133.9</v>
      </c>
      <c r="CS313" s="5">
        <v>134.9</v>
      </c>
      <c r="CT313" s="5">
        <v>135.30000000000001</v>
      </c>
      <c r="CU313" s="5">
        <v>135.9</v>
      </c>
      <c r="CV313" s="5">
        <v>135.9</v>
      </c>
      <c r="CW313" s="5">
        <v>132.19999999999999</v>
      </c>
      <c r="CX313" s="5">
        <v>130.5</v>
      </c>
      <c r="CY313" s="5">
        <v>133.6</v>
      </c>
      <c r="CZ313" s="5">
        <v>140.30000000000001</v>
      </c>
      <c r="DA313" s="5">
        <v>141.19999999999999</v>
      </c>
      <c r="DB313" s="5">
        <v>140.30000000000001</v>
      </c>
      <c r="DC313" s="5">
        <v>140.69999999999999</v>
      </c>
      <c r="DD313" s="5">
        <v>140.69999999999999</v>
      </c>
      <c r="DE313" s="5">
        <v>140.69999999999999</v>
      </c>
      <c r="DF313" s="5">
        <v>141</v>
      </c>
      <c r="DG313" s="5">
        <v>143.80000000000001</v>
      </c>
      <c r="DH313" s="5">
        <v>145.30000000000001</v>
      </c>
      <c r="DI313" s="5">
        <v>144</v>
      </c>
      <c r="DJ313" s="5">
        <v>138.5</v>
      </c>
      <c r="DK313" s="5">
        <v>141.4</v>
      </c>
      <c r="DL313" s="5">
        <v>138.80000000000001</v>
      </c>
      <c r="DM313" s="5">
        <v>138.30000000000001</v>
      </c>
      <c r="DN313" s="5">
        <v>139.9</v>
      </c>
      <c r="DO313" s="5">
        <v>140.69999999999999</v>
      </c>
      <c r="DP313" s="5">
        <v>141</v>
      </c>
      <c r="DQ313" s="5">
        <v>142.1</v>
      </c>
      <c r="DR313" s="5">
        <v>141.5</v>
      </c>
      <c r="DS313" s="5">
        <v>140.5</v>
      </c>
      <c r="DT313" s="5">
        <v>140.4</v>
      </c>
    </row>
    <row r="314" spans="1:124">
      <c r="A314" s="3" t="s">
        <v>641</v>
      </c>
      <c r="B314" s="3" t="s">
        <v>642</v>
      </c>
      <c r="C314" s="4">
        <v>6.3820000000000002E-2</v>
      </c>
      <c r="D314" s="5">
        <v>103</v>
      </c>
      <c r="E314" s="5">
        <v>104</v>
      </c>
      <c r="F314" s="5">
        <v>103.7</v>
      </c>
      <c r="G314" s="5">
        <v>107.1</v>
      </c>
      <c r="H314" s="5">
        <v>107.9</v>
      </c>
      <c r="I314" s="5">
        <v>106.1</v>
      </c>
      <c r="J314" s="5">
        <v>107.6</v>
      </c>
      <c r="K314" s="5">
        <v>105.8</v>
      </c>
      <c r="L314" s="5">
        <v>105.8</v>
      </c>
      <c r="M314" s="5">
        <v>106.2</v>
      </c>
      <c r="N314" s="5">
        <v>107.4</v>
      </c>
      <c r="O314" s="5">
        <v>104.5</v>
      </c>
      <c r="P314" s="5">
        <v>103.3</v>
      </c>
      <c r="Q314" s="5">
        <v>103</v>
      </c>
      <c r="R314" s="5">
        <v>102.8</v>
      </c>
      <c r="S314" s="5">
        <v>105</v>
      </c>
      <c r="T314" s="5">
        <v>106.9</v>
      </c>
      <c r="U314" s="5">
        <v>104.4</v>
      </c>
      <c r="V314" s="5">
        <v>108.1</v>
      </c>
      <c r="W314" s="5">
        <v>106.4</v>
      </c>
      <c r="X314" s="5">
        <v>108.2</v>
      </c>
      <c r="Y314" s="5">
        <v>106.2</v>
      </c>
      <c r="Z314" s="5">
        <v>107.6</v>
      </c>
      <c r="AA314" s="5">
        <v>106.3</v>
      </c>
      <c r="AB314" s="5">
        <v>109.8</v>
      </c>
      <c r="AC314" s="5">
        <v>111.5</v>
      </c>
      <c r="AD314" s="5">
        <v>112.9</v>
      </c>
      <c r="AE314" s="5">
        <v>113.7</v>
      </c>
      <c r="AF314" s="5">
        <v>112.5</v>
      </c>
      <c r="AG314" s="5">
        <v>111.2</v>
      </c>
      <c r="AH314" s="5">
        <v>113</v>
      </c>
      <c r="AI314" s="5">
        <v>113.1</v>
      </c>
      <c r="AJ314" s="5">
        <v>110.1</v>
      </c>
      <c r="AK314" s="5">
        <v>111.9</v>
      </c>
      <c r="AL314" s="5">
        <v>113.5</v>
      </c>
      <c r="AM314" s="5">
        <v>114.6</v>
      </c>
      <c r="AN314" s="5">
        <v>112.4</v>
      </c>
      <c r="AO314" s="5">
        <v>113.4</v>
      </c>
      <c r="AP314" s="5">
        <v>113.4</v>
      </c>
      <c r="AQ314" s="5">
        <v>113.7</v>
      </c>
      <c r="AR314" s="5">
        <v>113.9</v>
      </c>
      <c r="AS314" s="5">
        <v>113.9</v>
      </c>
      <c r="AT314" s="5">
        <v>113.9</v>
      </c>
      <c r="AU314" s="5">
        <v>115.4</v>
      </c>
      <c r="AV314" s="5">
        <v>115.4</v>
      </c>
      <c r="AW314" s="5">
        <v>114.9</v>
      </c>
      <c r="AX314" s="5">
        <v>114.7</v>
      </c>
      <c r="AY314" s="5">
        <v>114.6</v>
      </c>
      <c r="AZ314" s="5">
        <v>114.9</v>
      </c>
      <c r="BA314" s="5">
        <v>115.6</v>
      </c>
      <c r="BB314" s="5">
        <v>116.1</v>
      </c>
      <c r="BC314" s="5">
        <v>115.9</v>
      </c>
      <c r="BD314" s="5">
        <v>114.5</v>
      </c>
      <c r="BE314" s="5">
        <v>114.6</v>
      </c>
      <c r="BF314" s="5">
        <v>113.1</v>
      </c>
      <c r="BG314" s="5">
        <v>114.4</v>
      </c>
      <c r="BH314" s="5">
        <v>114.4</v>
      </c>
      <c r="BI314" s="5">
        <v>114.1</v>
      </c>
      <c r="BJ314" s="5">
        <v>114.4</v>
      </c>
      <c r="BK314" s="5">
        <v>114.9</v>
      </c>
      <c r="BL314" s="5">
        <v>116.1</v>
      </c>
      <c r="BM314" s="5">
        <v>115.6</v>
      </c>
      <c r="BN314" s="5">
        <v>116.4</v>
      </c>
      <c r="BO314" s="5">
        <v>115.5</v>
      </c>
      <c r="BP314" s="5">
        <v>116</v>
      </c>
      <c r="BQ314" s="5">
        <v>116.1</v>
      </c>
      <c r="BR314" s="5">
        <v>116.5</v>
      </c>
      <c r="BS314" s="5">
        <v>116</v>
      </c>
      <c r="BT314" s="5">
        <v>116.3</v>
      </c>
      <c r="BU314" s="5">
        <v>116.6</v>
      </c>
      <c r="BV314" s="5">
        <v>115.7</v>
      </c>
      <c r="BW314" s="5">
        <v>116.1</v>
      </c>
      <c r="BX314" s="5">
        <v>116</v>
      </c>
      <c r="BY314" s="5">
        <v>116</v>
      </c>
      <c r="BZ314" s="5">
        <v>115</v>
      </c>
      <c r="CA314" s="5">
        <v>116.5</v>
      </c>
      <c r="CB314" s="5">
        <v>116.5</v>
      </c>
      <c r="CC314" s="5">
        <v>116.2</v>
      </c>
      <c r="CD314" s="5">
        <v>116.4</v>
      </c>
      <c r="CE314" s="5">
        <v>116.1</v>
      </c>
      <c r="CF314" s="5">
        <v>116.4</v>
      </c>
      <c r="CG314" s="5">
        <v>116.2</v>
      </c>
      <c r="CH314" s="5">
        <v>116.3</v>
      </c>
      <c r="CI314" s="5">
        <v>117.1</v>
      </c>
      <c r="CJ314" s="5">
        <v>117.6</v>
      </c>
      <c r="CK314" s="5">
        <v>117.8</v>
      </c>
      <c r="CL314" s="5">
        <v>117.8</v>
      </c>
      <c r="CM314" s="5">
        <v>118.1</v>
      </c>
      <c r="CN314" s="5">
        <v>116.6</v>
      </c>
      <c r="CO314" s="5">
        <v>117</v>
      </c>
      <c r="CP314" s="5">
        <v>116.2</v>
      </c>
      <c r="CQ314" s="5">
        <v>116.6</v>
      </c>
      <c r="CR314" s="5">
        <v>117.3</v>
      </c>
      <c r="CS314" s="5">
        <v>117.7</v>
      </c>
      <c r="CT314" s="5">
        <v>119</v>
      </c>
      <c r="CU314" s="5">
        <v>117.8</v>
      </c>
      <c r="CV314" s="5">
        <v>117.8</v>
      </c>
      <c r="CW314" s="5">
        <v>117.6</v>
      </c>
      <c r="CX314" s="5">
        <v>119.6</v>
      </c>
      <c r="CY314" s="5">
        <v>119.5</v>
      </c>
      <c r="CZ314" s="5">
        <v>119.7</v>
      </c>
      <c r="DA314" s="5">
        <v>122.5</v>
      </c>
      <c r="DB314" s="5">
        <v>121.2</v>
      </c>
      <c r="DC314" s="5">
        <v>122.8</v>
      </c>
      <c r="DD314" s="5">
        <v>124.8</v>
      </c>
      <c r="DE314" s="5">
        <v>125.5</v>
      </c>
      <c r="DF314" s="5">
        <v>128.1</v>
      </c>
      <c r="DG314" s="5">
        <v>130.1</v>
      </c>
      <c r="DH314" s="5">
        <v>133</v>
      </c>
      <c r="DI314" s="5">
        <v>133.69999999999999</v>
      </c>
      <c r="DJ314" s="5">
        <v>133.80000000000001</v>
      </c>
      <c r="DK314" s="5">
        <v>134.80000000000001</v>
      </c>
      <c r="DL314" s="5">
        <v>138</v>
      </c>
      <c r="DM314" s="5">
        <v>138.5</v>
      </c>
      <c r="DN314" s="5">
        <v>139.1</v>
      </c>
      <c r="DO314" s="5">
        <v>139.9</v>
      </c>
      <c r="DP314" s="5">
        <v>139.1</v>
      </c>
      <c r="DQ314" s="5">
        <v>142.1</v>
      </c>
      <c r="DR314" s="5">
        <v>142.19999999999999</v>
      </c>
      <c r="DS314" s="5">
        <v>141.6</v>
      </c>
      <c r="DT314" s="5">
        <v>138.9</v>
      </c>
    </row>
    <row r="315" spans="1:124">
      <c r="A315" s="3" t="s">
        <v>643</v>
      </c>
      <c r="B315" s="3" t="s">
        <v>644</v>
      </c>
      <c r="C315" s="4">
        <v>1.7340000000000001E-2</v>
      </c>
      <c r="D315" s="5">
        <v>111.3</v>
      </c>
      <c r="E315" s="5">
        <v>110.6</v>
      </c>
      <c r="F315" s="5">
        <v>111.1</v>
      </c>
      <c r="G315" s="5">
        <v>110.6</v>
      </c>
      <c r="H315" s="5">
        <v>111.5</v>
      </c>
      <c r="I315" s="5">
        <v>111.6</v>
      </c>
      <c r="J315" s="5">
        <v>113.2</v>
      </c>
      <c r="K315" s="5">
        <v>113.1</v>
      </c>
      <c r="L315" s="5">
        <v>113.1</v>
      </c>
      <c r="M315" s="5">
        <v>112.3</v>
      </c>
      <c r="N315" s="5">
        <v>112.8</v>
      </c>
      <c r="O315" s="5">
        <v>113.8</v>
      </c>
      <c r="P315" s="5">
        <v>119.8</v>
      </c>
      <c r="Q315" s="5">
        <v>119.3</v>
      </c>
      <c r="R315" s="5">
        <v>121.7</v>
      </c>
      <c r="S315" s="5">
        <v>120.8</v>
      </c>
      <c r="T315" s="5">
        <v>122.2</v>
      </c>
      <c r="U315" s="5">
        <v>120.5</v>
      </c>
      <c r="V315" s="5">
        <v>123.1</v>
      </c>
      <c r="W315" s="5">
        <v>120.9</v>
      </c>
      <c r="X315" s="5">
        <v>121</v>
      </c>
      <c r="Y315" s="5">
        <v>122</v>
      </c>
      <c r="Z315" s="5">
        <v>124.1</v>
      </c>
      <c r="AA315" s="5">
        <v>125.6</v>
      </c>
      <c r="AB315" s="5">
        <v>131.6</v>
      </c>
      <c r="AC315" s="5">
        <v>130.1</v>
      </c>
      <c r="AD315" s="5">
        <v>131.80000000000001</v>
      </c>
      <c r="AE315" s="5">
        <v>131.1</v>
      </c>
      <c r="AF315" s="5">
        <v>130.80000000000001</v>
      </c>
      <c r="AG315" s="5">
        <v>128.19999999999999</v>
      </c>
      <c r="AH315" s="5">
        <v>127.9</v>
      </c>
      <c r="AI315" s="5">
        <v>128.1</v>
      </c>
      <c r="AJ315" s="5">
        <v>129.1</v>
      </c>
      <c r="AK315" s="5">
        <v>128.6</v>
      </c>
      <c r="AL315" s="5">
        <v>130.5</v>
      </c>
      <c r="AM315" s="5">
        <v>130.6</v>
      </c>
      <c r="AN315" s="5">
        <v>134.30000000000001</v>
      </c>
      <c r="AO315" s="5">
        <v>133.6</v>
      </c>
      <c r="AP315" s="5">
        <v>135.30000000000001</v>
      </c>
      <c r="AQ315" s="5">
        <v>133.80000000000001</v>
      </c>
      <c r="AR315" s="5">
        <v>132.69999999999999</v>
      </c>
      <c r="AS315" s="5">
        <v>129</v>
      </c>
      <c r="AT315" s="5">
        <v>128.19999999999999</v>
      </c>
      <c r="AU315" s="5">
        <v>126.2</v>
      </c>
      <c r="AV315" s="5">
        <v>128</v>
      </c>
      <c r="AW315" s="5">
        <v>128.30000000000001</v>
      </c>
      <c r="AX315" s="5">
        <v>126.8</v>
      </c>
      <c r="AY315" s="5">
        <v>128.30000000000001</v>
      </c>
      <c r="AZ315" s="5">
        <v>129.80000000000001</v>
      </c>
      <c r="BA315" s="5">
        <v>128</v>
      </c>
      <c r="BB315" s="5">
        <v>128.4</v>
      </c>
      <c r="BC315" s="5">
        <v>130.69999999999999</v>
      </c>
      <c r="BD315" s="5">
        <v>129.1</v>
      </c>
      <c r="BE315" s="5">
        <v>129.9</v>
      </c>
      <c r="BF315" s="5">
        <v>129.6</v>
      </c>
      <c r="BG315" s="5">
        <v>127.4</v>
      </c>
      <c r="BH315" s="5">
        <v>129</v>
      </c>
      <c r="BI315" s="5">
        <v>129.4</v>
      </c>
      <c r="BJ315" s="5">
        <v>129.30000000000001</v>
      </c>
      <c r="BK315" s="5">
        <v>127.7</v>
      </c>
      <c r="BL315" s="5">
        <v>131.5</v>
      </c>
      <c r="BM315" s="5">
        <v>132.19999999999999</v>
      </c>
      <c r="BN315" s="5">
        <v>133.19999999999999</v>
      </c>
      <c r="BO315" s="5">
        <v>134</v>
      </c>
      <c r="BP315" s="5">
        <v>134.30000000000001</v>
      </c>
      <c r="BQ315" s="5">
        <v>134.5</v>
      </c>
      <c r="BR315" s="5">
        <v>135.69999999999999</v>
      </c>
      <c r="BS315" s="5">
        <v>134.80000000000001</v>
      </c>
      <c r="BT315" s="5">
        <v>135.80000000000001</v>
      </c>
      <c r="BU315" s="5">
        <v>136.1</v>
      </c>
      <c r="BV315" s="5">
        <v>135.80000000000001</v>
      </c>
      <c r="BW315" s="5">
        <v>134.80000000000001</v>
      </c>
      <c r="BX315" s="5">
        <v>135.5</v>
      </c>
      <c r="BY315" s="5">
        <v>136.69999999999999</v>
      </c>
      <c r="BZ315" s="5">
        <v>135.19999999999999</v>
      </c>
      <c r="CA315" s="5">
        <v>135</v>
      </c>
      <c r="CB315" s="5">
        <v>136</v>
      </c>
      <c r="CC315" s="5">
        <v>137</v>
      </c>
      <c r="CD315" s="5">
        <v>135.9</v>
      </c>
      <c r="CE315" s="5">
        <v>134.4</v>
      </c>
      <c r="CF315" s="5">
        <v>134.4</v>
      </c>
      <c r="CG315" s="5">
        <v>135.30000000000001</v>
      </c>
      <c r="CH315" s="5">
        <v>134.19999999999999</v>
      </c>
      <c r="CI315" s="5">
        <v>134.1</v>
      </c>
      <c r="CJ315" s="5">
        <v>133.80000000000001</v>
      </c>
      <c r="CK315" s="5">
        <v>134.5</v>
      </c>
      <c r="CL315" s="5">
        <v>133.6</v>
      </c>
      <c r="CM315" s="5">
        <v>133.1</v>
      </c>
      <c r="CN315" s="5">
        <v>136.19999999999999</v>
      </c>
      <c r="CO315" s="5">
        <v>135.19999999999999</v>
      </c>
      <c r="CP315" s="5">
        <v>136.1</v>
      </c>
      <c r="CQ315" s="5">
        <v>135.19999999999999</v>
      </c>
      <c r="CR315" s="5">
        <v>135.1</v>
      </c>
      <c r="CS315" s="5">
        <v>135.19999999999999</v>
      </c>
      <c r="CT315" s="5">
        <v>135.9</v>
      </c>
      <c r="CU315" s="5">
        <v>135.1</v>
      </c>
      <c r="CV315" s="5">
        <v>134.5</v>
      </c>
      <c r="CW315" s="5">
        <v>130.19999999999999</v>
      </c>
      <c r="CX315" s="5">
        <v>130.4</v>
      </c>
      <c r="CY315" s="5">
        <v>110.6</v>
      </c>
      <c r="CZ315" s="5">
        <v>111.5</v>
      </c>
      <c r="DA315" s="5">
        <v>112.3</v>
      </c>
      <c r="DB315" s="5">
        <v>112.5</v>
      </c>
      <c r="DC315" s="5">
        <v>110</v>
      </c>
      <c r="DD315" s="5">
        <v>112.8</v>
      </c>
      <c r="DE315" s="5">
        <v>112</v>
      </c>
      <c r="DF315" s="5">
        <v>112.7</v>
      </c>
      <c r="DG315" s="5">
        <v>115.6</v>
      </c>
      <c r="DH315" s="5">
        <v>119.5</v>
      </c>
      <c r="DI315" s="5">
        <v>115.9</v>
      </c>
      <c r="DJ315" s="5">
        <v>114.6</v>
      </c>
      <c r="DK315" s="5">
        <v>110.4</v>
      </c>
      <c r="DL315" s="5">
        <v>110.4</v>
      </c>
      <c r="DM315" s="5">
        <v>113.9</v>
      </c>
      <c r="DN315" s="5">
        <v>113.5</v>
      </c>
      <c r="DO315" s="5">
        <v>115.7</v>
      </c>
      <c r="DP315" s="5">
        <v>114.9</v>
      </c>
      <c r="DQ315" s="5">
        <v>117.4</v>
      </c>
      <c r="DR315" s="5">
        <v>115.8</v>
      </c>
      <c r="DS315" s="5">
        <v>116.7</v>
      </c>
      <c r="DT315" s="5">
        <v>117.1</v>
      </c>
    </row>
    <row r="316" spans="1:124">
      <c r="A316" s="3" t="s">
        <v>645</v>
      </c>
      <c r="B316" s="3" t="s">
        <v>646</v>
      </c>
      <c r="C316" s="4">
        <v>0.77181</v>
      </c>
      <c r="D316" s="5">
        <v>107</v>
      </c>
      <c r="E316" s="5">
        <v>108.6</v>
      </c>
      <c r="F316" s="5">
        <v>107.3</v>
      </c>
      <c r="G316" s="5">
        <v>108.7</v>
      </c>
      <c r="H316" s="5">
        <v>109.5</v>
      </c>
      <c r="I316" s="5">
        <v>109.9</v>
      </c>
      <c r="J316" s="5">
        <v>111.1</v>
      </c>
      <c r="K316" s="5">
        <v>112.8</v>
      </c>
      <c r="L316" s="5">
        <v>113.3</v>
      </c>
      <c r="M316" s="5">
        <v>114.5</v>
      </c>
      <c r="N316" s="5">
        <v>114.2</v>
      </c>
      <c r="O316" s="5">
        <v>114</v>
      </c>
      <c r="P316" s="5">
        <v>114.8</v>
      </c>
      <c r="Q316" s="5">
        <v>115.3</v>
      </c>
      <c r="R316" s="5">
        <v>116.2</v>
      </c>
      <c r="S316" s="5">
        <v>117.4</v>
      </c>
      <c r="T316" s="5">
        <v>118.5</v>
      </c>
      <c r="U316" s="5">
        <v>118</v>
      </c>
      <c r="V316" s="5">
        <v>117.9</v>
      </c>
      <c r="W316" s="5">
        <v>121.3</v>
      </c>
      <c r="X316" s="5">
        <v>121.1</v>
      </c>
      <c r="Y316" s="5">
        <v>121.6</v>
      </c>
      <c r="Z316" s="5">
        <v>122.2</v>
      </c>
      <c r="AA316" s="5">
        <v>120.8</v>
      </c>
      <c r="AB316" s="5">
        <v>121</v>
      </c>
      <c r="AC316" s="5">
        <v>124.2</v>
      </c>
      <c r="AD316" s="5">
        <v>124.5</v>
      </c>
      <c r="AE316" s="5">
        <v>125.4</v>
      </c>
      <c r="AF316" s="5">
        <v>124.2</v>
      </c>
      <c r="AG316" s="5">
        <v>123.2</v>
      </c>
      <c r="AH316" s="5">
        <v>125.2</v>
      </c>
      <c r="AI316" s="5">
        <v>125.3</v>
      </c>
      <c r="AJ316" s="5">
        <v>125.3</v>
      </c>
      <c r="AK316" s="5">
        <v>125.9</v>
      </c>
      <c r="AL316" s="5">
        <v>124.9</v>
      </c>
      <c r="AM316" s="5">
        <v>125.9</v>
      </c>
      <c r="AN316" s="5">
        <v>125.3</v>
      </c>
      <c r="AO316" s="5">
        <v>131.1</v>
      </c>
      <c r="AP316" s="5">
        <v>131</v>
      </c>
      <c r="AQ316" s="5">
        <v>131.80000000000001</v>
      </c>
      <c r="AR316" s="5">
        <v>131.1</v>
      </c>
      <c r="AS316" s="5">
        <v>130</v>
      </c>
      <c r="AT316" s="5">
        <v>130.5</v>
      </c>
      <c r="AU316" s="5">
        <v>130.5</v>
      </c>
      <c r="AV316" s="5">
        <v>129.4</v>
      </c>
      <c r="AW316" s="5">
        <v>129.30000000000001</v>
      </c>
      <c r="AX316" s="5">
        <v>129.5</v>
      </c>
      <c r="AY316" s="5">
        <v>130.19999999999999</v>
      </c>
      <c r="AZ316" s="5">
        <v>129.80000000000001</v>
      </c>
      <c r="BA316" s="5">
        <v>129.5</v>
      </c>
      <c r="BB316" s="5">
        <v>128.30000000000001</v>
      </c>
      <c r="BC316" s="5">
        <v>129.9</v>
      </c>
      <c r="BD316" s="5">
        <v>130.69999999999999</v>
      </c>
      <c r="BE316" s="5">
        <v>131.80000000000001</v>
      </c>
      <c r="BF316" s="5">
        <v>128.5</v>
      </c>
      <c r="BG316" s="5">
        <v>128.69999999999999</v>
      </c>
      <c r="BH316" s="5">
        <v>129.6</v>
      </c>
      <c r="BI316" s="5">
        <v>130.1</v>
      </c>
      <c r="BJ316" s="5">
        <v>130.69999999999999</v>
      </c>
      <c r="BK316" s="5">
        <v>130</v>
      </c>
      <c r="BL316" s="5">
        <v>130.69999999999999</v>
      </c>
      <c r="BM316" s="5">
        <v>131.1</v>
      </c>
      <c r="BN316" s="5">
        <v>131.80000000000001</v>
      </c>
      <c r="BO316" s="5">
        <v>131.69999999999999</v>
      </c>
      <c r="BP316" s="5">
        <v>132.19999999999999</v>
      </c>
      <c r="BQ316" s="5">
        <v>132.69999999999999</v>
      </c>
      <c r="BR316" s="5">
        <v>131.69999999999999</v>
      </c>
      <c r="BS316" s="5">
        <v>130.6</v>
      </c>
      <c r="BT316" s="5">
        <v>131.4</v>
      </c>
      <c r="BU316" s="5">
        <v>130.6</v>
      </c>
      <c r="BV316" s="5">
        <v>131.6</v>
      </c>
      <c r="BW316" s="5">
        <v>131.4</v>
      </c>
      <c r="BX316" s="5">
        <v>132</v>
      </c>
      <c r="BY316" s="5">
        <v>133.4</v>
      </c>
      <c r="BZ316" s="5">
        <v>132.69999999999999</v>
      </c>
      <c r="CA316" s="5">
        <v>132.4</v>
      </c>
      <c r="CB316" s="5">
        <v>133.30000000000001</v>
      </c>
      <c r="CC316" s="5">
        <v>132.4</v>
      </c>
      <c r="CD316" s="5">
        <v>132.5</v>
      </c>
      <c r="CE316" s="5">
        <v>133.9</v>
      </c>
      <c r="CF316" s="5">
        <v>134.4</v>
      </c>
      <c r="CG316" s="5">
        <v>134.19999999999999</v>
      </c>
      <c r="CH316" s="5">
        <v>136.19999999999999</v>
      </c>
      <c r="CI316" s="5">
        <v>135.1</v>
      </c>
      <c r="CJ316" s="5">
        <v>133.6</v>
      </c>
      <c r="CK316" s="5">
        <v>134.69999999999999</v>
      </c>
      <c r="CL316" s="5">
        <v>134.5</v>
      </c>
      <c r="CM316" s="5">
        <v>135</v>
      </c>
      <c r="CN316" s="5">
        <v>134.30000000000001</v>
      </c>
      <c r="CO316" s="5">
        <v>134.1</v>
      </c>
      <c r="CP316" s="5">
        <v>133.69999999999999</v>
      </c>
      <c r="CQ316" s="5">
        <v>133.1</v>
      </c>
      <c r="CR316" s="5">
        <v>133</v>
      </c>
      <c r="CS316" s="5">
        <v>132.80000000000001</v>
      </c>
      <c r="CT316" s="5">
        <v>132.69999999999999</v>
      </c>
      <c r="CU316" s="5">
        <v>132.80000000000001</v>
      </c>
      <c r="CV316" s="5">
        <v>132.6</v>
      </c>
      <c r="CW316" s="5">
        <v>133.1</v>
      </c>
      <c r="CX316" s="5">
        <v>134.1</v>
      </c>
      <c r="CY316" s="5">
        <v>134.30000000000001</v>
      </c>
      <c r="CZ316" s="5">
        <v>133.6</v>
      </c>
      <c r="DA316" s="5">
        <v>133.9</v>
      </c>
      <c r="DB316" s="5">
        <v>133.69999999999999</v>
      </c>
      <c r="DC316" s="5">
        <v>134.69999999999999</v>
      </c>
      <c r="DD316" s="5">
        <v>135.30000000000001</v>
      </c>
      <c r="DE316" s="5">
        <v>136.30000000000001</v>
      </c>
      <c r="DF316" s="5">
        <v>136.19999999999999</v>
      </c>
      <c r="DG316" s="5">
        <v>137.69999999999999</v>
      </c>
      <c r="DH316" s="5">
        <v>138.4</v>
      </c>
      <c r="DI316" s="5">
        <v>138.30000000000001</v>
      </c>
      <c r="DJ316" s="5">
        <v>138.69999999999999</v>
      </c>
      <c r="DK316" s="5">
        <v>140.19999999999999</v>
      </c>
      <c r="DL316" s="5">
        <v>140.80000000000001</v>
      </c>
      <c r="DM316" s="5">
        <v>140.69999999999999</v>
      </c>
      <c r="DN316" s="5">
        <v>141.4</v>
      </c>
      <c r="DO316" s="5">
        <v>142.1</v>
      </c>
      <c r="DP316" s="5">
        <v>142.5</v>
      </c>
      <c r="DQ316" s="5">
        <v>141.9</v>
      </c>
      <c r="DR316" s="5">
        <v>142.9</v>
      </c>
      <c r="DS316" s="5">
        <v>144.1</v>
      </c>
      <c r="DT316" s="5">
        <v>145</v>
      </c>
    </row>
    <row r="317" spans="1:124">
      <c r="A317" s="3" t="s">
        <v>647</v>
      </c>
      <c r="B317" s="3" t="s">
        <v>648</v>
      </c>
      <c r="C317" s="4">
        <v>0.12417</v>
      </c>
      <c r="D317" s="5">
        <v>109.5</v>
      </c>
      <c r="E317" s="5">
        <v>108.5</v>
      </c>
      <c r="F317" s="5">
        <v>109.1</v>
      </c>
      <c r="G317" s="5">
        <v>113.3</v>
      </c>
      <c r="H317" s="5">
        <v>112.2</v>
      </c>
      <c r="I317" s="5">
        <v>108.3</v>
      </c>
      <c r="J317" s="5">
        <v>107.7</v>
      </c>
      <c r="K317" s="5">
        <v>109.3</v>
      </c>
      <c r="L317" s="5">
        <v>113.9</v>
      </c>
      <c r="M317" s="5">
        <v>111.8</v>
      </c>
      <c r="N317" s="5">
        <v>111.8</v>
      </c>
      <c r="O317" s="5">
        <v>111.8</v>
      </c>
      <c r="P317" s="5">
        <v>112.7</v>
      </c>
      <c r="Q317" s="5">
        <v>111.3</v>
      </c>
      <c r="R317" s="5">
        <v>114</v>
      </c>
      <c r="S317" s="5">
        <v>113.3</v>
      </c>
      <c r="T317" s="5">
        <v>117</v>
      </c>
      <c r="U317" s="5">
        <v>113.1</v>
      </c>
      <c r="V317" s="5">
        <v>117.2</v>
      </c>
      <c r="W317" s="5">
        <v>119.5</v>
      </c>
      <c r="X317" s="5">
        <v>119.2</v>
      </c>
      <c r="Y317" s="5">
        <v>115.1</v>
      </c>
      <c r="Z317" s="5">
        <v>118.3</v>
      </c>
      <c r="AA317" s="5">
        <v>113.1</v>
      </c>
      <c r="AB317" s="5">
        <v>113.8</v>
      </c>
      <c r="AC317" s="5">
        <v>119.8</v>
      </c>
      <c r="AD317" s="5">
        <v>120</v>
      </c>
      <c r="AE317" s="5">
        <v>123.6</v>
      </c>
      <c r="AF317" s="5">
        <v>118.7</v>
      </c>
      <c r="AG317" s="5">
        <v>118.1</v>
      </c>
      <c r="AH317" s="5">
        <v>117.7</v>
      </c>
      <c r="AI317" s="5">
        <v>118.3</v>
      </c>
      <c r="AJ317" s="5">
        <v>118.3</v>
      </c>
      <c r="AK317" s="5">
        <v>117.6</v>
      </c>
      <c r="AL317" s="5">
        <v>125.3</v>
      </c>
      <c r="AM317" s="5">
        <v>122.6</v>
      </c>
      <c r="AN317" s="5">
        <v>118</v>
      </c>
      <c r="AO317" s="5">
        <v>119</v>
      </c>
      <c r="AP317" s="5">
        <v>120.6</v>
      </c>
      <c r="AQ317" s="5">
        <v>120</v>
      </c>
      <c r="AR317" s="5">
        <v>117.4</v>
      </c>
      <c r="AS317" s="5">
        <v>119.1</v>
      </c>
      <c r="AT317" s="5">
        <v>120.1</v>
      </c>
      <c r="AU317" s="5">
        <v>121</v>
      </c>
      <c r="AV317" s="5">
        <v>118.2</v>
      </c>
      <c r="AW317" s="5">
        <v>120.5</v>
      </c>
      <c r="AX317" s="5">
        <v>122.3</v>
      </c>
      <c r="AY317" s="5">
        <v>122.5</v>
      </c>
      <c r="AZ317" s="5">
        <v>121.8</v>
      </c>
      <c r="BA317" s="5">
        <v>123.6</v>
      </c>
      <c r="BB317" s="5">
        <v>123.2</v>
      </c>
      <c r="BC317" s="5">
        <v>126.6</v>
      </c>
      <c r="BD317" s="5">
        <v>124.5</v>
      </c>
      <c r="BE317" s="5">
        <v>124.3</v>
      </c>
      <c r="BF317" s="5">
        <v>122.7</v>
      </c>
      <c r="BG317" s="5">
        <v>120</v>
      </c>
      <c r="BH317" s="5">
        <v>121.8</v>
      </c>
      <c r="BI317" s="5">
        <v>121.6</v>
      </c>
      <c r="BJ317" s="5">
        <v>122.6</v>
      </c>
      <c r="BK317" s="5">
        <v>122</v>
      </c>
      <c r="BL317" s="5">
        <v>120.7</v>
      </c>
      <c r="BM317" s="5">
        <v>121.2</v>
      </c>
      <c r="BN317" s="5">
        <v>119.6</v>
      </c>
      <c r="BO317" s="5">
        <v>119.5</v>
      </c>
      <c r="BP317" s="5">
        <v>120.5</v>
      </c>
      <c r="BQ317" s="5">
        <v>119.1</v>
      </c>
      <c r="BR317" s="5">
        <v>120.9</v>
      </c>
      <c r="BS317" s="5">
        <v>122.9</v>
      </c>
      <c r="BT317" s="5">
        <v>121.2</v>
      </c>
      <c r="BU317" s="5">
        <v>120.3</v>
      </c>
      <c r="BV317" s="5">
        <v>120.1</v>
      </c>
      <c r="BW317" s="5">
        <v>120</v>
      </c>
      <c r="BX317" s="5">
        <v>121.3</v>
      </c>
      <c r="BY317" s="5">
        <v>123.7</v>
      </c>
      <c r="BZ317" s="5">
        <v>123.4</v>
      </c>
      <c r="CA317" s="5">
        <v>122.8</v>
      </c>
      <c r="CB317" s="5">
        <v>122.7</v>
      </c>
      <c r="CC317" s="5">
        <v>122.9</v>
      </c>
      <c r="CD317" s="5">
        <v>123.6</v>
      </c>
      <c r="CE317" s="5">
        <v>127.4</v>
      </c>
      <c r="CF317" s="5">
        <v>127.3</v>
      </c>
      <c r="CG317" s="5">
        <v>125.5</v>
      </c>
      <c r="CH317" s="5">
        <v>127.6</v>
      </c>
      <c r="CI317" s="5">
        <v>126.2</v>
      </c>
      <c r="CJ317" s="5">
        <v>125.6</v>
      </c>
      <c r="CK317" s="5">
        <v>126.4</v>
      </c>
      <c r="CL317" s="5">
        <v>126.2</v>
      </c>
      <c r="CM317" s="5">
        <v>124.9</v>
      </c>
      <c r="CN317" s="5">
        <v>120.1</v>
      </c>
      <c r="CO317" s="5">
        <v>120</v>
      </c>
      <c r="CP317" s="5">
        <v>120.9</v>
      </c>
      <c r="CQ317" s="5">
        <v>121</v>
      </c>
      <c r="CR317" s="5">
        <v>120.5</v>
      </c>
      <c r="CS317" s="5">
        <v>121.1</v>
      </c>
      <c r="CT317" s="5">
        <v>120.1</v>
      </c>
      <c r="CU317" s="5">
        <v>119.7</v>
      </c>
      <c r="CV317" s="5">
        <v>119.8</v>
      </c>
      <c r="CW317" s="5">
        <v>120.2</v>
      </c>
      <c r="CX317" s="5">
        <v>121.1</v>
      </c>
      <c r="CY317" s="5">
        <v>120.2</v>
      </c>
      <c r="CZ317" s="5">
        <v>119.2</v>
      </c>
      <c r="DA317" s="5">
        <v>119</v>
      </c>
      <c r="DB317" s="5">
        <v>120.3</v>
      </c>
      <c r="DC317" s="5">
        <v>120.1</v>
      </c>
      <c r="DD317" s="5">
        <v>121.1</v>
      </c>
      <c r="DE317" s="5">
        <v>122.3</v>
      </c>
      <c r="DF317" s="5">
        <v>121.3</v>
      </c>
      <c r="DG317" s="5">
        <v>123.5</v>
      </c>
      <c r="DH317" s="5">
        <v>124.2</v>
      </c>
      <c r="DI317" s="5">
        <v>123</v>
      </c>
      <c r="DJ317" s="5">
        <v>124.3</v>
      </c>
      <c r="DK317" s="5">
        <v>126.5</v>
      </c>
      <c r="DL317" s="5">
        <v>127.5</v>
      </c>
      <c r="DM317" s="5">
        <v>128.80000000000001</v>
      </c>
      <c r="DN317" s="5">
        <v>130.80000000000001</v>
      </c>
      <c r="DO317" s="5">
        <v>131.4</v>
      </c>
      <c r="DP317" s="5">
        <v>131.19999999999999</v>
      </c>
      <c r="DQ317" s="5">
        <v>132.1</v>
      </c>
      <c r="DR317" s="5">
        <v>132.6</v>
      </c>
      <c r="DS317" s="5">
        <v>135.5</v>
      </c>
      <c r="DT317" s="5">
        <v>133.80000000000001</v>
      </c>
    </row>
    <row r="318" spans="1:124">
      <c r="A318" s="3" t="s">
        <v>649</v>
      </c>
      <c r="B318" s="3" t="s">
        <v>650</v>
      </c>
      <c r="C318" s="4">
        <v>5.4440000000000002E-2</v>
      </c>
      <c r="D318" s="5">
        <v>113.3</v>
      </c>
      <c r="E318" s="5">
        <v>112.4</v>
      </c>
      <c r="F318" s="5">
        <v>111.9</v>
      </c>
      <c r="G318" s="5">
        <v>119.5</v>
      </c>
      <c r="H318" s="5">
        <v>114.7</v>
      </c>
      <c r="I318" s="5">
        <v>108</v>
      </c>
      <c r="J318" s="5">
        <v>102.8</v>
      </c>
      <c r="K318" s="5">
        <v>104.7</v>
      </c>
      <c r="L318" s="5">
        <v>115</v>
      </c>
      <c r="M318" s="5">
        <v>111.7</v>
      </c>
      <c r="N318" s="5">
        <v>109.4</v>
      </c>
      <c r="O318" s="5">
        <v>109.3</v>
      </c>
      <c r="P318" s="5">
        <v>108.8</v>
      </c>
      <c r="Q318" s="5">
        <v>105.4</v>
      </c>
      <c r="R318" s="5">
        <v>112.3</v>
      </c>
      <c r="S318" s="5">
        <v>110.1</v>
      </c>
      <c r="T318" s="5">
        <v>118.3</v>
      </c>
      <c r="U318" s="5">
        <v>110.6</v>
      </c>
      <c r="V318" s="5">
        <v>118.8</v>
      </c>
      <c r="W318" s="5">
        <v>123.8</v>
      </c>
      <c r="X318" s="5">
        <v>121.9</v>
      </c>
      <c r="Y318" s="5">
        <v>114.5</v>
      </c>
      <c r="Z318" s="5">
        <v>120.5</v>
      </c>
      <c r="AA318" s="5">
        <v>107.9</v>
      </c>
      <c r="AB318" s="5">
        <v>107.4</v>
      </c>
      <c r="AC318" s="5">
        <v>120.4</v>
      </c>
      <c r="AD318" s="5">
        <v>120.3</v>
      </c>
      <c r="AE318" s="5">
        <v>127.7</v>
      </c>
      <c r="AF318" s="5">
        <v>118.4</v>
      </c>
      <c r="AG318" s="5">
        <v>117.2</v>
      </c>
      <c r="AH318" s="5">
        <v>115.3</v>
      </c>
      <c r="AI318" s="5">
        <v>116.5</v>
      </c>
      <c r="AJ318" s="5">
        <v>118.3</v>
      </c>
      <c r="AK318" s="5">
        <v>115.7</v>
      </c>
      <c r="AL318" s="5">
        <v>133.80000000000001</v>
      </c>
      <c r="AM318" s="5">
        <v>128.5</v>
      </c>
      <c r="AN318" s="5">
        <v>119.1</v>
      </c>
      <c r="AO318" s="5">
        <v>121</v>
      </c>
      <c r="AP318" s="5">
        <v>124.7</v>
      </c>
      <c r="AQ318" s="5">
        <v>122.8</v>
      </c>
      <c r="AR318" s="5">
        <v>116.1</v>
      </c>
      <c r="AS318" s="5">
        <v>119.5</v>
      </c>
      <c r="AT318" s="5">
        <v>121.5</v>
      </c>
      <c r="AU318" s="5">
        <v>123</v>
      </c>
      <c r="AV318" s="5">
        <v>117.5</v>
      </c>
      <c r="AW318" s="5">
        <v>121.8</v>
      </c>
      <c r="AX318" s="5">
        <v>126</v>
      </c>
      <c r="AY318" s="5">
        <v>125.4</v>
      </c>
      <c r="AZ318" s="5">
        <v>123.7</v>
      </c>
      <c r="BA318" s="5">
        <v>126.6</v>
      </c>
      <c r="BB318" s="5">
        <v>125</v>
      </c>
      <c r="BC318" s="5">
        <v>130.6</v>
      </c>
      <c r="BD318" s="5">
        <v>126.2</v>
      </c>
      <c r="BE318" s="5">
        <v>124.2</v>
      </c>
      <c r="BF318" s="5">
        <v>121</v>
      </c>
      <c r="BG318" s="5">
        <v>116.2</v>
      </c>
      <c r="BH318" s="5">
        <v>119.5</v>
      </c>
      <c r="BI318" s="5">
        <v>119.7</v>
      </c>
      <c r="BJ318" s="5">
        <v>120.1</v>
      </c>
      <c r="BK318" s="5">
        <v>118.1</v>
      </c>
      <c r="BL318" s="5">
        <v>118.2</v>
      </c>
      <c r="BM318" s="5">
        <v>119.2</v>
      </c>
      <c r="BN318" s="5">
        <v>116.2</v>
      </c>
      <c r="BO318" s="5">
        <v>116.2</v>
      </c>
      <c r="BP318" s="5">
        <v>117.5</v>
      </c>
      <c r="BQ318" s="5">
        <v>115.3</v>
      </c>
      <c r="BR318" s="5">
        <v>118.9</v>
      </c>
      <c r="BS318" s="5">
        <v>120</v>
      </c>
      <c r="BT318" s="5">
        <v>114.7</v>
      </c>
      <c r="BU318" s="5">
        <v>112.9</v>
      </c>
      <c r="BV318" s="5">
        <v>112.5</v>
      </c>
      <c r="BW318" s="5">
        <v>112.3</v>
      </c>
      <c r="BX318" s="5">
        <v>112.4</v>
      </c>
      <c r="BY318" s="5">
        <v>118.2</v>
      </c>
      <c r="BZ318" s="5">
        <v>118.5</v>
      </c>
      <c r="CA318" s="5">
        <v>117.6</v>
      </c>
      <c r="CB318" s="5">
        <v>116.5</v>
      </c>
      <c r="CC318" s="5">
        <v>117</v>
      </c>
      <c r="CD318" s="5">
        <v>117.4</v>
      </c>
      <c r="CE318" s="5">
        <v>123.3</v>
      </c>
      <c r="CF318" s="5">
        <v>123.5</v>
      </c>
      <c r="CG318" s="5">
        <v>121.3</v>
      </c>
      <c r="CH318" s="5">
        <v>127.8</v>
      </c>
      <c r="CI318" s="5">
        <v>125.5</v>
      </c>
      <c r="CJ318" s="5">
        <v>124.6</v>
      </c>
      <c r="CK318" s="5">
        <v>124.6</v>
      </c>
      <c r="CL318" s="5">
        <v>124.7</v>
      </c>
      <c r="CM318" s="5">
        <v>124.2</v>
      </c>
      <c r="CN318" s="5">
        <v>118.3</v>
      </c>
      <c r="CO318" s="5">
        <v>117.1</v>
      </c>
      <c r="CP318" s="5">
        <v>115</v>
      </c>
      <c r="CQ318" s="5">
        <v>116.8</v>
      </c>
      <c r="CR318" s="5">
        <v>114.2</v>
      </c>
      <c r="CS318" s="5">
        <v>117.1</v>
      </c>
      <c r="CT318" s="5">
        <v>113.9</v>
      </c>
      <c r="CU318" s="5">
        <v>114.9</v>
      </c>
      <c r="CV318" s="5">
        <v>114.8</v>
      </c>
      <c r="CW318" s="5">
        <v>114.9</v>
      </c>
      <c r="CX318" s="5">
        <v>118.2</v>
      </c>
      <c r="CY318" s="5">
        <v>117</v>
      </c>
      <c r="CZ318" s="5">
        <v>116.5</v>
      </c>
      <c r="DA318" s="5">
        <v>115.4</v>
      </c>
      <c r="DB318" s="5">
        <v>116.5</v>
      </c>
      <c r="DC318" s="5">
        <v>117.1</v>
      </c>
      <c r="DD318" s="5">
        <v>118.1</v>
      </c>
      <c r="DE318" s="5">
        <v>118.8</v>
      </c>
      <c r="DF318" s="5">
        <v>117.1</v>
      </c>
      <c r="DG318" s="5">
        <v>119.3</v>
      </c>
      <c r="DH318" s="5">
        <v>120.5</v>
      </c>
      <c r="DI318" s="5">
        <v>118.9</v>
      </c>
      <c r="DJ318" s="5">
        <v>120.8</v>
      </c>
      <c r="DK318" s="5">
        <v>125.5</v>
      </c>
      <c r="DL318" s="5">
        <v>124.9</v>
      </c>
      <c r="DM318" s="5">
        <v>127.3</v>
      </c>
      <c r="DN318" s="5">
        <v>131.80000000000001</v>
      </c>
      <c r="DO318" s="5">
        <v>132.4</v>
      </c>
      <c r="DP318" s="5">
        <v>132.19999999999999</v>
      </c>
      <c r="DQ318" s="5">
        <v>134.19999999999999</v>
      </c>
      <c r="DR318" s="5">
        <v>135.69999999999999</v>
      </c>
      <c r="DS318" s="5">
        <v>136.9</v>
      </c>
      <c r="DT318" s="5">
        <v>136.9</v>
      </c>
    </row>
    <row r="319" spans="1:124">
      <c r="A319" s="3" t="s">
        <v>651</v>
      </c>
      <c r="B319" s="3" t="s">
        <v>652</v>
      </c>
      <c r="C319" s="4">
        <v>5.0369999999999998E-2</v>
      </c>
      <c r="D319" s="5">
        <v>105.6</v>
      </c>
      <c r="E319" s="5">
        <v>103.8</v>
      </c>
      <c r="F319" s="5">
        <v>105.6</v>
      </c>
      <c r="G319" s="5">
        <v>107.2</v>
      </c>
      <c r="H319" s="5">
        <v>109.5</v>
      </c>
      <c r="I319" s="5">
        <v>106.2</v>
      </c>
      <c r="J319" s="5">
        <v>109.3</v>
      </c>
      <c r="K319" s="5">
        <v>110.4</v>
      </c>
      <c r="L319" s="5">
        <v>110.2</v>
      </c>
      <c r="M319" s="5">
        <v>108.6</v>
      </c>
      <c r="N319" s="5">
        <v>110.9</v>
      </c>
      <c r="O319" s="5">
        <v>110.6</v>
      </c>
      <c r="P319" s="5">
        <v>113.6</v>
      </c>
      <c r="Q319" s="5">
        <v>114.2</v>
      </c>
      <c r="R319" s="5">
        <v>114.4</v>
      </c>
      <c r="S319" s="5">
        <v>115.1</v>
      </c>
      <c r="T319" s="5">
        <v>115.3</v>
      </c>
      <c r="U319" s="5">
        <v>113.9</v>
      </c>
      <c r="V319" s="5">
        <v>115.1</v>
      </c>
      <c r="W319" s="5">
        <v>115.1</v>
      </c>
      <c r="X319" s="5">
        <v>116.5</v>
      </c>
      <c r="Y319" s="5">
        <v>115.7</v>
      </c>
      <c r="Z319" s="5">
        <v>117.1</v>
      </c>
      <c r="AA319" s="5">
        <v>118.5</v>
      </c>
      <c r="AB319" s="5">
        <v>120.9</v>
      </c>
      <c r="AC319" s="5">
        <v>121.5</v>
      </c>
      <c r="AD319" s="5">
        <v>121.9</v>
      </c>
      <c r="AE319" s="5">
        <v>123</v>
      </c>
      <c r="AF319" s="5">
        <v>121</v>
      </c>
      <c r="AG319" s="5">
        <v>121</v>
      </c>
      <c r="AH319" s="5">
        <v>121.2</v>
      </c>
      <c r="AI319" s="5">
        <v>121.7</v>
      </c>
      <c r="AJ319" s="5">
        <v>120.4</v>
      </c>
      <c r="AK319" s="5">
        <v>122</v>
      </c>
      <c r="AL319" s="5">
        <v>122</v>
      </c>
      <c r="AM319" s="5">
        <v>121.4</v>
      </c>
      <c r="AN319" s="5">
        <v>121.6</v>
      </c>
      <c r="AO319" s="5">
        <v>122.5</v>
      </c>
      <c r="AP319" s="5">
        <v>121.9</v>
      </c>
      <c r="AQ319" s="5">
        <v>122.6</v>
      </c>
      <c r="AR319" s="5">
        <v>123.3</v>
      </c>
      <c r="AS319" s="5">
        <v>122.9</v>
      </c>
      <c r="AT319" s="5">
        <v>123.3</v>
      </c>
      <c r="AU319" s="5">
        <v>123.7</v>
      </c>
      <c r="AV319" s="5">
        <v>123.5</v>
      </c>
      <c r="AW319" s="5">
        <v>124.7</v>
      </c>
      <c r="AX319" s="5">
        <v>124.2</v>
      </c>
      <c r="AY319" s="5">
        <v>125.4</v>
      </c>
      <c r="AZ319" s="5">
        <v>126.1</v>
      </c>
      <c r="BA319" s="5">
        <v>127.7</v>
      </c>
      <c r="BB319" s="5">
        <v>128.1</v>
      </c>
      <c r="BC319" s="5">
        <v>130</v>
      </c>
      <c r="BD319" s="5">
        <v>130.30000000000001</v>
      </c>
      <c r="BE319" s="5">
        <v>131.80000000000001</v>
      </c>
      <c r="BF319" s="5">
        <v>131.4</v>
      </c>
      <c r="BG319" s="5">
        <v>129.80000000000001</v>
      </c>
      <c r="BH319" s="5">
        <v>130.30000000000001</v>
      </c>
      <c r="BI319" s="5">
        <v>129.1</v>
      </c>
      <c r="BJ319" s="5">
        <v>131.19999999999999</v>
      </c>
      <c r="BK319" s="5">
        <v>131.6</v>
      </c>
      <c r="BL319" s="5">
        <v>128.5</v>
      </c>
      <c r="BM319" s="5">
        <v>128.6</v>
      </c>
      <c r="BN319" s="5">
        <v>127.9</v>
      </c>
      <c r="BO319" s="5">
        <v>127.2</v>
      </c>
      <c r="BP319" s="5">
        <v>128.19999999999999</v>
      </c>
      <c r="BQ319" s="5">
        <v>127.4</v>
      </c>
      <c r="BR319" s="5">
        <v>128</v>
      </c>
      <c r="BS319" s="5">
        <v>131.69999999999999</v>
      </c>
      <c r="BT319" s="5">
        <v>133.9</v>
      </c>
      <c r="BU319" s="5">
        <v>132.69999999999999</v>
      </c>
      <c r="BV319" s="5">
        <v>132.30000000000001</v>
      </c>
      <c r="BW319" s="5">
        <v>131.80000000000001</v>
      </c>
      <c r="BX319" s="5">
        <v>134.4</v>
      </c>
      <c r="BY319" s="5">
        <v>134.30000000000001</v>
      </c>
      <c r="BZ319" s="5">
        <v>133</v>
      </c>
      <c r="CA319" s="5">
        <v>132.30000000000001</v>
      </c>
      <c r="CB319" s="5">
        <v>133.19999999999999</v>
      </c>
      <c r="CC319" s="5">
        <v>133.19999999999999</v>
      </c>
      <c r="CD319" s="5">
        <v>134.4</v>
      </c>
      <c r="CE319" s="5">
        <v>137.5</v>
      </c>
      <c r="CF319" s="5">
        <v>136.80000000000001</v>
      </c>
      <c r="CG319" s="5">
        <v>134.30000000000001</v>
      </c>
      <c r="CH319" s="5">
        <v>132.80000000000001</v>
      </c>
      <c r="CI319" s="5">
        <v>131.9</v>
      </c>
      <c r="CJ319" s="5">
        <v>131.30000000000001</v>
      </c>
      <c r="CK319" s="5">
        <v>133.4</v>
      </c>
      <c r="CL319" s="5">
        <v>132.80000000000001</v>
      </c>
      <c r="CM319" s="5">
        <v>132.1</v>
      </c>
      <c r="CN319" s="5">
        <v>129.80000000000001</v>
      </c>
      <c r="CO319" s="5">
        <v>128.80000000000001</v>
      </c>
      <c r="CP319" s="5">
        <v>130.1</v>
      </c>
      <c r="CQ319" s="5">
        <v>128.4</v>
      </c>
      <c r="CR319" s="5">
        <v>130.19999999999999</v>
      </c>
      <c r="CS319" s="5">
        <v>128.19999999999999</v>
      </c>
      <c r="CT319" s="5">
        <v>129.4</v>
      </c>
      <c r="CU319" s="5">
        <v>127.2</v>
      </c>
      <c r="CV319" s="5">
        <v>127.6</v>
      </c>
      <c r="CW319" s="5">
        <v>127.8</v>
      </c>
      <c r="CX319" s="5">
        <v>128.1</v>
      </c>
      <c r="CY319" s="5">
        <v>126.2</v>
      </c>
      <c r="CZ319" s="5">
        <v>124.2</v>
      </c>
      <c r="DA319" s="5">
        <v>124.7</v>
      </c>
      <c r="DB319" s="5">
        <v>126</v>
      </c>
      <c r="DC319" s="5">
        <v>124.6</v>
      </c>
      <c r="DD319" s="5">
        <v>124.2</v>
      </c>
      <c r="DE319" s="5">
        <v>126.3</v>
      </c>
      <c r="DF319" s="5">
        <v>125.5</v>
      </c>
      <c r="DG319" s="5">
        <v>128.4</v>
      </c>
      <c r="DH319" s="5">
        <v>128.9</v>
      </c>
      <c r="DI319" s="5">
        <v>127.5</v>
      </c>
      <c r="DJ319" s="5">
        <v>128.6</v>
      </c>
      <c r="DK319" s="5">
        <v>128.80000000000001</v>
      </c>
      <c r="DL319" s="5">
        <v>129.6</v>
      </c>
      <c r="DM319" s="5">
        <v>129.5</v>
      </c>
      <c r="DN319" s="5">
        <v>129.5</v>
      </c>
      <c r="DO319" s="5">
        <v>130.6</v>
      </c>
      <c r="DP319" s="5">
        <v>130.30000000000001</v>
      </c>
      <c r="DQ319" s="5">
        <v>130.4</v>
      </c>
      <c r="DR319" s="5">
        <v>130</v>
      </c>
      <c r="DS319" s="5">
        <v>135.9</v>
      </c>
      <c r="DT319" s="5">
        <v>132.19999999999999</v>
      </c>
    </row>
    <row r="320" spans="1:124">
      <c r="A320" s="3" t="s">
        <v>653</v>
      </c>
      <c r="B320" s="3" t="s">
        <v>654</v>
      </c>
      <c r="C320" s="4">
        <v>1.9359999999999999E-2</v>
      </c>
      <c r="D320" s="5">
        <v>108.8</v>
      </c>
      <c r="E320" s="5">
        <v>109.7</v>
      </c>
      <c r="F320" s="5">
        <v>110.3</v>
      </c>
      <c r="G320" s="5">
        <v>111.7</v>
      </c>
      <c r="H320" s="5">
        <v>112.5</v>
      </c>
      <c r="I320" s="5">
        <v>114.2</v>
      </c>
      <c r="J320" s="5">
        <v>117.6</v>
      </c>
      <c r="K320" s="5">
        <v>119.5</v>
      </c>
      <c r="L320" s="5">
        <v>120.1</v>
      </c>
      <c r="M320" s="5">
        <v>120.5</v>
      </c>
      <c r="N320" s="5">
        <v>121.1</v>
      </c>
      <c r="O320" s="5">
        <v>121.8</v>
      </c>
      <c r="P320" s="5">
        <v>121.4</v>
      </c>
      <c r="Q320" s="5">
        <v>120.3</v>
      </c>
      <c r="R320" s="5">
        <v>118.1</v>
      </c>
      <c r="S320" s="5">
        <v>117.7</v>
      </c>
      <c r="T320" s="5">
        <v>118</v>
      </c>
      <c r="U320" s="5">
        <v>117.8</v>
      </c>
      <c r="V320" s="5">
        <v>118.4</v>
      </c>
      <c r="W320" s="5">
        <v>118.8</v>
      </c>
      <c r="X320" s="5">
        <v>118.5</v>
      </c>
      <c r="Y320" s="5">
        <v>115.1</v>
      </c>
      <c r="Z320" s="5">
        <v>115.2</v>
      </c>
      <c r="AA320" s="5">
        <v>113.7</v>
      </c>
      <c r="AB320" s="5">
        <v>113.2</v>
      </c>
      <c r="AC320" s="5">
        <v>113.4</v>
      </c>
      <c r="AD320" s="5">
        <v>114</v>
      </c>
      <c r="AE320" s="5">
        <v>113.7</v>
      </c>
      <c r="AF320" s="5">
        <v>113.4</v>
      </c>
      <c r="AG320" s="5">
        <v>113.2</v>
      </c>
      <c r="AH320" s="5">
        <v>115.1</v>
      </c>
      <c r="AI320" s="5">
        <v>114.6</v>
      </c>
      <c r="AJ320" s="5">
        <v>112.8</v>
      </c>
      <c r="AK320" s="5">
        <v>112</v>
      </c>
      <c r="AL320" s="5">
        <v>110.3</v>
      </c>
      <c r="AM320" s="5">
        <v>109.5</v>
      </c>
      <c r="AN320" s="5">
        <v>105.4</v>
      </c>
      <c r="AO320" s="5">
        <v>103.8</v>
      </c>
      <c r="AP320" s="5">
        <v>105.6</v>
      </c>
      <c r="AQ320" s="5">
        <v>105.6</v>
      </c>
      <c r="AR320" s="5">
        <v>105.4</v>
      </c>
      <c r="AS320" s="5">
        <v>108.1</v>
      </c>
      <c r="AT320" s="5">
        <v>107.9</v>
      </c>
      <c r="AU320" s="5">
        <v>108.2</v>
      </c>
      <c r="AV320" s="5">
        <v>106.7</v>
      </c>
      <c r="AW320" s="5">
        <v>105.9</v>
      </c>
      <c r="AX320" s="5">
        <v>107</v>
      </c>
      <c r="AY320" s="5">
        <v>106.5</v>
      </c>
      <c r="AZ320" s="5">
        <v>105.2</v>
      </c>
      <c r="BA320" s="5">
        <v>104.5</v>
      </c>
      <c r="BB320" s="5">
        <v>105.6</v>
      </c>
      <c r="BC320" s="5">
        <v>106.4</v>
      </c>
      <c r="BD320" s="5">
        <v>104.9</v>
      </c>
      <c r="BE320" s="5">
        <v>105</v>
      </c>
      <c r="BF320" s="5">
        <v>104.9</v>
      </c>
      <c r="BG320" s="5">
        <v>105</v>
      </c>
      <c r="BH320" s="5">
        <v>106.2</v>
      </c>
      <c r="BI320" s="5">
        <v>107.4</v>
      </c>
      <c r="BJ320" s="5">
        <v>107.6</v>
      </c>
      <c r="BK320" s="5">
        <v>107.8</v>
      </c>
      <c r="BL320" s="5">
        <v>107.4</v>
      </c>
      <c r="BM320" s="5">
        <v>107.3</v>
      </c>
      <c r="BN320" s="5">
        <v>107.4</v>
      </c>
      <c r="BO320" s="5">
        <v>108.5</v>
      </c>
      <c r="BP320" s="5">
        <v>108.8</v>
      </c>
      <c r="BQ320" s="5">
        <v>108</v>
      </c>
      <c r="BR320" s="5">
        <v>108.1</v>
      </c>
      <c r="BS320" s="5">
        <v>108.2</v>
      </c>
      <c r="BT320" s="5">
        <v>106.5</v>
      </c>
      <c r="BU320" s="5">
        <v>109.2</v>
      </c>
      <c r="BV320" s="5">
        <v>109.7</v>
      </c>
      <c r="BW320" s="5">
        <v>110.8</v>
      </c>
      <c r="BX320" s="5">
        <v>112.1</v>
      </c>
      <c r="BY320" s="5">
        <v>111.8</v>
      </c>
      <c r="BZ320" s="5">
        <v>112.2</v>
      </c>
      <c r="CA320" s="5">
        <v>112.6</v>
      </c>
      <c r="CB320" s="5">
        <v>112.7</v>
      </c>
      <c r="CC320" s="5">
        <v>112.8</v>
      </c>
      <c r="CD320" s="5">
        <v>113</v>
      </c>
      <c r="CE320" s="5">
        <v>113</v>
      </c>
      <c r="CF320" s="5">
        <v>113.5</v>
      </c>
      <c r="CG320" s="5">
        <v>114.2</v>
      </c>
      <c r="CH320" s="5">
        <v>113.4</v>
      </c>
      <c r="CI320" s="5">
        <v>113.5</v>
      </c>
      <c r="CJ320" s="5">
        <v>113.3</v>
      </c>
      <c r="CK320" s="5">
        <v>113.2</v>
      </c>
      <c r="CL320" s="5">
        <v>113.3</v>
      </c>
      <c r="CM320" s="5">
        <v>108.3</v>
      </c>
      <c r="CN320" s="5">
        <v>99.8</v>
      </c>
      <c r="CO320" s="5">
        <v>104.9</v>
      </c>
      <c r="CP320" s="5">
        <v>113.2</v>
      </c>
      <c r="CQ320" s="5">
        <v>113.2</v>
      </c>
      <c r="CR320" s="5">
        <v>113.4</v>
      </c>
      <c r="CS320" s="5">
        <v>113.6</v>
      </c>
      <c r="CT320" s="5">
        <v>113.4</v>
      </c>
      <c r="CU320" s="5">
        <v>113.4</v>
      </c>
      <c r="CV320" s="5">
        <v>113.8</v>
      </c>
      <c r="CW320" s="5">
        <v>115.6</v>
      </c>
      <c r="CX320" s="5">
        <v>110.9</v>
      </c>
      <c r="CY320" s="5">
        <v>113.7</v>
      </c>
      <c r="CZ320" s="5">
        <v>114</v>
      </c>
      <c r="DA320" s="5">
        <v>114.2</v>
      </c>
      <c r="DB320" s="5">
        <v>116.5</v>
      </c>
      <c r="DC320" s="5">
        <v>116.7</v>
      </c>
      <c r="DD320" s="5">
        <v>121.7</v>
      </c>
      <c r="DE320" s="5">
        <v>121.6</v>
      </c>
      <c r="DF320" s="5">
        <v>122.6</v>
      </c>
      <c r="DG320" s="5">
        <v>122.5</v>
      </c>
      <c r="DH320" s="5">
        <v>122.5</v>
      </c>
      <c r="DI320" s="5">
        <v>122.5</v>
      </c>
      <c r="DJ320" s="5">
        <v>123.1</v>
      </c>
      <c r="DK320" s="5">
        <v>123.6</v>
      </c>
      <c r="DL320" s="5">
        <v>128.9</v>
      </c>
      <c r="DM320" s="5">
        <v>131.1</v>
      </c>
      <c r="DN320" s="5">
        <v>131.1</v>
      </c>
      <c r="DO320" s="5">
        <v>130.9</v>
      </c>
      <c r="DP320" s="5">
        <v>130.9</v>
      </c>
      <c r="DQ320" s="5">
        <v>130.80000000000001</v>
      </c>
      <c r="DR320" s="5">
        <v>130.6</v>
      </c>
      <c r="DS320" s="5">
        <v>130.4</v>
      </c>
      <c r="DT320" s="5">
        <v>129.4</v>
      </c>
    </row>
    <row r="321" spans="1:124">
      <c r="A321" s="3" t="s">
        <v>655</v>
      </c>
      <c r="B321" s="3" t="s">
        <v>656</v>
      </c>
      <c r="C321" s="4">
        <v>0.49330000000000002</v>
      </c>
      <c r="D321" s="5">
        <v>105.5</v>
      </c>
      <c r="E321" s="5">
        <v>105.9</v>
      </c>
      <c r="F321" s="5">
        <v>106.7</v>
      </c>
      <c r="G321" s="5">
        <v>109.5</v>
      </c>
      <c r="H321" s="5">
        <v>109.9</v>
      </c>
      <c r="I321" s="5">
        <v>110</v>
      </c>
      <c r="J321" s="5">
        <v>110.2</v>
      </c>
      <c r="K321" s="5">
        <v>112</v>
      </c>
      <c r="L321" s="5">
        <v>111.5</v>
      </c>
      <c r="M321" s="5">
        <v>112.5</v>
      </c>
      <c r="N321" s="5">
        <v>111.8</v>
      </c>
      <c r="O321" s="5">
        <v>112.7</v>
      </c>
      <c r="P321" s="5">
        <v>112.5</v>
      </c>
      <c r="Q321" s="5">
        <v>114.4</v>
      </c>
      <c r="R321" s="5">
        <v>114.7</v>
      </c>
      <c r="S321" s="5">
        <v>116.3</v>
      </c>
      <c r="T321" s="5">
        <v>116.5</v>
      </c>
      <c r="U321" s="5">
        <v>116.8</v>
      </c>
      <c r="V321" s="5">
        <v>115.6</v>
      </c>
      <c r="W321" s="5">
        <v>117.5</v>
      </c>
      <c r="X321" s="5">
        <v>119.2</v>
      </c>
      <c r="Y321" s="5">
        <v>118.1</v>
      </c>
      <c r="Z321" s="5">
        <v>119.1</v>
      </c>
      <c r="AA321" s="5">
        <v>119.4</v>
      </c>
      <c r="AB321" s="5">
        <v>118.4</v>
      </c>
      <c r="AC321" s="5">
        <v>120.5</v>
      </c>
      <c r="AD321" s="5">
        <v>121</v>
      </c>
      <c r="AE321" s="5">
        <v>122</v>
      </c>
      <c r="AF321" s="5">
        <v>121.9</v>
      </c>
      <c r="AG321" s="5">
        <v>121.6</v>
      </c>
      <c r="AH321" s="5">
        <v>123.5</v>
      </c>
      <c r="AI321" s="5">
        <v>124.2</v>
      </c>
      <c r="AJ321" s="5">
        <v>124.7</v>
      </c>
      <c r="AK321" s="5">
        <v>124.1</v>
      </c>
      <c r="AL321" s="5">
        <v>122.6</v>
      </c>
      <c r="AM321" s="5">
        <v>123.1</v>
      </c>
      <c r="AN321" s="5">
        <v>123.4</v>
      </c>
      <c r="AO321" s="5">
        <v>132.5</v>
      </c>
      <c r="AP321" s="5">
        <v>132.1</v>
      </c>
      <c r="AQ321" s="5">
        <v>132.9</v>
      </c>
      <c r="AR321" s="5">
        <v>131.4</v>
      </c>
      <c r="AS321" s="5">
        <v>129.80000000000001</v>
      </c>
      <c r="AT321" s="5">
        <v>131</v>
      </c>
      <c r="AU321" s="5">
        <v>129.9</v>
      </c>
      <c r="AV321" s="5">
        <v>129.1</v>
      </c>
      <c r="AW321" s="5">
        <v>128.19999999999999</v>
      </c>
      <c r="AX321" s="5">
        <v>127.7</v>
      </c>
      <c r="AY321" s="5">
        <v>128.19999999999999</v>
      </c>
      <c r="AZ321" s="5">
        <v>127.8</v>
      </c>
      <c r="BA321" s="5">
        <v>126.9</v>
      </c>
      <c r="BB321" s="5">
        <v>125.6</v>
      </c>
      <c r="BC321" s="5">
        <v>127</v>
      </c>
      <c r="BD321" s="5">
        <v>128.30000000000001</v>
      </c>
      <c r="BE321" s="5">
        <v>129.69999999999999</v>
      </c>
      <c r="BF321" s="5">
        <v>125.7</v>
      </c>
      <c r="BG321" s="5">
        <v>126.1</v>
      </c>
      <c r="BH321" s="5">
        <v>126.7</v>
      </c>
      <c r="BI321" s="5">
        <v>127.3</v>
      </c>
      <c r="BJ321" s="5">
        <v>128.19999999999999</v>
      </c>
      <c r="BK321" s="5">
        <v>127.8</v>
      </c>
      <c r="BL321" s="5">
        <v>128.9</v>
      </c>
      <c r="BM321" s="5">
        <v>130</v>
      </c>
      <c r="BN321" s="5">
        <v>131.1</v>
      </c>
      <c r="BO321" s="5">
        <v>131.19999999999999</v>
      </c>
      <c r="BP321" s="5">
        <v>131.4</v>
      </c>
      <c r="BQ321" s="5">
        <v>132.30000000000001</v>
      </c>
      <c r="BR321" s="5">
        <v>130.69999999999999</v>
      </c>
      <c r="BS321" s="5">
        <v>130.6</v>
      </c>
      <c r="BT321" s="5">
        <v>133</v>
      </c>
      <c r="BU321" s="5">
        <v>131.69999999999999</v>
      </c>
      <c r="BV321" s="5">
        <v>133.30000000000001</v>
      </c>
      <c r="BW321" s="5">
        <v>133.19999999999999</v>
      </c>
      <c r="BX321" s="5">
        <v>133.69999999999999</v>
      </c>
      <c r="BY321" s="5">
        <v>135.30000000000001</v>
      </c>
      <c r="BZ321" s="5">
        <v>134.6</v>
      </c>
      <c r="CA321" s="5">
        <v>135.19999999999999</v>
      </c>
      <c r="CB321" s="5">
        <v>136.80000000000001</v>
      </c>
      <c r="CC321" s="5">
        <v>135.80000000000001</v>
      </c>
      <c r="CD321" s="5">
        <v>135.9</v>
      </c>
      <c r="CE321" s="5">
        <v>136.9</v>
      </c>
      <c r="CF321" s="5">
        <v>137.4</v>
      </c>
      <c r="CG321" s="5">
        <v>137.19999999999999</v>
      </c>
      <c r="CH321" s="5">
        <v>139.6</v>
      </c>
      <c r="CI321" s="5">
        <v>136.69999999999999</v>
      </c>
      <c r="CJ321" s="5">
        <v>135.30000000000001</v>
      </c>
      <c r="CK321" s="5">
        <v>135.80000000000001</v>
      </c>
      <c r="CL321" s="5">
        <v>134.9</v>
      </c>
      <c r="CM321" s="5">
        <v>135.6</v>
      </c>
      <c r="CN321" s="5">
        <v>136</v>
      </c>
      <c r="CO321" s="5">
        <v>135.19999999999999</v>
      </c>
      <c r="CP321" s="5">
        <v>135.80000000000001</v>
      </c>
      <c r="CQ321" s="5">
        <v>135.80000000000001</v>
      </c>
      <c r="CR321" s="5">
        <v>135.69999999999999</v>
      </c>
      <c r="CS321" s="5">
        <v>135.1</v>
      </c>
      <c r="CT321" s="5">
        <v>135.4</v>
      </c>
      <c r="CU321" s="5">
        <v>135.19999999999999</v>
      </c>
      <c r="CV321" s="5">
        <v>134.80000000000001</v>
      </c>
      <c r="CW321" s="5">
        <v>136.69999999999999</v>
      </c>
      <c r="CX321" s="5">
        <v>136.4</v>
      </c>
      <c r="CY321" s="5">
        <v>136.80000000000001</v>
      </c>
      <c r="CZ321" s="5">
        <v>135.4</v>
      </c>
      <c r="DA321" s="5">
        <v>135.19999999999999</v>
      </c>
      <c r="DB321" s="5">
        <v>135</v>
      </c>
      <c r="DC321" s="5">
        <v>136.1</v>
      </c>
      <c r="DD321" s="5">
        <v>137.1</v>
      </c>
      <c r="DE321" s="5">
        <v>138.19999999999999</v>
      </c>
      <c r="DF321" s="5">
        <v>138.1</v>
      </c>
      <c r="DG321" s="5">
        <v>139.19999999999999</v>
      </c>
      <c r="DH321" s="5">
        <v>140.6</v>
      </c>
      <c r="DI321" s="5">
        <v>140.5</v>
      </c>
      <c r="DJ321" s="5">
        <v>140.4</v>
      </c>
      <c r="DK321" s="5">
        <v>141.1</v>
      </c>
      <c r="DL321" s="5">
        <v>140.9</v>
      </c>
      <c r="DM321" s="5">
        <v>140.6</v>
      </c>
      <c r="DN321" s="5">
        <v>141.9</v>
      </c>
      <c r="DO321" s="5">
        <v>143</v>
      </c>
      <c r="DP321" s="5">
        <v>143.1</v>
      </c>
      <c r="DQ321" s="5">
        <v>142.6</v>
      </c>
      <c r="DR321" s="5">
        <v>143.5</v>
      </c>
      <c r="DS321" s="5">
        <v>144.5</v>
      </c>
      <c r="DT321" s="5">
        <v>145.69999999999999</v>
      </c>
    </row>
    <row r="322" spans="1:124">
      <c r="A322" s="3" t="s">
        <v>657</v>
      </c>
      <c r="B322" s="3" t="s">
        <v>658</v>
      </c>
      <c r="C322" s="4">
        <v>0.19458</v>
      </c>
      <c r="D322" s="5">
        <v>103.3</v>
      </c>
      <c r="E322" s="5">
        <v>102.8</v>
      </c>
      <c r="F322" s="5">
        <v>104.7</v>
      </c>
      <c r="G322" s="5">
        <v>106.4</v>
      </c>
      <c r="H322" s="5">
        <v>106.4</v>
      </c>
      <c r="I322" s="5">
        <v>106.6</v>
      </c>
      <c r="J322" s="5">
        <v>105.9</v>
      </c>
      <c r="K322" s="5">
        <v>107.3</v>
      </c>
      <c r="L322" s="5">
        <v>106.6</v>
      </c>
      <c r="M322" s="5">
        <v>108</v>
      </c>
      <c r="N322" s="5">
        <v>108.4</v>
      </c>
      <c r="O322" s="5">
        <v>108.8</v>
      </c>
      <c r="P322" s="5">
        <v>109.1</v>
      </c>
      <c r="Q322" s="5">
        <v>110.3</v>
      </c>
      <c r="R322" s="5">
        <v>108.6</v>
      </c>
      <c r="S322" s="5">
        <v>111.5</v>
      </c>
      <c r="T322" s="5">
        <v>110.3</v>
      </c>
      <c r="U322" s="5">
        <v>109.9</v>
      </c>
      <c r="V322" s="5">
        <v>110</v>
      </c>
      <c r="W322" s="5">
        <v>113.2</v>
      </c>
      <c r="X322" s="5">
        <v>114.5</v>
      </c>
      <c r="Y322" s="5">
        <v>114.2</v>
      </c>
      <c r="Z322" s="5">
        <v>113.3</v>
      </c>
      <c r="AA322" s="5">
        <v>114.9</v>
      </c>
      <c r="AB322" s="5">
        <v>114</v>
      </c>
      <c r="AC322" s="5">
        <v>115.3</v>
      </c>
      <c r="AD322" s="5">
        <v>116.7</v>
      </c>
      <c r="AE322" s="5">
        <v>118.2</v>
      </c>
      <c r="AF322" s="5">
        <v>117.3</v>
      </c>
      <c r="AG322" s="5">
        <v>117.7</v>
      </c>
      <c r="AH322" s="5">
        <v>118.2</v>
      </c>
      <c r="AI322" s="5">
        <v>119</v>
      </c>
      <c r="AJ322" s="5">
        <v>120.5</v>
      </c>
      <c r="AK322" s="5">
        <v>120.8</v>
      </c>
      <c r="AL322" s="5">
        <v>118.3</v>
      </c>
      <c r="AM322" s="5">
        <v>119.8</v>
      </c>
      <c r="AN322" s="5">
        <v>122.4</v>
      </c>
      <c r="AO322" s="5">
        <v>124.2</v>
      </c>
      <c r="AP322" s="5">
        <v>124.6</v>
      </c>
      <c r="AQ322" s="5">
        <v>125</v>
      </c>
      <c r="AR322" s="5">
        <v>124.3</v>
      </c>
      <c r="AS322" s="5">
        <v>124.9</v>
      </c>
      <c r="AT322" s="5">
        <v>125.4</v>
      </c>
      <c r="AU322" s="5">
        <v>126.1</v>
      </c>
      <c r="AV322" s="5">
        <v>120.8</v>
      </c>
      <c r="AW322" s="5">
        <v>119.3</v>
      </c>
      <c r="AX322" s="5">
        <v>119.4</v>
      </c>
      <c r="AY322" s="5">
        <v>118.2</v>
      </c>
      <c r="AZ322" s="5">
        <v>119.4</v>
      </c>
      <c r="BA322" s="5">
        <v>120.6</v>
      </c>
      <c r="BB322" s="5">
        <v>119.7</v>
      </c>
      <c r="BC322" s="5">
        <v>118.6</v>
      </c>
      <c r="BD322" s="5">
        <v>119.7</v>
      </c>
      <c r="BE322" s="5">
        <v>119.5</v>
      </c>
      <c r="BF322" s="5">
        <v>117</v>
      </c>
      <c r="BG322" s="5">
        <v>118</v>
      </c>
      <c r="BH322" s="5">
        <v>120.9</v>
      </c>
      <c r="BI322" s="5">
        <v>120.5</v>
      </c>
      <c r="BJ322" s="5">
        <v>120</v>
      </c>
      <c r="BK322" s="5">
        <v>120.2</v>
      </c>
      <c r="BL322" s="5">
        <v>120.7</v>
      </c>
      <c r="BM322" s="5">
        <v>121.7</v>
      </c>
      <c r="BN322" s="5">
        <v>121.9</v>
      </c>
      <c r="BO322" s="5">
        <v>122.3</v>
      </c>
      <c r="BP322" s="5">
        <v>123.2</v>
      </c>
      <c r="BQ322" s="5">
        <v>123.9</v>
      </c>
      <c r="BR322" s="5">
        <v>122</v>
      </c>
      <c r="BS322" s="5">
        <v>120.8</v>
      </c>
      <c r="BT322" s="5">
        <v>120.5</v>
      </c>
      <c r="BU322" s="5">
        <v>120.4</v>
      </c>
      <c r="BV322" s="5">
        <v>119.3</v>
      </c>
      <c r="BW322" s="5">
        <v>120</v>
      </c>
      <c r="BX322" s="5">
        <v>119.1</v>
      </c>
      <c r="BY322" s="5">
        <v>119.2</v>
      </c>
      <c r="BZ322" s="5">
        <v>120.8</v>
      </c>
      <c r="CA322" s="5">
        <v>120</v>
      </c>
      <c r="CB322" s="5">
        <v>121</v>
      </c>
      <c r="CC322" s="5">
        <v>121.6</v>
      </c>
      <c r="CD322" s="5">
        <v>121.1</v>
      </c>
      <c r="CE322" s="5">
        <v>121</v>
      </c>
      <c r="CF322" s="5">
        <v>121.1</v>
      </c>
      <c r="CG322" s="5">
        <v>122.2</v>
      </c>
      <c r="CH322" s="5">
        <v>123</v>
      </c>
      <c r="CI322" s="5">
        <v>122.2</v>
      </c>
      <c r="CJ322" s="5">
        <v>123</v>
      </c>
      <c r="CK322" s="5">
        <v>122.6</v>
      </c>
      <c r="CL322" s="5">
        <v>122.1</v>
      </c>
      <c r="CM322" s="5">
        <v>123.6</v>
      </c>
      <c r="CN322" s="5">
        <v>123.5</v>
      </c>
      <c r="CO322" s="5">
        <v>122.6</v>
      </c>
      <c r="CP322" s="5">
        <v>124.6</v>
      </c>
      <c r="CQ322" s="5">
        <v>125.6</v>
      </c>
      <c r="CR322" s="5">
        <v>125.5</v>
      </c>
      <c r="CS322" s="5">
        <v>123.8</v>
      </c>
      <c r="CT322" s="5">
        <v>123.2</v>
      </c>
      <c r="CU322" s="5">
        <v>123</v>
      </c>
      <c r="CV322" s="5">
        <v>122.3</v>
      </c>
      <c r="CW322" s="5">
        <v>122.7</v>
      </c>
      <c r="CX322" s="5">
        <v>123.7</v>
      </c>
      <c r="CY322" s="5">
        <v>126.5</v>
      </c>
      <c r="CZ322" s="5">
        <v>125.2</v>
      </c>
      <c r="DA322" s="5">
        <v>125.2</v>
      </c>
      <c r="DB322" s="5">
        <v>125.8</v>
      </c>
      <c r="DC322" s="5">
        <v>126.8</v>
      </c>
      <c r="DD322" s="5">
        <v>127.5</v>
      </c>
      <c r="DE322" s="5">
        <v>127.8</v>
      </c>
      <c r="DF322" s="5">
        <v>126.9</v>
      </c>
      <c r="DG322" s="5">
        <v>128.30000000000001</v>
      </c>
      <c r="DH322" s="5">
        <v>127.9</v>
      </c>
      <c r="DI322" s="5">
        <v>129.19999999999999</v>
      </c>
      <c r="DJ322" s="5">
        <v>129.80000000000001</v>
      </c>
      <c r="DK322" s="5">
        <v>130.6</v>
      </c>
      <c r="DL322" s="5">
        <v>129.6</v>
      </c>
      <c r="DM322" s="5">
        <v>129.5</v>
      </c>
      <c r="DN322" s="5">
        <v>129.5</v>
      </c>
      <c r="DO322" s="5">
        <v>130.4</v>
      </c>
      <c r="DP322" s="5">
        <v>130.9</v>
      </c>
      <c r="DQ322" s="5">
        <v>130.4</v>
      </c>
      <c r="DR322" s="5">
        <v>133</v>
      </c>
      <c r="DS322" s="5">
        <v>134.4</v>
      </c>
      <c r="DT322" s="5">
        <v>134.4</v>
      </c>
    </row>
    <row r="323" spans="1:124">
      <c r="A323" s="3" t="s">
        <v>659</v>
      </c>
      <c r="B323" s="3" t="s">
        <v>660</v>
      </c>
      <c r="C323" s="4">
        <v>0.11558</v>
      </c>
      <c r="D323" s="5">
        <v>103.8</v>
      </c>
      <c r="E323" s="5">
        <v>104.1</v>
      </c>
      <c r="F323" s="5">
        <v>105.6</v>
      </c>
      <c r="G323" s="5">
        <v>107.6</v>
      </c>
      <c r="H323" s="5">
        <v>110.1</v>
      </c>
      <c r="I323" s="5">
        <v>108.7</v>
      </c>
      <c r="J323" s="5">
        <v>108.4</v>
      </c>
      <c r="K323" s="5">
        <v>106.7</v>
      </c>
      <c r="L323" s="5">
        <v>108.1</v>
      </c>
      <c r="M323" s="5">
        <v>109.4</v>
      </c>
      <c r="N323" s="5">
        <v>108.7</v>
      </c>
      <c r="O323" s="5">
        <v>108.5</v>
      </c>
      <c r="P323" s="5">
        <v>106.7</v>
      </c>
      <c r="Q323" s="5">
        <v>109.5</v>
      </c>
      <c r="R323" s="5">
        <v>108.8</v>
      </c>
      <c r="S323" s="5">
        <v>109.9</v>
      </c>
      <c r="T323" s="5">
        <v>112.1</v>
      </c>
      <c r="U323" s="5">
        <v>112.9</v>
      </c>
      <c r="V323" s="5">
        <v>109.9</v>
      </c>
      <c r="W323" s="5">
        <v>111</v>
      </c>
      <c r="X323" s="5">
        <v>112.7</v>
      </c>
      <c r="Y323" s="5">
        <v>114</v>
      </c>
      <c r="Z323" s="5">
        <v>116.8</v>
      </c>
      <c r="AA323" s="5">
        <v>115.6</v>
      </c>
      <c r="AB323" s="5">
        <v>111.5</v>
      </c>
      <c r="AC323" s="5">
        <v>112.7</v>
      </c>
      <c r="AD323" s="5">
        <v>112.3</v>
      </c>
      <c r="AE323" s="5">
        <v>112.1</v>
      </c>
      <c r="AF323" s="5">
        <v>114</v>
      </c>
      <c r="AG323" s="5">
        <v>114.1</v>
      </c>
      <c r="AH323" s="5">
        <v>114.7</v>
      </c>
      <c r="AI323" s="5">
        <v>114</v>
      </c>
      <c r="AJ323" s="5">
        <v>114.5</v>
      </c>
      <c r="AK323" s="5">
        <v>113.9</v>
      </c>
      <c r="AL323" s="5">
        <v>113.6</v>
      </c>
      <c r="AM323" s="5">
        <v>115</v>
      </c>
      <c r="AN323" s="5">
        <v>113.5</v>
      </c>
      <c r="AO323" s="5">
        <v>116.6</v>
      </c>
      <c r="AP323" s="5">
        <v>114.2</v>
      </c>
      <c r="AQ323" s="5">
        <v>113.1</v>
      </c>
      <c r="AR323" s="5">
        <v>114.1</v>
      </c>
      <c r="AS323" s="5">
        <v>113.2</v>
      </c>
      <c r="AT323" s="5">
        <v>113.7</v>
      </c>
      <c r="AU323" s="5">
        <v>111.9</v>
      </c>
      <c r="AV323" s="5">
        <v>112.3</v>
      </c>
      <c r="AW323" s="5">
        <v>112.3</v>
      </c>
      <c r="AX323" s="5">
        <v>111.7</v>
      </c>
      <c r="AY323" s="5">
        <v>111.3</v>
      </c>
      <c r="AZ323" s="5">
        <v>106.2</v>
      </c>
      <c r="BA323" s="5">
        <v>105</v>
      </c>
      <c r="BB323" s="5">
        <v>105.9</v>
      </c>
      <c r="BC323" s="5">
        <v>110.1</v>
      </c>
      <c r="BD323" s="5">
        <v>107.6</v>
      </c>
      <c r="BE323" s="5">
        <v>108.1</v>
      </c>
      <c r="BF323" s="5">
        <v>106.4</v>
      </c>
      <c r="BG323" s="5">
        <v>108</v>
      </c>
      <c r="BH323" s="5">
        <v>111.4</v>
      </c>
      <c r="BI323" s="5">
        <v>111.3</v>
      </c>
      <c r="BJ323" s="5">
        <v>111.5</v>
      </c>
      <c r="BK323" s="5">
        <v>110.2</v>
      </c>
      <c r="BL323" s="5">
        <v>110.7</v>
      </c>
      <c r="BM323" s="5">
        <v>108.8</v>
      </c>
      <c r="BN323" s="5">
        <v>110.9</v>
      </c>
      <c r="BO323" s="5">
        <v>109.2</v>
      </c>
      <c r="BP323" s="5">
        <v>109.8</v>
      </c>
      <c r="BQ323" s="5">
        <v>109.1</v>
      </c>
      <c r="BR323" s="5">
        <v>112.8</v>
      </c>
      <c r="BS323" s="5">
        <v>111.4</v>
      </c>
      <c r="BT323" s="5">
        <v>114.4</v>
      </c>
      <c r="BU323" s="5">
        <v>113.3</v>
      </c>
      <c r="BV323" s="5">
        <v>113.8</v>
      </c>
      <c r="BW323" s="5">
        <v>113.1</v>
      </c>
      <c r="BX323" s="5">
        <v>114</v>
      </c>
      <c r="BY323" s="5">
        <v>115.1</v>
      </c>
      <c r="BZ323" s="5">
        <v>115.6</v>
      </c>
      <c r="CA323" s="5">
        <v>113.5</v>
      </c>
      <c r="CB323" s="5">
        <v>114.2</v>
      </c>
      <c r="CC323" s="5">
        <v>113.3</v>
      </c>
      <c r="CD323" s="5">
        <v>113.3</v>
      </c>
      <c r="CE323" s="5">
        <v>116.2</v>
      </c>
      <c r="CF323" s="5">
        <v>117.1</v>
      </c>
      <c r="CG323" s="5">
        <v>117</v>
      </c>
      <c r="CH323" s="5">
        <v>116.9</v>
      </c>
      <c r="CI323" s="5">
        <v>117.3</v>
      </c>
      <c r="CJ323" s="5">
        <v>112.5</v>
      </c>
      <c r="CK323" s="5">
        <v>113.2</v>
      </c>
      <c r="CL323" s="5">
        <v>113.1</v>
      </c>
      <c r="CM323" s="5">
        <v>112.8</v>
      </c>
      <c r="CN323" s="5">
        <v>113.1</v>
      </c>
      <c r="CO323" s="5">
        <v>113</v>
      </c>
      <c r="CP323" s="5">
        <v>113.5</v>
      </c>
      <c r="CQ323" s="5">
        <v>113</v>
      </c>
      <c r="CR323" s="5">
        <v>112.5</v>
      </c>
      <c r="CS323" s="5">
        <v>113.3</v>
      </c>
      <c r="CT323" s="5">
        <v>112.7</v>
      </c>
      <c r="CU323" s="5">
        <v>113.4</v>
      </c>
      <c r="CV323" s="5">
        <v>112.5</v>
      </c>
      <c r="CW323" s="5">
        <v>113.3</v>
      </c>
      <c r="CX323" s="5">
        <v>111.8</v>
      </c>
      <c r="CY323" s="5">
        <v>109.4</v>
      </c>
      <c r="CZ323" s="5">
        <v>110.7</v>
      </c>
      <c r="DA323" s="5">
        <v>112.1</v>
      </c>
      <c r="DB323" s="5">
        <v>111.4</v>
      </c>
      <c r="DC323" s="5">
        <v>113</v>
      </c>
      <c r="DD323" s="5">
        <v>113</v>
      </c>
      <c r="DE323" s="5">
        <v>113.8</v>
      </c>
      <c r="DF323" s="5">
        <v>114.7</v>
      </c>
      <c r="DG323" s="5">
        <v>115.9</v>
      </c>
      <c r="DH323" s="5">
        <v>117.2</v>
      </c>
      <c r="DI323" s="5">
        <v>117.8</v>
      </c>
      <c r="DJ323" s="5">
        <v>119.4</v>
      </c>
      <c r="DK323" s="5">
        <v>118</v>
      </c>
      <c r="DL323" s="5">
        <v>119.4</v>
      </c>
      <c r="DM323" s="5">
        <v>118.9</v>
      </c>
      <c r="DN323" s="5">
        <v>119.8</v>
      </c>
      <c r="DO323" s="5">
        <v>118</v>
      </c>
      <c r="DP323" s="5">
        <v>119.7</v>
      </c>
      <c r="DQ323" s="5">
        <v>118.7</v>
      </c>
      <c r="DR323" s="5">
        <v>120.1</v>
      </c>
      <c r="DS323" s="5">
        <v>122</v>
      </c>
      <c r="DT323" s="5">
        <v>123.8</v>
      </c>
    </row>
    <row r="324" spans="1:124">
      <c r="A324" s="3" t="s">
        <v>661</v>
      </c>
      <c r="B324" s="3" t="s">
        <v>662</v>
      </c>
      <c r="C324" s="4">
        <v>0.18314</v>
      </c>
      <c r="D324" s="5">
        <v>108.8</v>
      </c>
      <c r="E324" s="5">
        <v>110.3</v>
      </c>
      <c r="F324" s="5">
        <v>109.6</v>
      </c>
      <c r="G324" s="5">
        <v>114</v>
      </c>
      <c r="H324" s="5">
        <v>113.4</v>
      </c>
      <c r="I324" s="5">
        <v>114.4</v>
      </c>
      <c r="J324" s="5">
        <v>115.9</v>
      </c>
      <c r="K324" s="5">
        <v>120.3</v>
      </c>
      <c r="L324" s="5">
        <v>118.7</v>
      </c>
      <c r="M324" s="5">
        <v>119.4</v>
      </c>
      <c r="N324" s="5">
        <v>117.2</v>
      </c>
      <c r="O324" s="5">
        <v>119.4</v>
      </c>
      <c r="P324" s="5">
        <v>119.8</v>
      </c>
      <c r="Q324" s="5">
        <v>122</v>
      </c>
      <c r="R324" s="5">
        <v>124.9</v>
      </c>
      <c r="S324" s="5">
        <v>125.5</v>
      </c>
      <c r="T324" s="5">
        <v>126</v>
      </c>
      <c r="U324" s="5">
        <v>126.5</v>
      </c>
      <c r="V324" s="5">
        <v>125.3</v>
      </c>
      <c r="W324" s="5">
        <v>126.1</v>
      </c>
      <c r="X324" s="5">
        <v>128.30000000000001</v>
      </c>
      <c r="Y324" s="5">
        <v>124.7</v>
      </c>
      <c r="Z324" s="5">
        <v>126.8</v>
      </c>
      <c r="AA324" s="5">
        <v>126.7</v>
      </c>
      <c r="AB324" s="5">
        <v>127.3</v>
      </c>
      <c r="AC324" s="5">
        <v>131.1</v>
      </c>
      <c r="AD324" s="5">
        <v>131.1</v>
      </c>
      <c r="AE324" s="5">
        <v>132.4</v>
      </c>
      <c r="AF324" s="5">
        <v>131.6</v>
      </c>
      <c r="AG324" s="5">
        <v>130.5</v>
      </c>
      <c r="AH324" s="5">
        <v>134.80000000000001</v>
      </c>
      <c r="AI324" s="5">
        <v>136.30000000000001</v>
      </c>
      <c r="AJ324" s="5">
        <v>135.69999999999999</v>
      </c>
      <c r="AK324" s="5">
        <v>134</v>
      </c>
      <c r="AL324" s="5">
        <v>132.80000000000001</v>
      </c>
      <c r="AM324" s="5">
        <v>131.80000000000001</v>
      </c>
      <c r="AN324" s="5">
        <v>130.80000000000001</v>
      </c>
      <c r="AO324" s="5">
        <v>151.30000000000001</v>
      </c>
      <c r="AP324" s="5">
        <v>151.4</v>
      </c>
      <c r="AQ324" s="5">
        <v>153.80000000000001</v>
      </c>
      <c r="AR324" s="5">
        <v>149.80000000000001</v>
      </c>
      <c r="AS324" s="5">
        <v>145.4</v>
      </c>
      <c r="AT324" s="5">
        <v>147.9</v>
      </c>
      <c r="AU324" s="5">
        <v>145.30000000000001</v>
      </c>
      <c r="AV324" s="5">
        <v>148.5</v>
      </c>
      <c r="AW324" s="5">
        <v>147.69999999999999</v>
      </c>
      <c r="AX324" s="5">
        <v>146.6</v>
      </c>
      <c r="AY324" s="5">
        <v>149.4</v>
      </c>
      <c r="AZ324" s="5">
        <v>150.4</v>
      </c>
      <c r="BA324" s="5">
        <v>147.4</v>
      </c>
      <c r="BB324" s="5">
        <v>144.30000000000001</v>
      </c>
      <c r="BC324" s="5">
        <v>146.6</v>
      </c>
      <c r="BD324" s="5">
        <v>150.6</v>
      </c>
      <c r="BE324" s="5">
        <v>154.1</v>
      </c>
      <c r="BF324" s="5">
        <v>147.1</v>
      </c>
      <c r="BG324" s="5">
        <v>146.30000000000001</v>
      </c>
      <c r="BH324" s="5">
        <v>142.69999999999999</v>
      </c>
      <c r="BI324" s="5">
        <v>144.6</v>
      </c>
      <c r="BJ324" s="5">
        <v>147.5</v>
      </c>
      <c r="BK324" s="5">
        <v>146.9</v>
      </c>
      <c r="BL324" s="5">
        <v>149.19999999999999</v>
      </c>
      <c r="BM324" s="5">
        <v>152.1</v>
      </c>
      <c r="BN324" s="5">
        <v>153.5</v>
      </c>
      <c r="BO324" s="5">
        <v>154.6</v>
      </c>
      <c r="BP324" s="5">
        <v>153.9</v>
      </c>
      <c r="BQ324" s="5">
        <v>155.9</v>
      </c>
      <c r="BR324" s="5">
        <v>151.30000000000001</v>
      </c>
      <c r="BS324" s="5">
        <v>153.1</v>
      </c>
      <c r="BT324" s="5">
        <v>158.1</v>
      </c>
      <c r="BU324" s="5">
        <v>155.30000000000001</v>
      </c>
      <c r="BV324" s="5">
        <v>160.4</v>
      </c>
      <c r="BW324" s="5">
        <v>159.69999999999999</v>
      </c>
      <c r="BX324" s="5">
        <v>161.5</v>
      </c>
      <c r="BY324" s="5">
        <v>165.3</v>
      </c>
      <c r="BZ324" s="5">
        <v>161.30000000000001</v>
      </c>
      <c r="CA324" s="5">
        <v>165.1</v>
      </c>
      <c r="CB324" s="5">
        <v>168</v>
      </c>
      <c r="CC324" s="5">
        <v>164.9</v>
      </c>
      <c r="CD324" s="5">
        <v>165.8</v>
      </c>
      <c r="CE324" s="5">
        <v>166.9</v>
      </c>
      <c r="CF324" s="5">
        <v>167.5</v>
      </c>
      <c r="CG324" s="5">
        <v>165.9</v>
      </c>
      <c r="CH324" s="5">
        <v>171.7</v>
      </c>
      <c r="CI324" s="5">
        <v>164.4</v>
      </c>
      <c r="CJ324" s="5">
        <v>162.69999999999999</v>
      </c>
      <c r="CK324" s="5">
        <v>164.1</v>
      </c>
      <c r="CL324" s="5">
        <v>162.30000000000001</v>
      </c>
      <c r="CM324" s="5">
        <v>162.6</v>
      </c>
      <c r="CN324" s="5">
        <v>163.80000000000001</v>
      </c>
      <c r="CO324" s="5">
        <v>162.5</v>
      </c>
      <c r="CP324" s="5">
        <v>161.80000000000001</v>
      </c>
      <c r="CQ324" s="5">
        <v>161</v>
      </c>
      <c r="CR324" s="5">
        <v>161.19999999999999</v>
      </c>
      <c r="CS324" s="5">
        <v>160.80000000000001</v>
      </c>
      <c r="CT324" s="5">
        <v>162.6</v>
      </c>
      <c r="CU324" s="5">
        <v>161.9</v>
      </c>
      <c r="CV324" s="5">
        <v>162.19999999999999</v>
      </c>
      <c r="CW324" s="5">
        <v>166.3</v>
      </c>
      <c r="CX324" s="5">
        <v>165.4</v>
      </c>
      <c r="CY324" s="5">
        <v>165.1</v>
      </c>
      <c r="CZ324" s="5">
        <v>161.80000000000001</v>
      </c>
      <c r="DA324" s="5">
        <v>160.5</v>
      </c>
      <c r="DB324" s="5">
        <v>159.6</v>
      </c>
      <c r="DC324" s="5">
        <v>160.69999999999999</v>
      </c>
      <c r="DD324" s="5">
        <v>162.5</v>
      </c>
      <c r="DE324" s="5">
        <v>164.6</v>
      </c>
      <c r="DF324" s="5">
        <v>164.7</v>
      </c>
      <c r="DG324" s="5">
        <v>165.6</v>
      </c>
      <c r="DH324" s="5">
        <v>168.9</v>
      </c>
      <c r="DI324" s="5">
        <v>167</v>
      </c>
      <c r="DJ324" s="5">
        <v>164.9</v>
      </c>
      <c r="DK324" s="5">
        <v>166.8</v>
      </c>
      <c r="DL324" s="5">
        <v>166.6</v>
      </c>
      <c r="DM324" s="5">
        <v>166.1</v>
      </c>
      <c r="DN324" s="5">
        <v>169.2</v>
      </c>
      <c r="DO324" s="5">
        <v>172.1</v>
      </c>
      <c r="DP324" s="5">
        <v>170.9</v>
      </c>
      <c r="DQ324" s="5">
        <v>170.7</v>
      </c>
      <c r="DR324" s="5">
        <v>169.4</v>
      </c>
      <c r="DS324" s="5">
        <v>169.3</v>
      </c>
      <c r="DT324" s="5">
        <v>171.5</v>
      </c>
    </row>
    <row r="325" spans="1:124">
      <c r="A325" s="3" t="s">
        <v>663</v>
      </c>
      <c r="B325" s="3" t="s">
        <v>664</v>
      </c>
      <c r="C325" s="4">
        <v>3.5580000000000001E-2</v>
      </c>
      <c r="D325" s="5">
        <v>108.1</v>
      </c>
      <c r="E325" s="5">
        <v>108.6</v>
      </c>
      <c r="F325" s="5">
        <v>109</v>
      </c>
      <c r="G325" s="5">
        <v>109.6</v>
      </c>
      <c r="H325" s="5">
        <v>110.1</v>
      </c>
      <c r="I325" s="5">
        <v>109.5</v>
      </c>
      <c r="J325" s="5">
        <v>110.4</v>
      </c>
      <c r="K325" s="5">
        <v>110.4</v>
      </c>
      <c r="L325" s="5">
        <v>110.7</v>
      </c>
      <c r="M325" s="5">
        <v>114.6</v>
      </c>
      <c r="N325" s="5">
        <v>115.1</v>
      </c>
      <c r="O325" s="5">
        <v>115.3</v>
      </c>
      <c r="P325" s="5">
        <v>118.2</v>
      </c>
      <c r="Q325" s="5">
        <v>116.3</v>
      </c>
      <c r="R325" s="5">
        <v>116.5</v>
      </c>
      <c r="S325" s="5">
        <v>116.2</v>
      </c>
      <c r="T325" s="5">
        <v>115.5</v>
      </c>
      <c r="U325" s="5">
        <v>115.7</v>
      </c>
      <c r="V325" s="5">
        <v>114.2</v>
      </c>
      <c r="W325" s="5">
        <v>115.7</v>
      </c>
      <c r="X325" s="5">
        <v>115.4</v>
      </c>
      <c r="Y325" s="5">
        <v>114.3</v>
      </c>
      <c r="Z325" s="5">
        <v>116.4</v>
      </c>
      <c r="AA325" s="5">
        <v>115.5</v>
      </c>
      <c r="AB325" s="5">
        <v>117.8</v>
      </c>
      <c r="AC325" s="5">
        <v>118.6</v>
      </c>
      <c r="AD325" s="5">
        <v>118.9</v>
      </c>
      <c r="AE325" s="5">
        <v>119.6</v>
      </c>
      <c r="AF325" s="5">
        <v>122.2</v>
      </c>
      <c r="AG325" s="5">
        <v>122.2</v>
      </c>
      <c r="AH325" s="5">
        <v>125.4</v>
      </c>
      <c r="AI325" s="5">
        <v>126.7</v>
      </c>
      <c r="AJ325" s="5">
        <v>128.6</v>
      </c>
      <c r="AK325" s="5">
        <v>129</v>
      </c>
      <c r="AL325" s="5">
        <v>131.1</v>
      </c>
      <c r="AM325" s="5">
        <v>139.30000000000001</v>
      </c>
      <c r="AN325" s="5">
        <v>139.30000000000001</v>
      </c>
      <c r="AO325" s="5">
        <v>138.4</v>
      </c>
      <c r="AP325" s="5">
        <v>140.19999999999999</v>
      </c>
      <c r="AQ325" s="5">
        <v>138.4</v>
      </c>
      <c r="AR325" s="5">
        <v>139.5</v>
      </c>
      <c r="AS325" s="5">
        <v>138.5</v>
      </c>
      <c r="AT325" s="5">
        <v>139.30000000000001</v>
      </c>
      <c r="AU325" s="5">
        <v>139.80000000000001</v>
      </c>
      <c r="AV325" s="5">
        <v>140.30000000000001</v>
      </c>
      <c r="AW325" s="5">
        <v>142.5</v>
      </c>
      <c r="AX325" s="5">
        <v>142.1</v>
      </c>
      <c r="AY325" s="5">
        <v>142.80000000000001</v>
      </c>
      <c r="AZ325" s="5">
        <v>143.19999999999999</v>
      </c>
      <c r="BA325" s="5">
        <v>145.80000000000001</v>
      </c>
      <c r="BB325" s="5">
        <v>147</v>
      </c>
      <c r="BC325" s="5">
        <v>147.69999999999999</v>
      </c>
      <c r="BD325" s="5">
        <v>151.69999999999999</v>
      </c>
      <c r="BE325" s="5">
        <v>156.5</v>
      </c>
      <c r="BF325" s="5">
        <v>157.5</v>
      </c>
      <c r="BG325" s="5">
        <v>157.9</v>
      </c>
      <c r="BH325" s="5">
        <v>158.80000000000001</v>
      </c>
      <c r="BI325" s="5">
        <v>160.80000000000001</v>
      </c>
      <c r="BJ325" s="5">
        <v>159.4</v>
      </c>
      <c r="BK325" s="5">
        <v>159.5</v>
      </c>
      <c r="BL325" s="5">
        <v>160.5</v>
      </c>
      <c r="BM325" s="5">
        <v>160.5</v>
      </c>
      <c r="BN325" s="5">
        <v>164.5</v>
      </c>
      <c r="BO325" s="5">
        <v>163.30000000000001</v>
      </c>
      <c r="BP325" s="5">
        <v>163.30000000000001</v>
      </c>
      <c r="BQ325" s="5">
        <v>159</v>
      </c>
      <c r="BR325" s="5">
        <v>160.4</v>
      </c>
      <c r="BS325" s="5">
        <v>157.69999999999999</v>
      </c>
      <c r="BT325" s="5">
        <v>155.69999999999999</v>
      </c>
      <c r="BU325" s="5">
        <v>156.30000000000001</v>
      </c>
      <c r="BV325" s="5">
        <v>157.5</v>
      </c>
      <c r="BW325" s="5">
        <v>158.30000000000001</v>
      </c>
      <c r="BX325" s="5">
        <v>158.30000000000001</v>
      </c>
      <c r="BY325" s="5">
        <v>157.4</v>
      </c>
      <c r="BZ325" s="5">
        <v>158.30000000000001</v>
      </c>
      <c r="CA325" s="5">
        <v>156.5</v>
      </c>
      <c r="CB325" s="5">
        <v>156.5</v>
      </c>
      <c r="CC325" s="5">
        <v>156.4</v>
      </c>
      <c r="CD325" s="5">
        <v>158.5</v>
      </c>
      <c r="CE325" s="5">
        <v>159.69999999999999</v>
      </c>
      <c r="CF325" s="5">
        <v>157</v>
      </c>
      <c r="CG325" s="5">
        <v>157</v>
      </c>
      <c r="CH325" s="5">
        <v>157</v>
      </c>
      <c r="CI325" s="5">
        <v>171.5</v>
      </c>
      <c r="CJ325" s="5">
        <v>173.9</v>
      </c>
      <c r="CK325" s="5">
        <v>174.6</v>
      </c>
      <c r="CL325" s="5">
        <v>175.5</v>
      </c>
      <c r="CM325" s="5">
        <v>175.5</v>
      </c>
      <c r="CN325" s="5">
        <v>174.9</v>
      </c>
      <c r="CO325" s="5">
        <v>176.1</v>
      </c>
      <c r="CP325" s="5">
        <v>176.1</v>
      </c>
      <c r="CQ325" s="5">
        <v>176.3</v>
      </c>
      <c r="CR325" s="5">
        <v>177.8</v>
      </c>
      <c r="CS325" s="5">
        <v>178</v>
      </c>
      <c r="CT325" s="5">
        <v>178</v>
      </c>
      <c r="CU325" s="5">
        <v>178</v>
      </c>
      <c r="CV325" s="5">
        <v>177.3</v>
      </c>
      <c r="CW325" s="5">
        <v>176.9</v>
      </c>
      <c r="CX325" s="5">
        <v>179.8</v>
      </c>
      <c r="CY325" s="5">
        <v>180.2</v>
      </c>
      <c r="CZ325" s="5">
        <v>188</v>
      </c>
      <c r="DA325" s="5">
        <v>188.2</v>
      </c>
      <c r="DB325" s="5">
        <v>189.6</v>
      </c>
      <c r="DC325" s="5">
        <v>189.5</v>
      </c>
      <c r="DD325" s="5">
        <v>188.5</v>
      </c>
      <c r="DE325" s="5">
        <v>189.6</v>
      </c>
      <c r="DF325" s="5">
        <v>190.4</v>
      </c>
      <c r="DG325" s="5">
        <v>191.3</v>
      </c>
      <c r="DH325" s="5">
        <v>191.3</v>
      </c>
      <c r="DI325" s="5">
        <v>191.3</v>
      </c>
      <c r="DJ325" s="5">
        <v>194.5</v>
      </c>
      <c r="DK325" s="5">
        <v>194.2</v>
      </c>
      <c r="DL325" s="5">
        <v>193.8</v>
      </c>
      <c r="DM325" s="5">
        <v>193.8</v>
      </c>
      <c r="DN325" s="5">
        <v>194.5</v>
      </c>
      <c r="DO325" s="5">
        <v>194.4</v>
      </c>
      <c r="DP325" s="5">
        <v>194.5</v>
      </c>
      <c r="DQ325" s="5">
        <v>194.6</v>
      </c>
      <c r="DR325" s="5">
        <v>195.2</v>
      </c>
      <c r="DS325" s="5">
        <v>195.2</v>
      </c>
      <c r="DT325" s="5">
        <v>201.5</v>
      </c>
    </row>
    <row r="326" spans="1:124">
      <c r="A326" s="3" t="s">
        <v>665</v>
      </c>
      <c r="B326" s="3" t="s">
        <v>666</v>
      </c>
      <c r="C326" s="4">
        <v>2.6960000000000001E-2</v>
      </c>
      <c r="D326" s="5">
        <v>110.3</v>
      </c>
      <c r="E326" s="5">
        <v>111</v>
      </c>
      <c r="F326" s="5">
        <v>111.5</v>
      </c>
      <c r="G326" s="5">
        <v>112.4</v>
      </c>
      <c r="H326" s="5">
        <v>113</v>
      </c>
      <c r="I326" s="5">
        <v>112.2</v>
      </c>
      <c r="J326" s="5">
        <v>112.4</v>
      </c>
      <c r="K326" s="5">
        <v>112.4</v>
      </c>
      <c r="L326" s="5">
        <v>112.7</v>
      </c>
      <c r="M326" s="5">
        <v>116.5</v>
      </c>
      <c r="N326" s="5">
        <v>117.2</v>
      </c>
      <c r="O326" s="5">
        <v>117.5</v>
      </c>
      <c r="P326" s="5">
        <v>121.2</v>
      </c>
      <c r="Q326" s="5">
        <v>118.5</v>
      </c>
      <c r="R326" s="5">
        <v>118.8</v>
      </c>
      <c r="S326" s="5">
        <v>118.4</v>
      </c>
      <c r="T326" s="5">
        <v>117.5</v>
      </c>
      <c r="U326" s="5">
        <v>117.9</v>
      </c>
      <c r="V326" s="5">
        <v>115.9</v>
      </c>
      <c r="W326" s="5">
        <v>117.9</v>
      </c>
      <c r="X326" s="5">
        <v>117.4</v>
      </c>
      <c r="Y326" s="5">
        <v>114.9</v>
      </c>
      <c r="Z326" s="5">
        <v>117.8</v>
      </c>
      <c r="AA326" s="5">
        <v>116.5</v>
      </c>
      <c r="AB326" s="5">
        <v>119.4</v>
      </c>
      <c r="AC326" s="5">
        <v>120.4</v>
      </c>
      <c r="AD326" s="5">
        <v>120.9</v>
      </c>
      <c r="AE326" s="5">
        <v>121.8</v>
      </c>
      <c r="AF326" s="5">
        <v>125.2</v>
      </c>
      <c r="AG326" s="5">
        <v>125.2</v>
      </c>
      <c r="AH326" s="5">
        <v>129.5</v>
      </c>
      <c r="AI326" s="5">
        <v>131.19999999999999</v>
      </c>
      <c r="AJ326" s="5">
        <v>133.69999999999999</v>
      </c>
      <c r="AK326" s="5">
        <v>134.30000000000001</v>
      </c>
      <c r="AL326" s="5">
        <v>137</v>
      </c>
      <c r="AM326" s="5">
        <v>147.80000000000001</v>
      </c>
      <c r="AN326" s="5">
        <v>148</v>
      </c>
      <c r="AO326" s="5">
        <v>146.80000000000001</v>
      </c>
      <c r="AP326" s="5">
        <v>149.19999999999999</v>
      </c>
      <c r="AQ326" s="5">
        <v>146.80000000000001</v>
      </c>
      <c r="AR326" s="5">
        <v>148</v>
      </c>
      <c r="AS326" s="5">
        <v>146.5</v>
      </c>
      <c r="AT326" s="5">
        <v>147.6</v>
      </c>
      <c r="AU326" s="5">
        <v>148.1</v>
      </c>
      <c r="AV326" s="5">
        <v>148.9</v>
      </c>
      <c r="AW326" s="5">
        <v>151.80000000000001</v>
      </c>
      <c r="AX326" s="5">
        <v>151.19999999999999</v>
      </c>
      <c r="AY326" s="5">
        <v>152.19999999999999</v>
      </c>
      <c r="AZ326" s="5">
        <v>152.69999999999999</v>
      </c>
      <c r="BA326" s="5">
        <v>156.1</v>
      </c>
      <c r="BB326" s="5">
        <v>157.69999999999999</v>
      </c>
      <c r="BC326" s="5">
        <v>158.69999999999999</v>
      </c>
      <c r="BD326" s="5">
        <v>163.9</v>
      </c>
      <c r="BE326" s="5">
        <v>170.4</v>
      </c>
      <c r="BF326" s="5">
        <v>171.7</v>
      </c>
      <c r="BG326" s="5">
        <v>172.2</v>
      </c>
      <c r="BH326" s="5">
        <v>173.4</v>
      </c>
      <c r="BI326" s="5">
        <v>176.1</v>
      </c>
      <c r="BJ326" s="5">
        <v>174.2</v>
      </c>
      <c r="BK326" s="5">
        <v>174.3</v>
      </c>
      <c r="BL326" s="5">
        <v>175.7</v>
      </c>
      <c r="BM326" s="5">
        <v>175.7</v>
      </c>
      <c r="BN326" s="5">
        <v>181.6</v>
      </c>
      <c r="BO326" s="5">
        <v>179.9</v>
      </c>
      <c r="BP326" s="5">
        <v>179.9</v>
      </c>
      <c r="BQ326" s="5">
        <v>173.8</v>
      </c>
      <c r="BR326" s="5">
        <v>175.6</v>
      </c>
      <c r="BS326" s="5">
        <v>175.6</v>
      </c>
      <c r="BT326" s="5">
        <v>172.9</v>
      </c>
      <c r="BU326" s="5">
        <v>173.7</v>
      </c>
      <c r="BV326" s="5">
        <v>175.4</v>
      </c>
      <c r="BW326" s="5">
        <v>176.6</v>
      </c>
      <c r="BX326" s="5">
        <v>176.6</v>
      </c>
      <c r="BY326" s="5">
        <v>175.4</v>
      </c>
      <c r="BZ326" s="5">
        <v>176.6</v>
      </c>
      <c r="CA326" s="5">
        <v>174.2</v>
      </c>
      <c r="CB326" s="5">
        <v>174.2</v>
      </c>
      <c r="CC326" s="5">
        <v>174.2</v>
      </c>
      <c r="CD326" s="5">
        <v>176.3</v>
      </c>
      <c r="CE326" s="5">
        <v>177.8</v>
      </c>
      <c r="CF326" s="5">
        <v>174.3</v>
      </c>
      <c r="CG326" s="5">
        <v>174.3</v>
      </c>
      <c r="CH326" s="5">
        <v>174.3</v>
      </c>
      <c r="CI326" s="5">
        <v>193</v>
      </c>
      <c r="CJ326" s="5">
        <v>196</v>
      </c>
      <c r="CK326" s="5">
        <v>196.9</v>
      </c>
      <c r="CL326" s="5">
        <v>198.1</v>
      </c>
      <c r="CM326" s="5">
        <v>198.1</v>
      </c>
      <c r="CN326" s="5">
        <v>198.1</v>
      </c>
      <c r="CO326" s="5">
        <v>199.7</v>
      </c>
      <c r="CP326" s="5">
        <v>199.7</v>
      </c>
      <c r="CQ326" s="5">
        <v>199.5</v>
      </c>
      <c r="CR326" s="5">
        <v>201.6</v>
      </c>
      <c r="CS326" s="5">
        <v>201.8</v>
      </c>
      <c r="CT326" s="5">
        <v>201.8</v>
      </c>
      <c r="CU326" s="5">
        <v>201.8</v>
      </c>
      <c r="CV326" s="5">
        <v>201.8</v>
      </c>
      <c r="CW326" s="5">
        <v>201.3</v>
      </c>
      <c r="CX326" s="5">
        <v>205.2</v>
      </c>
      <c r="CY326" s="5">
        <v>205.2</v>
      </c>
      <c r="CZ326" s="5">
        <v>215.5</v>
      </c>
      <c r="DA326" s="5">
        <v>215.5</v>
      </c>
      <c r="DB326" s="5">
        <v>217.4</v>
      </c>
      <c r="DC326" s="5">
        <v>217.2</v>
      </c>
      <c r="DD326" s="5">
        <v>215.9</v>
      </c>
      <c r="DE326" s="5">
        <v>217.9</v>
      </c>
      <c r="DF326" s="5">
        <v>218.8</v>
      </c>
      <c r="DG326" s="5">
        <v>219.8</v>
      </c>
      <c r="DH326" s="5">
        <v>219.8</v>
      </c>
      <c r="DI326" s="5">
        <v>219.8</v>
      </c>
      <c r="DJ326" s="5">
        <v>224.1</v>
      </c>
      <c r="DK326" s="5">
        <v>224.1</v>
      </c>
      <c r="DL326" s="5">
        <v>223.1</v>
      </c>
      <c r="DM326" s="5">
        <v>223.1</v>
      </c>
      <c r="DN326" s="5">
        <v>224.1</v>
      </c>
      <c r="DO326" s="5">
        <v>224.1</v>
      </c>
      <c r="DP326" s="5">
        <v>224.3</v>
      </c>
      <c r="DQ326" s="5">
        <v>224.3</v>
      </c>
      <c r="DR326" s="5">
        <v>225</v>
      </c>
      <c r="DS326" s="5">
        <v>225</v>
      </c>
      <c r="DT326" s="5">
        <v>233.4</v>
      </c>
    </row>
    <row r="327" spans="1:124">
      <c r="A327" s="3" t="s">
        <v>667</v>
      </c>
      <c r="B327" s="3" t="s">
        <v>668</v>
      </c>
      <c r="C327" s="4">
        <v>8.6199999999999992E-3</v>
      </c>
      <c r="D327" s="5">
        <v>101</v>
      </c>
      <c r="E327" s="5">
        <v>101</v>
      </c>
      <c r="F327" s="5">
        <v>101</v>
      </c>
      <c r="G327" s="5">
        <v>101</v>
      </c>
      <c r="H327" s="5">
        <v>101</v>
      </c>
      <c r="I327" s="5">
        <v>101</v>
      </c>
      <c r="J327" s="5">
        <v>104.3</v>
      </c>
      <c r="K327" s="5">
        <v>104.3</v>
      </c>
      <c r="L327" s="5">
        <v>104.3</v>
      </c>
      <c r="M327" s="5">
        <v>108.4</v>
      </c>
      <c r="N327" s="5">
        <v>108.4</v>
      </c>
      <c r="O327" s="5">
        <v>108.4</v>
      </c>
      <c r="P327" s="5">
        <v>109.1</v>
      </c>
      <c r="Q327" s="5">
        <v>109.1</v>
      </c>
      <c r="R327" s="5">
        <v>109.1</v>
      </c>
      <c r="S327" s="5">
        <v>109.1</v>
      </c>
      <c r="T327" s="5">
        <v>109.1</v>
      </c>
      <c r="U327" s="5">
        <v>109.1</v>
      </c>
      <c r="V327" s="5">
        <v>109.1</v>
      </c>
      <c r="W327" s="5">
        <v>109.1</v>
      </c>
      <c r="X327" s="5">
        <v>109.1</v>
      </c>
      <c r="Y327" s="5">
        <v>112.3</v>
      </c>
      <c r="Z327" s="5">
        <v>112.3</v>
      </c>
      <c r="AA327" s="5">
        <v>112.3</v>
      </c>
      <c r="AB327" s="5">
        <v>112.7</v>
      </c>
      <c r="AC327" s="5">
        <v>112.7</v>
      </c>
      <c r="AD327" s="5">
        <v>112.7</v>
      </c>
      <c r="AE327" s="5">
        <v>112.7</v>
      </c>
      <c r="AF327" s="5">
        <v>112.7</v>
      </c>
      <c r="AG327" s="5">
        <v>112.7</v>
      </c>
      <c r="AH327" s="5">
        <v>112.7</v>
      </c>
      <c r="AI327" s="5">
        <v>112.7</v>
      </c>
      <c r="AJ327" s="5">
        <v>112.7</v>
      </c>
      <c r="AK327" s="5">
        <v>112.7</v>
      </c>
      <c r="AL327" s="5">
        <v>112.7</v>
      </c>
      <c r="AM327" s="5">
        <v>112.7</v>
      </c>
      <c r="AN327" s="5">
        <v>111.9</v>
      </c>
      <c r="AO327" s="5">
        <v>111.9</v>
      </c>
      <c r="AP327" s="5">
        <v>111.9</v>
      </c>
      <c r="AQ327" s="5">
        <v>111.9</v>
      </c>
      <c r="AR327" s="5">
        <v>113.1</v>
      </c>
      <c r="AS327" s="5">
        <v>113.3</v>
      </c>
      <c r="AT327" s="5">
        <v>113.3</v>
      </c>
      <c r="AU327" s="5">
        <v>113.5</v>
      </c>
      <c r="AV327" s="5">
        <v>113.5</v>
      </c>
      <c r="AW327" s="5">
        <v>113.5</v>
      </c>
      <c r="AX327" s="5">
        <v>113.5</v>
      </c>
      <c r="AY327" s="5">
        <v>113.5</v>
      </c>
      <c r="AZ327" s="5">
        <v>113.5</v>
      </c>
      <c r="BA327" s="5">
        <v>113.5</v>
      </c>
      <c r="BB327" s="5">
        <v>113.5</v>
      </c>
      <c r="BC327" s="5">
        <v>113.3</v>
      </c>
      <c r="BD327" s="5">
        <v>113.3</v>
      </c>
      <c r="BE327" s="5">
        <v>113.3</v>
      </c>
      <c r="BF327" s="5">
        <v>113.1</v>
      </c>
      <c r="BG327" s="5">
        <v>113.1</v>
      </c>
      <c r="BH327" s="5">
        <v>113.1</v>
      </c>
      <c r="BI327" s="5">
        <v>113.1</v>
      </c>
      <c r="BJ327" s="5">
        <v>113.1</v>
      </c>
      <c r="BK327" s="5">
        <v>113.1</v>
      </c>
      <c r="BL327" s="5">
        <v>112.9</v>
      </c>
      <c r="BM327" s="5">
        <v>112.9</v>
      </c>
      <c r="BN327" s="5">
        <v>111.2</v>
      </c>
      <c r="BO327" s="5">
        <v>111.6</v>
      </c>
      <c r="BP327" s="5">
        <v>111.6</v>
      </c>
      <c r="BQ327" s="5">
        <v>112.9</v>
      </c>
      <c r="BR327" s="5">
        <v>112.9</v>
      </c>
      <c r="BS327" s="5">
        <v>101.4</v>
      </c>
      <c r="BT327" s="5">
        <v>101.8</v>
      </c>
      <c r="BU327" s="5">
        <v>101.8</v>
      </c>
      <c r="BV327" s="5">
        <v>101.4</v>
      </c>
      <c r="BW327" s="5">
        <v>101</v>
      </c>
      <c r="BX327" s="5">
        <v>101</v>
      </c>
      <c r="BY327" s="5">
        <v>101</v>
      </c>
      <c r="BZ327" s="5">
        <v>101</v>
      </c>
      <c r="CA327" s="5">
        <v>101</v>
      </c>
      <c r="CB327" s="5">
        <v>101</v>
      </c>
      <c r="CC327" s="5">
        <v>101</v>
      </c>
      <c r="CD327" s="5">
        <v>103</v>
      </c>
      <c r="CE327" s="5">
        <v>103</v>
      </c>
      <c r="CF327" s="5">
        <v>103.1</v>
      </c>
      <c r="CG327" s="5">
        <v>103.1</v>
      </c>
      <c r="CH327" s="5">
        <v>103.1</v>
      </c>
      <c r="CI327" s="5">
        <v>104.3</v>
      </c>
      <c r="CJ327" s="5">
        <v>104.7</v>
      </c>
      <c r="CK327" s="5">
        <v>104.7</v>
      </c>
      <c r="CL327" s="5">
        <v>104.7</v>
      </c>
      <c r="CM327" s="5">
        <v>104.7</v>
      </c>
      <c r="CN327" s="5">
        <v>102.2</v>
      </c>
      <c r="CO327" s="5">
        <v>102.2</v>
      </c>
      <c r="CP327" s="5">
        <v>102.2</v>
      </c>
      <c r="CQ327" s="5">
        <v>103.5</v>
      </c>
      <c r="CR327" s="5">
        <v>103.5</v>
      </c>
      <c r="CS327" s="5">
        <v>103.5</v>
      </c>
      <c r="CT327" s="5">
        <v>103.5</v>
      </c>
      <c r="CU327" s="5">
        <v>103.5</v>
      </c>
      <c r="CV327" s="5">
        <v>100.5</v>
      </c>
      <c r="CW327" s="5">
        <v>100.5</v>
      </c>
      <c r="CX327" s="5">
        <v>100.5</v>
      </c>
      <c r="CY327" s="5">
        <v>102.2</v>
      </c>
      <c r="CZ327" s="5">
        <v>102</v>
      </c>
      <c r="DA327" s="5">
        <v>103</v>
      </c>
      <c r="DB327" s="5">
        <v>103</v>
      </c>
      <c r="DC327" s="5">
        <v>103</v>
      </c>
      <c r="DD327" s="5">
        <v>103</v>
      </c>
      <c r="DE327" s="5">
        <v>101.3</v>
      </c>
      <c r="DF327" s="5">
        <v>101.3</v>
      </c>
      <c r="DG327" s="5">
        <v>102</v>
      </c>
      <c r="DH327" s="5">
        <v>102</v>
      </c>
      <c r="DI327" s="5">
        <v>102</v>
      </c>
      <c r="DJ327" s="5">
        <v>102</v>
      </c>
      <c r="DK327" s="5">
        <v>100.6</v>
      </c>
      <c r="DL327" s="5">
        <v>102</v>
      </c>
      <c r="DM327" s="5">
        <v>102</v>
      </c>
      <c r="DN327" s="5">
        <v>102</v>
      </c>
      <c r="DO327" s="5">
        <v>101.7</v>
      </c>
      <c r="DP327" s="5">
        <v>101.6</v>
      </c>
      <c r="DQ327" s="5">
        <v>101.8</v>
      </c>
      <c r="DR327" s="5">
        <v>101.8</v>
      </c>
      <c r="DS327" s="5">
        <v>101.8</v>
      </c>
      <c r="DT327" s="5">
        <v>101.8</v>
      </c>
    </row>
    <row r="328" spans="1:124">
      <c r="A328" s="3" t="s">
        <v>669</v>
      </c>
      <c r="B328" s="3" t="s">
        <v>670</v>
      </c>
      <c r="C328" s="4">
        <v>0.11876</v>
      </c>
      <c r="D328" s="5">
        <v>110.7</v>
      </c>
      <c r="E328" s="5">
        <v>120.1</v>
      </c>
      <c r="F328" s="5">
        <v>107.5</v>
      </c>
      <c r="G328" s="5">
        <v>100.5</v>
      </c>
      <c r="H328" s="5">
        <v>104.6</v>
      </c>
      <c r="I328" s="5">
        <v>111.3</v>
      </c>
      <c r="J328" s="5">
        <v>118.9</v>
      </c>
      <c r="K328" s="5">
        <v>120.7</v>
      </c>
      <c r="L328" s="5">
        <v>121.2</v>
      </c>
      <c r="M328" s="5">
        <v>125.5</v>
      </c>
      <c r="N328" s="5">
        <v>126.4</v>
      </c>
      <c r="O328" s="5">
        <v>121.8</v>
      </c>
      <c r="P328" s="5">
        <v>125.8</v>
      </c>
      <c r="Q328" s="5">
        <v>122.6</v>
      </c>
      <c r="R328" s="5">
        <v>124.5</v>
      </c>
      <c r="S328" s="5">
        <v>126.8</v>
      </c>
      <c r="T328" s="5">
        <v>129</v>
      </c>
      <c r="U328" s="5">
        <v>128.80000000000001</v>
      </c>
      <c r="V328" s="5">
        <v>128.80000000000001</v>
      </c>
      <c r="W328" s="5">
        <v>140.69999999999999</v>
      </c>
      <c r="X328" s="5">
        <v>132.6</v>
      </c>
      <c r="Y328" s="5">
        <v>145.30000000000001</v>
      </c>
      <c r="Z328" s="5">
        <v>140.6</v>
      </c>
      <c r="AA328" s="5">
        <v>136.19999999999999</v>
      </c>
      <c r="AB328" s="5">
        <v>140.19999999999999</v>
      </c>
      <c r="AC328" s="5">
        <v>146</v>
      </c>
      <c r="AD328" s="5">
        <v>145.1</v>
      </c>
      <c r="AE328" s="5">
        <v>142.69999999999999</v>
      </c>
      <c r="AF328" s="5">
        <v>140.30000000000001</v>
      </c>
      <c r="AG328" s="5">
        <v>135.6</v>
      </c>
      <c r="AH328" s="5">
        <v>140.19999999999999</v>
      </c>
      <c r="AI328" s="5">
        <v>136.6</v>
      </c>
      <c r="AJ328" s="5">
        <v>134</v>
      </c>
      <c r="AK328" s="5">
        <v>141.4</v>
      </c>
      <c r="AL328" s="5">
        <v>132.4</v>
      </c>
      <c r="AM328" s="5">
        <v>136.9</v>
      </c>
      <c r="AN328" s="5">
        <v>136.5</v>
      </c>
      <c r="AO328" s="5">
        <v>135.6</v>
      </c>
      <c r="AP328" s="5">
        <v>134.6</v>
      </c>
      <c r="AQ328" s="5">
        <v>137.5</v>
      </c>
      <c r="AR328" s="5">
        <v>141.5</v>
      </c>
      <c r="AS328" s="5">
        <v>139.6</v>
      </c>
      <c r="AT328" s="5">
        <v>136.6</v>
      </c>
      <c r="AU328" s="5">
        <v>140.4</v>
      </c>
      <c r="AV328" s="5">
        <v>138.9</v>
      </c>
      <c r="AW328" s="5">
        <v>139.30000000000001</v>
      </c>
      <c r="AX328" s="5">
        <v>140.5</v>
      </c>
      <c r="AY328" s="5">
        <v>143.1</v>
      </c>
      <c r="AZ328" s="5">
        <v>142.5</v>
      </c>
      <c r="BA328" s="5">
        <v>141.69999999999999</v>
      </c>
      <c r="BB328" s="5">
        <v>139</v>
      </c>
      <c r="BC328" s="5">
        <v>140</v>
      </c>
      <c r="BD328" s="5">
        <v>140.69999999999999</v>
      </c>
      <c r="BE328" s="5">
        <v>141</v>
      </c>
      <c r="BF328" s="5">
        <v>137.9</v>
      </c>
      <c r="BG328" s="5">
        <v>139.80000000000001</v>
      </c>
      <c r="BH328" s="5">
        <v>140.5</v>
      </c>
      <c r="BI328" s="5">
        <v>141.5</v>
      </c>
      <c r="BJ328" s="5">
        <v>140.6</v>
      </c>
      <c r="BK328" s="5">
        <v>138.69999999999999</v>
      </c>
      <c r="BL328" s="5">
        <v>139.30000000000001</v>
      </c>
      <c r="BM328" s="5">
        <v>137.69999999999999</v>
      </c>
      <c r="BN328" s="5">
        <v>137.9</v>
      </c>
      <c r="BO328" s="5">
        <v>137.4</v>
      </c>
      <c r="BP328" s="5">
        <v>138.4</v>
      </c>
      <c r="BQ328" s="5">
        <v>140.80000000000001</v>
      </c>
      <c r="BR328" s="5">
        <v>138.4</v>
      </c>
      <c r="BS328" s="5">
        <v>130.5</v>
      </c>
      <c r="BT328" s="5">
        <v>128.30000000000001</v>
      </c>
      <c r="BU328" s="5">
        <v>128.9</v>
      </c>
      <c r="BV328" s="5">
        <v>128.80000000000001</v>
      </c>
      <c r="BW328" s="5">
        <v>128.1</v>
      </c>
      <c r="BX328" s="5">
        <v>128.5</v>
      </c>
      <c r="BY328" s="5">
        <v>128.5</v>
      </c>
      <c r="BZ328" s="5">
        <v>126.7</v>
      </c>
      <c r="CA328" s="5">
        <v>123.4</v>
      </c>
      <c r="CB328" s="5">
        <v>122.6</v>
      </c>
      <c r="CC328" s="5">
        <v>121.2</v>
      </c>
      <c r="CD328" s="5">
        <v>119.8</v>
      </c>
      <c r="CE328" s="5">
        <v>120.4</v>
      </c>
      <c r="CF328" s="5">
        <v>122.7</v>
      </c>
      <c r="CG328" s="5">
        <v>124</v>
      </c>
      <c r="CH328" s="5">
        <v>124.9</v>
      </c>
      <c r="CI328" s="5">
        <v>127</v>
      </c>
      <c r="CJ328" s="5">
        <v>123.3</v>
      </c>
      <c r="CK328" s="5">
        <v>126.9</v>
      </c>
      <c r="CL328" s="5">
        <v>129.19999999999999</v>
      </c>
      <c r="CM328" s="5">
        <v>131.4</v>
      </c>
      <c r="CN328" s="5">
        <v>129.69999999999999</v>
      </c>
      <c r="CO328" s="5">
        <v>131.80000000000001</v>
      </c>
      <c r="CP328" s="5">
        <v>125.9</v>
      </c>
      <c r="CQ328" s="5">
        <v>121.6</v>
      </c>
      <c r="CR328" s="5">
        <v>121.2</v>
      </c>
      <c r="CS328" s="5">
        <v>122.3</v>
      </c>
      <c r="CT328" s="5">
        <v>121.5</v>
      </c>
      <c r="CU328" s="5">
        <v>123.4</v>
      </c>
      <c r="CV328" s="5">
        <v>123.4</v>
      </c>
      <c r="CW328" s="5">
        <v>118.6</v>
      </c>
      <c r="CX328" s="5">
        <v>124.5</v>
      </c>
      <c r="CY328" s="5">
        <v>124.7</v>
      </c>
      <c r="CZ328" s="5">
        <v>124.8</v>
      </c>
      <c r="DA328" s="5">
        <v>127.5</v>
      </c>
      <c r="DB328" s="5">
        <v>125.5</v>
      </c>
      <c r="DC328" s="5">
        <v>127.5</v>
      </c>
      <c r="DD328" s="5">
        <v>126.6</v>
      </c>
      <c r="DE328" s="5">
        <v>127.2</v>
      </c>
      <c r="DF328" s="5">
        <v>127.8</v>
      </c>
      <c r="DG328" s="5">
        <v>130</v>
      </c>
      <c r="DH328" s="5">
        <v>127.9</v>
      </c>
      <c r="DI328" s="5">
        <v>128.9</v>
      </c>
      <c r="DJ328" s="5">
        <v>129.9</v>
      </c>
      <c r="DK328" s="5">
        <v>134.80000000000001</v>
      </c>
      <c r="DL328" s="5">
        <v>138.69999999999999</v>
      </c>
      <c r="DM328" s="5">
        <v>137.69999999999999</v>
      </c>
      <c r="DN328" s="5">
        <v>134.19999999999999</v>
      </c>
      <c r="DO328" s="5">
        <v>134.19999999999999</v>
      </c>
      <c r="DP328" s="5">
        <v>135.9</v>
      </c>
      <c r="DQ328" s="5">
        <v>133.19999999999999</v>
      </c>
      <c r="DR328" s="5">
        <v>135.9</v>
      </c>
      <c r="DS328" s="5">
        <v>136.1</v>
      </c>
      <c r="DT328" s="5">
        <v>137.1</v>
      </c>
    </row>
    <row r="329" spans="1:124">
      <c r="A329" s="3" t="s">
        <v>671</v>
      </c>
      <c r="B329" s="3" t="s">
        <v>672</v>
      </c>
      <c r="C329" s="4">
        <v>9.6500000000000006E-3</v>
      </c>
      <c r="D329" s="5">
        <v>99.8</v>
      </c>
      <c r="E329" s="5">
        <v>102.5</v>
      </c>
      <c r="F329" s="5">
        <v>104.5</v>
      </c>
      <c r="G329" s="5">
        <v>101.6</v>
      </c>
      <c r="H329" s="5">
        <v>103.4</v>
      </c>
      <c r="I329" s="5">
        <v>101.2</v>
      </c>
      <c r="J329" s="5">
        <v>104.8</v>
      </c>
      <c r="K329" s="5">
        <v>107.1</v>
      </c>
      <c r="L329" s="5">
        <v>105.8</v>
      </c>
      <c r="M329" s="5">
        <v>104.2</v>
      </c>
      <c r="N329" s="5">
        <v>106</v>
      </c>
      <c r="O329" s="5">
        <v>106.7</v>
      </c>
      <c r="P329" s="5">
        <v>109.7</v>
      </c>
      <c r="Q329" s="5">
        <v>109.6</v>
      </c>
      <c r="R329" s="5">
        <v>109.6</v>
      </c>
      <c r="S329" s="5">
        <v>107.2</v>
      </c>
      <c r="T329" s="5">
        <v>104.9</v>
      </c>
      <c r="U329" s="5">
        <v>104.9</v>
      </c>
      <c r="V329" s="5">
        <v>108.8</v>
      </c>
      <c r="W329" s="5">
        <v>111</v>
      </c>
      <c r="X329" s="5">
        <v>109.3</v>
      </c>
      <c r="Y329" s="5">
        <v>114.7</v>
      </c>
      <c r="Z329" s="5">
        <v>110.1</v>
      </c>
      <c r="AA329" s="5">
        <v>116</v>
      </c>
      <c r="AB329" s="5">
        <v>108.7</v>
      </c>
      <c r="AC329" s="5">
        <v>112.3</v>
      </c>
      <c r="AD329" s="5">
        <v>116.5</v>
      </c>
      <c r="AE329" s="5">
        <v>119.5</v>
      </c>
      <c r="AF329" s="5">
        <v>105.7</v>
      </c>
      <c r="AG329" s="5">
        <v>108.9</v>
      </c>
      <c r="AH329" s="5">
        <v>110.7</v>
      </c>
      <c r="AI329" s="5">
        <v>110.8</v>
      </c>
      <c r="AJ329" s="5">
        <v>111.6</v>
      </c>
      <c r="AK329" s="5">
        <v>112.3</v>
      </c>
      <c r="AL329" s="5">
        <v>116.8</v>
      </c>
      <c r="AM329" s="5">
        <v>118</v>
      </c>
      <c r="AN329" s="5">
        <v>119.4</v>
      </c>
      <c r="AO329" s="5">
        <v>120.4</v>
      </c>
      <c r="AP329" s="5">
        <v>118</v>
      </c>
      <c r="AQ329" s="5">
        <v>115.8</v>
      </c>
      <c r="AR329" s="5">
        <v>116.4</v>
      </c>
      <c r="AS329" s="5">
        <v>116.4</v>
      </c>
      <c r="AT329" s="5">
        <v>116.4</v>
      </c>
      <c r="AU329" s="5">
        <v>116.4</v>
      </c>
      <c r="AV329" s="5">
        <v>116.4</v>
      </c>
      <c r="AW329" s="5">
        <v>115.8</v>
      </c>
      <c r="AX329" s="5">
        <v>115.8</v>
      </c>
      <c r="AY329" s="5">
        <v>116.4</v>
      </c>
      <c r="AZ329" s="5">
        <v>116.4</v>
      </c>
      <c r="BA329" s="5">
        <v>116.4</v>
      </c>
      <c r="BB329" s="5">
        <v>115.8</v>
      </c>
      <c r="BC329" s="5">
        <v>115.8</v>
      </c>
      <c r="BD329" s="5">
        <v>116.4</v>
      </c>
      <c r="BE329" s="5">
        <v>118.6</v>
      </c>
      <c r="BF329" s="5">
        <v>117.9</v>
      </c>
      <c r="BG329" s="5">
        <v>121.6</v>
      </c>
      <c r="BH329" s="5">
        <v>121.6</v>
      </c>
      <c r="BI329" s="5">
        <v>121.6</v>
      </c>
      <c r="BJ329" s="5">
        <v>122.5</v>
      </c>
      <c r="BK329" s="5">
        <v>124.1</v>
      </c>
      <c r="BL329" s="5">
        <v>125.8</v>
      </c>
      <c r="BM329" s="5">
        <v>125.1</v>
      </c>
      <c r="BN329" s="5">
        <v>125.2</v>
      </c>
      <c r="BO329" s="5">
        <v>128.19999999999999</v>
      </c>
      <c r="BP329" s="5">
        <v>128.69999999999999</v>
      </c>
      <c r="BQ329" s="5">
        <v>129.6</v>
      </c>
      <c r="BR329" s="5">
        <v>126.9</v>
      </c>
      <c r="BS329" s="5">
        <v>126.9</v>
      </c>
      <c r="BT329" s="5">
        <v>129.4</v>
      </c>
      <c r="BU329" s="5">
        <v>132</v>
      </c>
      <c r="BV329" s="5">
        <v>131.19999999999999</v>
      </c>
      <c r="BW329" s="5">
        <v>131.6</v>
      </c>
      <c r="BX329" s="5">
        <v>132.4</v>
      </c>
      <c r="BY329" s="5">
        <v>134.9</v>
      </c>
      <c r="BZ329" s="5">
        <v>135.80000000000001</v>
      </c>
      <c r="CA329" s="5">
        <v>138.5</v>
      </c>
      <c r="CB329" s="5">
        <v>138</v>
      </c>
      <c r="CC329" s="5">
        <v>137.80000000000001</v>
      </c>
      <c r="CD329" s="5">
        <v>140.5</v>
      </c>
      <c r="CE329" s="5">
        <v>139.4</v>
      </c>
      <c r="CF329" s="5">
        <v>141.19999999999999</v>
      </c>
      <c r="CG329" s="5">
        <v>140.30000000000001</v>
      </c>
      <c r="CH329" s="5">
        <v>141.5</v>
      </c>
      <c r="CI329" s="5">
        <v>141.1</v>
      </c>
      <c r="CJ329" s="5">
        <v>142.30000000000001</v>
      </c>
      <c r="CK329" s="5">
        <v>138.19999999999999</v>
      </c>
      <c r="CL329" s="5">
        <v>141.1</v>
      </c>
      <c r="CM329" s="5">
        <v>141.5</v>
      </c>
      <c r="CN329" s="5">
        <v>143.19999999999999</v>
      </c>
      <c r="CO329" s="5">
        <v>141.6</v>
      </c>
      <c r="CP329" s="5">
        <v>138.1</v>
      </c>
      <c r="CQ329" s="5">
        <v>138.19999999999999</v>
      </c>
      <c r="CR329" s="5">
        <v>139.30000000000001</v>
      </c>
      <c r="CS329" s="5">
        <v>141.6</v>
      </c>
      <c r="CT329" s="5">
        <v>138.80000000000001</v>
      </c>
      <c r="CU329" s="5">
        <v>140.1</v>
      </c>
      <c r="CV329" s="5">
        <v>140.1</v>
      </c>
      <c r="CW329" s="5">
        <v>136.4</v>
      </c>
      <c r="CX329" s="5">
        <v>142.69999999999999</v>
      </c>
      <c r="CY329" s="5">
        <v>142.19999999999999</v>
      </c>
      <c r="CZ329" s="5">
        <v>143.4</v>
      </c>
      <c r="DA329" s="5">
        <v>143.5</v>
      </c>
      <c r="DB329" s="5">
        <v>142.9</v>
      </c>
      <c r="DC329" s="5">
        <v>141.9</v>
      </c>
      <c r="DD329" s="5">
        <v>141.19999999999999</v>
      </c>
      <c r="DE329" s="5">
        <v>142.80000000000001</v>
      </c>
      <c r="DF329" s="5">
        <v>142.4</v>
      </c>
      <c r="DG329" s="5">
        <v>142</v>
      </c>
      <c r="DH329" s="5">
        <v>140.30000000000001</v>
      </c>
      <c r="DI329" s="5">
        <v>140.9</v>
      </c>
      <c r="DJ329" s="5">
        <v>140.5</v>
      </c>
      <c r="DK329" s="5">
        <v>143.69999999999999</v>
      </c>
      <c r="DL329" s="5">
        <v>143.30000000000001</v>
      </c>
      <c r="DM329" s="5">
        <v>143.5</v>
      </c>
      <c r="DN329" s="5">
        <v>144.1</v>
      </c>
      <c r="DO329" s="5">
        <v>144.1</v>
      </c>
      <c r="DP329" s="5">
        <v>145.30000000000001</v>
      </c>
      <c r="DQ329" s="5">
        <v>144.9</v>
      </c>
      <c r="DR329" s="5">
        <v>148.4</v>
      </c>
      <c r="DS329" s="5">
        <v>143.69999999999999</v>
      </c>
      <c r="DT329" s="5">
        <v>144.1</v>
      </c>
    </row>
    <row r="330" spans="1:124">
      <c r="A330" s="3" t="s">
        <v>673</v>
      </c>
      <c r="B330" s="3" t="s">
        <v>674</v>
      </c>
      <c r="C330" s="4">
        <v>0.10911</v>
      </c>
      <c r="D330" s="5">
        <v>111.7</v>
      </c>
      <c r="E330" s="5">
        <v>121.7</v>
      </c>
      <c r="F330" s="5">
        <v>107.8</v>
      </c>
      <c r="G330" s="5">
        <v>100.4</v>
      </c>
      <c r="H330" s="5">
        <v>104.7</v>
      </c>
      <c r="I330" s="5">
        <v>112.2</v>
      </c>
      <c r="J330" s="5">
        <v>120.1</v>
      </c>
      <c r="K330" s="5">
        <v>121.9</v>
      </c>
      <c r="L330" s="5">
        <v>122.6</v>
      </c>
      <c r="M330" s="5">
        <v>127.4</v>
      </c>
      <c r="N330" s="5">
        <v>128.19999999999999</v>
      </c>
      <c r="O330" s="5">
        <v>123.1</v>
      </c>
      <c r="P330" s="5">
        <v>127.2</v>
      </c>
      <c r="Q330" s="5">
        <v>123.7</v>
      </c>
      <c r="R330" s="5">
        <v>125.9</v>
      </c>
      <c r="S330" s="5">
        <v>128.6</v>
      </c>
      <c r="T330" s="5">
        <v>131.1</v>
      </c>
      <c r="U330" s="5">
        <v>130.9</v>
      </c>
      <c r="V330" s="5">
        <v>130.6</v>
      </c>
      <c r="W330" s="5">
        <v>143.4</v>
      </c>
      <c r="X330" s="5">
        <v>134.69999999999999</v>
      </c>
      <c r="Y330" s="5">
        <v>148</v>
      </c>
      <c r="Z330" s="5">
        <v>143.30000000000001</v>
      </c>
      <c r="AA330" s="5">
        <v>138</v>
      </c>
      <c r="AB330" s="5">
        <v>143</v>
      </c>
      <c r="AC330" s="5">
        <v>149</v>
      </c>
      <c r="AD330" s="5">
        <v>147.6</v>
      </c>
      <c r="AE330" s="5">
        <v>144.69999999999999</v>
      </c>
      <c r="AF330" s="5">
        <v>143.30000000000001</v>
      </c>
      <c r="AG330" s="5">
        <v>137.9</v>
      </c>
      <c r="AH330" s="5">
        <v>142.80000000000001</v>
      </c>
      <c r="AI330" s="5">
        <v>138.9</v>
      </c>
      <c r="AJ330" s="5">
        <v>135.9</v>
      </c>
      <c r="AK330" s="5">
        <v>143.9</v>
      </c>
      <c r="AL330" s="5">
        <v>133.69999999999999</v>
      </c>
      <c r="AM330" s="5">
        <v>138.5</v>
      </c>
      <c r="AN330" s="5">
        <v>138</v>
      </c>
      <c r="AO330" s="5">
        <v>137</v>
      </c>
      <c r="AP330" s="5">
        <v>136.1</v>
      </c>
      <c r="AQ330" s="5">
        <v>139.4</v>
      </c>
      <c r="AR330" s="5">
        <v>143.80000000000001</v>
      </c>
      <c r="AS330" s="5">
        <v>141.69999999999999</v>
      </c>
      <c r="AT330" s="5">
        <v>138.4</v>
      </c>
      <c r="AU330" s="5">
        <v>142.5</v>
      </c>
      <c r="AV330" s="5">
        <v>140.80000000000001</v>
      </c>
      <c r="AW330" s="5">
        <v>141.30000000000001</v>
      </c>
      <c r="AX330" s="5">
        <v>142.69999999999999</v>
      </c>
      <c r="AY330" s="5">
        <v>145.4</v>
      </c>
      <c r="AZ330" s="5">
        <v>144.80000000000001</v>
      </c>
      <c r="BA330" s="5">
        <v>143.9</v>
      </c>
      <c r="BB330" s="5">
        <v>141.1</v>
      </c>
      <c r="BC330" s="5">
        <v>142.1</v>
      </c>
      <c r="BD330" s="5">
        <v>142.80000000000001</v>
      </c>
      <c r="BE330" s="5">
        <v>142.9</v>
      </c>
      <c r="BF330" s="5">
        <v>139.69999999999999</v>
      </c>
      <c r="BG330" s="5">
        <v>141.4</v>
      </c>
      <c r="BH330" s="5">
        <v>142.19999999999999</v>
      </c>
      <c r="BI330" s="5">
        <v>143.30000000000001</v>
      </c>
      <c r="BJ330" s="5">
        <v>142.19999999999999</v>
      </c>
      <c r="BK330" s="5">
        <v>140</v>
      </c>
      <c r="BL330" s="5">
        <v>140.5</v>
      </c>
      <c r="BM330" s="5">
        <v>138.80000000000001</v>
      </c>
      <c r="BN330" s="5">
        <v>139</v>
      </c>
      <c r="BO330" s="5">
        <v>138.19999999999999</v>
      </c>
      <c r="BP330" s="5">
        <v>139.30000000000001</v>
      </c>
      <c r="BQ330" s="5">
        <v>141.80000000000001</v>
      </c>
      <c r="BR330" s="5">
        <v>139.4</v>
      </c>
      <c r="BS330" s="5">
        <v>130.80000000000001</v>
      </c>
      <c r="BT330" s="5">
        <v>128.19999999999999</v>
      </c>
      <c r="BU330" s="5">
        <v>128.6</v>
      </c>
      <c r="BV330" s="5">
        <v>128.6</v>
      </c>
      <c r="BW330" s="5">
        <v>127.8</v>
      </c>
      <c r="BX330" s="5">
        <v>128.19999999999999</v>
      </c>
      <c r="BY330" s="5">
        <v>127.9</v>
      </c>
      <c r="BZ330" s="5">
        <v>125.9</v>
      </c>
      <c r="CA330" s="5">
        <v>122.1</v>
      </c>
      <c r="CB330" s="5">
        <v>121.2</v>
      </c>
      <c r="CC330" s="5">
        <v>119.8</v>
      </c>
      <c r="CD330" s="5">
        <v>118</v>
      </c>
      <c r="CE330" s="5">
        <v>118.7</v>
      </c>
      <c r="CF330" s="5">
        <v>121.1</v>
      </c>
      <c r="CG330" s="5">
        <v>122.6</v>
      </c>
      <c r="CH330" s="5">
        <v>123.4</v>
      </c>
      <c r="CI330" s="5">
        <v>125.7</v>
      </c>
      <c r="CJ330" s="5">
        <v>121.6</v>
      </c>
      <c r="CK330" s="5">
        <v>125.9</v>
      </c>
      <c r="CL330" s="5">
        <v>128.1</v>
      </c>
      <c r="CM330" s="5">
        <v>130.5</v>
      </c>
      <c r="CN330" s="5">
        <v>128.5</v>
      </c>
      <c r="CO330" s="5">
        <v>130.9</v>
      </c>
      <c r="CP330" s="5">
        <v>124.8</v>
      </c>
      <c r="CQ330" s="5">
        <v>120.1</v>
      </c>
      <c r="CR330" s="5">
        <v>119.6</v>
      </c>
      <c r="CS330" s="5">
        <v>120.6</v>
      </c>
      <c r="CT330" s="5">
        <v>120</v>
      </c>
      <c r="CU330" s="5">
        <v>121.9</v>
      </c>
      <c r="CV330" s="5">
        <v>121.9</v>
      </c>
      <c r="CW330" s="5">
        <v>117.1</v>
      </c>
      <c r="CX330" s="5">
        <v>122.8</v>
      </c>
      <c r="CY330" s="5">
        <v>123.2</v>
      </c>
      <c r="CZ330" s="5">
        <v>123.2</v>
      </c>
      <c r="DA330" s="5">
        <v>126.1</v>
      </c>
      <c r="DB330" s="5">
        <v>123.9</v>
      </c>
      <c r="DC330" s="5">
        <v>126.3</v>
      </c>
      <c r="DD330" s="5">
        <v>125.3</v>
      </c>
      <c r="DE330" s="5">
        <v>125.8</v>
      </c>
      <c r="DF330" s="5">
        <v>126.6</v>
      </c>
      <c r="DG330" s="5">
        <v>128.9</v>
      </c>
      <c r="DH330" s="5">
        <v>126.8</v>
      </c>
      <c r="DI330" s="5">
        <v>127.8</v>
      </c>
      <c r="DJ330" s="5">
        <v>129</v>
      </c>
      <c r="DK330" s="5">
        <v>134</v>
      </c>
      <c r="DL330" s="5">
        <v>138.19999999999999</v>
      </c>
      <c r="DM330" s="5">
        <v>137.19999999999999</v>
      </c>
      <c r="DN330" s="5">
        <v>133.30000000000001</v>
      </c>
      <c r="DO330" s="5">
        <v>133.30000000000001</v>
      </c>
      <c r="DP330" s="5">
        <v>135.1</v>
      </c>
      <c r="DQ330" s="5">
        <v>132.19999999999999</v>
      </c>
      <c r="DR330" s="5">
        <v>134.80000000000001</v>
      </c>
      <c r="DS330" s="5">
        <v>135.4</v>
      </c>
      <c r="DT330" s="5">
        <v>136.5</v>
      </c>
    </row>
    <row r="331" spans="1:124">
      <c r="A331" s="3" t="s">
        <v>675</v>
      </c>
      <c r="B331" s="3" t="s">
        <v>676</v>
      </c>
      <c r="C331" s="4">
        <v>1.1132200000000001</v>
      </c>
      <c r="D331" s="5">
        <v>102.1</v>
      </c>
      <c r="E331" s="5">
        <v>102.4</v>
      </c>
      <c r="F331" s="5">
        <v>102.2</v>
      </c>
      <c r="G331" s="5">
        <v>102.7</v>
      </c>
      <c r="H331" s="5">
        <v>102.9</v>
      </c>
      <c r="I331" s="5">
        <v>104.1</v>
      </c>
      <c r="J331" s="5">
        <v>104.1</v>
      </c>
      <c r="K331" s="5">
        <v>103.8</v>
      </c>
      <c r="L331" s="5">
        <v>104.1</v>
      </c>
      <c r="M331" s="5">
        <v>104.3</v>
      </c>
      <c r="N331" s="5">
        <v>105.2</v>
      </c>
      <c r="O331" s="5">
        <v>105.1</v>
      </c>
      <c r="P331" s="5">
        <v>107.8</v>
      </c>
      <c r="Q331" s="5">
        <v>108.1</v>
      </c>
      <c r="R331" s="5">
        <v>108.8</v>
      </c>
      <c r="S331" s="5">
        <v>108</v>
      </c>
      <c r="T331" s="5">
        <v>108.9</v>
      </c>
      <c r="U331" s="5">
        <v>110.1</v>
      </c>
      <c r="V331" s="5">
        <v>110.3</v>
      </c>
      <c r="W331" s="5">
        <v>111.1</v>
      </c>
      <c r="X331" s="5">
        <v>111.8</v>
      </c>
      <c r="Y331" s="5">
        <v>111.6</v>
      </c>
      <c r="Z331" s="5">
        <v>112.7</v>
      </c>
      <c r="AA331" s="5">
        <v>113.7</v>
      </c>
      <c r="AB331" s="5">
        <v>114.9</v>
      </c>
      <c r="AC331" s="5">
        <v>115.3</v>
      </c>
      <c r="AD331" s="5">
        <v>114.8</v>
      </c>
      <c r="AE331" s="5">
        <v>115</v>
      </c>
      <c r="AF331" s="5">
        <v>114.6</v>
      </c>
      <c r="AG331" s="5">
        <v>114.9</v>
      </c>
      <c r="AH331" s="5">
        <v>114.5</v>
      </c>
      <c r="AI331" s="5">
        <v>113.8</v>
      </c>
      <c r="AJ331" s="5">
        <v>113.3</v>
      </c>
      <c r="AK331" s="5">
        <v>111.8</v>
      </c>
      <c r="AL331" s="5">
        <v>111.5</v>
      </c>
      <c r="AM331" s="5">
        <v>113.2</v>
      </c>
      <c r="AN331" s="5">
        <v>112.1</v>
      </c>
      <c r="AO331" s="5">
        <v>112.4</v>
      </c>
      <c r="AP331" s="5">
        <v>112.6</v>
      </c>
      <c r="AQ331" s="5">
        <v>112.3</v>
      </c>
      <c r="AR331" s="5">
        <v>112.7</v>
      </c>
      <c r="AS331" s="5">
        <v>113.5</v>
      </c>
      <c r="AT331" s="5">
        <v>112.9</v>
      </c>
      <c r="AU331" s="5">
        <v>112.9</v>
      </c>
      <c r="AV331" s="5">
        <v>113.1</v>
      </c>
      <c r="AW331" s="5">
        <v>113.1</v>
      </c>
      <c r="AX331" s="5">
        <v>112.2</v>
      </c>
      <c r="AY331" s="5">
        <v>112.8</v>
      </c>
      <c r="AZ331" s="5">
        <v>112.3</v>
      </c>
      <c r="BA331" s="5">
        <v>112.7</v>
      </c>
      <c r="BB331" s="5">
        <v>113.2</v>
      </c>
      <c r="BC331" s="5">
        <v>113.3</v>
      </c>
      <c r="BD331" s="5">
        <v>113.1</v>
      </c>
      <c r="BE331" s="5">
        <v>112.2</v>
      </c>
      <c r="BF331" s="5">
        <v>112.9</v>
      </c>
      <c r="BG331" s="5">
        <v>114.8</v>
      </c>
      <c r="BH331" s="5">
        <v>114.4</v>
      </c>
      <c r="BI331" s="5">
        <v>114.5</v>
      </c>
      <c r="BJ331" s="5">
        <v>114.6</v>
      </c>
      <c r="BK331" s="5">
        <v>115.7</v>
      </c>
      <c r="BL331" s="5">
        <v>116.4</v>
      </c>
      <c r="BM331" s="5">
        <v>117.7</v>
      </c>
      <c r="BN331" s="5">
        <v>118.5</v>
      </c>
      <c r="BO331" s="5">
        <v>118.9</v>
      </c>
      <c r="BP331" s="5">
        <v>118.1</v>
      </c>
      <c r="BQ331" s="5">
        <v>119.9</v>
      </c>
      <c r="BR331" s="5">
        <v>119.4</v>
      </c>
      <c r="BS331" s="5">
        <v>118</v>
      </c>
      <c r="BT331" s="5">
        <v>118.6</v>
      </c>
      <c r="BU331" s="5">
        <v>119.8</v>
      </c>
      <c r="BV331" s="5">
        <v>120.8</v>
      </c>
      <c r="BW331" s="5">
        <v>120.3</v>
      </c>
      <c r="BX331" s="5">
        <v>120.8</v>
      </c>
      <c r="BY331" s="5">
        <v>121.6</v>
      </c>
      <c r="BZ331" s="5">
        <v>121.3</v>
      </c>
      <c r="CA331" s="5">
        <v>122.3</v>
      </c>
      <c r="CB331" s="5">
        <v>122.3</v>
      </c>
      <c r="CC331" s="5">
        <v>123</v>
      </c>
      <c r="CD331" s="5">
        <v>124.7</v>
      </c>
      <c r="CE331" s="5">
        <v>125.4</v>
      </c>
      <c r="CF331" s="5">
        <v>125.3</v>
      </c>
      <c r="CG331" s="5">
        <v>124.9</v>
      </c>
      <c r="CH331" s="5">
        <v>124.1</v>
      </c>
      <c r="CI331" s="5">
        <v>123.8</v>
      </c>
      <c r="CJ331" s="5">
        <v>123.9</v>
      </c>
      <c r="CK331" s="5">
        <v>123</v>
      </c>
      <c r="CL331" s="5">
        <v>122.5</v>
      </c>
      <c r="CM331" s="5">
        <v>122.1</v>
      </c>
      <c r="CN331" s="5">
        <v>121.4</v>
      </c>
      <c r="CO331" s="5">
        <v>120.7</v>
      </c>
      <c r="CP331" s="5">
        <v>120.1</v>
      </c>
      <c r="CQ331" s="5">
        <v>119.7</v>
      </c>
      <c r="CR331" s="5">
        <v>118.9</v>
      </c>
      <c r="CS331" s="5">
        <v>120.3</v>
      </c>
      <c r="CT331" s="5">
        <v>120.3</v>
      </c>
      <c r="CU331" s="5">
        <v>120.4</v>
      </c>
      <c r="CV331" s="5">
        <v>120.6</v>
      </c>
      <c r="CW331" s="5">
        <v>120.8</v>
      </c>
      <c r="CX331" s="5">
        <v>120.4</v>
      </c>
      <c r="CY331" s="5">
        <v>119.9</v>
      </c>
      <c r="CZ331" s="5">
        <v>119</v>
      </c>
      <c r="DA331" s="5">
        <v>119.1</v>
      </c>
      <c r="DB331" s="5">
        <v>119.4</v>
      </c>
      <c r="DC331" s="5">
        <v>120</v>
      </c>
      <c r="DD331" s="5">
        <v>121.3</v>
      </c>
      <c r="DE331" s="5">
        <v>124</v>
      </c>
      <c r="DF331" s="5">
        <v>125.7</v>
      </c>
      <c r="DG331" s="5">
        <v>130.69999999999999</v>
      </c>
      <c r="DH331" s="5">
        <v>132.80000000000001</v>
      </c>
      <c r="DI331" s="5">
        <v>132.6</v>
      </c>
      <c r="DJ331" s="5">
        <v>133</v>
      </c>
      <c r="DK331" s="5">
        <v>133.5</v>
      </c>
      <c r="DL331" s="5">
        <v>132.5</v>
      </c>
      <c r="DM331" s="5">
        <v>133.9</v>
      </c>
      <c r="DN331" s="5">
        <v>137.19999999999999</v>
      </c>
      <c r="DO331" s="5">
        <v>139.6</v>
      </c>
      <c r="DP331" s="5">
        <v>141.19999999999999</v>
      </c>
      <c r="DQ331" s="5">
        <v>142.1</v>
      </c>
      <c r="DR331" s="5">
        <v>143.30000000000001</v>
      </c>
      <c r="DS331" s="5">
        <v>146.69999999999999</v>
      </c>
      <c r="DT331" s="5">
        <v>151.9</v>
      </c>
    </row>
    <row r="332" spans="1:124">
      <c r="A332" s="3" t="s">
        <v>677</v>
      </c>
      <c r="B332" s="3" t="s">
        <v>678</v>
      </c>
      <c r="C332" s="4">
        <v>0.49296000000000001</v>
      </c>
      <c r="D332" s="5">
        <v>101.9</v>
      </c>
      <c r="E332" s="5">
        <v>101.8</v>
      </c>
      <c r="F332" s="5">
        <v>102.8</v>
      </c>
      <c r="G332" s="5">
        <v>103.1</v>
      </c>
      <c r="H332" s="5">
        <v>103.7</v>
      </c>
      <c r="I332" s="5">
        <v>102.9</v>
      </c>
      <c r="J332" s="5">
        <v>102.8</v>
      </c>
      <c r="K332" s="5">
        <v>103.2</v>
      </c>
      <c r="L332" s="5">
        <v>103.7</v>
      </c>
      <c r="M332" s="5">
        <v>104</v>
      </c>
      <c r="N332" s="5">
        <v>104</v>
      </c>
      <c r="O332" s="5">
        <v>105.2</v>
      </c>
      <c r="P332" s="5">
        <v>107.9</v>
      </c>
      <c r="Q332" s="5">
        <v>108.4</v>
      </c>
      <c r="R332" s="5">
        <v>109</v>
      </c>
      <c r="S332" s="5">
        <v>109</v>
      </c>
      <c r="T332" s="5">
        <v>110.3</v>
      </c>
      <c r="U332" s="5">
        <v>110.3</v>
      </c>
      <c r="V332" s="5">
        <v>111.5</v>
      </c>
      <c r="W332" s="5">
        <v>112.1</v>
      </c>
      <c r="X332" s="5">
        <v>113.3</v>
      </c>
      <c r="Y332" s="5">
        <v>113.4</v>
      </c>
      <c r="Z332" s="5">
        <v>114.3</v>
      </c>
      <c r="AA332" s="5">
        <v>115.1</v>
      </c>
      <c r="AB332" s="5">
        <v>117.1</v>
      </c>
      <c r="AC332" s="5">
        <v>117.5</v>
      </c>
      <c r="AD332" s="5">
        <v>116.5</v>
      </c>
      <c r="AE332" s="5">
        <v>116.5</v>
      </c>
      <c r="AF332" s="5">
        <v>117.5</v>
      </c>
      <c r="AG332" s="5">
        <v>115.7</v>
      </c>
      <c r="AH332" s="5">
        <v>115.9</v>
      </c>
      <c r="AI332" s="5">
        <v>115.2</v>
      </c>
      <c r="AJ332" s="5">
        <v>115.5</v>
      </c>
      <c r="AK332" s="5">
        <v>114.8</v>
      </c>
      <c r="AL332" s="5">
        <v>114.9</v>
      </c>
      <c r="AM332" s="5">
        <v>115.5</v>
      </c>
      <c r="AN332" s="5">
        <v>114.6</v>
      </c>
      <c r="AO332" s="5">
        <v>115.2</v>
      </c>
      <c r="AP332" s="5">
        <v>115.2</v>
      </c>
      <c r="AQ332" s="5">
        <v>115.9</v>
      </c>
      <c r="AR332" s="5">
        <v>115.2</v>
      </c>
      <c r="AS332" s="5">
        <v>116.2</v>
      </c>
      <c r="AT332" s="5">
        <v>115.4</v>
      </c>
      <c r="AU332" s="5">
        <v>115.3</v>
      </c>
      <c r="AV332" s="5">
        <v>115.4</v>
      </c>
      <c r="AW332" s="5">
        <v>115.9</v>
      </c>
      <c r="AX332" s="5">
        <v>115.7</v>
      </c>
      <c r="AY332" s="5">
        <v>116.2</v>
      </c>
      <c r="AZ332" s="5">
        <v>116.5</v>
      </c>
      <c r="BA332" s="5">
        <v>116.4</v>
      </c>
      <c r="BB332" s="5">
        <v>117.2</v>
      </c>
      <c r="BC332" s="5">
        <v>117.3</v>
      </c>
      <c r="BD332" s="5">
        <v>116.6</v>
      </c>
      <c r="BE332" s="5">
        <v>116.2</v>
      </c>
      <c r="BF332" s="5">
        <v>116.8</v>
      </c>
      <c r="BG332" s="5">
        <v>117.5</v>
      </c>
      <c r="BH332" s="5">
        <v>118</v>
      </c>
      <c r="BI332" s="5">
        <v>119.1</v>
      </c>
      <c r="BJ332" s="5">
        <v>119.8</v>
      </c>
      <c r="BK332" s="5">
        <v>121.3</v>
      </c>
      <c r="BL332" s="5">
        <v>121.4</v>
      </c>
      <c r="BM332" s="5">
        <v>122.1</v>
      </c>
      <c r="BN332" s="5">
        <v>122.2</v>
      </c>
      <c r="BO332" s="5">
        <v>120.9</v>
      </c>
      <c r="BP332" s="5">
        <v>120.2</v>
      </c>
      <c r="BQ332" s="5">
        <v>122.5</v>
      </c>
      <c r="BR332" s="5">
        <v>121.5</v>
      </c>
      <c r="BS332" s="5">
        <v>121.3</v>
      </c>
      <c r="BT332" s="5">
        <v>122.9</v>
      </c>
      <c r="BU332" s="5">
        <v>123.8</v>
      </c>
      <c r="BV332" s="5">
        <v>125.1</v>
      </c>
      <c r="BW332" s="5">
        <v>123.5</v>
      </c>
      <c r="BX332" s="5">
        <v>125.4</v>
      </c>
      <c r="BY332" s="5">
        <v>126</v>
      </c>
      <c r="BZ332" s="5">
        <v>126.4</v>
      </c>
      <c r="CA332" s="5">
        <v>127.2</v>
      </c>
      <c r="CB332" s="5">
        <v>127.7</v>
      </c>
      <c r="CC332" s="5">
        <v>128.9</v>
      </c>
      <c r="CD332" s="5">
        <v>131.9</v>
      </c>
      <c r="CE332" s="5">
        <v>132.80000000000001</v>
      </c>
      <c r="CF332" s="5">
        <v>132.30000000000001</v>
      </c>
      <c r="CG332" s="5">
        <v>131.5</v>
      </c>
      <c r="CH332" s="5">
        <v>131</v>
      </c>
      <c r="CI332" s="5">
        <v>130.5</v>
      </c>
      <c r="CJ332" s="5">
        <v>129.5</v>
      </c>
      <c r="CK332" s="5">
        <v>128.19999999999999</v>
      </c>
      <c r="CL332" s="5">
        <v>127.2</v>
      </c>
      <c r="CM332" s="5">
        <v>126.4</v>
      </c>
      <c r="CN332" s="5">
        <v>125.3</v>
      </c>
      <c r="CO332" s="5">
        <v>125</v>
      </c>
      <c r="CP332" s="5">
        <v>123</v>
      </c>
      <c r="CQ332" s="5">
        <v>122.6</v>
      </c>
      <c r="CR332" s="5">
        <v>122.7</v>
      </c>
      <c r="CS332" s="5">
        <v>122.6</v>
      </c>
      <c r="CT332" s="5">
        <v>123.6</v>
      </c>
      <c r="CU332" s="5">
        <v>123.4</v>
      </c>
      <c r="CV332" s="5">
        <v>123.5</v>
      </c>
      <c r="CW332" s="5">
        <v>124.3</v>
      </c>
      <c r="CX332" s="5">
        <v>122.6</v>
      </c>
      <c r="CY332" s="5">
        <v>121.4</v>
      </c>
      <c r="CZ332" s="5">
        <v>120.6</v>
      </c>
      <c r="DA332" s="5">
        <v>120.9</v>
      </c>
      <c r="DB332" s="5">
        <v>120.9</v>
      </c>
      <c r="DC332" s="5">
        <v>121.3</v>
      </c>
      <c r="DD332" s="5">
        <v>123.1</v>
      </c>
      <c r="DE332" s="5">
        <v>126.3</v>
      </c>
      <c r="DF332" s="5">
        <v>128.80000000000001</v>
      </c>
      <c r="DG332" s="5">
        <v>135.9</v>
      </c>
      <c r="DH332" s="5">
        <v>138.5</v>
      </c>
      <c r="DI332" s="5">
        <v>137.30000000000001</v>
      </c>
      <c r="DJ332" s="5">
        <v>136.5</v>
      </c>
      <c r="DK332" s="5">
        <v>135.6</v>
      </c>
      <c r="DL332" s="5">
        <v>135.69999999999999</v>
      </c>
      <c r="DM332" s="5">
        <v>138.5</v>
      </c>
      <c r="DN332" s="5">
        <v>141.4</v>
      </c>
      <c r="DO332" s="5">
        <v>144.4</v>
      </c>
      <c r="DP332" s="5">
        <v>145.30000000000001</v>
      </c>
      <c r="DQ332" s="5">
        <v>145.1</v>
      </c>
      <c r="DR332" s="5">
        <v>146.19999999999999</v>
      </c>
      <c r="DS332" s="5">
        <v>149.6</v>
      </c>
      <c r="DT332" s="5">
        <v>155.19999999999999</v>
      </c>
    </row>
    <row r="333" spans="1:124">
      <c r="A333" s="3" t="s">
        <v>679</v>
      </c>
      <c r="B333" s="3" t="s">
        <v>680</v>
      </c>
      <c r="C333" s="4">
        <v>7.9229999999999995E-2</v>
      </c>
      <c r="D333" s="5">
        <v>102.6</v>
      </c>
      <c r="E333" s="5">
        <v>103.6</v>
      </c>
      <c r="F333" s="5">
        <v>104.6</v>
      </c>
      <c r="G333" s="5">
        <v>105.6</v>
      </c>
      <c r="H333" s="5">
        <v>107</v>
      </c>
      <c r="I333" s="5">
        <v>105.6</v>
      </c>
      <c r="J333" s="5">
        <v>105.1</v>
      </c>
      <c r="K333" s="5">
        <v>104.9</v>
      </c>
      <c r="L333" s="5">
        <v>105.7</v>
      </c>
      <c r="M333" s="5">
        <v>105.6</v>
      </c>
      <c r="N333" s="5">
        <v>105.3</v>
      </c>
      <c r="O333" s="5">
        <v>105.1</v>
      </c>
      <c r="P333" s="5">
        <v>109.1</v>
      </c>
      <c r="Q333" s="5">
        <v>110.3</v>
      </c>
      <c r="R333" s="5">
        <v>109.6</v>
      </c>
      <c r="S333" s="5">
        <v>111.7</v>
      </c>
      <c r="T333" s="5">
        <v>113.4</v>
      </c>
      <c r="U333" s="5">
        <v>114.5</v>
      </c>
      <c r="V333" s="5">
        <v>117.2</v>
      </c>
      <c r="W333" s="5">
        <v>117.2</v>
      </c>
      <c r="X333" s="5">
        <v>117</v>
      </c>
      <c r="Y333" s="5">
        <v>117</v>
      </c>
      <c r="Z333" s="5">
        <v>117</v>
      </c>
      <c r="AA333" s="5">
        <v>116.2</v>
      </c>
      <c r="AB333" s="5">
        <v>116.2</v>
      </c>
      <c r="AC333" s="5">
        <v>116.7</v>
      </c>
      <c r="AD333" s="5">
        <v>115.6</v>
      </c>
      <c r="AE333" s="5">
        <v>115.3</v>
      </c>
      <c r="AF333" s="5">
        <v>116.3</v>
      </c>
      <c r="AG333" s="5">
        <v>115.3</v>
      </c>
      <c r="AH333" s="5">
        <v>115.3</v>
      </c>
      <c r="AI333" s="5">
        <v>114.5</v>
      </c>
      <c r="AJ333" s="5">
        <v>114.9</v>
      </c>
      <c r="AK333" s="5">
        <v>114.4</v>
      </c>
      <c r="AL333" s="5">
        <v>113.7</v>
      </c>
      <c r="AM333" s="5">
        <v>113.9</v>
      </c>
      <c r="AN333" s="5">
        <v>112</v>
      </c>
      <c r="AO333" s="5">
        <v>112.5</v>
      </c>
      <c r="AP333" s="5">
        <v>111.9</v>
      </c>
      <c r="AQ333" s="5">
        <v>110.9</v>
      </c>
      <c r="AR333" s="5">
        <v>110.8</v>
      </c>
      <c r="AS333" s="5">
        <v>110.7</v>
      </c>
      <c r="AT333" s="5">
        <v>110.6</v>
      </c>
      <c r="AU333" s="5">
        <v>110.7</v>
      </c>
      <c r="AV333" s="5">
        <v>111.6</v>
      </c>
      <c r="AW333" s="5">
        <v>111.6</v>
      </c>
      <c r="AX333" s="5">
        <v>112.6</v>
      </c>
      <c r="AY333" s="5">
        <v>111.7</v>
      </c>
      <c r="AZ333" s="5">
        <v>112.9</v>
      </c>
      <c r="BA333" s="5">
        <v>113.3</v>
      </c>
      <c r="BB333" s="5">
        <v>113.8</v>
      </c>
      <c r="BC333" s="5">
        <v>111.8</v>
      </c>
      <c r="BD333" s="5">
        <v>112.4</v>
      </c>
      <c r="BE333" s="5">
        <v>112.9</v>
      </c>
      <c r="BF333" s="5">
        <v>112.4</v>
      </c>
      <c r="BG333" s="5">
        <v>111.4</v>
      </c>
      <c r="BH333" s="5">
        <v>112.3</v>
      </c>
      <c r="BI333" s="5">
        <v>113</v>
      </c>
      <c r="BJ333" s="5">
        <v>112.2</v>
      </c>
      <c r="BK333" s="5">
        <v>112.1</v>
      </c>
      <c r="BL333" s="5">
        <v>112.6</v>
      </c>
      <c r="BM333" s="5">
        <v>113.5</v>
      </c>
      <c r="BN333" s="5">
        <v>114.2</v>
      </c>
      <c r="BO333" s="5">
        <v>112.2</v>
      </c>
      <c r="BP333" s="5">
        <v>112.4</v>
      </c>
      <c r="BQ333" s="5">
        <v>113.5</v>
      </c>
      <c r="BR333" s="5">
        <v>111.9</v>
      </c>
      <c r="BS333" s="5">
        <v>111.9</v>
      </c>
      <c r="BT333" s="5">
        <v>113.1</v>
      </c>
      <c r="BU333" s="5">
        <v>112.2</v>
      </c>
      <c r="BV333" s="5">
        <v>115.7</v>
      </c>
      <c r="BW333" s="5">
        <v>117.7</v>
      </c>
      <c r="BX333" s="5">
        <v>122.2</v>
      </c>
      <c r="BY333" s="5">
        <v>124.9</v>
      </c>
      <c r="BZ333" s="5">
        <v>126</v>
      </c>
      <c r="CA333" s="5">
        <v>128.5</v>
      </c>
      <c r="CB333" s="5">
        <v>128.6</v>
      </c>
      <c r="CC333" s="5">
        <v>130.30000000000001</v>
      </c>
      <c r="CD333" s="5">
        <v>131.69999999999999</v>
      </c>
      <c r="CE333" s="5">
        <v>131.9</v>
      </c>
      <c r="CF333" s="5">
        <v>130.69999999999999</v>
      </c>
      <c r="CG333" s="5">
        <v>129.19999999999999</v>
      </c>
      <c r="CH333" s="5">
        <v>126.5</v>
      </c>
      <c r="CI333" s="5">
        <v>123.9</v>
      </c>
      <c r="CJ333" s="5">
        <v>122</v>
      </c>
      <c r="CK333" s="5">
        <v>118.7</v>
      </c>
      <c r="CL333" s="5">
        <v>117.7</v>
      </c>
      <c r="CM333" s="5">
        <v>115.2</v>
      </c>
      <c r="CN333" s="5">
        <v>112.9</v>
      </c>
      <c r="CO333" s="5">
        <v>111.8</v>
      </c>
      <c r="CP333" s="5">
        <v>110.7</v>
      </c>
      <c r="CQ333" s="5">
        <v>110.6</v>
      </c>
      <c r="CR333" s="5">
        <v>110.9</v>
      </c>
      <c r="CS333" s="5">
        <v>109.3</v>
      </c>
      <c r="CT333" s="5">
        <v>108.7</v>
      </c>
      <c r="CU333" s="5">
        <v>108.9</v>
      </c>
      <c r="CV333" s="5">
        <v>109.2</v>
      </c>
      <c r="CW333" s="5">
        <v>108.9</v>
      </c>
      <c r="CX333" s="5">
        <v>106.4</v>
      </c>
      <c r="CY333" s="5">
        <v>107.5</v>
      </c>
      <c r="CZ333" s="5">
        <v>104.6</v>
      </c>
      <c r="DA333" s="5">
        <v>105.3</v>
      </c>
      <c r="DB333" s="5">
        <v>105.1</v>
      </c>
      <c r="DC333" s="5">
        <v>105.9</v>
      </c>
      <c r="DD333" s="5">
        <v>106.1</v>
      </c>
      <c r="DE333" s="5">
        <v>108.9</v>
      </c>
      <c r="DF333" s="5">
        <v>114.2</v>
      </c>
      <c r="DG333" s="5">
        <v>120.8</v>
      </c>
      <c r="DH333" s="5">
        <v>123.4</v>
      </c>
      <c r="DI333" s="5">
        <v>123.9</v>
      </c>
      <c r="DJ333" s="5">
        <v>122.5</v>
      </c>
      <c r="DK333" s="5">
        <v>124.6</v>
      </c>
      <c r="DL333" s="5">
        <v>124.2</v>
      </c>
      <c r="DM333" s="5">
        <v>125.1</v>
      </c>
      <c r="DN333" s="5">
        <v>127.7</v>
      </c>
      <c r="DO333" s="5">
        <v>130.69999999999999</v>
      </c>
      <c r="DP333" s="5">
        <v>132.69999999999999</v>
      </c>
      <c r="DQ333" s="5">
        <v>132.69999999999999</v>
      </c>
      <c r="DR333" s="5">
        <v>134.6</v>
      </c>
      <c r="DS333" s="5">
        <v>139.4</v>
      </c>
      <c r="DT333" s="5">
        <v>146.19999999999999</v>
      </c>
    </row>
    <row r="334" spans="1:124">
      <c r="A334" s="3" t="s">
        <v>681</v>
      </c>
      <c r="B334" s="3" t="s">
        <v>682</v>
      </c>
      <c r="C334" s="4">
        <v>0.19261</v>
      </c>
      <c r="D334" s="5">
        <v>100.8</v>
      </c>
      <c r="E334" s="5">
        <v>101.2</v>
      </c>
      <c r="F334" s="5">
        <v>102.4</v>
      </c>
      <c r="G334" s="5">
        <v>102.3</v>
      </c>
      <c r="H334" s="5">
        <v>102</v>
      </c>
      <c r="I334" s="5">
        <v>101.2</v>
      </c>
      <c r="J334" s="5">
        <v>101.6</v>
      </c>
      <c r="K334" s="5">
        <v>102.2</v>
      </c>
      <c r="L334" s="5">
        <v>102.8</v>
      </c>
      <c r="M334" s="5">
        <v>105.1</v>
      </c>
      <c r="N334" s="5">
        <v>104.2</v>
      </c>
      <c r="O334" s="5">
        <v>106.8</v>
      </c>
      <c r="P334" s="5">
        <v>108</v>
      </c>
      <c r="Q334" s="5">
        <v>108.8</v>
      </c>
      <c r="R334" s="5">
        <v>110.7</v>
      </c>
      <c r="S334" s="5">
        <v>109.1</v>
      </c>
      <c r="T334" s="5">
        <v>110.9</v>
      </c>
      <c r="U334" s="5">
        <v>111.5</v>
      </c>
      <c r="V334" s="5">
        <v>111.4</v>
      </c>
      <c r="W334" s="5">
        <v>113.6</v>
      </c>
      <c r="X334" s="5">
        <v>115.2</v>
      </c>
      <c r="Y334" s="5">
        <v>115.7</v>
      </c>
      <c r="Z334" s="5">
        <v>116.5</v>
      </c>
      <c r="AA334" s="5">
        <v>116.9</v>
      </c>
      <c r="AB334" s="5">
        <v>118.6</v>
      </c>
      <c r="AC334" s="5">
        <v>118.2</v>
      </c>
      <c r="AD334" s="5">
        <v>117.6</v>
      </c>
      <c r="AE334" s="5">
        <v>118.1</v>
      </c>
      <c r="AF334" s="5">
        <v>118.6</v>
      </c>
      <c r="AG334" s="5">
        <v>116.4</v>
      </c>
      <c r="AH334" s="5">
        <v>117.2</v>
      </c>
      <c r="AI334" s="5">
        <v>117.2</v>
      </c>
      <c r="AJ334" s="5">
        <v>116.2</v>
      </c>
      <c r="AK334" s="5">
        <v>115.7</v>
      </c>
      <c r="AL334" s="5">
        <v>117</v>
      </c>
      <c r="AM334" s="5">
        <v>116.2</v>
      </c>
      <c r="AN334" s="5">
        <v>116.7</v>
      </c>
      <c r="AO334" s="5">
        <v>117.6</v>
      </c>
      <c r="AP334" s="5">
        <v>118.1</v>
      </c>
      <c r="AQ334" s="5">
        <v>118.4</v>
      </c>
      <c r="AR334" s="5">
        <v>116.3</v>
      </c>
      <c r="AS334" s="5">
        <v>117.9</v>
      </c>
      <c r="AT334" s="5">
        <v>115.5</v>
      </c>
      <c r="AU334" s="5">
        <v>116.2</v>
      </c>
      <c r="AV334" s="5">
        <v>115.9</v>
      </c>
      <c r="AW334" s="5">
        <v>116.9</v>
      </c>
      <c r="AX334" s="5">
        <v>115.4</v>
      </c>
      <c r="AY334" s="5">
        <v>116.8</v>
      </c>
      <c r="AZ334" s="5">
        <v>116.2</v>
      </c>
      <c r="BA334" s="5">
        <v>115.7</v>
      </c>
      <c r="BB334" s="5">
        <v>117.6</v>
      </c>
      <c r="BC334" s="5">
        <v>118.8</v>
      </c>
      <c r="BD334" s="5">
        <v>118.4</v>
      </c>
      <c r="BE334" s="5">
        <v>116.9</v>
      </c>
      <c r="BF334" s="5">
        <v>119.2</v>
      </c>
      <c r="BG334" s="5">
        <v>121.1</v>
      </c>
      <c r="BH334" s="5">
        <v>120.2</v>
      </c>
      <c r="BI334" s="5">
        <v>122.2</v>
      </c>
      <c r="BJ334" s="5">
        <v>122.2</v>
      </c>
      <c r="BK334" s="5">
        <v>123.2</v>
      </c>
      <c r="BL334" s="5">
        <v>121.9</v>
      </c>
      <c r="BM334" s="5">
        <v>122.2</v>
      </c>
      <c r="BN334" s="5">
        <v>121.9</v>
      </c>
      <c r="BO334" s="5">
        <v>120.8</v>
      </c>
      <c r="BP334" s="5">
        <v>119.7</v>
      </c>
      <c r="BQ334" s="5">
        <v>124.9</v>
      </c>
      <c r="BR334" s="5">
        <v>123.5</v>
      </c>
      <c r="BS334" s="5">
        <v>122.5</v>
      </c>
      <c r="BT334" s="5">
        <v>123.8</v>
      </c>
      <c r="BU334" s="5">
        <v>124.4</v>
      </c>
      <c r="BV334" s="5">
        <v>126.3</v>
      </c>
      <c r="BW334" s="5">
        <v>126.3</v>
      </c>
      <c r="BX334" s="5">
        <v>127.7</v>
      </c>
      <c r="BY334" s="5">
        <v>127.9</v>
      </c>
      <c r="BZ334" s="5">
        <v>128.69999999999999</v>
      </c>
      <c r="CA334" s="5">
        <v>129.1</v>
      </c>
      <c r="CB334" s="5">
        <v>130.1</v>
      </c>
      <c r="CC334" s="5">
        <v>131.4</v>
      </c>
      <c r="CD334" s="5">
        <v>136.69999999999999</v>
      </c>
      <c r="CE334" s="5">
        <v>137.9</v>
      </c>
      <c r="CF334" s="5">
        <v>139.4</v>
      </c>
      <c r="CG334" s="5">
        <v>138.69999999999999</v>
      </c>
      <c r="CH334" s="5">
        <v>138.80000000000001</v>
      </c>
      <c r="CI334" s="5">
        <v>139.30000000000001</v>
      </c>
      <c r="CJ334" s="5">
        <v>138.4</v>
      </c>
      <c r="CK334" s="5">
        <v>138.80000000000001</v>
      </c>
      <c r="CL334" s="5">
        <v>137.19999999999999</v>
      </c>
      <c r="CM334" s="5">
        <v>136.6</v>
      </c>
      <c r="CN334" s="5">
        <v>134.6</v>
      </c>
      <c r="CO334" s="5">
        <v>135</v>
      </c>
      <c r="CP334" s="5">
        <v>132.19999999999999</v>
      </c>
      <c r="CQ334" s="5">
        <v>131.30000000000001</v>
      </c>
      <c r="CR334" s="5">
        <v>130.9</v>
      </c>
      <c r="CS334" s="5">
        <v>130.69999999999999</v>
      </c>
      <c r="CT334" s="5">
        <v>131.5</v>
      </c>
      <c r="CU334" s="5">
        <v>131.80000000000001</v>
      </c>
      <c r="CV334" s="5">
        <v>131.1</v>
      </c>
      <c r="CW334" s="5">
        <v>132.30000000000001</v>
      </c>
      <c r="CX334" s="5">
        <v>130.6</v>
      </c>
      <c r="CY334" s="5">
        <v>127.4</v>
      </c>
      <c r="CZ334" s="5">
        <v>125.4</v>
      </c>
      <c r="DA334" s="5">
        <v>124.3</v>
      </c>
      <c r="DB334" s="5">
        <v>123.4</v>
      </c>
      <c r="DC334" s="5">
        <v>121.7</v>
      </c>
      <c r="DD334" s="5">
        <v>121.7</v>
      </c>
      <c r="DE334" s="5">
        <v>123.5</v>
      </c>
      <c r="DF334" s="5">
        <v>125.7</v>
      </c>
      <c r="DG334" s="5">
        <v>134.30000000000001</v>
      </c>
      <c r="DH334" s="5">
        <v>135.69999999999999</v>
      </c>
      <c r="DI334" s="5">
        <v>131.4</v>
      </c>
      <c r="DJ334" s="5">
        <v>130.9</v>
      </c>
      <c r="DK334" s="5">
        <v>130.9</v>
      </c>
      <c r="DL334" s="5">
        <v>129.5</v>
      </c>
      <c r="DM334" s="5">
        <v>131.9</v>
      </c>
      <c r="DN334" s="5">
        <v>133.80000000000001</v>
      </c>
      <c r="DO334" s="5">
        <v>136.6</v>
      </c>
      <c r="DP334" s="5">
        <v>137.5</v>
      </c>
      <c r="DQ334" s="5">
        <v>137.19999999999999</v>
      </c>
      <c r="DR334" s="5">
        <v>139.69999999999999</v>
      </c>
      <c r="DS334" s="5">
        <v>141</v>
      </c>
      <c r="DT334" s="5">
        <v>149.30000000000001</v>
      </c>
    </row>
    <row r="335" spans="1:124">
      <c r="A335" s="3" t="s">
        <v>683</v>
      </c>
      <c r="B335" s="3" t="s">
        <v>684</v>
      </c>
      <c r="C335" s="4">
        <v>1.23E-3</v>
      </c>
      <c r="D335" s="5">
        <v>100</v>
      </c>
      <c r="E335" s="5">
        <v>100</v>
      </c>
      <c r="F335" s="5">
        <v>100</v>
      </c>
      <c r="G335" s="5">
        <v>100</v>
      </c>
      <c r="H335" s="5">
        <v>100</v>
      </c>
      <c r="I335" s="5">
        <v>100</v>
      </c>
      <c r="J335" s="5">
        <v>100</v>
      </c>
      <c r="K335" s="5">
        <v>100</v>
      </c>
      <c r="L335" s="5">
        <v>100</v>
      </c>
      <c r="M335" s="5">
        <v>100</v>
      </c>
      <c r="N335" s="5">
        <v>100</v>
      </c>
      <c r="O335" s="5">
        <v>100</v>
      </c>
      <c r="P335" s="5">
        <v>100</v>
      </c>
      <c r="Q335" s="5">
        <v>100</v>
      </c>
      <c r="R335" s="5">
        <v>100</v>
      </c>
      <c r="S335" s="5">
        <v>100</v>
      </c>
      <c r="T335" s="5">
        <v>100</v>
      </c>
      <c r="U335" s="5">
        <v>100</v>
      </c>
      <c r="V335" s="5">
        <v>100</v>
      </c>
      <c r="W335" s="5">
        <v>100</v>
      </c>
      <c r="X335" s="5">
        <v>100</v>
      </c>
      <c r="Y335" s="5">
        <v>100</v>
      </c>
      <c r="Z335" s="5">
        <v>100</v>
      </c>
      <c r="AA335" s="5">
        <v>100</v>
      </c>
      <c r="AB335" s="5">
        <v>100</v>
      </c>
      <c r="AC335" s="5">
        <v>100</v>
      </c>
      <c r="AD335" s="5">
        <v>100</v>
      </c>
      <c r="AE335" s="5">
        <v>100</v>
      </c>
      <c r="AF335" s="5">
        <v>100</v>
      </c>
      <c r="AG335" s="5">
        <v>100</v>
      </c>
      <c r="AH335" s="5">
        <v>100</v>
      </c>
      <c r="AI335" s="5">
        <v>100</v>
      </c>
      <c r="AJ335" s="5">
        <v>100</v>
      </c>
      <c r="AK335" s="5">
        <v>100</v>
      </c>
      <c r="AL335" s="5">
        <v>100</v>
      </c>
      <c r="AM335" s="5">
        <v>100</v>
      </c>
      <c r="AN335" s="5">
        <v>100</v>
      </c>
      <c r="AO335" s="5">
        <v>100</v>
      </c>
      <c r="AP335" s="5">
        <v>100</v>
      </c>
      <c r="AQ335" s="5">
        <v>100</v>
      </c>
      <c r="AR335" s="5">
        <v>122.7</v>
      </c>
      <c r="AS335" s="5">
        <v>122.7</v>
      </c>
      <c r="AT335" s="5">
        <v>136.4</v>
      </c>
      <c r="AU335" s="5">
        <v>122.7</v>
      </c>
      <c r="AV335" s="5">
        <v>136.4</v>
      </c>
      <c r="AW335" s="5">
        <v>131.80000000000001</v>
      </c>
      <c r="AX335" s="5">
        <v>118.2</v>
      </c>
      <c r="AY335" s="5">
        <v>127.3</v>
      </c>
      <c r="AZ335" s="5">
        <v>131.80000000000001</v>
      </c>
      <c r="BA335" s="5">
        <v>140.9</v>
      </c>
      <c r="BB335" s="5">
        <v>145.5</v>
      </c>
      <c r="BC335" s="5">
        <v>136.4</v>
      </c>
      <c r="BD335" s="5">
        <v>145.5</v>
      </c>
      <c r="BE335" s="5">
        <v>145.5</v>
      </c>
      <c r="BF335" s="5">
        <v>140.9</v>
      </c>
      <c r="BG335" s="5">
        <v>127.3</v>
      </c>
      <c r="BH335" s="5">
        <v>145.5</v>
      </c>
      <c r="BI335" s="5">
        <v>145.5</v>
      </c>
      <c r="BJ335" s="5">
        <v>145.5</v>
      </c>
      <c r="BK335" s="5">
        <v>168.2</v>
      </c>
      <c r="BL335" s="5">
        <v>172.7</v>
      </c>
      <c r="BM335" s="5">
        <v>177.3</v>
      </c>
      <c r="BN335" s="5">
        <v>177.3</v>
      </c>
      <c r="BO335" s="5">
        <v>177.3</v>
      </c>
      <c r="BP335" s="5">
        <v>172.7</v>
      </c>
      <c r="BQ335" s="5">
        <v>177.3</v>
      </c>
      <c r="BR335" s="5">
        <v>168.2</v>
      </c>
      <c r="BS335" s="5">
        <v>177.3</v>
      </c>
      <c r="BT335" s="5">
        <v>177.3</v>
      </c>
      <c r="BU335" s="5">
        <v>159.1</v>
      </c>
      <c r="BV335" s="5">
        <v>159.1</v>
      </c>
      <c r="BW335" s="5">
        <v>186.4</v>
      </c>
      <c r="BX335" s="5">
        <v>181.8</v>
      </c>
      <c r="BY335" s="5">
        <v>163.6</v>
      </c>
      <c r="BZ335" s="5">
        <v>250</v>
      </c>
      <c r="CA335" s="5">
        <v>181.8</v>
      </c>
      <c r="CB335" s="5">
        <v>181.8</v>
      </c>
      <c r="CC335" s="5">
        <v>172.7</v>
      </c>
      <c r="CD335" s="5">
        <v>172.7</v>
      </c>
      <c r="CE335" s="5">
        <v>190.9</v>
      </c>
      <c r="CF335" s="5">
        <v>163.6</v>
      </c>
      <c r="CG335" s="5">
        <v>163.6</v>
      </c>
      <c r="CH335" s="5">
        <v>154.5</v>
      </c>
      <c r="CI335" s="5">
        <v>154.5</v>
      </c>
      <c r="CJ335" s="5">
        <v>145.5</v>
      </c>
      <c r="CK335" s="5">
        <v>136.4</v>
      </c>
      <c r="CL335" s="5">
        <v>136.4</v>
      </c>
      <c r="CM335" s="5">
        <v>136.4</v>
      </c>
      <c r="CN335" s="5">
        <v>127.3</v>
      </c>
      <c r="CO335" s="5">
        <v>136.4</v>
      </c>
      <c r="CP335" s="5">
        <v>127.3</v>
      </c>
      <c r="CQ335" s="5">
        <v>136.4</v>
      </c>
      <c r="CR335" s="5">
        <v>136.4</v>
      </c>
      <c r="CS335" s="5">
        <v>127.3</v>
      </c>
      <c r="CT335" s="5">
        <v>127.3</v>
      </c>
      <c r="CU335" s="5">
        <v>127.3</v>
      </c>
      <c r="CV335" s="5">
        <v>127.3</v>
      </c>
      <c r="CW335" s="5">
        <v>127.3</v>
      </c>
      <c r="CX335" s="5">
        <v>113.6</v>
      </c>
      <c r="CY335" s="5">
        <v>113.6</v>
      </c>
      <c r="CZ335" s="5">
        <v>113.6</v>
      </c>
      <c r="DA335" s="5">
        <v>122.7</v>
      </c>
      <c r="DB335" s="5">
        <v>118.2</v>
      </c>
      <c r="DC335" s="5">
        <v>131.80000000000001</v>
      </c>
      <c r="DD335" s="5">
        <v>136.4</v>
      </c>
      <c r="DE335" s="5">
        <v>140.9</v>
      </c>
      <c r="DF335" s="5">
        <v>145.5</v>
      </c>
      <c r="DG335" s="5">
        <v>159.1</v>
      </c>
      <c r="DH335" s="5">
        <v>172.7</v>
      </c>
      <c r="DI335" s="5">
        <v>168.2</v>
      </c>
      <c r="DJ335" s="5">
        <v>168.2</v>
      </c>
      <c r="DK335" s="5">
        <v>177.3</v>
      </c>
      <c r="DL335" s="5">
        <v>172.7</v>
      </c>
      <c r="DM335" s="5">
        <v>172.7</v>
      </c>
      <c r="DN335" s="5">
        <v>181.8</v>
      </c>
      <c r="DO335" s="5">
        <v>181.8</v>
      </c>
      <c r="DP335" s="5">
        <v>177.3</v>
      </c>
      <c r="DQ335" s="5">
        <v>186.4</v>
      </c>
      <c r="DR335" s="5">
        <v>190.9</v>
      </c>
      <c r="DS335" s="5">
        <v>200</v>
      </c>
      <c r="DT335" s="5">
        <v>177.3</v>
      </c>
    </row>
    <row r="336" spans="1:124">
      <c r="A336" s="3" t="s">
        <v>685</v>
      </c>
      <c r="B336" s="3" t="s">
        <v>686</v>
      </c>
      <c r="C336" s="4">
        <v>1.093E-2</v>
      </c>
      <c r="D336" s="5">
        <v>102.8</v>
      </c>
      <c r="E336" s="5">
        <v>105.7</v>
      </c>
      <c r="F336" s="5">
        <v>107</v>
      </c>
      <c r="G336" s="5">
        <v>107.1</v>
      </c>
      <c r="H336" s="5">
        <v>107.7</v>
      </c>
      <c r="I336" s="5">
        <v>107.9</v>
      </c>
      <c r="J336" s="5">
        <v>107.3</v>
      </c>
      <c r="K336" s="5">
        <v>107.8</v>
      </c>
      <c r="L336" s="5">
        <v>107.2</v>
      </c>
      <c r="M336" s="5">
        <v>107.1</v>
      </c>
      <c r="N336" s="5">
        <v>109.6</v>
      </c>
      <c r="O336" s="5">
        <v>110.2</v>
      </c>
      <c r="P336" s="5">
        <v>110.5</v>
      </c>
      <c r="Q336" s="5">
        <v>110.7</v>
      </c>
      <c r="R336" s="5">
        <v>110.5</v>
      </c>
      <c r="S336" s="5">
        <v>109.8</v>
      </c>
      <c r="T336" s="5">
        <v>109.5</v>
      </c>
      <c r="U336" s="5">
        <v>111.1</v>
      </c>
      <c r="V336" s="5">
        <v>112</v>
      </c>
      <c r="W336" s="5">
        <v>112</v>
      </c>
      <c r="X336" s="5">
        <v>111.9</v>
      </c>
      <c r="Y336" s="5">
        <v>110.7</v>
      </c>
      <c r="Z336" s="5">
        <v>113.1</v>
      </c>
      <c r="AA336" s="5">
        <v>115.3</v>
      </c>
      <c r="AB336" s="5">
        <v>118.1</v>
      </c>
      <c r="AC336" s="5">
        <v>122.7</v>
      </c>
      <c r="AD336" s="5">
        <v>121</v>
      </c>
      <c r="AE336" s="5">
        <v>121.6</v>
      </c>
      <c r="AF336" s="5">
        <v>121.7</v>
      </c>
      <c r="AG336" s="5">
        <v>121.1</v>
      </c>
      <c r="AH336" s="5">
        <v>119.8</v>
      </c>
      <c r="AI336" s="5">
        <v>118.3</v>
      </c>
      <c r="AJ336" s="5">
        <v>117.8</v>
      </c>
      <c r="AK336" s="5">
        <v>117.7</v>
      </c>
      <c r="AL336" s="5">
        <v>117.2</v>
      </c>
      <c r="AM336" s="5">
        <v>117</v>
      </c>
      <c r="AN336" s="5">
        <v>116.1</v>
      </c>
      <c r="AO336" s="5">
        <v>116.5</v>
      </c>
      <c r="AP336" s="5">
        <v>116.2</v>
      </c>
      <c r="AQ336" s="5">
        <v>115.7</v>
      </c>
      <c r="AR336" s="5">
        <v>116.1</v>
      </c>
      <c r="AS336" s="5">
        <v>115.6</v>
      </c>
      <c r="AT336" s="5">
        <v>115.4</v>
      </c>
      <c r="AU336" s="5">
        <v>115</v>
      </c>
      <c r="AV336" s="5">
        <v>114.7</v>
      </c>
      <c r="AW336" s="5">
        <v>114.3</v>
      </c>
      <c r="AX336" s="5">
        <v>113.4</v>
      </c>
      <c r="AY336" s="5">
        <v>114</v>
      </c>
      <c r="AZ336" s="5">
        <v>116</v>
      </c>
      <c r="BA336" s="5">
        <v>117.2</v>
      </c>
      <c r="BB336" s="5">
        <v>117.1</v>
      </c>
      <c r="BC336" s="5">
        <v>115.7</v>
      </c>
      <c r="BD336" s="5">
        <v>114.8</v>
      </c>
      <c r="BE336" s="5">
        <v>113.8</v>
      </c>
      <c r="BF336" s="5">
        <v>113.7</v>
      </c>
      <c r="BG336" s="5">
        <v>114.2</v>
      </c>
      <c r="BH336" s="5">
        <v>114.7</v>
      </c>
      <c r="BI336" s="5">
        <v>114.2</v>
      </c>
      <c r="BJ336" s="5">
        <v>116.1</v>
      </c>
      <c r="BK336" s="5">
        <v>118.6</v>
      </c>
      <c r="BL336" s="5">
        <v>123.6</v>
      </c>
      <c r="BM336" s="5">
        <v>125.2</v>
      </c>
      <c r="BN336" s="5">
        <v>125.1</v>
      </c>
      <c r="BO336" s="5">
        <v>124.2</v>
      </c>
      <c r="BP336" s="5">
        <v>126.5</v>
      </c>
      <c r="BQ336" s="5">
        <v>127.1</v>
      </c>
      <c r="BR336" s="5">
        <v>127.1</v>
      </c>
      <c r="BS336" s="5">
        <v>127.2</v>
      </c>
      <c r="BT336" s="5">
        <v>128.5</v>
      </c>
      <c r="BU336" s="5">
        <v>130.80000000000001</v>
      </c>
      <c r="BV336" s="5">
        <v>130.19999999999999</v>
      </c>
      <c r="BW336" s="5">
        <v>126.2</v>
      </c>
      <c r="BX336" s="5">
        <v>124.7</v>
      </c>
      <c r="BY336" s="5">
        <v>122</v>
      </c>
      <c r="BZ336" s="5">
        <v>119.9</v>
      </c>
      <c r="CA336" s="5">
        <v>122</v>
      </c>
      <c r="CB336" s="5">
        <v>121.7</v>
      </c>
      <c r="CC336" s="5">
        <v>123.5</v>
      </c>
      <c r="CD336" s="5">
        <v>125.4</v>
      </c>
      <c r="CE336" s="5">
        <v>124.8</v>
      </c>
      <c r="CF336" s="5">
        <v>122.6</v>
      </c>
      <c r="CG336" s="5">
        <v>121.6</v>
      </c>
      <c r="CH336" s="5">
        <v>121.2</v>
      </c>
      <c r="CI336" s="5">
        <v>122.2</v>
      </c>
      <c r="CJ336" s="5">
        <v>122.3</v>
      </c>
      <c r="CK336" s="5">
        <v>120.5</v>
      </c>
      <c r="CL336" s="5">
        <v>119.5</v>
      </c>
      <c r="CM336" s="5">
        <v>116.6</v>
      </c>
      <c r="CN336" s="5">
        <v>117.4</v>
      </c>
      <c r="CO336" s="5">
        <v>117.1</v>
      </c>
      <c r="CP336" s="5">
        <v>115.1</v>
      </c>
      <c r="CQ336" s="5">
        <v>115.7</v>
      </c>
      <c r="CR336" s="5">
        <v>114.6</v>
      </c>
      <c r="CS336" s="5">
        <v>118.9</v>
      </c>
      <c r="CT336" s="5">
        <v>120.1</v>
      </c>
      <c r="CU336" s="5">
        <v>120.1</v>
      </c>
      <c r="CV336" s="5">
        <v>119.3</v>
      </c>
      <c r="CW336" s="5">
        <v>119.8</v>
      </c>
      <c r="CX336" s="5">
        <v>115.9</v>
      </c>
      <c r="CY336" s="5">
        <v>114.8</v>
      </c>
      <c r="CZ336" s="5">
        <v>119.9</v>
      </c>
      <c r="DA336" s="5">
        <v>121.2</v>
      </c>
      <c r="DB336" s="5">
        <v>124.3</v>
      </c>
      <c r="DC336" s="5">
        <v>125</v>
      </c>
      <c r="DD336" s="5">
        <v>133.19999999999999</v>
      </c>
      <c r="DE336" s="5">
        <v>138.80000000000001</v>
      </c>
      <c r="DF336" s="5">
        <v>135.30000000000001</v>
      </c>
      <c r="DG336" s="5">
        <v>143.19999999999999</v>
      </c>
      <c r="DH336" s="5">
        <v>147.30000000000001</v>
      </c>
      <c r="DI336" s="5">
        <v>141.80000000000001</v>
      </c>
      <c r="DJ336" s="5">
        <v>141.30000000000001</v>
      </c>
      <c r="DK336" s="5">
        <v>139.80000000000001</v>
      </c>
      <c r="DL336" s="5">
        <v>139.69999999999999</v>
      </c>
      <c r="DM336" s="5">
        <v>140.6</v>
      </c>
      <c r="DN336" s="5">
        <v>146.30000000000001</v>
      </c>
      <c r="DO336" s="5">
        <v>152.30000000000001</v>
      </c>
      <c r="DP336" s="5">
        <v>150.80000000000001</v>
      </c>
      <c r="DQ336" s="5">
        <v>150.69999999999999</v>
      </c>
      <c r="DR336" s="5">
        <v>152</v>
      </c>
      <c r="DS336" s="5">
        <v>158.69999999999999</v>
      </c>
      <c r="DT336" s="5">
        <v>160.9</v>
      </c>
    </row>
    <row r="337" spans="1:124">
      <c r="A337" s="3" t="s">
        <v>687</v>
      </c>
      <c r="B337" s="3" t="s">
        <v>688</v>
      </c>
      <c r="C337" s="4">
        <v>8.2199999999999995E-2</v>
      </c>
      <c r="D337" s="5">
        <v>100.9</v>
      </c>
      <c r="E337" s="5">
        <v>100.6</v>
      </c>
      <c r="F337" s="5">
        <v>101.9</v>
      </c>
      <c r="G337" s="5">
        <v>102.7</v>
      </c>
      <c r="H337" s="5">
        <v>102.4</v>
      </c>
      <c r="I337" s="5">
        <v>102.2</v>
      </c>
      <c r="J337" s="5">
        <v>101.7</v>
      </c>
      <c r="K337" s="5">
        <v>102.6</v>
      </c>
      <c r="L337" s="5">
        <v>101.1</v>
      </c>
      <c r="M337" s="5">
        <v>102.2</v>
      </c>
      <c r="N337" s="5">
        <v>102.6</v>
      </c>
      <c r="O337" s="5">
        <v>103.2</v>
      </c>
      <c r="P337" s="5">
        <v>104.9</v>
      </c>
      <c r="Q337" s="5">
        <v>104.8</v>
      </c>
      <c r="R337" s="5">
        <v>104.5</v>
      </c>
      <c r="S337" s="5">
        <v>105.1</v>
      </c>
      <c r="T337" s="5">
        <v>108.1</v>
      </c>
      <c r="U337" s="5">
        <v>108.6</v>
      </c>
      <c r="V337" s="5">
        <v>109</v>
      </c>
      <c r="W337" s="5">
        <v>108.6</v>
      </c>
      <c r="X337" s="5">
        <v>109.2</v>
      </c>
      <c r="Y337" s="5">
        <v>108.3</v>
      </c>
      <c r="Z337" s="5">
        <v>109.3</v>
      </c>
      <c r="AA337" s="5">
        <v>109.5</v>
      </c>
      <c r="AB337" s="5">
        <v>113.1</v>
      </c>
      <c r="AC337" s="5">
        <v>114.4</v>
      </c>
      <c r="AD337" s="5">
        <v>114.2</v>
      </c>
      <c r="AE337" s="5">
        <v>112</v>
      </c>
      <c r="AF337" s="5">
        <v>115</v>
      </c>
      <c r="AG337" s="5">
        <v>112.6</v>
      </c>
      <c r="AH337" s="5">
        <v>112.6</v>
      </c>
      <c r="AI337" s="5">
        <v>111.1</v>
      </c>
      <c r="AJ337" s="5">
        <v>111.4</v>
      </c>
      <c r="AK337" s="5">
        <v>110.5</v>
      </c>
      <c r="AL337" s="5">
        <v>110.8</v>
      </c>
      <c r="AM337" s="5">
        <v>115.6</v>
      </c>
      <c r="AN337" s="5">
        <v>112.5</v>
      </c>
      <c r="AO337" s="5">
        <v>112</v>
      </c>
      <c r="AP337" s="5">
        <v>113.3</v>
      </c>
      <c r="AQ337" s="5">
        <v>115.4</v>
      </c>
      <c r="AR337" s="5">
        <v>115.7</v>
      </c>
      <c r="AS337" s="5">
        <v>117.5</v>
      </c>
      <c r="AT337" s="5">
        <v>117.4</v>
      </c>
      <c r="AU337" s="5">
        <v>116.5</v>
      </c>
      <c r="AV337" s="5">
        <v>116.4</v>
      </c>
      <c r="AW337" s="5">
        <v>116.9</v>
      </c>
      <c r="AX337" s="5">
        <v>117.4</v>
      </c>
      <c r="AY337" s="5">
        <v>116.7</v>
      </c>
      <c r="AZ337" s="5">
        <v>118.4</v>
      </c>
      <c r="BA337" s="5">
        <v>117.8</v>
      </c>
      <c r="BB337" s="5">
        <v>117.6</v>
      </c>
      <c r="BC337" s="5">
        <v>117.1</v>
      </c>
      <c r="BD337" s="5">
        <v>115.7</v>
      </c>
      <c r="BE337" s="5">
        <v>116</v>
      </c>
      <c r="BF337" s="5">
        <v>115</v>
      </c>
      <c r="BG337" s="5">
        <v>117.3</v>
      </c>
      <c r="BH337" s="5">
        <v>117.2</v>
      </c>
      <c r="BI337" s="5">
        <v>117.8</v>
      </c>
      <c r="BJ337" s="5">
        <v>119.5</v>
      </c>
      <c r="BK337" s="5">
        <v>122.7</v>
      </c>
      <c r="BL337" s="5">
        <v>125.6</v>
      </c>
      <c r="BM337" s="5">
        <v>128.69999999999999</v>
      </c>
      <c r="BN337" s="5">
        <v>128.19999999999999</v>
      </c>
      <c r="BO337" s="5">
        <v>128.80000000000001</v>
      </c>
      <c r="BP337" s="5">
        <v>128.5</v>
      </c>
      <c r="BQ337" s="5">
        <v>127</v>
      </c>
      <c r="BR337" s="5">
        <v>127.6</v>
      </c>
      <c r="BS337" s="5">
        <v>127.8</v>
      </c>
      <c r="BT337" s="5">
        <v>129.69999999999999</v>
      </c>
      <c r="BU337" s="5">
        <v>129.6</v>
      </c>
      <c r="BV337" s="5">
        <v>130.80000000000001</v>
      </c>
      <c r="BW337" s="5">
        <v>125.9</v>
      </c>
      <c r="BX337" s="5">
        <v>126.2</v>
      </c>
      <c r="BY337" s="5">
        <v>125.9</v>
      </c>
      <c r="BZ337" s="5">
        <v>124.8</v>
      </c>
      <c r="CA337" s="5">
        <v>125.8</v>
      </c>
      <c r="CB337" s="5">
        <v>127.2</v>
      </c>
      <c r="CC337" s="5">
        <v>127.8</v>
      </c>
      <c r="CD337" s="5">
        <v>130</v>
      </c>
      <c r="CE337" s="5">
        <v>129.80000000000001</v>
      </c>
      <c r="CF337" s="5">
        <v>126.5</v>
      </c>
      <c r="CG337" s="5">
        <v>124.2</v>
      </c>
      <c r="CH337" s="5">
        <v>124.1</v>
      </c>
      <c r="CI337" s="5">
        <v>122.2</v>
      </c>
      <c r="CJ337" s="5">
        <v>121.6</v>
      </c>
      <c r="CK337" s="5">
        <v>118.7</v>
      </c>
      <c r="CL337" s="5">
        <v>117.9</v>
      </c>
      <c r="CM337" s="5">
        <v>117.8</v>
      </c>
      <c r="CN337" s="5">
        <v>117.1</v>
      </c>
      <c r="CO337" s="5">
        <v>116.7</v>
      </c>
      <c r="CP337" s="5">
        <v>114.9</v>
      </c>
      <c r="CQ337" s="5">
        <v>114.9</v>
      </c>
      <c r="CR337" s="5">
        <v>115.2</v>
      </c>
      <c r="CS337" s="5">
        <v>117.1</v>
      </c>
      <c r="CT337" s="5">
        <v>118</v>
      </c>
      <c r="CU337" s="5">
        <v>117.8</v>
      </c>
      <c r="CV337" s="5">
        <v>119.7</v>
      </c>
      <c r="CW337" s="5">
        <v>118.9</v>
      </c>
      <c r="CX337" s="5">
        <v>114.4</v>
      </c>
      <c r="CY337" s="5">
        <v>113.3</v>
      </c>
      <c r="CZ337" s="5">
        <v>115.8</v>
      </c>
      <c r="DA337" s="5">
        <v>118.2</v>
      </c>
      <c r="DB337" s="5">
        <v>121.4</v>
      </c>
      <c r="DC337" s="5">
        <v>122.8</v>
      </c>
      <c r="DD337" s="5">
        <v>129.5</v>
      </c>
      <c r="DE337" s="5">
        <v>137.30000000000001</v>
      </c>
      <c r="DF337" s="5">
        <v>140</v>
      </c>
      <c r="DG337" s="5">
        <v>145.69999999999999</v>
      </c>
      <c r="DH337" s="5">
        <v>150.80000000000001</v>
      </c>
      <c r="DI337" s="5">
        <v>152.1</v>
      </c>
      <c r="DJ337" s="5">
        <v>149</v>
      </c>
      <c r="DK337" s="5">
        <v>149.4</v>
      </c>
      <c r="DL337" s="5">
        <v>151.69999999999999</v>
      </c>
      <c r="DM337" s="5">
        <v>151.1</v>
      </c>
      <c r="DN337" s="5">
        <v>158.5</v>
      </c>
      <c r="DO337" s="5">
        <v>162.80000000000001</v>
      </c>
      <c r="DP337" s="5">
        <v>160</v>
      </c>
      <c r="DQ337" s="5">
        <v>161.5</v>
      </c>
      <c r="DR337" s="5">
        <v>167.4</v>
      </c>
      <c r="DS337" s="5">
        <v>173.4</v>
      </c>
      <c r="DT337" s="5">
        <v>175.6</v>
      </c>
    </row>
    <row r="338" spans="1:124">
      <c r="A338" s="3" t="s">
        <v>689</v>
      </c>
      <c r="B338" s="3" t="s">
        <v>690</v>
      </c>
      <c r="C338" s="4">
        <v>2.8199999999999999E-2</v>
      </c>
      <c r="D338" s="5">
        <v>110</v>
      </c>
      <c r="E338" s="5">
        <v>110.2</v>
      </c>
      <c r="F338" s="5">
        <v>106.5</v>
      </c>
      <c r="G338" s="5">
        <v>107.8</v>
      </c>
      <c r="H338" s="5">
        <v>109.5</v>
      </c>
      <c r="I338" s="5">
        <v>109.2</v>
      </c>
      <c r="J338" s="5">
        <v>108</v>
      </c>
      <c r="K338" s="5">
        <v>109</v>
      </c>
      <c r="L338" s="5">
        <v>111</v>
      </c>
      <c r="M338" s="5">
        <v>108.8</v>
      </c>
      <c r="N338" s="5">
        <v>109.3</v>
      </c>
      <c r="O338" s="5">
        <v>110.2</v>
      </c>
      <c r="P338" s="5">
        <v>108.9</v>
      </c>
      <c r="Q338" s="5">
        <v>112.4</v>
      </c>
      <c r="R338" s="5">
        <v>111.4</v>
      </c>
      <c r="S338" s="5">
        <v>114.4</v>
      </c>
      <c r="T338" s="5">
        <v>116.4</v>
      </c>
      <c r="U338" s="5">
        <v>114.5</v>
      </c>
      <c r="V338" s="5">
        <v>118.6</v>
      </c>
      <c r="W338" s="5">
        <v>117.9</v>
      </c>
      <c r="X338" s="5">
        <v>118.8</v>
      </c>
      <c r="Y338" s="5">
        <v>117.9</v>
      </c>
      <c r="Z338" s="5">
        <v>121.5</v>
      </c>
      <c r="AA338" s="5">
        <v>120.8</v>
      </c>
      <c r="AB338" s="5">
        <v>126.1</v>
      </c>
      <c r="AC338" s="5">
        <v>122.8</v>
      </c>
      <c r="AD338" s="5">
        <v>121.4</v>
      </c>
      <c r="AE338" s="5">
        <v>123</v>
      </c>
      <c r="AF338" s="5">
        <v>122.2</v>
      </c>
      <c r="AG338" s="5">
        <v>123.5</v>
      </c>
      <c r="AH338" s="5">
        <v>121.9</v>
      </c>
      <c r="AI338" s="5">
        <v>124.4</v>
      </c>
      <c r="AJ338" s="5">
        <v>121</v>
      </c>
      <c r="AK338" s="5">
        <v>122.9</v>
      </c>
      <c r="AL338" s="5">
        <v>120.3</v>
      </c>
      <c r="AM338" s="5">
        <v>119.8</v>
      </c>
      <c r="AN338" s="5">
        <v>119.8</v>
      </c>
      <c r="AO338" s="5">
        <v>122.3</v>
      </c>
      <c r="AP338" s="5">
        <v>119.4</v>
      </c>
      <c r="AQ338" s="5">
        <v>119</v>
      </c>
      <c r="AR338" s="5">
        <v>121.9</v>
      </c>
      <c r="AS338" s="5">
        <v>122</v>
      </c>
      <c r="AT338" s="5">
        <v>121.9</v>
      </c>
      <c r="AU338" s="5">
        <v>121.5</v>
      </c>
      <c r="AV338" s="5">
        <v>124.2</v>
      </c>
      <c r="AW338" s="5">
        <v>124.6</v>
      </c>
      <c r="AX338" s="5">
        <v>124.2</v>
      </c>
      <c r="AY338" s="5">
        <v>124.1</v>
      </c>
      <c r="AZ338" s="5">
        <v>124.7</v>
      </c>
      <c r="BA338" s="5">
        <v>124.4</v>
      </c>
      <c r="BB338" s="5">
        <v>124.9</v>
      </c>
      <c r="BC338" s="5">
        <v>126.2</v>
      </c>
      <c r="BD338" s="5">
        <v>123.5</v>
      </c>
      <c r="BE338" s="5">
        <v>123.6</v>
      </c>
      <c r="BF338" s="5">
        <v>122.2</v>
      </c>
      <c r="BG338" s="5">
        <v>125.8</v>
      </c>
      <c r="BH338" s="5">
        <v>133.5</v>
      </c>
      <c r="BI338" s="5">
        <v>133.5</v>
      </c>
      <c r="BJ338" s="5">
        <v>133.5</v>
      </c>
      <c r="BK338" s="5">
        <v>134.1</v>
      </c>
      <c r="BL338" s="5">
        <v>135.4</v>
      </c>
      <c r="BM338" s="5">
        <v>135.1</v>
      </c>
      <c r="BN338" s="5">
        <v>136.80000000000001</v>
      </c>
      <c r="BO338" s="5">
        <v>133.6</v>
      </c>
      <c r="BP338" s="5">
        <v>133.30000000000001</v>
      </c>
      <c r="BQ338" s="5">
        <v>136.9</v>
      </c>
      <c r="BR338" s="5">
        <v>134.69999999999999</v>
      </c>
      <c r="BS338" s="5">
        <v>133.19999999999999</v>
      </c>
      <c r="BT338" s="5">
        <v>137.9</v>
      </c>
      <c r="BU338" s="5">
        <v>138.6</v>
      </c>
      <c r="BV338" s="5">
        <v>138</v>
      </c>
      <c r="BW338" s="5">
        <v>138.4</v>
      </c>
      <c r="BX338" s="5">
        <v>137.6</v>
      </c>
      <c r="BY338" s="5">
        <v>138.9</v>
      </c>
      <c r="BZ338" s="5">
        <v>140.19999999999999</v>
      </c>
      <c r="CA338" s="5">
        <v>142.80000000000001</v>
      </c>
      <c r="CB338" s="5">
        <v>139.30000000000001</v>
      </c>
      <c r="CC338" s="5">
        <v>139.1</v>
      </c>
      <c r="CD338" s="5">
        <v>142.19999999999999</v>
      </c>
      <c r="CE338" s="5">
        <v>144.1</v>
      </c>
      <c r="CF338" s="5">
        <v>142.1</v>
      </c>
      <c r="CG338" s="5">
        <v>141.69999999999999</v>
      </c>
      <c r="CH338" s="5">
        <v>141.4</v>
      </c>
      <c r="CI338" s="5">
        <v>141.5</v>
      </c>
      <c r="CJ338" s="5">
        <v>140.5</v>
      </c>
      <c r="CK338" s="5">
        <v>139.80000000000001</v>
      </c>
      <c r="CL338" s="5">
        <v>139.69999999999999</v>
      </c>
      <c r="CM338" s="5">
        <v>139.5</v>
      </c>
      <c r="CN338" s="5">
        <v>141.5</v>
      </c>
      <c r="CO338" s="5">
        <v>140.19999999999999</v>
      </c>
      <c r="CP338" s="5">
        <v>138.80000000000001</v>
      </c>
      <c r="CQ338" s="5">
        <v>137.5</v>
      </c>
      <c r="CR338" s="5">
        <v>138.4</v>
      </c>
      <c r="CS338" s="5">
        <v>138.69999999999999</v>
      </c>
      <c r="CT338" s="5">
        <v>138.6</v>
      </c>
      <c r="CU338" s="5">
        <v>136.19999999999999</v>
      </c>
      <c r="CV338" s="5">
        <v>134.9</v>
      </c>
      <c r="CW338" s="5">
        <v>136.30000000000001</v>
      </c>
      <c r="CX338" s="5">
        <v>137.6</v>
      </c>
      <c r="CY338" s="5">
        <v>138.5</v>
      </c>
      <c r="CZ338" s="5">
        <v>137.19999999999999</v>
      </c>
      <c r="DA338" s="5">
        <v>138.4</v>
      </c>
      <c r="DB338" s="5">
        <v>137.80000000000001</v>
      </c>
      <c r="DC338" s="5">
        <v>139.69999999999999</v>
      </c>
      <c r="DD338" s="5">
        <v>140.4</v>
      </c>
      <c r="DE338" s="5">
        <v>142.5</v>
      </c>
      <c r="DF338" s="5">
        <v>144.69999999999999</v>
      </c>
      <c r="DG338" s="5">
        <v>144.30000000000001</v>
      </c>
      <c r="DH338" s="5">
        <v>143.30000000000001</v>
      </c>
      <c r="DI338" s="5">
        <v>143.69999999999999</v>
      </c>
      <c r="DJ338" s="5">
        <v>141.80000000000001</v>
      </c>
      <c r="DK338" s="5">
        <v>143.30000000000001</v>
      </c>
      <c r="DL338" s="5">
        <v>142.4</v>
      </c>
      <c r="DM338" s="5">
        <v>143.30000000000001</v>
      </c>
      <c r="DN338" s="5">
        <v>144.69999999999999</v>
      </c>
      <c r="DO338" s="5">
        <v>145.6</v>
      </c>
      <c r="DP338" s="5">
        <v>145.1</v>
      </c>
      <c r="DQ338" s="5">
        <v>149.19999999999999</v>
      </c>
      <c r="DR338" s="5">
        <v>151.30000000000001</v>
      </c>
      <c r="DS338" s="5">
        <v>153.5</v>
      </c>
      <c r="DT338" s="5">
        <v>154.4</v>
      </c>
    </row>
    <row r="339" spans="1:124">
      <c r="A339" s="3" t="s">
        <v>691</v>
      </c>
      <c r="B339" s="3" t="s">
        <v>692</v>
      </c>
      <c r="C339" s="4">
        <v>3.1E-2</v>
      </c>
      <c r="D339" s="5">
        <v>97.1</v>
      </c>
      <c r="E339" s="5">
        <v>91.4</v>
      </c>
      <c r="F339" s="5">
        <v>94.9</v>
      </c>
      <c r="G339" s="5">
        <v>95.6</v>
      </c>
      <c r="H339" s="5">
        <v>102.2</v>
      </c>
      <c r="I339" s="5">
        <v>101.4</v>
      </c>
      <c r="J339" s="5">
        <v>99.6</v>
      </c>
      <c r="K339" s="5">
        <v>96.9</v>
      </c>
      <c r="L339" s="5">
        <v>100.1</v>
      </c>
      <c r="M339" s="5">
        <v>92.1</v>
      </c>
      <c r="N339" s="5">
        <v>95.7</v>
      </c>
      <c r="O339" s="5">
        <v>97</v>
      </c>
      <c r="P339" s="5">
        <v>106.7</v>
      </c>
      <c r="Q339" s="5">
        <v>104.6</v>
      </c>
      <c r="R339" s="5">
        <v>108</v>
      </c>
      <c r="S339" s="5">
        <v>106.8</v>
      </c>
      <c r="T339" s="5">
        <v>102</v>
      </c>
      <c r="U339" s="5">
        <v>96.8</v>
      </c>
      <c r="V339" s="5">
        <v>103.1</v>
      </c>
      <c r="W339" s="5">
        <v>100.5</v>
      </c>
      <c r="X339" s="5">
        <v>100.2</v>
      </c>
      <c r="Y339" s="5">
        <v>100.3</v>
      </c>
      <c r="Z339" s="5">
        <v>108.3</v>
      </c>
      <c r="AA339" s="5">
        <v>114</v>
      </c>
      <c r="AB339" s="5">
        <v>112.7</v>
      </c>
      <c r="AC339" s="5">
        <v>117.6</v>
      </c>
      <c r="AD339" s="5">
        <v>111.6</v>
      </c>
      <c r="AE339" s="5">
        <v>114.2</v>
      </c>
      <c r="AF339" s="5">
        <v>115.6</v>
      </c>
      <c r="AG339" s="5">
        <v>109.5</v>
      </c>
      <c r="AH339" s="5">
        <v>109.6</v>
      </c>
      <c r="AI339" s="5">
        <v>109.8</v>
      </c>
      <c r="AJ339" s="5">
        <v>114.5</v>
      </c>
      <c r="AK339" s="5">
        <v>110.2</v>
      </c>
      <c r="AL339" s="5">
        <v>108.3</v>
      </c>
      <c r="AM339" s="5">
        <v>109.1</v>
      </c>
      <c r="AN339" s="5">
        <v>111.4</v>
      </c>
      <c r="AO339" s="5">
        <v>107.7</v>
      </c>
      <c r="AP339" s="5">
        <v>112.1</v>
      </c>
      <c r="AQ339" s="5">
        <v>115</v>
      </c>
      <c r="AR339" s="5">
        <v>109.5</v>
      </c>
      <c r="AS339" s="5">
        <v>108.9</v>
      </c>
      <c r="AT339" s="5">
        <v>109.9</v>
      </c>
      <c r="AU339" s="5">
        <v>108.6</v>
      </c>
      <c r="AV339" s="5">
        <v>108.5</v>
      </c>
      <c r="AW339" s="5">
        <v>108.2</v>
      </c>
      <c r="AX339" s="5">
        <v>109.3</v>
      </c>
      <c r="AY339" s="5">
        <v>110.8</v>
      </c>
      <c r="AZ339" s="5">
        <v>111.6</v>
      </c>
      <c r="BA339" s="5">
        <v>111.8</v>
      </c>
      <c r="BB339" s="5">
        <v>110.5</v>
      </c>
      <c r="BC339" s="5">
        <v>110.7</v>
      </c>
      <c r="BD339" s="5">
        <v>110.9</v>
      </c>
      <c r="BE339" s="5">
        <v>110.5</v>
      </c>
      <c r="BF339" s="5">
        <v>111</v>
      </c>
      <c r="BG339" s="5">
        <v>111.1</v>
      </c>
      <c r="BH339" s="5">
        <v>111.9</v>
      </c>
      <c r="BI339" s="5">
        <v>109.4</v>
      </c>
      <c r="BJ339" s="5">
        <v>115.5</v>
      </c>
      <c r="BK339" s="5">
        <v>118.1</v>
      </c>
      <c r="BL339" s="5">
        <v>114.7</v>
      </c>
      <c r="BM339" s="5">
        <v>113.7</v>
      </c>
      <c r="BN339" s="5">
        <v>113.9</v>
      </c>
      <c r="BO339" s="5">
        <v>114.5</v>
      </c>
      <c r="BP339" s="5">
        <v>111.2</v>
      </c>
      <c r="BQ339" s="5">
        <v>117.5</v>
      </c>
      <c r="BR339" s="5">
        <v>117.8</v>
      </c>
      <c r="BS339" s="5">
        <v>117.5</v>
      </c>
      <c r="BT339" s="5">
        <v>117.8</v>
      </c>
      <c r="BU339" s="5">
        <v>118.5</v>
      </c>
      <c r="BV339" s="5">
        <v>117.9</v>
      </c>
      <c r="BW339" s="5">
        <v>110.3</v>
      </c>
      <c r="BX339" s="5">
        <v>110.8</v>
      </c>
      <c r="BY339" s="5">
        <v>111.3</v>
      </c>
      <c r="BZ339" s="5">
        <v>111.6</v>
      </c>
      <c r="CA339" s="5">
        <v>111.4</v>
      </c>
      <c r="CB339" s="5">
        <v>110.1</v>
      </c>
      <c r="CC339" s="5">
        <v>109.7</v>
      </c>
      <c r="CD339" s="5">
        <v>111.1</v>
      </c>
      <c r="CE339" s="5">
        <v>111.3</v>
      </c>
      <c r="CF339" s="5">
        <v>110.9</v>
      </c>
      <c r="CG339" s="5">
        <v>111.2</v>
      </c>
      <c r="CH339" s="5">
        <v>110.8</v>
      </c>
      <c r="CI339" s="5">
        <v>111.7</v>
      </c>
      <c r="CJ339" s="5">
        <v>111.4</v>
      </c>
      <c r="CK339" s="5">
        <v>110.6</v>
      </c>
      <c r="CL339" s="5">
        <v>111.8</v>
      </c>
      <c r="CM339" s="5">
        <v>111.6</v>
      </c>
      <c r="CN339" s="5">
        <v>110.9</v>
      </c>
      <c r="CO339" s="5">
        <v>110.4</v>
      </c>
      <c r="CP339" s="5">
        <v>110.8</v>
      </c>
      <c r="CQ339" s="5">
        <v>108.5</v>
      </c>
      <c r="CR339" s="5">
        <v>110.3</v>
      </c>
      <c r="CS339" s="5">
        <v>109.6</v>
      </c>
      <c r="CT339" s="5">
        <v>110</v>
      </c>
      <c r="CU339" s="5">
        <v>111.3</v>
      </c>
      <c r="CV339" s="5">
        <v>113.4</v>
      </c>
      <c r="CW339" s="5">
        <v>111.6</v>
      </c>
      <c r="CX339" s="5">
        <v>109.3</v>
      </c>
      <c r="CY339" s="5">
        <v>110.3</v>
      </c>
      <c r="CZ339" s="5">
        <v>110.8</v>
      </c>
      <c r="DA339" s="5">
        <v>109.8</v>
      </c>
      <c r="DB339" s="5">
        <v>109.7</v>
      </c>
      <c r="DC339" s="5">
        <v>111.2</v>
      </c>
      <c r="DD339" s="5">
        <v>119.1</v>
      </c>
      <c r="DE339" s="5">
        <v>122.2</v>
      </c>
      <c r="DF339" s="5">
        <v>129.80000000000001</v>
      </c>
      <c r="DG339" s="5">
        <v>143.69999999999999</v>
      </c>
      <c r="DH339" s="5">
        <v>150.19999999999999</v>
      </c>
      <c r="DI339" s="5">
        <v>153.6</v>
      </c>
      <c r="DJ339" s="5">
        <v>155.30000000000001</v>
      </c>
      <c r="DK339" s="5">
        <v>143.69999999999999</v>
      </c>
      <c r="DL339" s="5">
        <v>146.69999999999999</v>
      </c>
      <c r="DM339" s="5">
        <v>147</v>
      </c>
      <c r="DN339" s="5">
        <v>149.5</v>
      </c>
      <c r="DO339" s="5">
        <v>157.30000000000001</v>
      </c>
      <c r="DP339" s="5">
        <v>165.9</v>
      </c>
      <c r="DQ339" s="5">
        <v>160.6</v>
      </c>
      <c r="DR339" s="5">
        <v>158.69999999999999</v>
      </c>
      <c r="DS339" s="5">
        <v>164.6</v>
      </c>
      <c r="DT339" s="5">
        <v>177.6</v>
      </c>
    </row>
    <row r="340" spans="1:124">
      <c r="A340" s="3" t="s">
        <v>693</v>
      </c>
      <c r="B340" s="3" t="s">
        <v>694</v>
      </c>
      <c r="C340" s="4">
        <v>2.2550000000000001E-2</v>
      </c>
      <c r="D340" s="5">
        <v>102.3</v>
      </c>
      <c r="E340" s="5">
        <v>101.4</v>
      </c>
      <c r="F340" s="5">
        <v>102.9</v>
      </c>
      <c r="G340" s="5">
        <v>103.2</v>
      </c>
      <c r="H340" s="5">
        <v>104.5</v>
      </c>
      <c r="I340" s="5">
        <v>101</v>
      </c>
      <c r="J340" s="5">
        <v>101.9</v>
      </c>
      <c r="K340" s="5">
        <v>106.9</v>
      </c>
      <c r="L340" s="5">
        <v>107</v>
      </c>
      <c r="M340" s="5">
        <v>103</v>
      </c>
      <c r="N340" s="5">
        <v>103.1</v>
      </c>
      <c r="O340" s="5">
        <v>103.2</v>
      </c>
      <c r="P340" s="5">
        <v>115.1</v>
      </c>
      <c r="Q340" s="5">
        <v>115.1</v>
      </c>
      <c r="R340" s="5">
        <v>113.1</v>
      </c>
      <c r="S340" s="5">
        <v>114.6</v>
      </c>
      <c r="T340" s="5">
        <v>114.6</v>
      </c>
      <c r="U340" s="5">
        <v>113.8</v>
      </c>
      <c r="V340" s="5">
        <v>117</v>
      </c>
      <c r="W340" s="5">
        <v>116.1</v>
      </c>
      <c r="X340" s="5">
        <v>124.8</v>
      </c>
      <c r="Y340" s="5">
        <v>124.8</v>
      </c>
      <c r="Z340" s="5">
        <v>116.6</v>
      </c>
      <c r="AA340" s="5">
        <v>124.4</v>
      </c>
      <c r="AB340" s="5">
        <v>124.4</v>
      </c>
      <c r="AC340" s="5">
        <v>125.5</v>
      </c>
      <c r="AD340" s="5">
        <v>122.5</v>
      </c>
      <c r="AE340" s="5">
        <v>122.7</v>
      </c>
      <c r="AF340" s="5">
        <v>122.6</v>
      </c>
      <c r="AG340" s="5">
        <v>122.6</v>
      </c>
      <c r="AH340" s="5">
        <v>122.3</v>
      </c>
      <c r="AI340" s="5">
        <v>112</v>
      </c>
      <c r="AJ340" s="5">
        <v>121.4</v>
      </c>
      <c r="AK340" s="5">
        <v>118.7</v>
      </c>
      <c r="AL340" s="5">
        <v>118.7</v>
      </c>
      <c r="AM340" s="5">
        <v>118.7</v>
      </c>
      <c r="AN340" s="5">
        <v>110.7</v>
      </c>
      <c r="AO340" s="5">
        <v>116.1</v>
      </c>
      <c r="AP340" s="5">
        <v>108.3</v>
      </c>
      <c r="AQ340" s="5">
        <v>113.9</v>
      </c>
      <c r="AR340" s="5">
        <v>118.7</v>
      </c>
      <c r="AS340" s="5">
        <v>120</v>
      </c>
      <c r="AT340" s="5">
        <v>123.9</v>
      </c>
      <c r="AU340" s="5">
        <v>123.8</v>
      </c>
      <c r="AV340" s="5">
        <v>121.8</v>
      </c>
      <c r="AW340" s="5">
        <v>120.9</v>
      </c>
      <c r="AX340" s="5">
        <v>125.2</v>
      </c>
      <c r="AY340" s="5">
        <v>126.1</v>
      </c>
      <c r="AZ340" s="5">
        <v>126</v>
      </c>
      <c r="BA340" s="5">
        <v>125.6</v>
      </c>
      <c r="BB340" s="5">
        <v>126.6</v>
      </c>
      <c r="BC340" s="5">
        <v>128.6</v>
      </c>
      <c r="BD340" s="5">
        <v>123.4</v>
      </c>
      <c r="BE340" s="5">
        <v>125.6</v>
      </c>
      <c r="BF340" s="5">
        <v>127.2</v>
      </c>
      <c r="BG340" s="5">
        <v>118</v>
      </c>
      <c r="BH340" s="5">
        <v>121</v>
      </c>
      <c r="BI340" s="5">
        <v>124</v>
      </c>
      <c r="BJ340" s="5">
        <v>124.4</v>
      </c>
      <c r="BK340" s="5">
        <v>130.5</v>
      </c>
      <c r="BL340" s="5">
        <v>130.4</v>
      </c>
      <c r="BM340" s="5">
        <v>129.69999999999999</v>
      </c>
      <c r="BN340" s="5">
        <v>129.6</v>
      </c>
      <c r="BO340" s="5">
        <v>121.1</v>
      </c>
      <c r="BP340" s="5">
        <v>121.9</v>
      </c>
      <c r="BQ340" s="5">
        <v>116.2</v>
      </c>
      <c r="BR340" s="5">
        <v>111.7</v>
      </c>
      <c r="BS340" s="5">
        <v>117.4</v>
      </c>
      <c r="BT340" s="5">
        <v>120.8</v>
      </c>
      <c r="BU340" s="5">
        <v>134.5</v>
      </c>
      <c r="BV340" s="5">
        <v>132.30000000000001</v>
      </c>
      <c r="BW340" s="5">
        <v>119.2</v>
      </c>
      <c r="BX340" s="5">
        <v>133.6</v>
      </c>
      <c r="BY340" s="5">
        <v>133.6</v>
      </c>
      <c r="BZ340" s="5">
        <v>129.19999999999999</v>
      </c>
      <c r="CA340" s="5">
        <v>129.19999999999999</v>
      </c>
      <c r="CB340" s="5">
        <v>131.19999999999999</v>
      </c>
      <c r="CC340" s="5">
        <v>138.4</v>
      </c>
      <c r="CD340" s="5">
        <v>136.9</v>
      </c>
      <c r="CE340" s="5">
        <v>141.19999999999999</v>
      </c>
      <c r="CF340" s="5">
        <v>140.80000000000001</v>
      </c>
      <c r="CG340" s="5">
        <v>143.4</v>
      </c>
      <c r="CH340" s="5">
        <v>143.5</v>
      </c>
      <c r="CI340" s="5">
        <v>142.4</v>
      </c>
      <c r="CJ340" s="5">
        <v>140.9</v>
      </c>
      <c r="CK340" s="5">
        <v>142.4</v>
      </c>
      <c r="CL340" s="5">
        <v>141.1</v>
      </c>
      <c r="CM340" s="5">
        <v>140.30000000000001</v>
      </c>
      <c r="CN340" s="5">
        <v>141.4</v>
      </c>
      <c r="CO340" s="5">
        <v>141</v>
      </c>
      <c r="CP340" s="5">
        <v>137.19999999999999</v>
      </c>
      <c r="CQ340" s="5">
        <v>138.19999999999999</v>
      </c>
      <c r="CR340" s="5">
        <v>136.4</v>
      </c>
      <c r="CS340" s="5">
        <v>137</v>
      </c>
      <c r="CT340" s="5">
        <v>148.69999999999999</v>
      </c>
      <c r="CU340" s="5">
        <v>143.4</v>
      </c>
      <c r="CV340" s="5">
        <v>140.6</v>
      </c>
      <c r="CW340" s="5">
        <v>148.80000000000001</v>
      </c>
      <c r="CX340" s="5">
        <v>156</v>
      </c>
      <c r="CY340" s="5">
        <v>158.4</v>
      </c>
      <c r="CZ340" s="5">
        <v>152.9</v>
      </c>
      <c r="DA340" s="5">
        <v>158.9</v>
      </c>
      <c r="DB340" s="5">
        <v>157.1</v>
      </c>
      <c r="DC340" s="5">
        <v>158</v>
      </c>
      <c r="DD340" s="5">
        <v>157.1</v>
      </c>
      <c r="DE340" s="5">
        <v>159.69999999999999</v>
      </c>
      <c r="DF340" s="5">
        <v>152.1</v>
      </c>
      <c r="DG340" s="5">
        <v>163.1</v>
      </c>
      <c r="DH340" s="5">
        <v>163.19999999999999</v>
      </c>
      <c r="DI340" s="5">
        <v>166</v>
      </c>
      <c r="DJ340" s="5">
        <v>166.9</v>
      </c>
      <c r="DK340" s="5">
        <v>151</v>
      </c>
      <c r="DL340" s="5">
        <v>161.1</v>
      </c>
      <c r="DM340" s="5">
        <v>195.2</v>
      </c>
      <c r="DN340" s="5">
        <v>192.3</v>
      </c>
      <c r="DO340" s="5">
        <v>191</v>
      </c>
      <c r="DP340" s="5">
        <v>192.4</v>
      </c>
      <c r="DQ340" s="5">
        <v>185.2</v>
      </c>
      <c r="DR340" s="5">
        <v>159.5</v>
      </c>
      <c r="DS340" s="5">
        <v>165.1</v>
      </c>
      <c r="DT340" s="5">
        <v>165.7</v>
      </c>
    </row>
    <row r="341" spans="1:124">
      <c r="A341" s="3" t="s">
        <v>695</v>
      </c>
      <c r="B341" s="3" t="s">
        <v>696</v>
      </c>
      <c r="C341" s="4">
        <v>3.0000000000000001E-3</v>
      </c>
      <c r="D341" s="5">
        <v>100</v>
      </c>
      <c r="E341" s="5">
        <v>100</v>
      </c>
      <c r="F341" s="5">
        <v>100</v>
      </c>
      <c r="G341" s="5">
        <v>100</v>
      </c>
      <c r="H341" s="5">
        <v>100</v>
      </c>
      <c r="I341" s="5">
        <v>100</v>
      </c>
      <c r="J341" s="5">
        <v>100</v>
      </c>
      <c r="K341" s="5">
        <v>100</v>
      </c>
      <c r="L341" s="5">
        <v>100</v>
      </c>
      <c r="M341" s="5">
        <v>101.1</v>
      </c>
      <c r="N341" s="5">
        <v>101.1</v>
      </c>
      <c r="O341" s="5">
        <v>101.1</v>
      </c>
      <c r="P341" s="5">
        <v>101.1</v>
      </c>
      <c r="Q341" s="5">
        <v>101.1</v>
      </c>
      <c r="R341" s="5">
        <v>101.1</v>
      </c>
      <c r="S341" s="5">
        <v>101.1</v>
      </c>
      <c r="T341" s="5">
        <v>101.1</v>
      </c>
      <c r="U341" s="5">
        <v>101.1</v>
      </c>
      <c r="V341" s="5">
        <v>101.1</v>
      </c>
      <c r="W341" s="5">
        <v>101.1</v>
      </c>
      <c r="X341" s="5">
        <v>101.1</v>
      </c>
      <c r="Y341" s="5">
        <v>108.4</v>
      </c>
      <c r="Z341" s="5">
        <v>108.4</v>
      </c>
      <c r="AA341" s="5">
        <v>108.4</v>
      </c>
      <c r="AB341" s="5">
        <v>108.4</v>
      </c>
      <c r="AC341" s="5">
        <v>108.4</v>
      </c>
      <c r="AD341" s="5">
        <v>108.4</v>
      </c>
      <c r="AE341" s="5">
        <v>108.4</v>
      </c>
      <c r="AF341" s="5">
        <v>108.4</v>
      </c>
      <c r="AG341" s="5">
        <v>108.4</v>
      </c>
      <c r="AH341" s="5">
        <v>108.4</v>
      </c>
      <c r="AI341" s="5">
        <v>108.4</v>
      </c>
      <c r="AJ341" s="5">
        <v>108.4</v>
      </c>
      <c r="AK341" s="5">
        <v>109.5</v>
      </c>
      <c r="AL341" s="5">
        <v>109.5</v>
      </c>
      <c r="AM341" s="5">
        <v>109.5</v>
      </c>
      <c r="AN341" s="5">
        <v>109.5</v>
      </c>
      <c r="AO341" s="5">
        <v>109.5</v>
      </c>
      <c r="AP341" s="5">
        <v>109.5</v>
      </c>
      <c r="AQ341" s="5">
        <v>109.5</v>
      </c>
      <c r="AR341" s="5">
        <v>109.5</v>
      </c>
      <c r="AS341" s="5">
        <v>109.5</v>
      </c>
      <c r="AT341" s="5">
        <v>109.5</v>
      </c>
      <c r="AU341" s="5">
        <v>100.2</v>
      </c>
      <c r="AV341" s="5">
        <v>103.2</v>
      </c>
      <c r="AW341" s="5">
        <v>100.8</v>
      </c>
      <c r="AX341" s="5">
        <v>99.5</v>
      </c>
      <c r="AY341" s="5">
        <v>100.2</v>
      </c>
      <c r="AZ341" s="5">
        <v>106.7</v>
      </c>
      <c r="BA341" s="5">
        <v>100.2</v>
      </c>
      <c r="BB341" s="5">
        <v>106.1</v>
      </c>
      <c r="BC341" s="5">
        <v>107.2</v>
      </c>
      <c r="BD341" s="5">
        <v>104.3</v>
      </c>
      <c r="BE341" s="5">
        <v>105.5</v>
      </c>
      <c r="BF341" s="5">
        <v>98.1</v>
      </c>
      <c r="BG341" s="5">
        <v>98.7</v>
      </c>
      <c r="BH341" s="5">
        <v>99.3</v>
      </c>
      <c r="BI341" s="5">
        <v>98.7</v>
      </c>
      <c r="BJ341" s="5">
        <v>100.3</v>
      </c>
      <c r="BK341" s="5">
        <v>101.5</v>
      </c>
      <c r="BL341" s="5">
        <v>100.9</v>
      </c>
      <c r="BM341" s="5">
        <v>100.3</v>
      </c>
      <c r="BN341" s="5">
        <v>100.9</v>
      </c>
      <c r="BO341" s="5">
        <v>100.3</v>
      </c>
      <c r="BP341" s="5">
        <v>100.3</v>
      </c>
      <c r="BQ341" s="5">
        <v>100.3</v>
      </c>
      <c r="BR341" s="5">
        <v>100.3</v>
      </c>
      <c r="BS341" s="5">
        <v>100.3</v>
      </c>
      <c r="BT341" s="5">
        <v>100.3</v>
      </c>
      <c r="BU341" s="5">
        <v>101.5</v>
      </c>
      <c r="BV341" s="5">
        <v>101.5</v>
      </c>
      <c r="BW341" s="5">
        <v>101.5</v>
      </c>
      <c r="BX341" s="5">
        <v>101.5</v>
      </c>
      <c r="BY341" s="5">
        <v>101.5</v>
      </c>
      <c r="BZ341" s="5">
        <v>101.5</v>
      </c>
      <c r="CA341" s="5">
        <v>104.5</v>
      </c>
      <c r="CB341" s="5">
        <v>104.5</v>
      </c>
      <c r="CC341" s="5">
        <v>104.5</v>
      </c>
      <c r="CD341" s="5">
        <v>104.5</v>
      </c>
      <c r="CE341" s="5">
        <v>104.5</v>
      </c>
      <c r="CF341" s="5">
        <v>104.5</v>
      </c>
      <c r="CG341" s="5">
        <v>104.5</v>
      </c>
      <c r="CH341" s="5">
        <v>104.5</v>
      </c>
      <c r="CI341" s="5">
        <v>104.5</v>
      </c>
      <c r="CJ341" s="5">
        <v>104.5</v>
      </c>
      <c r="CK341" s="5">
        <v>104.5</v>
      </c>
      <c r="CL341" s="5">
        <v>104.5</v>
      </c>
      <c r="CM341" s="5">
        <v>105.5</v>
      </c>
      <c r="CN341" s="5">
        <v>109.2</v>
      </c>
      <c r="CO341" s="5">
        <v>109.2</v>
      </c>
      <c r="CP341" s="5">
        <v>109</v>
      </c>
      <c r="CQ341" s="5">
        <v>108.7</v>
      </c>
      <c r="CR341" s="5">
        <v>108.7</v>
      </c>
      <c r="CS341" s="5">
        <v>108.7</v>
      </c>
      <c r="CT341" s="5">
        <v>108.7</v>
      </c>
      <c r="CU341" s="5">
        <v>108.7</v>
      </c>
      <c r="CV341" s="5">
        <v>108.7</v>
      </c>
      <c r="CW341" s="5">
        <v>101.5</v>
      </c>
      <c r="CX341" s="5">
        <v>101.5</v>
      </c>
      <c r="CY341" s="5">
        <v>101.5</v>
      </c>
      <c r="CZ341" s="5">
        <v>102.1</v>
      </c>
      <c r="DA341" s="5">
        <v>101.9</v>
      </c>
      <c r="DB341" s="5">
        <v>102.1</v>
      </c>
      <c r="DC341" s="5">
        <v>102.1</v>
      </c>
      <c r="DD341" s="5">
        <v>102.1</v>
      </c>
      <c r="DE341" s="5">
        <v>102.1</v>
      </c>
      <c r="DF341" s="5">
        <v>101.8</v>
      </c>
      <c r="DG341" s="5">
        <v>107.3</v>
      </c>
      <c r="DH341" s="5">
        <v>107.9</v>
      </c>
      <c r="DI341" s="5">
        <v>109</v>
      </c>
      <c r="DJ341" s="5">
        <v>109.6</v>
      </c>
      <c r="DK341" s="5">
        <v>111.2</v>
      </c>
      <c r="DL341" s="5">
        <v>112.8</v>
      </c>
      <c r="DM341" s="5">
        <v>113.9</v>
      </c>
      <c r="DN341" s="5">
        <v>116</v>
      </c>
      <c r="DO341" s="5">
        <v>117.6</v>
      </c>
      <c r="DP341" s="5">
        <v>116</v>
      </c>
      <c r="DQ341" s="5">
        <v>117.1</v>
      </c>
      <c r="DR341" s="5">
        <v>119</v>
      </c>
      <c r="DS341" s="5">
        <v>117.4</v>
      </c>
      <c r="DT341" s="5">
        <v>118.9</v>
      </c>
    </row>
    <row r="342" spans="1:124">
      <c r="A342" s="3" t="s">
        <v>697</v>
      </c>
      <c r="B342" s="3" t="s">
        <v>698</v>
      </c>
      <c r="C342" s="4">
        <v>6.2E-4</v>
      </c>
      <c r="D342" s="5">
        <v>100.5</v>
      </c>
      <c r="E342" s="5">
        <v>100.7</v>
      </c>
      <c r="F342" s="5">
        <v>101.7</v>
      </c>
      <c r="G342" s="5">
        <v>101.5</v>
      </c>
      <c r="H342" s="5">
        <v>101.5</v>
      </c>
      <c r="I342" s="5">
        <v>102.1</v>
      </c>
      <c r="J342" s="5">
        <v>102.1</v>
      </c>
      <c r="K342" s="5">
        <v>102.1</v>
      </c>
      <c r="L342" s="5">
        <v>102.1</v>
      </c>
      <c r="M342" s="5">
        <v>105.9</v>
      </c>
      <c r="N342" s="5">
        <v>105.9</v>
      </c>
      <c r="O342" s="5">
        <v>105.9</v>
      </c>
      <c r="P342" s="5">
        <v>106.3</v>
      </c>
      <c r="Q342" s="5">
        <v>106.9</v>
      </c>
      <c r="R342" s="5">
        <v>106.9</v>
      </c>
      <c r="S342" s="5">
        <v>106.9</v>
      </c>
      <c r="T342" s="5">
        <v>107.2</v>
      </c>
      <c r="U342" s="5">
        <v>107.2</v>
      </c>
      <c r="V342" s="5">
        <v>107.2</v>
      </c>
      <c r="W342" s="5">
        <v>107.2</v>
      </c>
      <c r="X342" s="5">
        <v>107.2</v>
      </c>
      <c r="Y342" s="5">
        <v>107.8</v>
      </c>
      <c r="Z342" s="5">
        <v>107.8</v>
      </c>
      <c r="AA342" s="5">
        <v>107.8</v>
      </c>
      <c r="AB342" s="5">
        <v>109.3</v>
      </c>
      <c r="AC342" s="5">
        <v>109.3</v>
      </c>
      <c r="AD342" s="5">
        <v>110.1</v>
      </c>
      <c r="AE342" s="5">
        <v>110.4</v>
      </c>
      <c r="AF342" s="5">
        <v>110.4</v>
      </c>
      <c r="AG342" s="5">
        <v>110.4</v>
      </c>
      <c r="AH342" s="5">
        <v>110.4</v>
      </c>
      <c r="AI342" s="5">
        <v>110.7</v>
      </c>
      <c r="AJ342" s="5">
        <v>110.7</v>
      </c>
      <c r="AK342" s="5">
        <v>110.7</v>
      </c>
      <c r="AL342" s="5">
        <v>110.7</v>
      </c>
      <c r="AM342" s="5">
        <v>110.7</v>
      </c>
      <c r="AN342" s="5">
        <v>113.8</v>
      </c>
      <c r="AO342" s="5">
        <v>113.8</v>
      </c>
      <c r="AP342" s="5">
        <v>113.8</v>
      </c>
      <c r="AQ342" s="5">
        <v>113.8</v>
      </c>
      <c r="AR342" s="5">
        <v>113.8</v>
      </c>
      <c r="AS342" s="5">
        <v>113.8</v>
      </c>
      <c r="AT342" s="5">
        <v>115.2</v>
      </c>
      <c r="AU342" s="5">
        <v>118.7</v>
      </c>
      <c r="AV342" s="5">
        <v>133.4</v>
      </c>
      <c r="AW342" s="5">
        <v>130.4</v>
      </c>
      <c r="AX342" s="5">
        <v>131.5</v>
      </c>
      <c r="AY342" s="5">
        <v>128.9</v>
      </c>
      <c r="AZ342" s="5">
        <v>129</v>
      </c>
      <c r="BA342" s="5">
        <v>131.9</v>
      </c>
      <c r="BB342" s="5">
        <v>132.1</v>
      </c>
      <c r="BC342" s="5">
        <v>132.6</v>
      </c>
      <c r="BD342" s="5">
        <v>131</v>
      </c>
      <c r="BE342" s="5">
        <v>132.5</v>
      </c>
      <c r="BF342" s="5">
        <v>132.9</v>
      </c>
      <c r="BG342" s="5">
        <v>131.9</v>
      </c>
      <c r="BH342" s="5">
        <v>125.1</v>
      </c>
      <c r="BI342" s="5">
        <v>125.2</v>
      </c>
      <c r="BJ342" s="5">
        <v>125.7</v>
      </c>
      <c r="BK342" s="5">
        <v>127</v>
      </c>
      <c r="BL342" s="5">
        <v>126.7</v>
      </c>
      <c r="BM342" s="5">
        <v>126.9</v>
      </c>
      <c r="BN342" s="5">
        <v>126.6</v>
      </c>
      <c r="BO342" s="5">
        <v>129.30000000000001</v>
      </c>
      <c r="BP342" s="5">
        <v>129.6</v>
      </c>
      <c r="BQ342" s="5">
        <v>129.6</v>
      </c>
      <c r="BR342" s="5">
        <v>128</v>
      </c>
      <c r="BS342" s="5">
        <v>128.80000000000001</v>
      </c>
      <c r="BT342" s="5">
        <v>133.4</v>
      </c>
      <c r="BU342" s="5">
        <v>136.19999999999999</v>
      </c>
      <c r="BV342" s="5">
        <v>136.19999999999999</v>
      </c>
      <c r="BW342" s="5">
        <v>136.19999999999999</v>
      </c>
      <c r="BX342" s="5">
        <v>136.19999999999999</v>
      </c>
      <c r="BY342" s="5">
        <v>136.5</v>
      </c>
      <c r="BZ342" s="5">
        <v>136.9</v>
      </c>
      <c r="CA342" s="5">
        <v>136.9</v>
      </c>
      <c r="CB342" s="5">
        <v>136.9</v>
      </c>
      <c r="CC342" s="5">
        <v>137.19999999999999</v>
      </c>
      <c r="CD342" s="5">
        <v>136</v>
      </c>
      <c r="CE342" s="5">
        <v>137.80000000000001</v>
      </c>
      <c r="CF342" s="5">
        <v>136.5</v>
      </c>
      <c r="CG342" s="5">
        <v>136.9</v>
      </c>
      <c r="CH342" s="5">
        <v>135</v>
      </c>
      <c r="CI342" s="5">
        <v>136.19999999999999</v>
      </c>
      <c r="CJ342" s="5">
        <v>136.19999999999999</v>
      </c>
      <c r="CK342" s="5">
        <v>136.19999999999999</v>
      </c>
      <c r="CL342" s="5">
        <v>136.4</v>
      </c>
      <c r="CM342" s="5">
        <v>137.4</v>
      </c>
      <c r="CN342" s="5">
        <v>139.9</v>
      </c>
      <c r="CO342" s="5">
        <v>135.9</v>
      </c>
      <c r="CP342" s="5">
        <v>136</v>
      </c>
      <c r="CQ342" s="5">
        <v>135.80000000000001</v>
      </c>
      <c r="CR342" s="5">
        <v>135.6</v>
      </c>
      <c r="CS342" s="5">
        <v>135.6</v>
      </c>
      <c r="CT342" s="5">
        <v>137.5</v>
      </c>
      <c r="CU342" s="5">
        <v>137.19999999999999</v>
      </c>
      <c r="CV342" s="5">
        <v>137.19999999999999</v>
      </c>
      <c r="CW342" s="5">
        <v>128.6</v>
      </c>
      <c r="CX342" s="5">
        <v>129.30000000000001</v>
      </c>
      <c r="CY342" s="5">
        <v>128.6</v>
      </c>
      <c r="CZ342" s="5">
        <v>131.4</v>
      </c>
      <c r="DA342" s="5">
        <v>128.9</v>
      </c>
      <c r="DB342" s="5">
        <v>128.4</v>
      </c>
      <c r="DC342" s="5">
        <v>130.30000000000001</v>
      </c>
      <c r="DD342" s="5">
        <v>129.9</v>
      </c>
      <c r="DE342" s="5">
        <v>131.19999999999999</v>
      </c>
      <c r="DF342" s="5">
        <v>132.80000000000001</v>
      </c>
      <c r="DG342" s="5">
        <v>137.1</v>
      </c>
      <c r="DH342" s="5">
        <v>139.80000000000001</v>
      </c>
      <c r="DI342" s="5">
        <v>142</v>
      </c>
      <c r="DJ342" s="5">
        <v>140.6</v>
      </c>
      <c r="DK342" s="5">
        <v>143.4</v>
      </c>
      <c r="DL342" s="5">
        <v>142.69999999999999</v>
      </c>
      <c r="DM342" s="5">
        <v>147</v>
      </c>
      <c r="DN342" s="5">
        <v>147</v>
      </c>
      <c r="DO342" s="5">
        <v>149</v>
      </c>
      <c r="DP342" s="5">
        <v>150.19999999999999</v>
      </c>
      <c r="DQ342" s="5">
        <v>149.5</v>
      </c>
      <c r="DR342" s="5">
        <v>150.1</v>
      </c>
      <c r="DS342" s="5">
        <v>152.6</v>
      </c>
      <c r="DT342" s="5">
        <v>152.69999999999999</v>
      </c>
    </row>
    <row r="343" spans="1:124">
      <c r="A343" s="3" t="s">
        <v>699</v>
      </c>
      <c r="B343" s="3" t="s">
        <v>700</v>
      </c>
      <c r="C343" s="4">
        <v>3.288E-2</v>
      </c>
      <c r="D343" s="5">
        <v>105.3</v>
      </c>
      <c r="E343" s="5">
        <v>105.5</v>
      </c>
      <c r="F343" s="5">
        <v>105.6</v>
      </c>
      <c r="G343" s="5">
        <v>105.3</v>
      </c>
      <c r="H343" s="5">
        <v>105.1</v>
      </c>
      <c r="I343" s="5">
        <v>104.9</v>
      </c>
      <c r="J343" s="5">
        <v>105</v>
      </c>
      <c r="K343" s="5">
        <v>104.5</v>
      </c>
      <c r="L343" s="5">
        <v>105.6</v>
      </c>
      <c r="M343" s="5">
        <v>105.3</v>
      </c>
      <c r="N343" s="5">
        <v>105.2</v>
      </c>
      <c r="O343" s="5">
        <v>105.1</v>
      </c>
      <c r="P343" s="5">
        <v>107.5</v>
      </c>
      <c r="Q343" s="5">
        <v>106.7</v>
      </c>
      <c r="R343" s="5">
        <v>107</v>
      </c>
      <c r="S343" s="5">
        <v>107.2</v>
      </c>
      <c r="T343" s="5">
        <v>106.6</v>
      </c>
      <c r="U343" s="5">
        <v>106.2</v>
      </c>
      <c r="V343" s="5">
        <v>105.5</v>
      </c>
      <c r="W343" s="5">
        <v>105.6</v>
      </c>
      <c r="X343" s="5">
        <v>106.1</v>
      </c>
      <c r="Y343" s="5">
        <v>107.2</v>
      </c>
      <c r="Z343" s="5">
        <v>108.1</v>
      </c>
      <c r="AA343" s="5">
        <v>108.3</v>
      </c>
      <c r="AB343" s="5">
        <v>114</v>
      </c>
      <c r="AC343" s="5">
        <v>114.4</v>
      </c>
      <c r="AD343" s="5">
        <v>114.1</v>
      </c>
      <c r="AE343" s="5">
        <v>114.2</v>
      </c>
      <c r="AF343" s="5">
        <v>114.8</v>
      </c>
      <c r="AG343" s="5">
        <v>114.9</v>
      </c>
      <c r="AH343" s="5">
        <v>115.1</v>
      </c>
      <c r="AI343" s="5">
        <v>115.2</v>
      </c>
      <c r="AJ343" s="5">
        <v>115.6</v>
      </c>
      <c r="AK343" s="5">
        <v>115.8</v>
      </c>
      <c r="AL343" s="5">
        <v>115.1</v>
      </c>
      <c r="AM343" s="5">
        <v>115.2</v>
      </c>
      <c r="AN343" s="5">
        <v>115.4</v>
      </c>
      <c r="AO343" s="5">
        <v>115.8</v>
      </c>
      <c r="AP343" s="5">
        <v>115.5</v>
      </c>
      <c r="AQ343" s="5">
        <v>115.1</v>
      </c>
      <c r="AR343" s="5">
        <v>114.7</v>
      </c>
      <c r="AS343" s="5">
        <v>114.9</v>
      </c>
      <c r="AT343" s="5">
        <v>114.3</v>
      </c>
      <c r="AU343" s="5">
        <v>113.8</v>
      </c>
      <c r="AV343" s="5">
        <v>114.3</v>
      </c>
      <c r="AW343" s="5">
        <v>115.4</v>
      </c>
      <c r="AX343" s="5">
        <v>114.3</v>
      </c>
      <c r="AY343" s="5">
        <v>115.7</v>
      </c>
      <c r="AZ343" s="5">
        <v>114.2</v>
      </c>
      <c r="BA343" s="5">
        <v>115.4</v>
      </c>
      <c r="BB343" s="5">
        <v>115.1</v>
      </c>
      <c r="BC343" s="5">
        <v>114.9</v>
      </c>
      <c r="BD343" s="5">
        <v>113.9</v>
      </c>
      <c r="BE343" s="5">
        <v>113.4</v>
      </c>
      <c r="BF343" s="5">
        <v>113.8</v>
      </c>
      <c r="BG343" s="5">
        <v>113.3</v>
      </c>
      <c r="BH343" s="5">
        <v>112.9</v>
      </c>
      <c r="BI343" s="5">
        <v>115.6</v>
      </c>
      <c r="BJ343" s="5">
        <v>116.5</v>
      </c>
      <c r="BK343" s="5">
        <v>116.5</v>
      </c>
      <c r="BL343" s="5">
        <v>117</v>
      </c>
      <c r="BM343" s="5">
        <v>117.3</v>
      </c>
      <c r="BN343" s="5">
        <v>118.9</v>
      </c>
      <c r="BO343" s="5">
        <v>118</v>
      </c>
      <c r="BP343" s="5">
        <v>115.3</v>
      </c>
      <c r="BQ343" s="5">
        <v>114.8</v>
      </c>
      <c r="BR343" s="5">
        <v>115</v>
      </c>
      <c r="BS343" s="5">
        <v>114.9</v>
      </c>
      <c r="BT343" s="5">
        <v>116.9</v>
      </c>
      <c r="BU343" s="5">
        <v>117.3</v>
      </c>
      <c r="BV343" s="5">
        <v>118.2</v>
      </c>
      <c r="BW343" s="5">
        <v>118.3</v>
      </c>
      <c r="BX343" s="5">
        <v>118.1</v>
      </c>
      <c r="BY343" s="5">
        <v>119.4</v>
      </c>
      <c r="BZ343" s="5">
        <v>119.7</v>
      </c>
      <c r="CA343" s="5">
        <v>120.5</v>
      </c>
      <c r="CB343" s="5">
        <v>120.8</v>
      </c>
      <c r="CC343" s="5">
        <v>120.7</v>
      </c>
      <c r="CD343" s="5">
        <v>123</v>
      </c>
      <c r="CE343" s="5">
        <v>124</v>
      </c>
      <c r="CF343" s="5">
        <v>122.8</v>
      </c>
      <c r="CG343" s="5">
        <v>122.3</v>
      </c>
      <c r="CH343" s="5">
        <v>122.1</v>
      </c>
      <c r="CI343" s="5">
        <v>122.1</v>
      </c>
      <c r="CJ343" s="5">
        <v>122</v>
      </c>
      <c r="CK343" s="5">
        <v>115.3</v>
      </c>
      <c r="CL343" s="5">
        <v>114.1</v>
      </c>
      <c r="CM343" s="5">
        <v>114.8</v>
      </c>
      <c r="CN343" s="5">
        <v>114.1</v>
      </c>
      <c r="CO343" s="5">
        <v>113.4</v>
      </c>
      <c r="CP343" s="5">
        <v>111.9</v>
      </c>
      <c r="CQ343" s="5">
        <v>112.5</v>
      </c>
      <c r="CR343" s="5">
        <v>114.1</v>
      </c>
      <c r="CS343" s="5">
        <v>113.2</v>
      </c>
      <c r="CT343" s="5">
        <v>113.5</v>
      </c>
      <c r="CU343" s="5">
        <v>113.6</v>
      </c>
      <c r="CV343" s="5">
        <v>113.8</v>
      </c>
      <c r="CW343" s="5">
        <v>117.5</v>
      </c>
      <c r="CX343" s="5">
        <v>117.6</v>
      </c>
      <c r="CY343" s="5">
        <v>116.8</v>
      </c>
      <c r="CZ343" s="5">
        <v>118.5</v>
      </c>
      <c r="DA343" s="5">
        <v>117.8</v>
      </c>
      <c r="DB343" s="5">
        <v>117.4</v>
      </c>
      <c r="DC343" s="5">
        <v>121.2</v>
      </c>
      <c r="DD343" s="5">
        <v>121</v>
      </c>
      <c r="DE343" s="5">
        <v>124.2</v>
      </c>
      <c r="DF343" s="5">
        <v>125</v>
      </c>
      <c r="DG343" s="5">
        <v>127.1</v>
      </c>
      <c r="DH343" s="5">
        <v>131.19999999999999</v>
      </c>
      <c r="DI343" s="5">
        <v>131</v>
      </c>
      <c r="DJ343" s="5">
        <v>131.9</v>
      </c>
      <c r="DK343" s="5">
        <v>131.80000000000001</v>
      </c>
      <c r="DL343" s="5">
        <v>129.30000000000001</v>
      </c>
      <c r="DM343" s="5">
        <v>131.6</v>
      </c>
      <c r="DN343" s="5">
        <v>133.80000000000001</v>
      </c>
      <c r="DO343" s="5">
        <v>135.1</v>
      </c>
      <c r="DP343" s="5">
        <v>136.30000000000001</v>
      </c>
      <c r="DQ343" s="5">
        <v>136.80000000000001</v>
      </c>
      <c r="DR343" s="5">
        <v>137.1</v>
      </c>
      <c r="DS343" s="5">
        <v>139.1</v>
      </c>
      <c r="DT343" s="5">
        <v>139.5</v>
      </c>
    </row>
    <row r="344" spans="1:124">
      <c r="A344" s="3" t="s">
        <v>701</v>
      </c>
      <c r="B344" s="3" t="s">
        <v>702</v>
      </c>
      <c r="C344" s="4">
        <v>6.0400000000000002E-3</v>
      </c>
      <c r="D344" s="5">
        <v>101.9</v>
      </c>
      <c r="E344" s="5">
        <v>101.9</v>
      </c>
      <c r="F344" s="5">
        <v>102</v>
      </c>
      <c r="G344" s="5">
        <v>102.3</v>
      </c>
      <c r="H344" s="5">
        <v>102.1</v>
      </c>
      <c r="I344" s="5">
        <v>102.3</v>
      </c>
      <c r="J344" s="5">
        <v>102.3</v>
      </c>
      <c r="K344" s="5">
        <v>102.3</v>
      </c>
      <c r="L344" s="5">
        <v>103</v>
      </c>
      <c r="M344" s="5">
        <v>103.5</v>
      </c>
      <c r="N344" s="5">
        <v>104.9</v>
      </c>
      <c r="O344" s="5">
        <v>106.5</v>
      </c>
      <c r="P344" s="5">
        <v>108</v>
      </c>
      <c r="Q344" s="5">
        <v>108.2</v>
      </c>
      <c r="R344" s="5">
        <v>108.2</v>
      </c>
      <c r="S344" s="5">
        <v>108.4</v>
      </c>
      <c r="T344" s="5">
        <v>108</v>
      </c>
      <c r="U344" s="5">
        <v>108.9</v>
      </c>
      <c r="V344" s="5">
        <v>110.7</v>
      </c>
      <c r="W344" s="5">
        <v>111</v>
      </c>
      <c r="X344" s="5">
        <v>112.5</v>
      </c>
      <c r="Y344" s="5">
        <v>112.5</v>
      </c>
      <c r="Z344" s="5">
        <v>113</v>
      </c>
      <c r="AA344" s="5">
        <v>113</v>
      </c>
      <c r="AB344" s="5">
        <v>118.4</v>
      </c>
      <c r="AC344" s="5">
        <v>120.8</v>
      </c>
      <c r="AD344" s="5">
        <v>120.6</v>
      </c>
      <c r="AE344" s="5">
        <v>120.3</v>
      </c>
      <c r="AF344" s="5">
        <v>120.2</v>
      </c>
      <c r="AG344" s="5">
        <v>119.9</v>
      </c>
      <c r="AH344" s="5">
        <v>119.7</v>
      </c>
      <c r="AI344" s="5">
        <v>119.5</v>
      </c>
      <c r="AJ344" s="5">
        <v>119.3</v>
      </c>
      <c r="AK344" s="5">
        <v>119.4</v>
      </c>
      <c r="AL344" s="5">
        <v>119.8</v>
      </c>
      <c r="AM344" s="5">
        <v>120.8</v>
      </c>
      <c r="AN344" s="5">
        <v>121.6</v>
      </c>
      <c r="AO344" s="5">
        <v>121.4</v>
      </c>
      <c r="AP344" s="5">
        <v>121.4</v>
      </c>
      <c r="AQ344" s="5">
        <v>121.2</v>
      </c>
      <c r="AR344" s="5">
        <v>120.9</v>
      </c>
      <c r="AS344" s="5">
        <v>120.8</v>
      </c>
      <c r="AT344" s="5">
        <v>121</v>
      </c>
      <c r="AU344" s="5">
        <v>120.9</v>
      </c>
      <c r="AV344" s="5">
        <v>121</v>
      </c>
      <c r="AW344" s="5">
        <v>120.8</v>
      </c>
      <c r="AX344" s="5">
        <v>122</v>
      </c>
      <c r="AY344" s="5">
        <v>122.2</v>
      </c>
      <c r="AZ344" s="5">
        <v>120.7</v>
      </c>
      <c r="BA344" s="5">
        <v>121.6</v>
      </c>
      <c r="BB344" s="5">
        <v>120</v>
      </c>
      <c r="BC344" s="5">
        <v>122.7</v>
      </c>
      <c r="BD344" s="5">
        <v>121.3</v>
      </c>
      <c r="BE344" s="5">
        <v>120.4</v>
      </c>
      <c r="BF344" s="5">
        <v>121.3</v>
      </c>
      <c r="BG344" s="5">
        <v>121.1</v>
      </c>
      <c r="BH344" s="5">
        <v>122.2</v>
      </c>
      <c r="BI344" s="5">
        <v>122.2</v>
      </c>
      <c r="BJ344" s="5">
        <v>122.7</v>
      </c>
      <c r="BK344" s="5">
        <v>123.3</v>
      </c>
      <c r="BL344" s="5">
        <v>126.3</v>
      </c>
      <c r="BM344" s="5">
        <v>126.2</v>
      </c>
      <c r="BN344" s="5">
        <v>125.7</v>
      </c>
      <c r="BO344" s="5">
        <v>122.9</v>
      </c>
      <c r="BP344" s="5">
        <v>125.2</v>
      </c>
      <c r="BQ344" s="5">
        <v>124.9</v>
      </c>
      <c r="BR344" s="5">
        <v>124.6</v>
      </c>
      <c r="BS344" s="5">
        <v>124.8</v>
      </c>
      <c r="BT344" s="5">
        <v>124.9</v>
      </c>
      <c r="BU344" s="5">
        <v>124.7</v>
      </c>
      <c r="BV344" s="5">
        <v>126</v>
      </c>
      <c r="BW344" s="5">
        <v>126.2</v>
      </c>
      <c r="BX344" s="5">
        <v>126.3</v>
      </c>
      <c r="BY344" s="5">
        <v>126.3</v>
      </c>
      <c r="BZ344" s="5">
        <v>126.7</v>
      </c>
      <c r="CA344" s="5">
        <v>126.3</v>
      </c>
      <c r="CB344" s="5">
        <v>126.8</v>
      </c>
      <c r="CC344" s="5">
        <v>128.4</v>
      </c>
      <c r="CD344" s="5">
        <v>128.5</v>
      </c>
      <c r="CE344" s="5">
        <v>128.9</v>
      </c>
      <c r="CF344" s="5">
        <v>127.9</v>
      </c>
      <c r="CG344" s="5">
        <v>127.8</v>
      </c>
      <c r="CH344" s="5">
        <v>128</v>
      </c>
      <c r="CI344" s="5">
        <v>127.7</v>
      </c>
      <c r="CJ344" s="5">
        <v>129</v>
      </c>
      <c r="CK344" s="5">
        <v>128.80000000000001</v>
      </c>
      <c r="CL344" s="5">
        <v>128.6</v>
      </c>
      <c r="CM344" s="5">
        <v>129.19999999999999</v>
      </c>
      <c r="CN344" s="5">
        <v>128.9</v>
      </c>
      <c r="CO344" s="5">
        <v>127.4</v>
      </c>
      <c r="CP344" s="5">
        <v>127.5</v>
      </c>
      <c r="CQ344" s="5">
        <v>128.19999999999999</v>
      </c>
      <c r="CR344" s="5">
        <v>129.19999999999999</v>
      </c>
      <c r="CS344" s="5">
        <v>127.3</v>
      </c>
      <c r="CT344" s="5">
        <v>127.7</v>
      </c>
      <c r="CU344" s="5">
        <v>127.4</v>
      </c>
      <c r="CV344" s="5">
        <v>127</v>
      </c>
      <c r="CW344" s="5">
        <v>127.2</v>
      </c>
      <c r="CX344" s="5">
        <v>128.5</v>
      </c>
      <c r="CY344" s="5">
        <v>126.2</v>
      </c>
      <c r="CZ344" s="5">
        <v>127.9</v>
      </c>
      <c r="DA344" s="5">
        <v>127.3</v>
      </c>
      <c r="DB344" s="5">
        <v>125.9</v>
      </c>
      <c r="DC344" s="5">
        <v>128.30000000000001</v>
      </c>
      <c r="DD344" s="5">
        <v>130.4</v>
      </c>
      <c r="DE344" s="5">
        <v>127.9</v>
      </c>
      <c r="DF344" s="5">
        <v>127.6</v>
      </c>
      <c r="DG344" s="5">
        <v>127.9</v>
      </c>
      <c r="DH344" s="5">
        <v>128.30000000000001</v>
      </c>
      <c r="DI344" s="5">
        <v>128.5</v>
      </c>
      <c r="DJ344" s="5">
        <v>130.1</v>
      </c>
      <c r="DK344" s="5">
        <v>129.30000000000001</v>
      </c>
      <c r="DL344" s="5">
        <v>127.8</v>
      </c>
      <c r="DM344" s="5">
        <v>129.19999999999999</v>
      </c>
      <c r="DN344" s="5">
        <v>128.5</v>
      </c>
      <c r="DO344" s="5">
        <v>132.69999999999999</v>
      </c>
      <c r="DP344" s="5">
        <v>133</v>
      </c>
      <c r="DQ344" s="5">
        <v>134.9</v>
      </c>
      <c r="DR344" s="5">
        <v>132.69999999999999</v>
      </c>
      <c r="DS344" s="5">
        <v>133.9</v>
      </c>
      <c r="DT344" s="5">
        <v>134.1</v>
      </c>
    </row>
    <row r="345" spans="1:124">
      <c r="A345" s="3" t="s">
        <v>703</v>
      </c>
      <c r="B345" s="3" t="s">
        <v>704</v>
      </c>
      <c r="C345" s="4">
        <v>2.47E-3</v>
      </c>
      <c r="D345" s="5">
        <v>108.9</v>
      </c>
      <c r="E345" s="5">
        <v>105.7</v>
      </c>
      <c r="F345" s="5">
        <v>102.7</v>
      </c>
      <c r="G345" s="5">
        <v>99</v>
      </c>
      <c r="H345" s="5">
        <v>99</v>
      </c>
      <c r="I345" s="5">
        <v>100.7</v>
      </c>
      <c r="J345" s="5">
        <v>101.2</v>
      </c>
      <c r="K345" s="5">
        <v>96.8</v>
      </c>
      <c r="L345" s="5">
        <v>101.8</v>
      </c>
      <c r="M345" s="5">
        <v>102</v>
      </c>
      <c r="N345" s="5">
        <v>100.3</v>
      </c>
      <c r="O345" s="5">
        <v>104.5</v>
      </c>
      <c r="P345" s="5">
        <v>106</v>
      </c>
      <c r="Q345" s="5">
        <v>103.4</v>
      </c>
      <c r="R345" s="5">
        <v>97.9</v>
      </c>
      <c r="S345" s="5">
        <v>102</v>
      </c>
      <c r="T345" s="5">
        <v>107.6</v>
      </c>
      <c r="U345" s="5">
        <v>108.2</v>
      </c>
      <c r="V345" s="5">
        <v>105.6</v>
      </c>
      <c r="W345" s="5">
        <v>109.1</v>
      </c>
      <c r="X345" s="5">
        <v>109.7</v>
      </c>
      <c r="Y345" s="5">
        <v>103.8</v>
      </c>
      <c r="Z345" s="5">
        <v>104.3</v>
      </c>
      <c r="AA345" s="5">
        <v>100.5</v>
      </c>
      <c r="AB345" s="5">
        <v>98</v>
      </c>
      <c r="AC345" s="5">
        <v>101.2</v>
      </c>
      <c r="AD345" s="5">
        <v>99.8</v>
      </c>
      <c r="AE345" s="5">
        <v>101.6</v>
      </c>
      <c r="AF345" s="5">
        <v>102</v>
      </c>
      <c r="AG345" s="5">
        <v>102.8</v>
      </c>
      <c r="AH345" s="5">
        <v>105.2</v>
      </c>
      <c r="AI345" s="5">
        <v>107.6</v>
      </c>
      <c r="AJ345" s="5">
        <v>107.6</v>
      </c>
      <c r="AK345" s="5">
        <v>107.4</v>
      </c>
      <c r="AL345" s="5">
        <v>109.6</v>
      </c>
      <c r="AM345" s="5">
        <v>108.6</v>
      </c>
      <c r="AN345" s="5">
        <v>103.7</v>
      </c>
      <c r="AO345" s="5">
        <v>105.9</v>
      </c>
      <c r="AP345" s="5">
        <v>109.1</v>
      </c>
      <c r="AQ345" s="5">
        <v>116.4</v>
      </c>
      <c r="AR345" s="5">
        <v>113</v>
      </c>
      <c r="AS345" s="5">
        <v>114.5</v>
      </c>
      <c r="AT345" s="5">
        <v>110.1</v>
      </c>
      <c r="AU345" s="5">
        <v>108.1</v>
      </c>
      <c r="AV345" s="5">
        <v>105.7</v>
      </c>
      <c r="AW345" s="5">
        <v>104.4</v>
      </c>
      <c r="AX345" s="5">
        <v>99.2</v>
      </c>
      <c r="AY345" s="5">
        <v>96.5</v>
      </c>
      <c r="AZ345" s="5">
        <v>105</v>
      </c>
      <c r="BA345" s="5">
        <v>100.7</v>
      </c>
      <c r="BB345" s="5">
        <v>98.4</v>
      </c>
      <c r="BC345" s="5">
        <v>97</v>
      </c>
      <c r="BD345" s="5">
        <v>100</v>
      </c>
      <c r="BE345" s="5">
        <v>98.6</v>
      </c>
      <c r="BF345" s="5">
        <v>101.6</v>
      </c>
      <c r="BG345" s="5">
        <v>100.7</v>
      </c>
      <c r="BH345" s="5">
        <v>99.9</v>
      </c>
      <c r="BI345" s="5">
        <v>101.9</v>
      </c>
      <c r="BJ345" s="5">
        <v>100.9</v>
      </c>
      <c r="BK345" s="5">
        <v>100</v>
      </c>
      <c r="BL345" s="5">
        <v>100.5</v>
      </c>
      <c r="BM345" s="5">
        <v>100.9</v>
      </c>
      <c r="BN345" s="5">
        <v>105.8</v>
      </c>
      <c r="BO345" s="5">
        <v>101.2</v>
      </c>
      <c r="BP345" s="5">
        <v>101.8</v>
      </c>
      <c r="BQ345" s="5">
        <v>102.2</v>
      </c>
      <c r="BR345" s="5">
        <v>100.8</v>
      </c>
      <c r="BS345" s="5">
        <v>100.5</v>
      </c>
      <c r="BT345" s="5">
        <v>100.5</v>
      </c>
      <c r="BU345" s="5">
        <v>101.3</v>
      </c>
      <c r="BV345" s="5">
        <v>96.2</v>
      </c>
      <c r="BW345" s="5">
        <v>95.9</v>
      </c>
      <c r="BX345" s="5">
        <v>96.3</v>
      </c>
      <c r="BY345" s="5">
        <v>95.5</v>
      </c>
      <c r="BZ345" s="5">
        <v>98.4</v>
      </c>
      <c r="CA345" s="5">
        <v>96.7</v>
      </c>
      <c r="CB345" s="5">
        <v>99.3</v>
      </c>
      <c r="CC345" s="5">
        <v>99.2</v>
      </c>
      <c r="CD345" s="5">
        <v>100.1</v>
      </c>
      <c r="CE345" s="5">
        <v>103.6</v>
      </c>
      <c r="CF345" s="5">
        <v>105.9</v>
      </c>
      <c r="CG345" s="5">
        <v>103.2</v>
      </c>
      <c r="CH345" s="5">
        <v>102.9</v>
      </c>
      <c r="CI345" s="5">
        <v>101.1</v>
      </c>
      <c r="CJ345" s="5">
        <v>101.1</v>
      </c>
      <c r="CK345" s="5">
        <v>100.7</v>
      </c>
      <c r="CL345" s="5">
        <v>100.9</v>
      </c>
      <c r="CM345" s="5">
        <v>101</v>
      </c>
      <c r="CN345" s="5">
        <v>101.5</v>
      </c>
      <c r="CO345" s="5">
        <v>100.8</v>
      </c>
      <c r="CP345" s="5">
        <v>100.1</v>
      </c>
      <c r="CQ345" s="5">
        <v>99</v>
      </c>
      <c r="CR345" s="5">
        <v>98.2</v>
      </c>
      <c r="CS345" s="5">
        <v>95.8</v>
      </c>
      <c r="CT345" s="5">
        <v>96.3</v>
      </c>
      <c r="CU345" s="5">
        <v>99.7</v>
      </c>
      <c r="CV345" s="5">
        <v>99.4</v>
      </c>
      <c r="CW345" s="5">
        <v>95.9</v>
      </c>
      <c r="CX345" s="5">
        <v>94.3</v>
      </c>
      <c r="CY345" s="5">
        <v>93.4</v>
      </c>
      <c r="CZ345" s="5">
        <v>91.9</v>
      </c>
      <c r="DA345" s="5">
        <v>90.6</v>
      </c>
      <c r="DB345" s="5">
        <v>89.7</v>
      </c>
      <c r="DC345" s="5">
        <v>93.6</v>
      </c>
      <c r="DD345" s="5">
        <v>97.7</v>
      </c>
      <c r="DE345" s="5">
        <v>97.7</v>
      </c>
      <c r="DF345" s="5">
        <v>101.7</v>
      </c>
      <c r="DG345" s="5">
        <v>105.3</v>
      </c>
      <c r="DH345" s="5">
        <v>103.9</v>
      </c>
      <c r="DI345" s="5">
        <v>104.6</v>
      </c>
      <c r="DJ345" s="5">
        <v>112.6</v>
      </c>
      <c r="DK345" s="5">
        <v>115.7</v>
      </c>
      <c r="DL345" s="5">
        <v>110</v>
      </c>
      <c r="DM345" s="5">
        <v>103.7</v>
      </c>
      <c r="DN345" s="5">
        <v>111.3</v>
      </c>
      <c r="DO345" s="5">
        <v>116.6</v>
      </c>
      <c r="DP345" s="5">
        <v>119.4</v>
      </c>
      <c r="DQ345" s="5">
        <v>124.3</v>
      </c>
      <c r="DR345" s="5">
        <v>123.9</v>
      </c>
      <c r="DS345" s="5">
        <v>128</v>
      </c>
      <c r="DT345" s="5">
        <v>134.9</v>
      </c>
    </row>
    <row r="346" spans="1:124">
      <c r="A346" s="3" t="s">
        <v>705</v>
      </c>
      <c r="B346" s="3" t="s">
        <v>706</v>
      </c>
      <c r="C346" s="4">
        <v>0.31422</v>
      </c>
      <c r="D346" s="5">
        <v>105.7</v>
      </c>
      <c r="E346" s="5">
        <v>106.6</v>
      </c>
      <c r="F346" s="5">
        <v>105.2</v>
      </c>
      <c r="G346" s="5">
        <v>105</v>
      </c>
      <c r="H346" s="5">
        <v>105.6</v>
      </c>
      <c r="I346" s="5">
        <v>109.4</v>
      </c>
      <c r="J346" s="5">
        <v>110.4</v>
      </c>
      <c r="K346" s="5">
        <v>108.7</v>
      </c>
      <c r="L346" s="5">
        <v>108.4</v>
      </c>
      <c r="M346" s="5">
        <v>109</v>
      </c>
      <c r="N346" s="5">
        <v>109.7</v>
      </c>
      <c r="O346" s="5">
        <v>108.6</v>
      </c>
      <c r="P346" s="5">
        <v>110.8</v>
      </c>
      <c r="Q346" s="5">
        <v>111</v>
      </c>
      <c r="R346" s="5">
        <v>110.7</v>
      </c>
      <c r="S346" s="5">
        <v>111.1</v>
      </c>
      <c r="T346" s="5">
        <v>111.4</v>
      </c>
      <c r="U346" s="5">
        <v>111.8</v>
      </c>
      <c r="V346" s="5">
        <v>114.1</v>
      </c>
      <c r="W346" s="5">
        <v>113.1</v>
      </c>
      <c r="X346" s="5">
        <v>112.2</v>
      </c>
      <c r="Y346" s="5">
        <v>111.9</v>
      </c>
      <c r="Z346" s="5">
        <v>114.4</v>
      </c>
      <c r="AA346" s="5">
        <v>111.6</v>
      </c>
      <c r="AB346" s="5">
        <v>114.4</v>
      </c>
      <c r="AC346" s="5">
        <v>114.5</v>
      </c>
      <c r="AD346" s="5">
        <v>114.5</v>
      </c>
      <c r="AE346" s="5">
        <v>114.8</v>
      </c>
      <c r="AF346" s="5">
        <v>113.8</v>
      </c>
      <c r="AG346" s="5">
        <v>115</v>
      </c>
      <c r="AH346" s="5">
        <v>114.5</v>
      </c>
      <c r="AI346" s="5">
        <v>115.9</v>
      </c>
      <c r="AJ346" s="5">
        <v>114.4</v>
      </c>
      <c r="AK346" s="5">
        <v>114</v>
      </c>
      <c r="AL346" s="5">
        <v>111.7</v>
      </c>
      <c r="AM346" s="5">
        <v>113.2</v>
      </c>
      <c r="AN346" s="5">
        <v>110.3</v>
      </c>
      <c r="AO346" s="5">
        <v>110.2</v>
      </c>
      <c r="AP346" s="5">
        <v>111.2</v>
      </c>
      <c r="AQ346" s="5">
        <v>112.9</v>
      </c>
      <c r="AR346" s="5">
        <v>112.7</v>
      </c>
      <c r="AS346" s="5">
        <v>114.4</v>
      </c>
      <c r="AT346" s="5">
        <v>115.3</v>
      </c>
      <c r="AU346" s="5">
        <v>115.6</v>
      </c>
      <c r="AV346" s="5">
        <v>115.6</v>
      </c>
      <c r="AW346" s="5">
        <v>115.2</v>
      </c>
      <c r="AX346" s="5">
        <v>114.2</v>
      </c>
      <c r="AY346" s="5">
        <v>113.9</v>
      </c>
      <c r="AZ346" s="5">
        <v>112.3</v>
      </c>
      <c r="BA346" s="5">
        <v>113</v>
      </c>
      <c r="BB346" s="5">
        <v>113.6</v>
      </c>
      <c r="BC346" s="5">
        <v>113.6</v>
      </c>
      <c r="BD346" s="5">
        <v>115</v>
      </c>
      <c r="BE346" s="5">
        <v>114</v>
      </c>
      <c r="BF346" s="5">
        <v>115</v>
      </c>
      <c r="BG346" s="5">
        <v>119.1</v>
      </c>
      <c r="BH346" s="5">
        <v>117.5</v>
      </c>
      <c r="BI346" s="5">
        <v>115.4</v>
      </c>
      <c r="BJ346" s="5">
        <v>114.1</v>
      </c>
      <c r="BK346" s="5">
        <v>114.3</v>
      </c>
      <c r="BL346" s="5">
        <v>115.4</v>
      </c>
      <c r="BM346" s="5">
        <v>115.7</v>
      </c>
      <c r="BN346" s="5">
        <v>116</v>
      </c>
      <c r="BO346" s="5">
        <v>119.1</v>
      </c>
      <c r="BP346" s="5">
        <v>117.1</v>
      </c>
      <c r="BQ346" s="5">
        <v>118.4</v>
      </c>
      <c r="BR346" s="5">
        <v>117.9</v>
      </c>
      <c r="BS346" s="5">
        <v>113.7</v>
      </c>
      <c r="BT346" s="5">
        <v>113.2</v>
      </c>
      <c r="BU346" s="5">
        <v>114.7</v>
      </c>
      <c r="BV346" s="5">
        <v>115.9</v>
      </c>
      <c r="BW346" s="5">
        <v>115.9</v>
      </c>
      <c r="BX346" s="5">
        <v>115.4</v>
      </c>
      <c r="BY346" s="5">
        <v>116.4</v>
      </c>
      <c r="BZ346" s="5">
        <v>115.1</v>
      </c>
      <c r="CA346" s="5">
        <v>117.4</v>
      </c>
      <c r="CB346" s="5">
        <v>116.2</v>
      </c>
      <c r="CC346" s="5">
        <v>115.5</v>
      </c>
      <c r="CD346" s="5">
        <v>116</v>
      </c>
      <c r="CE346" s="5">
        <v>117.4</v>
      </c>
      <c r="CF346" s="5">
        <v>118.5</v>
      </c>
      <c r="CG346" s="5">
        <v>117.9</v>
      </c>
      <c r="CH346" s="5">
        <v>116.4</v>
      </c>
      <c r="CI346" s="5">
        <v>115.3</v>
      </c>
      <c r="CJ346" s="5">
        <v>116.2</v>
      </c>
      <c r="CK346" s="5">
        <v>115.1</v>
      </c>
      <c r="CL346" s="5">
        <v>115.1</v>
      </c>
      <c r="CM346" s="5">
        <v>116</v>
      </c>
      <c r="CN346" s="5">
        <v>115.5</v>
      </c>
      <c r="CO346" s="5">
        <v>113.4</v>
      </c>
      <c r="CP346" s="5">
        <v>114.7</v>
      </c>
      <c r="CQ346" s="5">
        <v>114</v>
      </c>
      <c r="CR346" s="5">
        <v>112.1</v>
      </c>
      <c r="CS346" s="5">
        <v>116.9</v>
      </c>
      <c r="CT346" s="5">
        <v>115.3</v>
      </c>
      <c r="CU346" s="5">
        <v>115.6</v>
      </c>
      <c r="CV346" s="5">
        <v>116.6</v>
      </c>
      <c r="CW346" s="5">
        <v>116.8</v>
      </c>
      <c r="CX346" s="5">
        <v>119</v>
      </c>
      <c r="CY346" s="5">
        <v>119.5</v>
      </c>
      <c r="CZ346" s="5">
        <v>119.3</v>
      </c>
      <c r="DA346" s="5">
        <v>119.8</v>
      </c>
      <c r="DB346" s="5">
        <v>121.3</v>
      </c>
      <c r="DC346" s="5">
        <v>123.3</v>
      </c>
      <c r="DD346" s="5">
        <v>124.1</v>
      </c>
      <c r="DE346" s="5">
        <v>126.8</v>
      </c>
      <c r="DF346" s="5">
        <v>128.9</v>
      </c>
      <c r="DG346" s="5">
        <v>131</v>
      </c>
      <c r="DH346" s="5">
        <v>130.9</v>
      </c>
      <c r="DI346" s="5">
        <v>133.9</v>
      </c>
      <c r="DJ346" s="5">
        <v>134.9</v>
      </c>
      <c r="DK346" s="5">
        <v>135.9</v>
      </c>
      <c r="DL346" s="5">
        <v>135.80000000000001</v>
      </c>
      <c r="DM346" s="5">
        <v>135.1</v>
      </c>
      <c r="DN346" s="5">
        <v>139.5</v>
      </c>
      <c r="DO346" s="5">
        <v>138</v>
      </c>
      <c r="DP346" s="5">
        <v>139.30000000000001</v>
      </c>
      <c r="DQ346" s="5">
        <v>141.1</v>
      </c>
      <c r="DR346" s="5">
        <v>142.5</v>
      </c>
      <c r="DS346" s="5">
        <v>144.9</v>
      </c>
      <c r="DT346" s="5">
        <v>146.9</v>
      </c>
    </row>
    <row r="347" spans="1:124">
      <c r="A347" s="3" t="s">
        <v>707</v>
      </c>
      <c r="B347" s="3" t="s">
        <v>708</v>
      </c>
      <c r="C347" s="4">
        <v>0.19469</v>
      </c>
      <c r="D347" s="5">
        <v>107.7</v>
      </c>
      <c r="E347" s="5">
        <v>108.9</v>
      </c>
      <c r="F347" s="5">
        <v>105.9</v>
      </c>
      <c r="G347" s="5">
        <v>106.8</v>
      </c>
      <c r="H347" s="5">
        <v>107.9</v>
      </c>
      <c r="I347" s="5">
        <v>113.9</v>
      </c>
      <c r="J347" s="5">
        <v>115.2</v>
      </c>
      <c r="K347" s="5">
        <v>112.8</v>
      </c>
      <c r="L347" s="5">
        <v>112</v>
      </c>
      <c r="M347" s="5">
        <v>113.8</v>
      </c>
      <c r="N347" s="5">
        <v>113.2</v>
      </c>
      <c r="O347" s="5">
        <v>111.6</v>
      </c>
      <c r="P347" s="5">
        <v>113.7</v>
      </c>
      <c r="Q347" s="5">
        <v>112.8</v>
      </c>
      <c r="R347" s="5">
        <v>112.9</v>
      </c>
      <c r="S347" s="5">
        <v>113.4</v>
      </c>
      <c r="T347" s="5">
        <v>113.4</v>
      </c>
      <c r="U347" s="5">
        <v>113.3</v>
      </c>
      <c r="V347" s="5">
        <v>116.3</v>
      </c>
      <c r="W347" s="5">
        <v>115.6</v>
      </c>
      <c r="X347" s="5">
        <v>114.8</v>
      </c>
      <c r="Y347" s="5">
        <v>112.5</v>
      </c>
      <c r="Z347" s="5">
        <v>117.3</v>
      </c>
      <c r="AA347" s="5">
        <v>113.5</v>
      </c>
      <c r="AB347" s="5">
        <v>116.1</v>
      </c>
      <c r="AC347" s="5">
        <v>116.6</v>
      </c>
      <c r="AD347" s="5">
        <v>115</v>
      </c>
      <c r="AE347" s="5">
        <v>116.1</v>
      </c>
      <c r="AF347" s="5">
        <v>113</v>
      </c>
      <c r="AG347" s="5">
        <v>114.4</v>
      </c>
      <c r="AH347" s="5">
        <v>115.2</v>
      </c>
      <c r="AI347" s="5">
        <v>116.8</v>
      </c>
      <c r="AJ347" s="5">
        <v>112.1</v>
      </c>
      <c r="AK347" s="5">
        <v>112.2</v>
      </c>
      <c r="AL347" s="5">
        <v>109.6</v>
      </c>
      <c r="AM347" s="5">
        <v>112.9</v>
      </c>
      <c r="AN347" s="5">
        <v>105.6</v>
      </c>
      <c r="AO347" s="5">
        <v>106.6</v>
      </c>
      <c r="AP347" s="5">
        <v>107.5</v>
      </c>
      <c r="AQ347" s="5">
        <v>110.6</v>
      </c>
      <c r="AR347" s="5">
        <v>109.3</v>
      </c>
      <c r="AS347" s="5">
        <v>111.8</v>
      </c>
      <c r="AT347" s="5">
        <v>112.6</v>
      </c>
      <c r="AU347" s="5">
        <v>112.6</v>
      </c>
      <c r="AV347" s="5">
        <v>111.3</v>
      </c>
      <c r="AW347" s="5">
        <v>110.6</v>
      </c>
      <c r="AX347" s="5">
        <v>109.6</v>
      </c>
      <c r="AY347" s="5">
        <v>108.4</v>
      </c>
      <c r="AZ347" s="5">
        <v>106.8</v>
      </c>
      <c r="BA347" s="5">
        <v>107.9</v>
      </c>
      <c r="BB347" s="5">
        <v>108.3</v>
      </c>
      <c r="BC347" s="5">
        <v>107.8</v>
      </c>
      <c r="BD347" s="5">
        <v>109.9</v>
      </c>
      <c r="BE347" s="5">
        <v>108.8</v>
      </c>
      <c r="BF347" s="5">
        <v>109.6</v>
      </c>
      <c r="BG347" s="5">
        <v>115.9</v>
      </c>
      <c r="BH347" s="5">
        <v>113.3</v>
      </c>
      <c r="BI347" s="5">
        <v>109.8</v>
      </c>
      <c r="BJ347" s="5">
        <v>107.8</v>
      </c>
      <c r="BK347" s="5">
        <v>108.5</v>
      </c>
      <c r="BL347" s="5">
        <v>109.1</v>
      </c>
      <c r="BM347" s="5">
        <v>109.4</v>
      </c>
      <c r="BN347" s="5">
        <v>109.1</v>
      </c>
      <c r="BO347" s="5">
        <v>112.1</v>
      </c>
      <c r="BP347" s="5">
        <v>109.9</v>
      </c>
      <c r="BQ347" s="5">
        <v>112.5</v>
      </c>
      <c r="BR347" s="5">
        <v>113.5</v>
      </c>
      <c r="BS347" s="5">
        <v>105.9</v>
      </c>
      <c r="BT347" s="5">
        <v>104.7</v>
      </c>
      <c r="BU347" s="5">
        <v>105.7</v>
      </c>
      <c r="BV347" s="5">
        <v>108.2</v>
      </c>
      <c r="BW347" s="5">
        <v>107.2</v>
      </c>
      <c r="BX347" s="5">
        <v>106.9</v>
      </c>
      <c r="BY347" s="5">
        <v>108</v>
      </c>
      <c r="BZ347" s="5">
        <v>105.6</v>
      </c>
      <c r="CA347" s="5">
        <v>108.1</v>
      </c>
      <c r="CB347" s="5">
        <v>106.9</v>
      </c>
      <c r="CC347" s="5">
        <v>105.7</v>
      </c>
      <c r="CD347" s="5">
        <v>106.9</v>
      </c>
      <c r="CE347" s="5">
        <v>107.5</v>
      </c>
      <c r="CF347" s="5">
        <v>109.4</v>
      </c>
      <c r="CG347" s="5">
        <v>108.7</v>
      </c>
      <c r="CH347" s="5">
        <v>105.4</v>
      </c>
      <c r="CI347" s="5">
        <v>104.6</v>
      </c>
      <c r="CJ347" s="5">
        <v>105.4</v>
      </c>
      <c r="CK347" s="5">
        <v>104.2</v>
      </c>
      <c r="CL347" s="5">
        <v>104.7</v>
      </c>
      <c r="CM347" s="5">
        <v>105.3</v>
      </c>
      <c r="CN347" s="5">
        <v>104.4</v>
      </c>
      <c r="CO347" s="5">
        <v>100.6</v>
      </c>
      <c r="CP347" s="5">
        <v>103.5</v>
      </c>
      <c r="CQ347" s="5">
        <v>102.7</v>
      </c>
      <c r="CR347" s="5">
        <v>100.1</v>
      </c>
      <c r="CS347" s="5">
        <v>106.8</v>
      </c>
      <c r="CT347" s="5">
        <v>104.7</v>
      </c>
      <c r="CU347" s="5">
        <v>106.1</v>
      </c>
      <c r="CV347" s="5">
        <v>104.6</v>
      </c>
      <c r="CW347" s="5">
        <v>107</v>
      </c>
      <c r="CX347" s="5">
        <v>109.9</v>
      </c>
      <c r="CY347" s="5">
        <v>110.8</v>
      </c>
      <c r="CZ347" s="5">
        <v>110.9</v>
      </c>
      <c r="DA347" s="5">
        <v>111.9</v>
      </c>
      <c r="DB347" s="5">
        <v>113.5</v>
      </c>
      <c r="DC347" s="5">
        <v>115.4</v>
      </c>
      <c r="DD347" s="5">
        <v>117.2</v>
      </c>
      <c r="DE347" s="5">
        <v>120.9</v>
      </c>
      <c r="DF347" s="5">
        <v>122</v>
      </c>
      <c r="DG347" s="5">
        <v>125.7</v>
      </c>
      <c r="DH347" s="5">
        <v>123.5</v>
      </c>
      <c r="DI347" s="5">
        <v>126.6</v>
      </c>
      <c r="DJ347" s="5">
        <v>127.3</v>
      </c>
      <c r="DK347" s="5">
        <v>128.6</v>
      </c>
      <c r="DL347" s="5">
        <v>128.19999999999999</v>
      </c>
      <c r="DM347" s="5">
        <v>127.4</v>
      </c>
      <c r="DN347" s="5">
        <v>132</v>
      </c>
      <c r="DO347" s="5">
        <v>129.4</v>
      </c>
      <c r="DP347" s="5">
        <v>131.1</v>
      </c>
      <c r="DQ347" s="5">
        <v>134.19999999999999</v>
      </c>
      <c r="DR347" s="5">
        <v>136.1</v>
      </c>
      <c r="DS347" s="5">
        <v>137.6</v>
      </c>
      <c r="DT347" s="5">
        <v>139.9</v>
      </c>
    </row>
    <row r="348" spans="1:124">
      <c r="A348" s="3" t="s">
        <v>709</v>
      </c>
      <c r="B348" s="3" t="s">
        <v>710</v>
      </c>
      <c r="C348" s="4">
        <v>1.5910000000000001E-2</v>
      </c>
      <c r="D348" s="5">
        <v>100.3</v>
      </c>
      <c r="E348" s="5">
        <v>97.7</v>
      </c>
      <c r="F348" s="5">
        <v>100.7</v>
      </c>
      <c r="G348" s="5">
        <v>101.6</v>
      </c>
      <c r="H348" s="5">
        <v>102.2</v>
      </c>
      <c r="I348" s="5">
        <v>101.8</v>
      </c>
      <c r="J348" s="5">
        <v>101</v>
      </c>
      <c r="K348" s="5">
        <v>98.1</v>
      </c>
      <c r="L348" s="5">
        <v>99.6</v>
      </c>
      <c r="M348" s="5">
        <v>100.5</v>
      </c>
      <c r="N348" s="5">
        <v>101.8</v>
      </c>
      <c r="O348" s="5">
        <v>101.8</v>
      </c>
      <c r="P348" s="5">
        <v>102.4</v>
      </c>
      <c r="Q348" s="5">
        <v>103.7</v>
      </c>
      <c r="R348" s="5">
        <v>105.2</v>
      </c>
      <c r="S348" s="5">
        <v>106.2</v>
      </c>
      <c r="T348" s="5">
        <v>104.8</v>
      </c>
      <c r="U348" s="5">
        <v>107</v>
      </c>
      <c r="V348" s="5">
        <v>113.1</v>
      </c>
      <c r="W348" s="5">
        <v>101.9</v>
      </c>
      <c r="X348" s="5">
        <v>108.3</v>
      </c>
      <c r="Y348" s="5">
        <v>102.4</v>
      </c>
      <c r="Z348" s="5">
        <v>113.7</v>
      </c>
      <c r="AA348" s="5">
        <v>109.1</v>
      </c>
      <c r="AB348" s="5">
        <v>110.2</v>
      </c>
      <c r="AC348" s="5">
        <v>108.2</v>
      </c>
      <c r="AD348" s="5">
        <v>115.9</v>
      </c>
      <c r="AE348" s="5">
        <v>109.3</v>
      </c>
      <c r="AF348" s="5">
        <v>110.7</v>
      </c>
      <c r="AG348" s="5">
        <v>110.3</v>
      </c>
      <c r="AH348" s="5">
        <v>107.3</v>
      </c>
      <c r="AI348" s="5">
        <v>107.2</v>
      </c>
      <c r="AJ348" s="5">
        <v>116.1</v>
      </c>
      <c r="AK348" s="5">
        <v>108</v>
      </c>
      <c r="AL348" s="5">
        <v>116</v>
      </c>
      <c r="AM348" s="5">
        <v>113</v>
      </c>
      <c r="AN348" s="5">
        <v>115.2</v>
      </c>
      <c r="AO348" s="5">
        <v>110.1</v>
      </c>
      <c r="AP348" s="5">
        <v>113.6</v>
      </c>
      <c r="AQ348" s="5">
        <v>107</v>
      </c>
      <c r="AR348" s="5">
        <v>111.8</v>
      </c>
      <c r="AS348" s="5">
        <v>111.3</v>
      </c>
      <c r="AT348" s="5">
        <v>114.5</v>
      </c>
      <c r="AU348" s="5">
        <v>108.5</v>
      </c>
      <c r="AV348" s="5">
        <v>121.8</v>
      </c>
      <c r="AW348" s="5">
        <v>120.4</v>
      </c>
      <c r="AX348" s="5">
        <v>116.5</v>
      </c>
      <c r="AY348" s="5">
        <v>120.7</v>
      </c>
      <c r="AZ348" s="5">
        <v>107</v>
      </c>
      <c r="BA348" s="5">
        <v>120.7</v>
      </c>
      <c r="BB348" s="5">
        <v>116.5</v>
      </c>
      <c r="BC348" s="5">
        <v>116.3</v>
      </c>
      <c r="BD348" s="5">
        <v>117.1</v>
      </c>
      <c r="BE348" s="5">
        <v>113.9</v>
      </c>
      <c r="BF348" s="5">
        <v>117.9</v>
      </c>
      <c r="BG348" s="5">
        <v>122.6</v>
      </c>
      <c r="BH348" s="5">
        <v>122.2</v>
      </c>
      <c r="BI348" s="5">
        <v>125.7</v>
      </c>
      <c r="BJ348" s="5">
        <v>128.5</v>
      </c>
      <c r="BK348" s="5">
        <v>129.80000000000001</v>
      </c>
      <c r="BL348" s="5">
        <v>130.1</v>
      </c>
      <c r="BM348" s="5">
        <v>128.9</v>
      </c>
      <c r="BN348" s="5">
        <v>127.6</v>
      </c>
      <c r="BO348" s="5">
        <v>127</v>
      </c>
      <c r="BP348" s="5">
        <v>127.1</v>
      </c>
      <c r="BQ348" s="5">
        <v>121.8</v>
      </c>
      <c r="BR348" s="5">
        <v>119.4</v>
      </c>
      <c r="BS348" s="5">
        <v>123</v>
      </c>
      <c r="BT348" s="5">
        <v>124.6</v>
      </c>
      <c r="BU348" s="5">
        <v>117.3</v>
      </c>
      <c r="BV348" s="5">
        <v>117.5</v>
      </c>
      <c r="BW348" s="5">
        <v>118.2</v>
      </c>
      <c r="BX348" s="5">
        <v>118.4</v>
      </c>
      <c r="BY348" s="5">
        <v>117.9</v>
      </c>
      <c r="BZ348" s="5">
        <v>117.3</v>
      </c>
      <c r="CA348" s="5">
        <v>119.9</v>
      </c>
      <c r="CB348" s="5">
        <v>120.5</v>
      </c>
      <c r="CC348" s="5">
        <v>123.2</v>
      </c>
      <c r="CD348" s="5">
        <v>124.5</v>
      </c>
      <c r="CE348" s="5">
        <v>123.5</v>
      </c>
      <c r="CF348" s="5">
        <v>124.1</v>
      </c>
      <c r="CG348" s="5">
        <v>121.8</v>
      </c>
      <c r="CH348" s="5">
        <v>121.7</v>
      </c>
      <c r="CI348" s="5">
        <v>121.4</v>
      </c>
      <c r="CJ348" s="5">
        <v>122.3</v>
      </c>
      <c r="CK348" s="5">
        <v>121.7</v>
      </c>
      <c r="CL348" s="5">
        <v>120.4</v>
      </c>
      <c r="CM348" s="5">
        <v>125</v>
      </c>
      <c r="CN348" s="5">
        <v>124.7</v>
      </c>
      <c r="CO348" s="5">
        <v>125.5</v>
      </c>
      <c r="CP348" s="5">
        <v>124.7</v>
      </c>
      <c r="CQ348" s="5">
        <v>123.8</v>
      </c>
      <c r="CR348" s="5">
        <v>122.1</v>
      </c>
      <c r="CS348" s="5">
        <v>121.6</v>
      </c>
      <c r="CT348" s="5">
        <v>122.2</v>
      </c>
      <c r="CU348" s="5">
        <v>123.2</v>
      </c>
      <c r="CV348" s="5">
        <v>125.1</v>
      </c>
      <c r="CW348" s="5">
        <v>129.5</v>
      </c>
      <c r="CX348" s="5">
        <v>130.4</v>
      </c>
      <c r="CY348" s="5">
        <v>126.9</v>
      </c>
      <c r="CZ348" s="5">
        <v>121.1</v>
      </c>
      <c r="DA348" s="5">
        <v>129.30000000000001</v>
      </c>
      <c r="DB348" s="5">
        <v>131.30000000000001</v>
      </c>
      <c r="DC348" s="5">
        <v>133.19999999999999</v>
      </c>
      <c r="DD348" s="5">
        <v>128.80000000000001</v>
      </c>
      <c r="DE348" s="5">
        <v>128.30000000000001</v>
      </c>
      <c r="DF348" s="5">
        <v>130</v>
      </c>
      <c r="DG348" s="5">
        <v>131.30000000000001</v>
      </c>
      <c r="DH348" s="5">
        <v>136.69999999999999</v>
      </c>
      <c r="DI348" s="5">
        <v>139.30000000000001</v>
      </c>
      <c r="DJ348" s="5">
        <v>138.19999999999999</v>
      </c>
      <c r="DK348" s="5">
        <v>141</v>
      </c>
      <c r="DL348" s="5">
        <v>137.5</v>
      </c>
      <c r="DM348" s="5">
        <v>137.1</v>
      </c>
      <c r="DN348" s="5">
        <v>146.69999999999999</v>
      </c>
      <c r="DO348" s="5">
        <v>146.69999999999999</v>
      </c>
      <c r="DP348" s="5">
        <v>149.69999999999999</v>
      </c>
      <c r="DQ348" s="5">
        <v>147.5</v>
      </c>
      <c r="DR348" s="5">
        <v>150.30000000000001</v>
      </c>
      <c r="DS348" s="5">
        <v>156.19999999999999</v>
      </c>
      <c r="DT348" s="5">
        <v>157.6</v>
      </c>
    </row>
    <row r="349" spans="1:124">
      <c r="A349" s="3" t="s">
        <v>711</v>
      </c>
      <c r="B349" s="3" t="s">
        <v>712</v>
      </c>
      <c r="C349" s="4">
        <v>2.7220000000000001E-2</v>
      </c>
      <c r="D349" s="5">
        <v>108.5</v>
      </c>
      <c r="E349" s="5">
        <v>108.8</v>
      </c>
      <c r="F349" s="5">
        <v>109.1</v>
      </c>
      <c r="G349" s="5">
        <v>109.2</v>
      </c>
      <c r="H349" s="5">
        <v>109.3</v>
      </c>
      <c r="I349" s="5">
        <v>109.4</v>
      </c>
      <c r="J349" s="5">
        <v>109.3</v>
      </c>
      <c r="K349" s="5">
        <v>109.3</v>
      </c>
      <c r="L349" s="5">
        <v>109.2</v>
      </c>
      <c r="M349" s="5">
        <v>109.3</v>
      </c>
      <c r="N349" s="5">
        <v>109.3</v>
      </c>
      <c r="O349" s="5">
        <v>109.7</v>
      </c>
      <c r="P349" s="5">
        <v>110.4</v>
      </c>
      <c r="Q349" s="5">
        <v>111.9</v>
      </c>
      <c r="R349" s="5">
        <v>114.1</v>
      </c>
      <c r="S349" s="5">
        <v>115.7</v>
      </c>
      <c r="T349" s="5">
        <v>111.6</v>
      </c>
      <c r="U349" s="5">
        <v>111.7</v>
      </c>
      <c r="V349" s="5">
        <v>111.7</v>
      </c>
      <c r="W349" s="5">
        <v>111.7</v>
      </c>
      <c r="X349" s="5">
        <v>112.1</v>
      </c>
      <c r="Y349" s="5">
        <v>111.8</v>
      </c>
      <c r="Z349" s="5">
        <v>111.8</v>
      </c>
      <c r="AA349" s="5">
        <v>114.7</v>
      </c>
      <c r="AB349" s="5">
        <v>114.7</v>
      </c>
      <c r="AC349" s="5">
        <v>114.7</v>
      </c>
      <c r="AD349" s="5">
        <v>114.8</v>
      </c>
      <c r="AE349" s="5">
        <v>114.8</v>
      </c>
      <c r="AF349" s="5">
        <v>114.8</v>
      </c>
      <c r="AG349" s="5">
        <v>114.9</v>
      </c>
      <c r="AH349" s="5">
        <v>114.9</v>
      </c>
      <c r="AI349" s="5">
        <v>115</v>
      </c>
      <c r="AJ349" s="5">
        <v>115</v>
      </c>
      <c r="AK349" s="5">
        <v>115.1</v>
      </c>
      <c r="AL349" s="5">
        <v>115.1</v>
      </c>
      <c r="AM349" s="5">
        <v>115.1</v>
      </c>
      <c r="AN349" s="5">
        <v>115.2</v>
      </c>
      <c r="AO349" s="5">
        <v>115.2</v>
      </c>
      <c r="AP349" s="5">
        <v>115.2</v>
      </c>
      <c r="AQ349" s="5">
        <v>115.2</v>
      </c>
      <c r="AR349" s="5">
        <v>114.6</v>
      </c>
      <c r="AS349" s="5">
        <v>115.3</v>
      </c>
      <c r="AT349" s="5">
        <v>115.3</v>
      </c>
      <c r="AU349" s="5">
        <v>115.3</v>
      </c>
      <c r="AV349" s="5">
        <v>115.3</v>
      </c>
      <c r="AW349" s="5">
        <v>115.3</v>
      </c>
      <c r="AX349" s="5">
        <v>115.3</v>
      </c>
      <c r="AY349" s="5">
        <v>115.4</v>
      </c>
      <c r="AZ349" s="5">
        <v>115.4</v>
      </c>
      <c r="BA349" s="5">
        <v>115.4</v>
      </c>
      <c r="BB349" s="5">
        <v>113.1</v>
      </c>
      <c r="BC349" s="5">
        <v>113.2</v>
      </c>
      <c r="BD349" s="5">
        <v>113.2</v>
      </c>
      <c r="BE349" s="5">
        <v>113.2</v>
      </c>
      <c r="BF349" s="5">
        <v>113.2</v>
      </c>
      <c r="BG349" s="5">
        <v>113.2</v>
      </c>
      <c r="BH349" s="5">
        <v>112.2</v>
      </c>
      <c r="BI349" s="5">
        <v>112.2</v>
      </c>
      <c r="BJ349" s="5">
        <v>112.2</v>
      </c>
      <c r="BK349" s="5">
        <v>112.2</v>
      </c>
      <c r="BL349" s="5">
        <v>116.9</v>
      </c>
      <c r="BM349" s="5">
        <v>116.9</v>
      </c>
      <c r="BN349" s="5">
        <v>121.6</v>
      </c>
      <c r="BO349" s="5">
        <v>124.7</v>
      </c>
      <c r="BP349" s="5">
        <v>124.3</v>
      </c>
      <c r="BQ349" s="5">
        <v>124.3</v>
      </c>
      <c r="BR349" s="5">
        <v>124.3</v>
      </c>
      <c r="BS349" s="5">
        <v>124.3</v>
      </c>
      <c r="BT349" s="5">
        <v>124.3</v>
      </c>
      <c r="BU349" s="5">
        <v>124.4</v>
      </c>
      <c r="BV349" s="5">
        <v>124.4</v>
      </c>
      <c r="BW349" s="5">
        <v>124.4</v>
      </c>
      <c r="BX349" s="5">
        <v>124.4</v>
      </c>
      <c r="BY349" s="5">
        <v>124.4</v>
      </c>
      <c r="BZ349" s="5">
        <v>124.4</v>
      </c>
      <c r="CA349" s="5">
        <v>124.4</v>
      </c>
      <c r="CB349" s="5">
        <v>124.4</v>
      </c>
      <c r="CC349" s="5">
        <v>124.5</v>
      </c>
      <c r="CD349" s="5">
        <v>124.5</v>
      </c>
      <c r="CE349" s="5">
        <v>124.5</v>
      </c>
      <c r="CF349" s="5">
        <v>124.5</v>
      </c>
      <c r="CG349" s="5">
        <v>124.5</v>
      </c>
      <c r="CH349" s="5">
        <v>124.6</v>
      </c>
      <c r="CI349" s="5">
        <v>124.6</v>
      </c>
      <c r="CJ349" s="5">
        <v>124.8</v>
      </c>
      <c r="CK349" s="5">
        <v>124.8</v>
      </c>
      <c r="CL349" s="5">
        <v>124.8</v>
      </c>
      <c r="CM349" s="5">
        <v>124.8</v>
      </c>
      <c r="CN349" s="5">
        <v>124.8</v>
      </c>
      <c r="CO349" s="5">
        <v>124.8</v>
      </c>
      <c r="CP349" s="5">
        <v>125</v>
      </c>
      <c r="CQ349" s="5">
        <v>125.2</v>
      </c>
      <c r="CR349" s="5">
        <v>125.4</v>
      </c>
      <c r="CS349" s="5">
        <v>125.7</v>
      </c>
      <c r="CT349" s="5">
        <v>126</v>
      </c>
      <c r="CU349" s="5">
        <v>126</v>
      </c>
      <c r="CV349" s="5">
        <v>126</v>
      </c>
      <c r="CW349" s="5">
        <v>126.5</v>
      </c>
      <c r="CX349" s="5">
        <v>126.7</v>
      </c>
      <c r="CY349" s="5">
        <v>127.5</v>
      </c>
      <c r="CZ349" s="5">
        <v>126.9</v>
      </c>
      <c r="DA349" s="5">
        <v>129.4</v>
      </c>
      <c r="DB349" s="5">
        <v>128.69999999999999</v>
      </c>
      <c r="DC349" s="5">
        <v>129.1</v>
      </c>
      <c r="DD349" s="5">
        <v>128.5</v>
      </c>
      <c r="DE349" s="5">
        <v>131.4</v>
      </c>
      <c r="DF349" s="5">
        <v>135.69999999999999</v>
      </c>
      <c r="DG349" s="5">
        <v>136.30000000000001</v>
      </c>
      <c r="DH349" s="5">
        <v>144.1</v>
      </c>
      <c r="DI349" s="5">
        <v>143.6</v>
      </c>
      <c r="DJ349" s="5">
        <v>143.80000000000001</v>
      </c>
      <c r="DK349" s="5">
        <v>143.80000000000001</v>
      </c>
      <c r="DL349" s="5">
        <v>145.30000000000001</v>
      </c>
      <c r="DM349" s="5">
        <v>144</v>
      </c>
      <c r="DN349" s="5">
        <v>144.6</v>
      </c>
      <c r="DO349" s="5">
        <v>147.19999999999999</v>
      </c>
      <c r="DP349" s="5">
        <v>149.80000000000001</v>
      </c>
      <c r="DQ349" s="5">
        <v>151.4</v>
      </c>
      <c r="DR349" s="5">
        <v>145</v>
      </c>
      <c r="DS349" s="5">
        <v>145.19999999999999</v>
      </c>
      <c r="DT349" s="5">
        <v>150.80000000000001</v>
      </c>
    </row>
    <row r="350" spans="1:124">
      <c r="A350" s="3" t="s">
        <v>713</v>
      </c>
      <c r="B350" s="3" t="s">
        <v>714</v>
      </c>
      <c r="C350" s="4">
        <v>7.6399999999999996E-2</v>
      </c>
      <c r="D350" s="5">
        <v>100.6</v>
      </c>
      <c r="E350" s="5">
        <v>101.7</v>
      </c>
      <c r="F350" s="5">
        <v>102.9</v>
      </c>
      <c r="G350" s="5">
        <v>99.4</v>
      </c>
      <c r="H350" s="5">
        <v>99.1</v>
      </c>
      <c r="I350" s="5">
        <v>99.8</v>
      </c>
      <c r="J350" s="5">
        <v>100.7</v>
      </c>
      <c r="K350" s="5">
        <v>100.2</v>
      </c>
      <c r="L350" s="5">
        <v>100.9</v>
      </c>
      <c r="M350" s="5">
        <v>98.7</v>
      </c>
      <c r="N350" s="5">
        <v>102.4</v>
      </c>
      <c r="O350" s="5">
        <v>101.8</v>
      </c>
      <c r="P350" s="5">
        <v>105.4</v>
      </c>
      <c r="Q350" s="5">
        <v>107.5</v>
      </c>
      <c r="R350" s="5">
        <v>104.9</v>
      </c>
      <c r="S350" s="5">
        <v>104.6</v>
      </c>
      <c r="T350" s="5">
        <v>107.6</v>
      </c>
      <c r="U350" s="5">
        <v>109</v>
      </c>
      <c r="V350" s="5">
        <v>109.5</v>
      </c>
      <c r="W350" s="5">
        <v>109.7</v>
      </c>
      <c r="X350" s="5">
        <v>106.3</v>
      </c>
      <c r="Y350" s="5">
        <v>112.7</v>
      </c>
      <c r="Z350" s="5">
        <v>108.2</v>
      </c>
      <c r="AA350" s="5">
        <v>106.2</v>
      </c>
      <c r="AB350" s="5">
        <v>111.1</v>
      </c>
      <c r="AC350" s="5">
        <v>110.3</v>
      </c>
      <c r="AD350" s="5">
        <v>112.8</v>
      </c>
      <c r="AE350" s="5">
        <v>112.8</v>
      </c>
      <c r="AF350" s="5">
        <v>116.1</v>
      </c>
      <c r="AG350" s="5">
        <v>117.5</v>
      </c>
      <c r="AH350" s="5">
        <v>114.1</v>
      </c>
      <c r="AI350" s="5">
        <v>115.6</v>
      </c>
      <c r="AJ350" s="5">
        <v>119.6</v>
      </c>
      <c r="AK350" s="5">
        <v>119.5</v>
      </c>
      <c r="AL350" s="5">
        <v>114.7</v>
      </c>
      <c r="AM350" s="5">
        <v>113.2</v>
      </c>
      <c r="AN350" s="5">
        <v>119.5</v>
      </c>
      <c r="AO350" s="5">
        <v>117.6</v>
      </c>
      <c r="AP350" s="5">
        <v>119</v>
      </c>
      <c r="AQ350" s="5">
        <v>119.4</v>
      </c>
      <c r="AR350" s="5">
        <v>120.8</v>
      </c>
      <c r="AS350" s="5">
        <v>121.6</v>
      </c>
      <c r="AT350" s="5">
        <v>122.4</v>
      </c>
      <c r="AU350" s="5">
        <v>125</v>
      </c>
      <c r="AV350" s="5">
        <v>125.4</v>
      </c>
      <c r="AW350" s="5">
        <v>125.9</v>
      </c>
      <c r="AX350" s="5">
        <v>125.2</v>
      </c>
      <c r="AY350" s="5">
        <v>125.9</v>
      </c>
      <c r="AZ350" s="5">
        <v>126.4</v>
      </c>
      <c r="BA350" s="5">
        <v>123.6</v>
      </c>
      <c r="BB350" s="5">
        <v>126.6</v>
      </c>
      <c r="BC350" s="5">
        <v>127.8</v>
      </c>
      <c r="BD350" s="5">
        <v>128.19999999999999</v>
      </c>
      <c r="BE350" s="5">
        <v>127.8</v>
      </c>
      <c r="BF350" s="5">
        <v>128.80000000000001</v>
      </c>
      <c r="BG350" s="5">
        <v>128.4</v>
      </c>
      <c r="BH350" s="5">
        <v>129.1</v>
      </c>
      <c r="BI350" s="5">
        <v>128.69999999999999</v>
      </c>
      <c r="BJ350" s="5">
        <v>128</v>
      </c>
      <c r="BK350" s="5">
        <v>126.5</v>
      </c>
      <c r="BL350" s="5">
        <v>127.7</v>
      </c>
      <c r="BM350" s="5">
        <v>128.6</v>
      </c>
      <c r="BN350" s="5">
        <v>129.4</v>
      </c>
      <c r="BO350" s="5">
        <v>133.19999999999999</v>
      </c>
      <c r="BP350" s="5">
        <v>130.6</v>
      </c>
      <c r="BQ350" s="5">
        <v>130.69999999999999</v>
      </c>
      <c r="BR350" s="5">
        <v>126.5</v>
      </c>
      <c r="BS350" s="5">
        <v>128.1</v>
      </c>
      <c r="BT350" s="5">
        <v>128.80000000000001</v>
      </c>
      <c r="BU350" s="5">
        <v>133.5</v>
      </c>
      <c r="BV350" s="5">
        <v>132.1</v>
      </c>
      <c r="BW350" s="5">
        <v>134.4</v>
      </c>
      <c r="BX350" s="5">
        <v>133.19999999999999</v>
      </c>
      <c r="BY350" s="5">
        <v>134.69999999999999</v>
      </c>
      <c r="BZ350" s="5">
        <v>135.5</v>
      </c>
      <c r="CA350" s="5">
        <v>137.9</v>
      </c>
      <c r="CB350" s="5">
        <v>136</v>
      </c>
      <c r="CC350" s="5">
        <v>135.6</v>
      </c>
      <c r="CD350" s="5">
        <v>134.5</v>
      </c>
      <c r="CE350" s="5">
        <v>138.9</v>
      </c>
      <c r="CF350" s="5">
        <v>138.4</v>
      </c>
      <c r="CG350" s="5">
        <v>138.19999999999999</v>
      </c>
      <c r="CH350" s="5">
        <v>140.30000000000001</v>
      </c>
      <c r="CI350" s="5">
        <v>138.1</v>
      </c>
      <c r="CJ350" s="5">
        <v>139.6</v>
      </c>
      <c r="CK350" s="5">
        <v>137.9</v>
      </c>
      <c r="CL350" s="5">
        <v>137.1</v>
      </c>
      <c r="CM350" s="5">
        <v>138.19999999999999</v>
      </c>
      <c r="CN350" s="5">
        <v>138.69999999999999</v>
      </c>
      <c r="CO350" s="5">
        <v>139.5</v>
      </c>
      <c r="CP350" s="5">
        <v>137.19999999999999</v>
      </c>
      <c r="CQ350" s="5">
        <v>136.5</v>
      </c>
      <c r="CR350" s="5">
        <v>135.9</v>
      </c>
      <c r="CS350" s="5">
        <v>138.6</v>
      </c>
      <c r="CT350" s="5">
        <v>137.1</v>
      </c>
      <c r="CU350" s="5">
        <v>134.6</v>
      </c>
      <c r="CV350" s="5">
        <v>142.1</v>
      </c>
      <c r="CW350" s="5">
        <v>135.9</v>
      </c>
      <c r="CX350" s="5">
        <v>137.4</v>
      </c>
      <c r="CY350" s="5">
        <v>137.19999999999999</v>
      </c>
      <c r="CZ350" s="5">
        <v>137.6</v>
      </c>
      <c r="DA350" s="5">
        <v>134.69999999999999</v>
      </c>
      <c r="DB350" s="5">
        <v>136.5</v>
      </c>
      <c r="DC350" s="5">
        <v>139.30000000000001</v>
      </c>
      <c r="DD350" s="5">
        <v>139</v>
      </c>
      <c r="DE350" s="5">
        <v>139.9</v>
      </c>
      <c r="DF350" s="5">
        <v>143.80000000000001</v>
      </c>
      <c r="DG350" s="5">
        <v>142.80000000000001</v>
      </c>
      <c r="DH350" s="5">
        <v>144.1</v>
      </c>
      <c r="DI350" s="5">
        <v>147.80000000000001</v>
      </c>
      <c r="DJ350" s="5">
        <v>150.30000000000001</v>
      </c>
      <c r="DK350" s="5">
        <v>150.4</v>
      </c>
      <c r="DL350" s="5">
        <v>151.5</v>
      </c>
      <c r="DM350" s="5">
        <v>151.1</v>
      </c>
      <c r="DN350" s="5">
        <v>155.30000000000001</v>
      </c>
      <c r="DO350" s="5">
        <v>154.9</v>
      </c>
      <c r="DP350" s="5">
        <v>154.30000000000001</v>
      </c>
      <c r="DQ350" s="5">
        <v>153.6</v>
      </c>
      <c r="DR350" s="5">
        <v>156.5</v>
      </c>
      <c r="DS350" s="5">
        <v>161</v>
      </c>
      <c r="DT350" s="5">
        <v>161.1</v>
      </c>
    </row>
    <row r="351" spans="1:124">
      <c r="A351" s="3" t="s">
        <v>715</v>
      </c>
      <c r="B351" s="3" t="s">
        <v>716</v>
      </c>
      <c r="C351" s="4">
        <v>0.30603999999999998</v>
      </c>
      <c r="D351" s="5">
        <v>98.9</v>
      </c>
      <c r="E351" s="5">
        <v>99.2</v>
      </c>
      <c r="F351" s="5">
        <v>98.4</v>
      </c>
      <c r="G351" s="5">
        <v>99.7</v>
      </c>
      <c r="H351" s="5">
        <v>98.8</v>
      </c>
      <c r="I351" s="5">
        <v>100.5</v>
      </c>
      <c r="J351" s="5">
        <v>99.7</v>
      </c>
      <c r="K351" s="5">
        <v>99.9</v>
      </c>
      <c r="L351" s="5">
        <v>100.2</v>
      </c>
      <c r="M351" s="5">
        <v>100</v>
      </c>
      <c r="N351" s="5">
        <v>102.5</v>
      </c>
      <c r="O351" s="5">
        <v>101.1</v>
      </c>
      <c r="P351" s="5">
        <v>104.6</v>
      </c>
      <c r="Q351" s="5">
        <v>104.7</v>
      </c>
      <c r="R351" s="5">
        <v>106.7</v>
      </c>
      <c r="S351" s="5">
        <v>103.2</v>
      </c>
      <c r="T351" s="5">
        <v>104.2</v>
      </c>
      <c r="U351" s="5">
        <v>107.9</v>
      </c>
      <c r="V351" s="5">
        <v>104.6</v>
      </c>
      <c r="W351" s="5">
        <v>107.5</v>
      </c>
      <c r="X351" s="5">
        <v>108.8</v>
      </c>
      <c r="Y351" s="5">
        <v>108.4</v>
      </c>
      <c r="Z351" s="5">
        <v>108.3</v>
      </c>
      <c r="AA351" s="5">
        <v>113.8</v>
      </c>
      <c r="AB351" s="5">
        <v>111.9</v>
      </c>
      <c r="AC351" s="5">
        <v>112.6</v>
      </c>
      <c r="AD351" s="5">
        <v>112.4</v>
      </c>
      <c r="AE351" s="5">
        <v>112.6</v>
      </c>
      <c r="AF351" s="5">
        <v>110.9</v>
      </c>
      <c r="AG351" s="5">
        <v>113.6</v>
      </c>
      <c r="AH351" s="5">
        <v>112.1</v>
      </c>
      <c r="AI351" s="5">
        <v>109.2</v>
      </c>
      <c r="AJ351" s="5">
        <v>108.5</v>
      </c>
      <c r="AK351" s="5">
        <v>104.8</v>
      </c>
      <c r="AL351" s="5">
        <v>105.8</v>
      </c>
      <c r="AM351" s="5">
        <v>109.6</v>
      </c>
      <c r="AN351" s="5">
        <v>109.8</v>
      </c>
      <c r="AO351" s="5">
        <v>110.1</v>
      </c>
      <c r="AP351" s="5">
        <v>109.7</v>
      </c>
      <c r="AQ351" s="5">
        <v>105.7</v>
      </c>
      <c r="AR351" s="5">
        <v>108.6</v>
      </c>
      <c r="AS351" s="5">
        <v>108.3</v>
      </c>
      <c r="AT351" s="5">
        <v>106.3</v>
      </c>
      <c r="AU351" s="5">
        <v>106.1</v>
      </c>
      <c r="AV351" s="5">
        <v>106.9</v>
      </c>
      <c r="AW351" s="5">
        <v>106.5</v>
      </c>
      <c r="AX351" s="5">
        <v>104.6</v>
      </c>
      <c r="AY351" s="5">
        <v>106.4</v>
      </c>
      <c r="AZ351" s="5">
        <v>105.6</v>
      </c>
      <c r="BA351" s="5">
        <v>106.3</v>
      </c>
      <c r="BB351" s="5">
        <v>106.4</v>
      </c>
      <c r="BC351" s="5">
        <v>106.3</v>
      </c>
      <c r="BD351" s="5">
        <v>105.5</v>
      </c>
      <c r="BE351" s="5">
        <v>103.8</v>
      </c>
      <c r="BF351" s="5">
        <v>104.4</v>
      </c>
      <c r="BG351" s="5">
        <v>106</v>
      </c>
      <c r="BH351" s="5">
        <v>105.6</v>
      </c>
      <c r="BI351" s="5">
        <v>106</v>
      </c>
      <c r="BJ351" s="5">
        <v>106.6</v>
      </c>
      <c r="BK351" s="5">
        <v>108</v>
      </c>
      <c r="BL351" s="5">
        <v>109.6</v>
      </c>
      <c r="BM351" s="5">
        <v>112.7</v>
      </c>
      <c r="BN351" s="5">
        <v>115</v>
      </c>
      <c r="BO351" s="5">
        <v>115.4</v>
      </c>
      <c r="BP351" s="5">
        <v>115.9</v>
      </c>
      <c r="BQ351" s="5">
        <v>117.1</v>
      </c>
      <c r="BR351" s="5">
        <v>117.6</v>
      </c>
      <c r="BS351" s="5">
        <v>117</v>
      </c>
      <c r="BT351" s="5">
        <v>117.1</v>
      </c>
      <c r="BU351" s="5">
        <v>118.8</v>
      </c>
      <c r="BV351" s="5">
        <v>119.1</v>
      </c>
      <c r="BW351" s="5">
        <v>119.5</v>
      </c>
      <c r="BX351" s="5">
        <v>119</v>
      </c>
      <c r="BY351" s="5">
        <v>119.9</v>
      </c>
      <c r="BZ351" s="5">
        <v>119.3</v>
      </c>
      <c r="CA351" s="5">
        <v>119.6</v>
      </c>
      <c r="CB351" s="5">
        <v>119.8</v>
      </c>
      <c r="CC351" s="5">
        <v>121.4</v>
      </c>
      <c r="CD351" s="5">
        <v>121.8</v>
      </c>
      <c r="CE351" s="5">
        <v>121.6</v>
      </c>
      <c r="CF351" s="5">
        <v>120.8</v>
      </c>
      <c r="CG351" s="5">
        <v>121.3</v>
      </c>
      <c r="CH351" s="5">
        <v>121.1</v>
      </c>
      <c r="CI351" s="5">
        <v>121.7</v>
      </c>
      <c r="CJ351" s="5">
        <v>122.9</v>
      </c>
      <c r="CK351" s="5">
        <v>122.9</v>
      </c>
      <c r="CL351" s="5">
        <v>122.6</v>
      </c>
      <c r="CM351" s="5">
        <v>121.5</v>
      </c>
      <c r="CN351" s="5">
        <v>121.2</v>
      </c>
      <c r="CO351" s="5">
        <v>121.2</v>
      </c>
      <c r="CP351" s="5">
        <v>120.9</v>
      </c>
      <c r="CQ351" s="5">
        <v>120.8</v>
      </c>
      <c r="CR351" s="5">
        <v>120</v>
      </c>
      <c r="CS351" s="5">
        <v>119.9</v>
      </c>
      <c r="CT351" s="5">
        <v>120.1</v>
      </c>
      <c r="CU351" s="5">
        <v>120.6</v>
      </c>
      <c r="CV351" s="5">
        <v>120</v>
      </c>
      <c r="CW351" s="5">
        <v>119.3</v>
      </c>
      <c r="CX351" s="5">
        <v>118.2</v>
      </c>
      <c r="CY351" s="5">
        <v>117.9</v>
      </c>
      <c r="CZ351" s="5">
        <v>116.1</v>
      </c>
      <c r="DA351" s="5">
        <v>115.5</v>
      </c>
      <c r="DB351" s="5">
        <v>114.9</v>
      </c>
      <c r="DC351" s="5">
        <v>114.8</v>
      </c>
      <c r="DD351" s="5">
        <v>115.5</v>
      </c>
      <c r="DE351" s="5">
        <v>117.2</v>
      </c>
      <c r="DF351" s="5">
        <v>117.5</v>
      </c>
      <c r="DG351" s="5">
        <v>121.8</v>
      </c>
      <c r="DH351" s="5">
        <v>125.7</v>
      </c>
      <c r="DI351" s="5">
        <v>123.7</v>
      </c>
      <c r="DJ351" s="5">
        <v>125.3</v>
      </c>
      <c r="DK351" s="5">
        <v>127.8</v>
      </c>
      <c r="DL351" s="5">
        <v>124.1</v>
      </c>
      <c r="DM351" s="5">
        <v>125.1</v>
      </c>
      <c r="DN351" s="5">
        <v>128</v>
      </c>
      <c r="DO351" s="5">
        <v>133.4</v>
      </c>
      <c r="DP351" s="5">
        <v>136.5</v>
      </c>
      <c r="DQ351" s="5">
        <v>138.5</v>
      </c>
      <c r="DR351" s="5">
        <v>139.30000000000001</v>
      </c>
      <c r="DS351" s="5">
        <v>144</v>
      </c>
      <c r="DT351" s="5">
        <v>151.9</v>
      </c>
    </row>
    <row r="352" spans="1:124">
      <c r="A352" s="3" t="s">
        <v>717</v>
      </c>
      <c r="B352" s="3" t="s">
        <v>718</v>
      </c>
      <c r="C352" s="4">
        <v>0.18002000000000001</v>
      </c>
      <c r="D352" s="5">
        <v>96.4</v>
      </c>
      <c r="E352" s="5">
        <v>96.5</v>
      </c>
      <c r="F352" s="5">
        <v>95.6</v>
      </c>
      <c r="G352" s="5">
        <v>96.5</v>
      </c>
      <c r="H352" s="5">
        <v>93.9</v>
      </c>
      <c r="I352" s="5">
        <v>97.1</v>
      </c>
      <c r="J352" s="5">
        <v>96.5</v>
      </c>
      <c r="K352" s="5">
        <v>96.4</v>
      </c>
      <c r="L352" s="5">
        <v>95.9</v>
      </c>
      <c r="M352" s="5">
        <v>95.9</v>
      </c>
      <c r="N352" s="5">
        <v>98.6</v>
      </c>
      <c r="O352" s="5">
        <v>94.2</v>
      </c>
      <c r="P352" s="5">
        <v>99.2</v>
      </c>
      <c r="Q352" s="5">
        <v>99.6</v>
      </c>
      <c r="R352" s="5">
        <v>101.3</v>
      </c>
      <c r="S352" s="5">
        <v>97.7</v>
      </c>
      <c r="T352" s="5">
        <v>99.4</v>
      </c>
      <c r="U352" s="5">
        <v>102.9</v>
      </c>
      <c r="V352" s="5">
        <v>96.9</v>
      </c>
      <c r="W352" s="5">
        <v>101.5</v>
      </c>
      <c r="X352" s="5">
        <v>101.5</v>
      </c>
      <c r="Y352" s="5">
        <v>101.2</v>
      </c>
      <c r="Z352" s="5">
        <v>101.3</v>
      </c>
      <c r="AA352" s="5">
        <v>108.7</v>
      </c>
      <c r="AB352" s="5">
        <v>105</v>
      </c>
      <c r="AC352" s="5">
        <v>106.6</v>
      </c>
      <c r="AD352" s="5">
        <v>108</v>
      </c>
      <c r="AE352" s="5">
        <v>107.8</v>
      </c>
      <c r="AF352" s="5">
        <v>105.6</v>
      </c>
      <c r="AG352" s="5">
        <v>111.6</v>
      </c>
      <c r="AH352" s="5">
        <v>109.6</v>
      </c>
      <c r="AI352" s="5">
        <v>105.4</v>
      </c>
      <c r="AJ352" s="5">
        <v>104.6</v>
      </c>
      <c r="AK352" s="5">
        <v>98.8</v>
      </c>
      <c r="AL352" s="5">
        <v>99.9</v>
      </c>
      <c r="AM352" s="5">
        <v>106.6</v>
      </c>
      <c r="AN352" s="5">
        <v>106.1</v>
      </c>
      <c r="AO352" s="5">
        <v>106.5</v>
      </c>
      <c r="AP352" s="5">
        <v>105.6</v>
      </c>
      <c r="AQ352" s="5">
        <v>98.9</v>
      </c>
      <c r="AR352" s="5">
        <v>103.6</v>
      </c>
      <c r="AS352" s="5">
        <v>103.6</v>
      </c>
      <c r="AT352" s="5">
        <v>100.6</v>
      </c>
      <c r="AU352" s="5">
        <v>100.6</v>
      </c>
      <c r="AV352" s="5">
        <v>102.1</v>
      </c>
      <c r="AW352" s="5">
        <v>102.1</v>
      </c>
      <c r="AX352" s="5">
        <v>99.1</v>
      </c>
      <c r="AY352" s="5">
        <v>102.1</v>
      </c>
      <c r="AZ352" s="5">
        <v>100.1</v>
      </c>
      <c r="BA352" s="5">
        <v>101.6</v>
      </c>
      <c r="BB352" s="5">
        <v>100.5</v>
      </c>
      <c r="BC352" s="5">
        <v>100.5</v>
      </c>
      <c r="BD352" s="5">
        <v>98.9</v>
      </c>
      <c r="BE352" s="5">
        <v>96.4</v>
      </c>
      <c r="BF352" s="5">
        <v>96.4</v>
      </c>
      <c r="BG352" s="5">
        <v>97.9</v>
      </c>
      <c r="BH352" s="5">
        <v>97.2</v>
      </c>
      <c r="BI352" s="5">
        <v>97.2</v>
      </c>
      <c r="BJ352" s="5">
        <v>98.1</v>
      </c>
      <c r="BK352" s="5">
        <v>100.5</v>
      </c>
      <c r="BL352" s="5">
        <v>101.4</v>
      </c>
      <c r="BM352" s="5">
        <v>107</v>
      </c>
      <c r="BN352" s="5">
        <v>111.2</v>
      </c>
      <c r="BO352" s="5">
        <v>111.9</v>
      </c>
      <c r="BP352" s="5">
        <v>113.2</v>
      </c>
      <c r="BQ352" s="5">
        <v>115.8</v>
      </c>
      <c r="BR352" s="5">
        <v>115.8</v>
      </c>
      <c r="BS352" s="5">
        <v>115.2</v>
      </c>
      <c r="BT352" s="5">
        <v>115.2</v>
      </c>
      <c r="BU352" s="5">
        <v>117.7</v>
      </c>
      <c r="BV352" s="5">
        <v>118.2</v>
      </c>
      <c r="BW352" s="5">
        <v>118.1</v>
      </c>
      <c r="BX352" s="5">
        <v>117</v>
      </c>
      <c r="BY352" s="5">
        <v>118.2</v>
      </c>
      <c r="BZ352" s="5">
        <v>117.2</v>
      </c>
      <c r="CA352" s="5">
        <v>117.5</v>
      </c>
      <c r="CB352" s="5">
        <v>117.1</v>
      </c>
      <c r="CC352" s="5">
        <v>117.1</v>
      </c>
      <c r="CD352" s="5">
        <v>116.5</v>
      </c>
      <c r="CE352" s="5">
        <v>116.9</v>
      </c>
      <c r="CF352" s="5">
        <v>115.7</v>
      </c>
      <c r="CG352" s="5">
        <v>116.3</v>
      </c>
      <c r="CH352" s="5">
        <v>115.2</v>
      </c>
      <c r="CI352" s="5">
        <v>116.4</v>
      </c>
      <c r="CJ352" s="5">
        <v>117.9</v>
      </c>
      <c r="CK352" s="5">
        <v>118.1</v>
      </c>
      <c r="CL352" s="5">
        <v>117.2</v>
      </c>
      <c r="CM352" s="5">
        <v>117.2</v>
      </c>
      <c r="CN352" s="5">
        <v>117.1</v>
      </c>
      <c r="CO352" s="5">
        <v>117.1</v>
      </c>
      <c r="CP352" s="5">
        <v>117.2</v>
      </c>
      <c r="CQ352" s="5">
        <v>117.2</v>
      </c>
      <c r="CR352" s="5">
        <v>116.3</v>
      </c>
      <c r="CS352" s="5">
        <v>116.8</v>
      </c>
      <c r="CT352" s="5">
        <v>117.1</v>
      </c>
      <c r="CU352" s="5">
        <v>118</v>
      </c>
      <c r="CV352" s="5">
        <v>118</v>
      </c>
      <c r="CW352" s="5">
        <v>118.3</v>
      </c>
      <c r="CX352" s="5">
        <v>118.3</v>
      </c>
      <c r="CY352" s="5">
        <v>118</v>
      </c>
      <c r="CZ352" s="5">
        <v>116.3</v>
      </c>
      <c r="DA352" s="5">
        <v>118.1</v>
      </c>
      <c r="DB352" s="5">
        <v>116.3</v>
      </c>
      <c r="DC352" s="5">
        <v>118</v>
      </c>
      <c r="DD352" s="5">
        <v>118</v>
      </c>
      <c r="DE352" s="5">
        <v>120.4</v>
      </c>
      <c r="DF352" s="5">
        <v>120</v>
      </c>
      <c r="DG352" s="5">
        <v>123.5</v>
      </c>
      <c r="DH352" s="5">
        <v>128.19999999999999</v>
      </c>
      <c r="DI352" s="5">
        <v>126.2</v>
      </c>
      <c r="DJ352" s="5">
        <v>129.80000000000001</v>
      </c>
      <c r="DK352" s="5">
        <v>133.19999999999999</v>
      </c>
      <c r="DL352" s="5">
        <v>129.6</v>
      </c>
      <c r="DM352" s="5">
        <v>130.19999999999999</v>
      </c>
      <c r="DN352" s="5">
        <v>132</v>
      </c>
      <c r="DO352" s="5">
        <v>139.6</v>
      </c>
      <c r="DP352" s="5">
        <v>143.4</v>
      </c>
      <c r="DQ352" s="5">
        <v>147.80000000000001</v>
      </c>
      <c r="DR352" s="5">
        <v>145.19999999999999</v>
      </c>
      <c r="DS352" s="5">
        <v>152.30000000000001</v>
      </c>
      <c r="DT352" s="5">
        <v>161.4</v>
      </c>
    </row>
    <row r="353" spans="1:124">
      <c r="A353" s="3" t="s">
        <v>719</v>
      </c>
      <c r="B353" s="3" t="s">
        <v>720</v>
      </c>
      <c r="C353" s="4">
        <v>9.7989999999999994E-2</v>
      </c>
      <c r="D353" s="5">
        <v>103.4</v>
      </c>
      <c r="E353" s="5">
        <v>103.9</v>
      </c>
      <c r="F353" s="5">
        <v>104.6</v>
      </c>
      <c r="G353" s="5">
        <v>104.2</v>
      </c>
      <c r="H353" s="5">
        <v>104.2</v>
      </c>
      <c r="I353" s="5">
        <v>105</v>
      </c>
      <c r="J353" s="5">
        <v>104</v>
      </c>
      <c r="K353" s="5">
        <v>105</v>
      </c>
      <c r="L353" s="5">
        <v>106.2</v>
      </c>
      <c r="M353" s="5">
        <v>106.2</v>
      </c>
      <c r="N353" s="5">
        <v>107.9</v>
      </c>
      <c r="O353" s="5">
        <v>109.8</v>
      </c>
      <c r="P353" s="5">
        <v>111.6</v>
      </c>
      <c r="Q353" s="5">
        <v>112.9</v>
      </c>
      <c r="R353" s="5">
        <v>113.4</v>
      </c>
      <c r="S353" s="5">
        <v>112.3</v>
      </c>
      <c r="T353" s="5">
        <v>111.7</v>
      </c>
      <c r="U353" s="5">
        <v>112.2</v>
      </c>
      <c r="V353" s="5">
        <v>114.3</v>
      </c>
      <c r="W353" s="5">
        <v>115.2</v>
      </c>
      <c r="X353" s="5">
        <v>118.9</v>
      </c>
      <c r="Y353" s="5">
        <v>117.7</v>
      </c>
      <c r="Z353" s="5">
        <v>118.4</v>
      </c>
      <c r="AA353" s="5">
        <v>121.2</v>
      </c>
      <c r="AB353" s="5">
        <v>119.7</v>
      </c>
      <c r="AC353" s="5">
        <v>119</v>
      </c>
      <c r="AD353" s="5">
        <v>117.7</v>
      </c>
      <c r="AE353" s="5">
        <v>118.4</v>
      </c>
      <c r="AF353" s="5">
        <v>118.1</v>
      </c>
      <c r="AG353" s="5">
        <v>117.5</v>
      </c>
      <c r="AH353" s="5">
        <v>116.8</v>
      </c>
      <c r="AI353" s="5">
        <v>115.9</v>
      </c>
      <c r="AJ353" s="5">
        <v>116.1</v>
      </c>
      <c r="AK353" s="5">
        <v>115.3</v>
      </c>
      <c r="AL353" s="5">
        <v>115.5</v>
      </c>
      <c r="AM353" s="5">
        <v>115.1</v>
      </c>
      <c r="AN353" s="5">
        <v>116</v>
      </c>
      <c r="AO353" s="5">
        <v>116.9</v>
      </c>
      <c r="AP353" s="5">
        <v>117.2</v>
      </c>
      <c r="AQ353" s="5">
        <v>117.2</v>
      </c>
      <c r="AR353" s="5">
        <v>116.5</v>
      </c>
      <c r="AS353" s="5">
        <v>116.3</v>
      </c>
      <c r="AT353" s="5">
        <v>116</v>
      </c>
      <c r="AU353" s="5">
        <v>116.2</v>
      </c>
      <c r="AV353" s="5">
        <v>115.9</v>
      </c>
      <c r="AW353" s="5">
        <v>114.6</v>
      </c>
      <c r="AX353" s="5">
        <v>115.4</v>
      </c>
      <c r="AY353" s="5">
        <v>115</v>
      </c>
      <c r="AZ353" s="5">
        <v>115.6</v>
      </c>
      <c r="BA353" s="5">
        <v>115.8</v>
      </c>
      <c r="BB353" s="5">
        <v>116.9</v>
      </c>
      <c r="BC353" s="5">
        <v>117.1</v>
      </c>
      <c r="BD353" s="5">
        <v>117.8</v>
      </c>
      <c r="BE353" s="5">
        <v>117.5</v>
      </c>
      <c r="BF353" s="5">
        <v>118.9</v>
      </c>
      <c r="BG353" s="5">
        <v>120.6</v>
      </c>
      <c r="BH353" s="5">
        <v>120.5</v>
      </c>
      <c r="BI353" s="5">
        <v>121.7</v>
      </c>
      <c r="BJ353" s="5">
        <v>122.2</v>
      </c>
      <c r="BK353" s="5">
        <v>121.9</v>
      </c>
      <c r="BL353" s="5">
        <v>123.4</v>
      </c>
      <c r="BM353" s="5">
        <v>122.8</v>
      </c>
      <c r="BN353" s="5">
        <v>122.5</v>
      </c>
      <c r="BO353" s="5">
        <v>122.6</v>
      </c>
      <c r="BP353" s="5">
        <v>121.9</v>
      </c>
      <c r="BQ353" s="5">
        <v>121.7</v>
      </c>
      <c r="BR353" s="5">
        <v>122.8</v>
      </c>
      <c r="BS353" s="5">
        <v>122.2</v>
      </c>
      <c r="BT353" s="5">
        <v>122.4</v>
      </c>
      <c r="BU353" s="5">
        <v>123.1</v>
      </c>
      <c r="BV353" s="5">
        <v>122.9</v>
      </c>
      <c r="BW353" s="5">
        <v>124</v>
      </c>
      <c r="BX353" s="5">
        <v>124.6</v>
      </c>
      <c r="BY353" s="5">
        <v>124.8</v>
      </c>
      <c r="BZ353" s="5">
        <v>125</v>
      </c>
      <c r="CA353" s="5">
        <v>125.1</v>
      </c>
      <c r="CB353" s="5">
        <v>126.7</v>
      </c>
      <c r="CC353" s="5">
        <v>131.1</v>
      </c>
      <c r="CD353" s="5">
        <v>133.5</v>
      </c>
      <c r="CE353" s="5">
        <v>131</v>
      </c>
      <c r="CF353" s="5">
        <v>131</v>
      </c>
      <c r="CG353" s="5">
        <v>131.69999999999999</v>
      </c>
      <c r="CH353" s="5">
        <v>132.9</v>
      </c>
      <c r="CI353" s="5">
        <v>132.4</v>
      </c>
      <c r="CJ353" s="5">
        <v>132.6</v>
      </c>
      <c r="CK353" s="5">
        <v>132.6</v>
      </c>
      <c r="CL353" s="5">
        <v>133.4</v>
      </c>
      <c r="CM353" s="5">
        <v>131.1</v>
      </c>
      <c r="CN353" s="5">
        <v>130.19999999999999</v>
      </c>
      <c r="CO353" s="5">
        <v>130.19999999999999</v>
      </c>
      <c r="CP353" s="5">
        <v>129.19999999999999</v>
      </c>
      <c r="CQ353" s="5">
        <v>129</v>
      </c>
      <c r="CR353" s="5">
        <v>127.2</v>
      </c>
      <c r="CS353" s="5">
        <v>127.9</v>
      </c>
      <c r="CT353" s="5">
        <v>128.5</v>
      </c>
      <c r="CU353" s="5">
        <v>128.30000000000001</v>
      </c>
      <c r="CV353" s="5">
        <v>126.4</v>
      </c>
      <c r="CW353" s="5">
        <v>123.6</v>
      </c>
      <c r="CX353" s="5">
        <v>120.8</v>
      </c>
      <c r="CY353" s="5">
        <v>120.9</v>
      </c>
      <c r="CZ353" s="5">
        <v>118.1</v>
      </c>
      <c r="DA353" s="5">
        <v>113.3</v>
      </c>
      <c r="DB353" s="5">
        <v>114.8</v>
      </c>
      <c r="DC353" s="5">
        <v>111.1</v>
      </c>
      <c r="DD353" s="5">
        <v>113.6</v>
      </c>
      <c r="DE353" s="5">
        <v>114</v>
      </c>
      <c r="DF353" s="5">
        <v>115.8</v>
      </c>
      <c r="DG353" s="5">
        <v>121.6</v>
      </c>
      <c r="DH353" s="5">
        <v>124.9</v>
      </c>
      <c r="DI353" s="5">
        <v>122.1</v>
      </c>
      <c r="DJ353" s="5">
        <v>120.1</v>
      </c>
      <c r="DK353" s="5">
        <v>121.4</v>
      </c>
      <c r="DL353" s="5">
        <v>115.7</v>
      </c>
      <c r="DM353" s="5">
        <v>117.7</v>
      </c>
      <c r="DN353" s="5">
        <v>121.7</v>
      </c>
      <c r="DO353" s="5">
        <v>124.3</v>
      </c>
      <c r="DP353" s="5">
        <v>126.9</v>
      </c>
      <c r="DQ353" s="5">
        <v>126.1</v>
      </c>
      <c r="DR353" s="5">
        <v>132.69999999999999</v>
      </c>
      <c r="DS353" s="5">
        <v>134.30000000000001</v>
      </c>
      <c r="DT353" s="5">
        <v>141.4</v>
      </c>
    </row>
    <row r="354" spans="1:124">
      <c r="A354" s="3" t="s">
        <v>721</v>
      </c>
      <c r="B354" s="3" t="s">
        <v>722</v>
      </c>
      <c r="C354" s="4">
        <v>2.8029999999999999E-2</v>
      </c>
      <c r="D354" s="5">
        <v>99.5</v>
      </c>
      <c r="E354" s="5">
        <v>99.7</v>
      </c>
      <c r="F354" s="5">
        <v>94.9</v>
      </c>
      <c r="G354" s="5">
        <v>104.3</v>
      </c>
      <c r="H354" s="5">
        <v>110.8</v>
      </c>
      <c r="I354" s="5">
        <v>106.7</v>
      </c>
      <c r="J354" s="5">
        <v>104.9</v>
      </c>
      <c r="K354" s="5">
        <v>104.3</v>
      </c>
      <c r="L354" s="5">
        <v>107.7</v>
      </c>
      <c r="M354" s="5">
        <v>104.6</v>
      </c>
      <c r="N354" s="5">
        <v>109.2</v>
      </c>
      <c r="O354" s="5">
        <v>115.1</v>
      </c>
      <c r="P354" s="5">
        <v>115.1</v>
      </c>
      <c r="Q354" s="5">
        <v>108.5</v>
      </c>
      <c r="R354" s="5">
        <v>118.4</v>
      </c>
      <c r="S354" s="5">
        <v>106.7</v>
      </c>
      <c r="T354" s="5">
        <v>108.7</v>
      </c>
      <c r="U354" s="5">
        <v>124.3</v>
      </c>
      <c r="V354" s="5">
        <v>119.8</v>
      </c>
      <c r="W354" s="5">
        <v>118.9</v>
      </c>
      <c r="X354" s="5">
        <v>120.8</v>
      </c>
      <c r="Y354" s="5">
        <v>121.8</v>
      </c>
      <c r="Z354" s="5">
        <v>117.7</v>
      </c>
      <c r="AA354" s="5">
        <v>120.6</v>
      </c>
      <c r="AB354" s="5">
        <v>129.4</v>
      </c>
      <c r="AC354" s="5">
        <v>128.6</v>
      </c>
      <c r="AD354" s="5">
        <v>121.9</v>
      </c>
      <c r="AE354" s="5">
        <v>123.1</v>
      </c>
      <c r="AF354" s="5">
        <v>119.2</v>
      </c>
      <c r="AG354" s="5">
        <v>112.7</v>
      </c>
      <c r="AH354" s="5">
        <v>111.9</v>
      </c>
      <c r="AI354" s="5">
        <v>109.4</v>
      </c>
      <c r="AJ354" s="5">
        <v>107.5</v>
      </c>
      <c r="AK354" s="5">
        <v>107.2</v>
      </c>
      <c r="AL354" s="5">
        <v>110.7</v>
      </c>
      <c r="AM354" s="5">
        <v>109.2</v>
      </c>
      <c r="AN354" s="5">
        <v>111.4</v>
      </c>
      <c r="AO354" s="5">
        <v>109.3</v>
      </c>
      <c r="AP354" s="5">
        <v>110.3</v>
      </c>
      <c r="AQ354" s="5">
        <v>109.3</v>
      </c>
      <c r="AR354" s="5">
        <v>112.5</v>
      </c>
      <c r="AS354" s="5">
        <v>110.7</v>
      </c>
      <c r="AT354" s="5">
        <v>108.6</v>
      </c>
      <c r="AU354" s="5">
        <v>105.8</v>
      </c>
      <c r="AV354" s="5">
        <v>105.8</v>
      </c>
      <c r="AW354" s="5">
        <v>105.7</v>
      </c>
      <c r="AX354" s="5">
        <v>102.5</v>
      </c>
      <c r="AY354" s="5">
        <v>103.4</v>
      </c>
      <c r="AZ354" s="5">
        <v>106.2</v>
      </c>
      <c r="BA354" s="5">
        <v>103.5</v>
      </c>
      <c r="BB354" s="5">
        <v>107.3</v>
      </c>
      <c r="BC354" s="5">
        <v>106.2</v>
      </c>
      <c r="BD354" s="5">
        <v>104.5</v>
      </c>
      <c r="BE354" s="5">
        <v>103.5</v>
      </c>
      <c r="BF354" s="5">
        <v>105.1</v>
      </c>
      <c r="BG354" s="5">
        <v>107</v>
      </c>
      <c r="BH354" s="5">
        <v>107.6</v>
      </c>
      <c r="BI354" s="5">
        <v>107.6</v>
      </c>
      <c r="BJ354" s="5">
        <v>107.3</v>
      </c>
      <c r="BK354" s="5">
        <v>107.4</v>
      </c>
      <c r="BL354" s="5">
        <v>113.4</v>
      </c>
      <c r="BM354" s="5">
        <v>113.8</v>
      </c>
      <c r="BN354" s="5">
        <v>113.3</v>
      </c>
      <c r="BO354" s="5">
        <v>112.9</v>
      </c>
      <c r="BP354" s="5">
        <v>112.1</v>
      </c>
      <c r="BQ354" s="5">
        <v>109.8</v>
      </c>
      <c r="BR354" s="5">
        <v>110.9</v>
      </c>
      <c r="BS354" s="5">
        <v>110.6</v>
      </c>
      <c r="BT354" s="5">
        <v>110.6</v>
      </c>
      <c r="BU354" s="5">
        <v>111</v>
      </c>
      <c r="BV354" s="5">
        <v>111.3</v>
      </c>
      <c r="BW354" s="5">
        <v>112.5</v>
      </c>
      <c r="BX354" s="5">
        <v>111.9</v>
      </c>
      <c r="BY354" s="5">
        <v>113.2</v>
      </c>
      <c r="BZ354" s="5">
        <v>113.2</v>
      </c>
      <c r="CA354" s="5">
        <v>113.5</v>
      </c>
      <c r="CB354" s="5">
        <v>113.2</v>
      </c>
      <c r="CC354" s="5">
        <v>114.4</v>
      </c>
      <c r="CD354" s="5">
        <v>115.5</v>
      </c>
      <c r="CE354" s="5">
        <v>118.4</v>
      </c>
      <c r="CF354" s="5">
        <v>118.2</v>
      </c>
      <c r="CG354" s="5">
        <v>117.5</v>
      </c>
      <c r="CH354" s="5">
        <v>117.4</v>
      </c>
      <c r="CI354" s="5">
        <v>118.5</v>
      </c>
      <c r="CJ354" s="5">
        <v>120.5</v>
      </c>
      <c r="CK354" s="5">
        <v>120.5</v>
      </c>
      <c r="CL354" s="5">
        <v>120.2</v>
      </c>
      <c r="CM354" s="5">
        <v>115.5</v>
      </c>
      <c r="CN354" s="5">
        <v>116.3</v>
      </c>
      <c r="CO354" s="5">
        <v>116</v>
      </c>
      <c r="CP354" s="5">
        <v>116.1</v>
      </c>
      <c r="CQ354" s="5">
        <v>116.1</v>
      </c>
      <c r="CR354" s="5">
        <v>118.5</v>
      </c>
      <c r="CS354" s="5">
        <v>112.6</v>
      </c>
      <c r="CT354" s="5">
        <v>109.4</v>
      </c>
      <c r="CU354" s="5">
        <v>109.7</v>
      </c>
      <c r="CV354" s="5">
        <v>110.3</v>
      </c>
      <c r="CW354" s="5">
        <v>110.2</v>
      </c>
      <c r="CX354" s="5">
        <v>108.6</v>
      </c>
      <c r="CY354" s="5">
        <v>106.2</v>
      </c>
      <c r="CZ354" s="5">
        <v>107.3</v>
      </c>
      <c r="DA354" s="5">
        <v>105.9</v>
      </c>
      <c r="DB354" s="5">
        <v>106.1</v>
      </c>
      <c r="DC354" s="5">
        <v>107.1</v>
      </c>
      <c r="DD354" s="5">
        <v>105.9</v>
      </c>
      <c r="DE354" s="5">
        <v>107.9</v>
      </c>
      <c r="DF354" s="5">
        <v>107.6</v>
      </c>
      <c r="DG354" s="5">
        <v>112</v>
      </c>
      <c r="DH354" s="5">
        <v>112.3</v>
      </c>
      <c r="DI354" s="5">
        <v>113.8</v>
      </c>
      <c r="DJ354" s="5">
        <v>114</v>
      </c>
      <c r="DK354" s="5">
        <v>115</v>
      </c>
      <c r="DL354" s="5">
        <v>118.1</v>
      </c>
      <c r="DM354" s="5">
        <v>118.3</v>
      </c>
      <c r="DN354" s="5">
        <v>124.3</v>
      </c>
      <c r="DO354" s="5">
        <v>125.4</v>
      </c>
      <c r="DP354" s="5">
        <v>125.3</v>
      </c>
      <c r="DQ354" s="5">
        <v>122.2</v>
      </c>
      <c r="DR354" s="5">
        <v>124.8</v>
      </c>
      <c r="DS354" s="5">
        <v>125</v>
      </c>
      <c r="DT354" s="5">
        <v>127.5</v>
      </c>
    </row>
    <row r="355" spans="1:124">
      <c r="A355" s="3" t="s">
        <v>723</v>
      </c>
      <c r="B355" s="3" t="s">
        <v>724</v>
      </c>
      <c r="C355" s="4">
        <v>0.67622000000000004</v>
      </c>
      <c r="D355" s="5">
        <v>108</v>
      </c>
      <c r="E355" s="5">
        <v>107.5</v>
      </c>
      <c r="F355" s="5">
        <v>108.8</v>
      </c>
      <c r="G355" s="5">
        <v>109.1</v>
      </c>
      <c r="H355" s="5">
        <v>108.6</v>
      </c>
      <c r="I355" s="5">
        <v>109.1</v>
      </c>
      <c r="J355" s="5">
        <v>111.5</v>
      </c>
      <c r="K355" s="5">
        <v>109.8</v>
      </c>
      <c r="L355" s="5">
        <v>111.4</v>
      </c>
      <c r="M355" s="5">
        <v>113.3</v>
      </c>
      <c r="N355" s="5">
        <v>113.2</v>
      </c>
      <c r="O355" s="5">
        <v>115.1</v>
      </c>
      <c r="P355" s="5">
        <v>118</v>
      </c>
      <c r="Q355" s="5">
        <v>117.4</v>
      </c>
      <c r="R355" s="5">
        <v>113.8</v>
      </c>
      <c r="S355" s="5">
        <v>115.9</v>
      </c>
      <c r="T355" s="5">
        <v>117.8</v>
      </c>
      <c r="U355" s="5">
        <v>120.1</v>
      </c>
      <c r="V355" s="5">
        <v>120</v>
      </c>
      <c r="W355" s="5">
        <v>118.1</v>
      </c>
      <c r="X355" s="5">
        <v>119.8</v>
      </c>
      <c r="Y355" s="5">
        <v>122.3</v>
      </c>
      <c r="Z355" s="5">
        <v>120.4</v>
      </c>
      <c r="AA355" s="5">
        <v>120.6</v>
      </c>
      <c r="AB355" s="5">
        <v>122.2</v>
      </c>
      <c r="AC355" s="5">
        <v>123.2</v>
      </c>
      <c r="AD355" s="5">
        <v>124.5</v>
      </c>
      <c r="AE355" s="5">
        <v>124.7</v>
      </c>
      <c r="AF355" s="5">
        <v>122.4</v>
      </c>
      <c r="AG355" s="5">
        <v>125.5</v>
      </c>
      <c r="AH355" s="5">
        <v>124.3</v>
      </c>
      <c r="AI355" s="5">
        <v>126.6</v>
      </c>
      <c r="AJ355" s="5">
        <v>127.2</v>
      </c>
      <c r="AK355" s="5">
        <v>131.19999999999999</v>
      </c>
      <c r="AL355" s="5">
        <v>131.4</v>
      </c>
      <c r="AM355" s="5">
        <v>131</v>
      </c>
      <c r="AN355" s="5">
        <v>134.5</v>
      </c>
      <c r="AO355" s="5">
        <v>130.69999999999999</v>
      </c>
      <c r="AP355" s="5">
        <v>133.30000000000001</v>
      </c>
      <c r="AQ355" s="5">
        <v>134.69999999999999</v>
      </c>
      <c r="AR355" s="5">
        <v>135.69999999999999</v>
      </c>
      <c r="AS355" s="5">
        <v>137</v>
      </c>
      <c r="AT355" s="5">
        <v>136.69999999999999</v>
      </c>
      <c r="AU355" s="5">
        <v>137.1</v>
      </c>
      <c r="AV355" s="5">
        <v>138.6</v>
      </c>
      <c r="AW355" s="5">
        <v>138.69999999999999</v>
      </c>
      <c r="AX355" s="5">
        <v>138.4</v>
      </c>
      <c r="AY355" s="5">
        <v>138.30000000000001</v>
      </c>
      <c r="AZ355" s="5">
        <v>139.30000000000001</v>
      </c>
      <c r="BA355" s="5">
        <v>140</v>
      </c>
      <c r="BB355" s="5">
        <v>138.1</v>
      </c>
      <c r="BC355" s="5">
        <v>141.19999999999999</v>
      </c>
      <c r="BD355" s="5">
        <v>139.19999999999999</v>
      </c>
      <c r="BE355" s="5">
        <v>141.4</v>
      </c>
      <c r="BF355" s="5">
        <v>141.19999999999999</v>
      </c>
      <c r="BG355" s="5">
        <v>140.30000000000001</v>
      </c>
      <c r="BH355" s="5">
        <v>141.9</v>
      </c>
      <c r="BI355" s="5">
        <v>143.5</v>
      </c>
      <c r="BJ355" s="5">
        <v>143.1</v>
      </c>
      <c r="BK355" s="5">
        <v>143.5</v>
      </c>
      <c r="BL355" s="5">
        <v>142.69999999999999</v>
      </c>
      <c r="BM355" s="5">
        <v>142.80000000000001</v>
      </c>
      <c r="BN355" s="5">
        <v>144.4</v>
      </c>
      <c r="BO355" s="5">
        <v>142.80000000000001</v>
      </c>
      <c r="BP355" s="5">
        <v>143.80000000000001</v>
      </c>
      <c r="BQ355" s="5">
        <v>145.1</v>
      </c>
      <c r="BR355" s="5">
        <v>143</v>
      </c>
      <c r="BS355" s="5">
        <v>142.69999999999999</v>
      </c>
      <c r="BT355" s="5">
        <v>143.5</v>
      </c>
      <c r="BU355" s="5">
        <v>144</v>
      </c>
      <c r="BV355" s="5">
        <v>144.5</v>
      </c>
      <c r="BW355" s="5">
        <v>144.5</v>
      </c>
      <c r="BX355" s="5">
        <v>143.80000000000001</v>
      </c>
      <c r="BY355" s="5">
        <v>146.30000000000001</v>
      </c>
      <c r="BZ355" s="5">
        <v>147</v>
      </c>
      <c r="CA355" s="5">
        <v>147.5</v>
      </c>
      <c r="CB355" s="5">
        <v>148.69999999999999</v>
      </c>
      <c r="CC355" s="5">
        <v>148.19999999999999</v>
      </c>
      <c r="CD355" s="5">
        <v>146.69999999999999</v>
      </c>
      <c r="CE355" s="5">
        <v>146.5</v>
      </c>
      <c r="CF355" s="5">
        <v>146.6</v>
      </c>
      <c r="CG355" s="5">
        <v>145.4</v>
      </c>
      <c r="CH355" s="5">
        <v>146</v>
      </c>
      <c r="CI355" s="5">
        <v>146.1</v>
      </c>
      <c r="CJ355" s="5">
        <v>150.1</v>
      </c>
      <c r="CK355" s="5">
        <v>148.5</v>
      </c>
      <c r="CL355" s="5">
        <v>148</v>
      </c>
      <c r="CM355" s="5">
        <v>148.5</v>
      </c>
      <c r="CN355" s="5">
        <v>149.19999999999999</v>
      </c>
      <c r="CO355" s="5">
        <v>149.9</v>
      </c>
      <c r="CP355" s="5">
        <v>152.1</v>
      </c>
      <c r="CQ355" s="5">
        <v>151.69999999999999</v>
      </c>
      <c r="CR355" s="5">
        <v>151.19999999999999</v>
      </c>
      <c r="CS355" s="5">
        <v>152</v>
      </c>
      <c r="CT355" s="5">
        <v>152.30000000000001</v>
      </c>
      <c r="CU355" s="5">
        <v>153.5</v>
      </c>
      <c r="CV355" s="5">
        <v>150.80000000000001</v>
      </c>
      <c r="CW355" s="5">
        <v>151.5</v>
      </c>
      <c r="CX355" s="5">
        <v>150.80000000000001</v>
      </c>
      <c r="CY355" s="5">
        <v>152.69999999999999</v>
      </c>
      <c r="CZ355" s="5">
        <v>152.69999999999999</v>
      </c>
      <c r="DA355" s="5">
        <v>154.19999999999999</v>
      </c>
      <c r="DB355" s="5">
        <v>155.9</v>
      </c>
      <c r="DC355" s="5">
        <v>157.30000000000001</v>
      </c>
      <c r="DD355" s="5">
        <v>155.5</v>
      </c>
      <c r="DE355" s="5">
        <v>155.6</v>
      </c>
      <c r="DF355" s="5">
        <v>155.1</v>
      </c>
      <c r="DG355" s="5">
        <v>153.69999999999999</v>
      </c>
      <c r="DH355" s="5">
        <v>153.80000000000001</v>
      </c>
      <c r="DI355" s="5">
        <v>155.19999999999999</v>
      </c>
      <c r="DJ355" s="5">
        <v>153.6</v>
      </c>
      <c r="DK355" s="5">
        <v>156.1</v>
      </c>
      <c r="DL355" s="5">
        <v>156.5</v>
      </c>
      <c r="DM355" s="5">
        <v>154.80000000000001</v>
      </c>
      <c r="DN355" s="5">
        <v>157</v>
      </c>
      <c r="DO355" s="5">
        <v>158.4</v>
      </c>
      <c r="DP355" s="5">
        <v>162.6</v>
      </c>
      <c r="DQ355" s="5">
        <v>162.6</v>
      </c>
      <c r="DR355" s="5">
        <v>160.5</v>
      </c>
      <c r="DS355" s="5">
        <v>163.1</v>
      </c>
      <c r="DT355" s="5">
        <v>163.5</v>
      </c>
    </row>
    <row r="356" spans="1:124">
      <c r="A356" s="3" t="s">
        <v>725</v>
      </c>
      <c r="B356" s="3" t="s">
        <v>726</v>
      </c>
      <c r="C356" s="4">
        <v>0.67622000000000004</v>
      </c>
      <c r="D356" s="5">
        <v>108</v>
      </c>
      <c r="E356" s="5">
        <v>107.5</v>
      </c>
      <c r="F356" s="5">
        <v>108.8</v>
      </c>
      <c r="G356" s="5">
        <v>109.1</v>
      </c>
      <c r="H356" s="5">
        <v>108.6</v>
      </c>
      <c r="I356" s="5">
        <v>109.1</v>
      </c>
      <c r="J356" s="5">
        <v>111.5</v>
      </c>
      <c r="K356" s="5">
        <v>109.8</v>
      </c>
      <c r="L356" s="5">
        <v>111.4</v>
      </c>
      <c r="M356" s="5">
        <v>113.3</v>
      </c>
      <c r="N356" s="5">
        <v>113.2</v>
      </c>
      <c r="O356" s="5">
        <v>115.1</v>
      </c>
      <c r="P356" s="5">
        <v>118</v>
      </c>
      <c r="Q356" s="5">
        <v>117.4</v>
      </c>
      <c r="R356" s="5">
        <v>113.8</v>
      </c>
      <c r="S356" s="5">
        <v>115.9</v>
      </c>
      <c r="T356" s="5">
        <v>117.8</v>
      </c>
      <c r="U356" s="5">
        <v>120.1</v>
      </c>
      <c r="V356" s="5">
        <v>120</v>
      </c>
      <c r="W356" s="5">
        <v>118.1</v>
      </c>
      <c r="X356" s="5">
        <v>119.8</v>
      </c>
      <c r="Y356" s="5">
        <v>122.3</v>
      </c>
      <c r="Z356" s="5">
        <v>120.4</v>
      </c>
      <c r="AA356" s="5">
        <v>120.6</v>
      </c>
      <c r="AB356" s="5">
        <v>122.2</v>
      </c>
      <c r="AC356" s="5">
        <v>123.2</v>
      </c>
      <c r="AD356" s="5">
        <v>124.5</v>
      </c>
      <c r="AE356" s="5">
        <v>124.7</v>
      </c>
      <c r="AF356" s="5">
        <v>122.4</v>
      </c>
      <c r="AG356" s="5">
        <v>125.5</v>
      </c>
      <c r="AH356" s="5">
        <v>124.3</v>
      </c>
      <c r="AI356" s="5">
        <v>126.6</v>
      </c>
      <c r="AJ356" s="5">
        <v>127.2</v>
      </c>
      <c r="AK356" s="5">
        <v>131.19999999999999</v>
      </c>
      <c r="AL356" s="5">
        <v>131.4</v>
      </c>
      <c r="AM356" s="5">
        <v>131</v>
      </c>
      <c r="AN356" s="5">
        <v>134.5</v>
      </c>
      <c r="AO356" s="5">
        <v>130.69999999999999</v>
      </c>
      <c r="AP356" s="5">
        <v>133.30000000000001</v>
      </c>
      <c r="AQ356" s="5">
        <v>134.69999999999999</v>
      </c>
      <c r="AR356" s="5">
        <v>135.69999999999999</v>
      </c>
      <c r="AS356" s="5">
        <v>137</v>
      </c>
      <c r="AT356" s="5">
        <v>136.69999999999999</v>
      </c>
      <c r="AU356" s="5">
        <v>137.1</v>
      </c>
      <c r="AV356" s="5">
        <v>138.6</v>
      </c>
      <c r="AW356" s="5">
        <v>138.69999999999999</v>
      </c>
      <c r="AX356" s="5">
        <v>138.4</v>
      </c>
      <c r="AY356" s="5">
        <v>138.30000000000001</v>
      </c>
      <c r="AZ356" s="5">
        <v>139.30000000000001</v>
      </c>
      <c r="BA356" s="5">
        <v>140</v>
      </c>
      <c r="BB356" s="5">
        <v>138.1</v>
      </c>
      <c r="BC356" s="5">
        <v>141.19999999999999</v>
      </c>
      <c r="BD356" s="5">
        <v>139.19999999999999</v>
      </c>
      <c r="BE356" s="5">
        <v>141.4</v>
      </c>
      <c r="BF356" s="5">
        <v>141.19999999999999</v>
      </c>
      <c r="BG356" s="5">
        <v>140.30000000000001</v>
      </c>
      <c r="BH356" s="5">
        <v>141.9</v>
      </c>
      <c r="BI356" s="5">
        <v>143.5</v>
      </c>
      <c r="BJ356" s="5">
        <v>143.1</v>
      </c>
      <c r="BK356" s="5">
        <v>143.5</v>
      </c>
      <c r="BL356" s="5">
        <v>142.69999999999999</v>
      </c>
      <c r="BM356" s="5">
        <v>142.80000000000001</v>
      </c>
      <c r="BN356" s="5">
        <v>144.4</v>
      </c>
      <c r="BO356" s="5">
        <v>142.80000000000001</v>
      </c>
      <c r="BP356" s="5">
        <v>143.80000000000001</v>
      </c>
      <c r="BQ356" s="5">
        <v>145.1</v>
      </c>
      <c r="BR356" s="5">
        <v>143</v>
      </c>
      <c r="BS356" s="5">
        <v>142.69999999999999</v>
      </c>
      <c r="BT356" s="5">
        <v>143.5</v>
      </c>
      <c r="BU356" s="5">
        <v>144</v>
      </c>
      <c r="BV356" s="5">
        <v>144.5</v>
      </c>
      <c r="BW356" s="5">
        <v>144.5</v>
      </c>
      <c r="BX356" s="5">
        <v>143.80000000000001</v>
      </c>
      <c r="BY356" s="5">
        <v>146.30000000000001</v>
      </c>
      <c r="BZ356" s="5">
        <v>147</v>
      </c>
      <c r="CA356" s="5">
        <v>147.5</v>
      </c>
      <c r="CB356" s="5">
        <v>148.69999999999999</v>
      </c>
      <c r="CC356" s="5">
        <v>148.19999999999999</v>
      </c>
      <c r="CD356" s="5">
        <v>146.69999999999999</v>
      </c>
      <c r="CE356" s="5">
        <v>146.5</v>
      </c>
      <c r="CF356" s="5">
        <v>146.6</v>
      </c>
      <c r="CG356" s="5">
        <v>145.4</v>
      </c>
      <c r="CH356" s="5">
        <v>146</v>
      </c>
      <c r="CI356" s="5">
        <v>146.1</v>
      </c>
      <c r="CJ356" s="5">
        <v>150.1</v>
      </c>
      <c r="CK356" s="5">
        <v>148.5</v>
      </c>
      <c r="CL356" s="5">
        <v>148</v>
      </c>
      <c r="CM356" s="5">
        <v>148.5</v>
      </c>
      <c r="CN356" s="5">
        <v>149.19999999999999</v>
      </c>
      <c r="CO356" s="5">
        <v>149.9</v>
      </c>
      <c r="CP356" s="5">
        <v>152.1</v>
      </c>
      <c r="CQ356" s="5">
        <v>151.69999999999999</v>
      </c>
      <c r="CR356" s="5">
        <v>151.19999999999999</v>
      </c>
      <c r="CS356" s="5">
        <v>152</v>
      </c>
      <c r="CT356" s="5">
        <v>152.30000000000001</v>
      </c>
      <c r="CU356" s="5">
        <v>153.5</v>
      </c>
      <c r="CV356" s="5">
        <v>150.80000000000001</v>
      </c>
      <c r="CW356" s="5">
        <v>151.5</v>
      </c>
      <c r="CX356" s="5">
        <v>150.80000000000001</v>
      </c>
      <c r="CY356" s="5">
        <v>152.69999999999999</v>
      </c>
      <c r="CZ356" s="5">
        <v>152.69999999999999</v>
      </c>
      <c r="DA356" s="5">
        <v>154.19999999999999</v>
      </c>
      <c r="DB356" s="5">
        <v>155.9</v>
      </c>
      <c r="DC356" s="5">
        <v>157.30000000000001</v>
      </c>
      <c r="DD356" s="5">
        <v>155.5</v>
      </c>
      <c r="DE356" s="5">
        <v>155.6</v>
      </c>
      <c r="DF356" s="5">
        <v>155.1</v>
      </c>
      <c r="DG356" s="5">
        <v>153.69999999999999</v>
      </c>
      <c r="DH356" s="5">
        <v>153.80000000000001</v>
      </c>
      <c r="DI356" s="5">
        <v>155.19999999999999</v>
      </c>
      <c r="DJ356" s="5">
        <v>153.6</v>
      </c>
      <c r="DK356" s="5">
        <v>156.1</v>
      </c>
      <c r="DL356" s="5">
        <v>156.5</v>
      </c>
      <c r="DM356" s="5">
        <v>154.80000000000001</v>
      </c>
      <c r="DN356" s="5">
        <v>157</v>
      </c>
      <c r="DO356" s="5">
        <v>158.4</v>
      </c>
      <c r="DP356" s="5">
        <v>162.6</v>
      </c>
      <c r="DQ356" s="5">
        <v>162.6</v>
      </c>
      <c r="DR356" s="5">
        <v>160.5</v>
      </c>
      <c r="DS356" s="5">
        <v>163.1</v>
      </c>
      <c r="DT356" s="5">
        <v>163.5</v>
      </c>
    </row>
    <row r="357" spans="1:124">
      <c r="A357" s="3" t="s">
        <v>727</v>
      </c>
      <c r="B357" s="3" t="s">
        <v>728</v>
      </c>
      <c r="C357" s="4">
        <v>3.031E-2</v>
      </c>
      <c r="D357" s="5">
        <v>104</v>
      </c>
      <c r="E357" s="5">
        <v>104.1</v>
      </c>
      <c r="F357" s="5">
        <v>105.4</v>
      </c>
      <c r="G357" s="5">
        <v>105.6</v>
      </c>
      <c r="H357" s="5">
        <v>107.6</v>
      </c>
      <c r="I357" s="5">
        <v>108.4</v>
      </c>
      <c r="J357" s="5">
        <v>111.2</v>
      </c>
      <c r="K357" s="5">
        <v>112.7</v>
      </c>
      <c r="L357" s="5">
        <v>113.8</v>
      </c>
      <c r="M357" s="5">
        <v>113.3</v>
      </c>
      <c r="N357" s="5">
        <v>113.3</v>
      </c>
      <c r="O357" s="5">
        <v>114</v>
      </c>
      <c r="P357" s="5">
        <v>114.5</v>
      </c>
      <c r="Q357" s="5">
        <v>115.7</v>
      </c>
      <c r="R357" s="5">
        <v>115.5</v>
      </c>
      <c r="S357" s="5">
        <v>115.8</v>
      </c>
      <c r="T357" s="5">
        <v>115.1</v>
      </c>
      <c r="U357" s="5">
        <v>119.4</v>
      </c>
      <c r="V357" s="5">
        <v>122.7</v>
      </c>
      <c r="W357" s="5">
        <v>124.6</v>
      </c>
      <c r="X357" s="5">
        <v>125.1</v>
      </c>
      <c r="Y357" s="5">
        <v>126.5</v>
      </c>
      <c r="Z357" s="5">
        <v>128.30000000000001</v>
      </c>
      <c r="AA357" s="5">
        <v>128.6</v>
      </c>
      <c r="AB357" s="5">
        <v>128.5</v>
      </c>
      <c r="AC357" s="5">
        <v>129.5</v>
      </c>
      <c r="AD357" s="5">
        <v>130.30000000000001</v>
      </c>
      <c r="AE357" s="5">
        <v>131.4</v>
      </c>
      <c r="AF357" s="5">
        <v>131.80000000000001</v>
      </c>
      <c r="AG357" s="5">
        <v>132.19999999999999</v>
      </c>
      <c r="AH357" s="5">
        <v>133.69999999999999</v>
      </c>
      <c r="AI357" s="5">
        <v>133.4</v>
      </c>
      <c r="AJ357" s="5">
        <v>134.30000000000001</v>
      </c>
      <c r="AK357" s="5">
        <v>134.80000000000001</v>
      </c>
      <c r="AL357" s="5">
        <v>133.80000000000001</v>
      </c>
      <c r="AM357" s="5">
        <v>134.4</v>
      </c>
      <c r="AN357" s="5">
        <v>134.6</v>
      </c>
      <c r="AO357" s="5">
        <v>134</v>
      </c>
      <c r="AP357" s="5">
        <v>133</v>
      </c>
      <c r="AQ357" s="5">
        <v>133.30000000000001</v>
      </c>
      <c r="AR357" s="5">
        <v>131.9</v>
      </c>
      <c r="AS357" s="5">
        <v>132.30000000000001</v>
      </c>
      <c r="AT357" s="5">
        <v>131.1</v>
      </c>
      <c r="AU357" s="5">
        <v>130.69999999999999</v>
      </c>
      <c r="AV357" s="5">
        <v>130.6</v>
      </c>
      <c r="AW357" s="5">
        <v>129.5</v>
      </c>
      <c r="AX357" s="5">
        <v>129.6</v>
      </c>
      <c r="AY357" s="5">
        <v>130.1</v>
      </c>
      <c r="AZ357" s="5">
        <v>131.19999999999999</v>
      </c>
      <c r="BA357" s="5">
        <v>131.5</v>
      </c>
      <c r="BB357" s="5">
        <v>131.5</v>
      </c>
      <c r="BC357" s="5">
        <v>131.30000000000001</v>
      </c>
      <c r="BD357" s="5">
        <v>130.80000000000001</v>
      </c>
      <c r="BE357" s="5">
        <v>131</v>
      </c>
      <c r="BF357" s="5">
        <v>123.7</v>
      </c>
      <c r="BG357" s="5">
        <v>130.19999999999999</v>
      </c>
      <c r="BH357" s="5">
        <v>130.19999999999999</v>
      </c>
      <c r="BI357" s="5">
        <v>131.5</v>
      </c>
      <c r="BJ357" s="5">
        <v>131.69999999999999</v>
      </c>
      <c r="BK357" s="5">
        <v>131.69999999999999</v>
      </c>
      <c r="BL357" s="5">
        <v>131.4</v>
      </c>
      <c r="BM357" s="5">
        <v>131.6</v>
      </c>
      <c r="BN357" s="5">
        <v>131</v>
      </c>
      <c r="BO357" s="5">
        <v>131.19999999999999</v>
      </c>
      <c r="BP357" s="5">
        <v>129.69999999999999</v>
      </c>
      <c r="BQ357" s="5">
        <v>128.9</v>
      </c>
      <c r="BR357" s="5">
        <v>130.30000000000001</v>
      </c>
      <c r="BS357" s="5">
        <v>132.1</v>
      </c>
      <c r="BT357" s="5">
        <v>133.1</v>
      </c>
      <c r="BU357" s="5">
        <v>134.1</v>
      </c>
      <c r="BV357" s="5">
        <v>134.69999999999999</v>
      </c>
      <c r="BW357" s="5">
        <v>134.80000000000001</v>
      </c>
      <c r="BX357" s="5">
        <v>135.30000000000001</v>
      </c>
      <c r="BY357" s="5">
        <v>136.5</v>
      </c>
      <c r="BZ357" s="5">
        <v>137.1</v>
      </c>
      <c r="CA357" s="5">
        <v>137.6</v>
      </c>
      <c r="CB357" s="5">
        <v>137.9</v>
      </c>
      <c r="CC357" s="5">
        <v>138.1</v>
      </c>
      <c r="CD357" s="5">
        <v>138.69999999999999</v>
      </c>
      <c r="CE357" s="5">
        <v>138.80000000000001</v>
      </c>
      <c r="CF357" s="5">
        <v>139.5</v>
      </c>
      <c r="CG357" s="5">
        <v>139.5</v>
      </c>
      <c r="CH357" s="5">
        <v>139.9</v>
      </c>
      <c r="CI357" s="5">
        <v>139.6</v>
      </c>
      <c r="CJ357" s="5">
        <v>140.30000000000001</v>
      </c>
      <c r="CK357" s="5">
        <v>140.30000000000001</v>
      </c>
      <c r="CL357" s="5">
        <v>140.6</v>
      </c>
      <c r="CM357" s="5">
        <v>140.69999999999999</v>
      </c>
      <c r="CN357" s="5">
        <v>140.80000000000001</v>
      </c>
      <c r="CO357" s="5">
        <v>141.4</v>
      </c>
      <c r="CP357" s="5">
        <v>140.19999999999999</v>
      </c>
      <c r="CQ357" s="5">
        <v>140.6</v>
      </c>
      <c r="CR357" s="5">
        <v>141.1</v>
      </c>
      <c r="CS357" s="5">
        <v>140</v>
      </c>
      <c r="CT357" s="5">
        <v>140.80000000000001</v>
      </c>
      <c r="CU357" s="5">
        <v>140.69999999999999</v>
      </c>
      <c r="CV357" s="5">
        <v>142.1</v>
      </c>
      <c r="CW357" s="5">
        <v>142.9</v>
      </c>
      <c r="CX357" s="5">
        <v>143</v>
      </c>
      <c r="CY357" s="5">
        <v>143</v>
      </c>
      <c r="CZ357" s="5">
        <v>146.1</v>
      </c>
      <c r="DA357" s="5">
        <v>145.4</v>
      </c>
      <c r="DB357" s="5">
        <v>147.19999999999999</v>
      </c>
      <c r="DC357" s="5">
        <v>147.80000000000001</v>
      </c>
      <c r="DD357" s="5">
        <v>146.30000000000001</v>
      </c>
      <c r="DE357" s="5">
        <v>147.4</v>
      </c>
      <c r="DF357" s="5">
        <v>147.6</v>
      </c>
      <c r="DG357" s="5">
        <v>147.5</v>
      </c>
      <c r="DH357" s="5">
        <v>149.9</v>
      </c>
      <c r="DI357" s="5">
        <v>150.5</v>
      </c>
      <c r="DJ357" s="5">
        <v>150.9</v>
      </c>
      <c r="DK357" s="5">
        <v>150.9</v>
      </c>
      <c r="DL357" s="5">
        <v>151.30000000000001</v>
      </c>
      <c r="DM357" s="5">
        <v>152.19999999999999</v>
      </c>
      <c r="DN357" s="5">
        <v>151.9</v>
      </c>
      <c r="DO357" s="5">
        <v>152.30000000000001</v>
      </c>
      <c r="DP357" s="5">
        <v>152.1</v>
      </c>
      <c r="DQ357" s="5">
        <v>153.4</v>
      </c>
      <c r="DR357" s="5">
        <v>152.4</v>
      </c>
      <c r="DS357" s="5">
        <v>152.69999999999999</v>
      </c>
      <c r="DT357" s="5">
        <v>152.9</v>
      </c>
    </row>
    <row r="358" spans="1:124">
      <c r="A358" s="3" t="s">
        <v>729</v>
      </c>
      <c r="B358" s="3" t="s">
        <v>730</v>
      </c>
      <c r="C358" s="4">
        <v>0.21332999999999999</v>
      </c>
      <c r="D358" s="5">
        <v>105.6</v>
      </c>
      <c r="E358" s="5">
        <v>104.3</v>
      </c>
      <c r="F358" s="5">
        <v>104.3</v>
      </c>
      <c r="G358" s="5">
        <v>106.1</v>
      </c>
      <c r="H358" s="5">
        <v>105.2</v>
      </c>
      <c r="I358" s="5">
        <v>106.8</v>
      </c>
      <c r="J358" s="5">
        <v>107.7</v>
      </c>
      <c r="K358" s="5">
        <v>105.2</v>
      </c>
      <c r="L358" s="5">
        <v>111.8</v>
      </c>
      <c r="M358" s="5">
        <v>112.8</v>
      </c>
      <c r="N358" s="5">
        <v>114.7</v>
      </c>
      <c r="O358" s="5">
        <v>114</v>
      </c>
      <c r="P358" s="5">
        <v>119.7</v>
      </c>
      <c r="Q358" s="5">
        <v>119.4</v>
      </c>
      <c r="R358" s="5">
        <v>116.5</v>
      </c>
      <c r="S358" s="5">
        <v>118.6</v>
      </c>
      <c r="T358" s="5">
        <v>120.3</v>
      </c>
      <c r="U358" s="5">
        <v>121.5</v>
      </c>
      <c r="V358" s="5">
        <v>118.6</v>
      </c>
      <c r="W358" s="5">
        <v>117.4</v>
      </c>
      <c r="X358" s="5">
        <v>124.9</v>
      </c>
      <c r="Y358" s="5">
        <v>124</v>
      </c>
      <c r="Z358" s="5">
        <v>123.1</v>
      </c>
      <c r="AA358" s="5">
        <v>127.2</v>
      </c>
      <c r="AB358" s="5">
        <v>129.1</v>
      </c>
      <c r="AC358" s="5">
        <v>129.30000000000001</v>
      </c>
      <c r="AD358" s="5">
        <v>131.69999999999999</v>
      </c>
      <c r="AE358" s="5">
        <v>127.9</v>
      </c>
      <c r="AF358" s="5">
        <v>126.6</v>
      </c>
      <c r="AG358" s="5">
        <v>132.80000000000001</v>
      </c>
      <c r="AH358" s="5">
        <v>134</v>
      </c>
      <c r="AI358" s="5">
        <v>133.6</v>
      </c>
      <c r="AJ358" s="5">
        <v>133.80000000000001</v>
      </c>
      <c r="AK358" s="5">
        <v>136</v>
      </c>
      <c r="AL358" s="5">
        <v>136.1</v>
      </c>
      <c r="AM358" s="5">
        <v>140.30000000000001</v>
      </c>
      <c r="AN358" s="5">
        <v>139.69999999999999</v>
      </c>
      <c r="AO358" s="5">
        <v>137.6</v>
      </c>
      <c r="AP358" s="5">
        <v>139.6</v>
      </c>
      <c r="AQ358" s="5">
        <v>140.5</v>
      </c>
      <c r="AR358" s="5">
        <v>138.69999999999999</v>
      </c>
      <c r="AS358" s="5">
        <v>142.9</v>
      </c>
      <c r="AT358" s="5">
        <v>144.30000000000001</v>
      </c>
      <c r="AU358" s="5">
        <v>143.1</v>
      </c>
      <c r="AV358" s="5">
        <v>148.4</v>
      </c>
      <c r="AW358" s="5">
        <v>147.69999999999999</v>
      </c>
      <c r="AX358" s="5">
        <v>145.30000000000001</v>
      </c>
      <c r="AY358" s="5">
        <v>145.1</v>
      </c>
      <c r="AZ358" s="5">
        <v>147.9</v>
      </c>
      <c r="BA358" s="5">
        <v>150.69999999999999</v>
      </c>
      <c r="BB358" s="5">
        <v>145.80000000000001</v>
      </c>
      <c r="BC358" s="5">
        <v>151.80000000000001</v>
      </c>
      <c r="BD358" s="5">
        <v>145.4</v>
      </c>
      <c r="BE358" s="5">
        <v>152.30000000000001</v>
      </c>
      <c r="BF358" s="5">
        <v>153.4</v>
      </c>
      <c r="BG358" s="5">
        <v>148.1</v>
      </c>
      <c r="BH358" s="5">
        <v>152.19999999999999</v>
      </c>
      <c r="BI358" s="5">
        <v>150.4</v>
      </c>
      <c r="BJ358" s="5">
        <v>149</v>
      </c>
      <c r="BK358" s="5">
        <v>148.9</v>
      </c>
      <c r="BL358" s="5">
        <v>148</v>
      </c>
      <c r="BM358" s="5">
        <v>148</v>
      </c>
      <c r="BN358" s="5">
        <v>150.80000000000001</v>
      </c>
      <c r="BO358" s="5">
        <v>144.9</v>
      </c>
      <c r="BP358" s="5">
        <v>146.69999999999999</v>
      </c>
      <c r="BQ358" s="5">
        <v>149.69999999999999</v>
      </c>
      <c r="BR358" s="5">
        <v>150.1</v>
      </c>
      <c r="BS358" s="5">
        <v>146.6</v>
      </c>
      <c r="BT358" s="5">
        <v>148.80000000000001</v>
      </c>
      <c r="BU358" s="5">
        <v>147.6</v>
      </c>
      <c r="BV358" s="5">
        <v>150.19999999999999</v>
      </c>
      <c r="BW358" s="5">
        <v>150.9</v>
      </c>
      <c r="BX358" s="5">
        <v>150.9</v>
      </c>
      <c r="BY358" s="5">
        <v>149.80000000000001</v>
      </c>
      <c r="BZ358" s="5">
        <v>151.80000000000001</v>
      </c>
      <c r="CA358" s="5">
        <v>154.5</v>
      </c>
      <c r="CB358" s="5">
        <v>153.9</v>
      </c>
      <c r="CC358" s="5">
        <v>155.9</v>
      </c>
      <c r="CD358" s="5">
        <v>153</v>
      </c>
      <c r="CE358" s="5">
        <v>153.80000000000001</v>
      </c>
      <c r="CF358" s="5">
        <v>154.6</v>
      </c>
      <c r="CG358" s="5">
        <v>149.69999999999999</v>
      </c>
      <c r="CH358" s="5">
        <v>150</v>
      </c>
      <c r="CI358" s="5">
        <v>150.30000000000001</v>
      </c>
      <c r="CJ358" s="5">
        <v>158.6</v>
      </c>
      <c r="CK358" s="5">
        <v>152.69999999999999</v>
      </c>
      <c r="CL358" s="5">
        <v>153.5</v>
      </c>
      <c r="CM358" s="5">
        <v>151.5</v>
      </c>
      <c r="CN358" s="5">
        <v>153.30000000000001</v>
      </c>
      <c r="CO358" s="5">
        <v>153.30000000000001</v>
      </c>
      <c r="CP358" s="5">
        <v>161.1</v>
      </c>
      <c r="CQ358" s="5">
        <v>163.19999999999999</v>
      </c>
      <c r="CR358" s="5">
        <v>160.4</v>
      </c>
      <c r="CS358" s="5">
        <v>162.1</v>
      </c>
      <c r="CT358" s="5">
        <v>164.5</v>
      </c>
      <c r="CU358" s="5">
        <v>164.3</v>
      </c>
      <c r="CV358" s="5">
        <v>154.4</v>
      </c>
      <c r="CW358" s="5">
        <v>159.30000000000001</v>
      </c>
      <c r="CX358" s="5">
        <v>156.4</v>
      </c>
      <c r="CY358" s="5">
        <v>160.80000000000001</v>
      </c>
      <c r="CZ358" s="5">
        <v>161.5</v>
      </c>
      <c r="DA358" s="5">
        <v>160.69999999999999</v>
      </c>
      <c r="DB358" s="5">
        <v>162.5</v>
      </c>
      <c r="DC358" s="5">
        <v>169.7</v>
      </c>
      <c r="DD358" s="5">
        <v>162.80000000000001</v>
      </c>
      <c r="DE358" s="5">
        <v>165.1</v>
      </c>
      <c r="DF358" s="5">
        <v>164.1</v>
      </c>
      <c r="DG358" s="5">
        <v>163.1</v>
      </c>
      <c r="DH358" s="5">
        <v>166.7</v>
      </c>
      <c r="DI358" s="5">
        <v>164.4</v>
      </c>
      <c r="DJ358" s="5">
        <v>161.1</v>
      </c>
      <c r="DK358" s="5">
        <v>166.2</v>
      </c>
      <c r="DL358" s="5">
        <v>166.2</v>
      </c>
      <c r="DM358" s="5">
        <v>164.2</v>
      </c>
      <c r="DN358" s="5">
        <v>166.5</v>
      </c>
      <c r="DO358" s="5">
        <v>172.7</v>
      </c>
      <c r="DP358" s="5">
        <v>179.1</v>
      </c>
      <c r="DQ358" s="5">
        <v>172.8</v>
      </c>
      <c r="DR358" s="5">
        <v>172.8</v>
      </c>
      <c r="DS358" s="5">
        <v>174.8</v>
      </c>
      <c r="DT358" s="5">
        <v>177.1</v>
      </c>
    </row>
    <row r="359" spans="1:124">
      <c r="A359" s="3" t="s">
        <v>731</v>
      </c>
      <c r="B359" s="3" t="s">
        <v>732</v>
      </c>
      <c r="C359" s="4">
        <v>9.4710000000000003E-2</v>
      </c>
      <c r="D359" s="5">
        <v>108.7</v>
      </c>
      <c r="E359" s="5">
        <v>112.2</v>
      </c>
      <c r="F359" s="5">
        <v>113.5</v>
      </c>
      <c r="G359" s="5">
        <v>110.5</v>
      </c>
      <c r="H359" s="5">
        <v>110.2</v>
      </c>
      <c r="I359" s="5">
        <v>109.5</v>
      </c>
      <c r="J359" s="5">
        <v>113.2</v>
      </c>
      <c r="K359" s="5">
        <v>112.7</v>
      </c>
      <c r="L359" s="5">
        <v>112.3</v>
      </c>
      <c r="M359" s="5">
        <v>107.6</v>
      </c>
      <c r="N359" s="5">
        <v>111.3</v>
      </c>
      <c r="O359" s="5">
        <v>117.7</v>
      </c>
      <c r="P359" s="5">
        <v>114.9</v>
      </c>
      <c r="Q359" s="5">
        <v>115</v>
      </c>
      <c r="R359" s="5">
        <v>111.4</v>
      </c>
      <c r="S359" s="5">
        <v>106.7</v>
      </c>
      <c r="T359" s="5">
        <v>110.2</v>
      </c>
      <c r="U359" s="5">
        <v>116.8</v>
      </c>
      <c r="V359" s="5">
        <v>118.6</v>
      </c>
      <c r="W359" s="5">
        <v>114.1</v>
      </c>
      <c r="X359" s="5">
        <v>110</v>
      </c>
      <c r="Y359" s="5">
        <v>111</v>
      </c>
      <c r="Z359" s="5">
        <v>114.8</v>
      </c>
      <c r="AA359" s="5">
        <v>110.8</v>
      </c>
      <c r="AB359" s="5">
        <v>108.6</v>
      </c>
      <c r="AC359" s="5">
        <v>109.8</v>
      </c>
      <c r="AD359" s="5">
        <v>112</v>
      </c>
      <c r="AE359" s="5">
        <v>113.6</v>
      </c>
      <c r="AF359" s="5">
        <v>102.2</v>
      </c>
      <c r="AG359" s="5">
        <v>105.2</v>
      </c>
      <c r="AH359" s="5">
        <v>104.9</v>
      </c>
      <c r="AI359" s="5">
        <v>109.2</v>
      </c>
      <c r="AJ359" s="5">
        <v>107.9</v>
      </c>
      <c r="AK359" s="5">
        <v>112.4</v>
      </c>
      <c r="AL359" s="5">
        <v>105.6</v>
      </c>
      <c r="AM359" s="5">
        <v>110.7</v>
      </c>
      <c r="AN359" s="5">
        <v>113.6</v>
      </c>
      <c r="AO359" s="5">
        <v>109.2</v>
      </c>
      <c r="AP359" s="5">
        <v>107.5</v>
      </c>
      <c r="AQ359" s="5">
        <v>108.8</v>
      </c>
      <c r="AR359" s="5">
        <v>110.9</v>
      </c>
      <c r="AS359" s="5">
        <v>107.3</v>
      </c>
      <c r="AT359" s="5">
        <v>103.6</v>
      </c>
      <c r="AU359" s="5">
        <v>105</v>
      </c>
      <c r="AV359" s="5">
        <v>104.9</v>
      </c>
      <c r="AW359" s="5">
        <v>105.2</v>
      </c>
      <c r="AX359" s="5">
        <v>105.4</v>
      </c>
      <c r="AY359" s="5">
        <v>105.9</v>
      </c>
      <c r="AZ359" s="5">
        <v>106.7</v>
      </c>
      <c r="BA359" s="5">
        <v>104.8</v>
      </c>
      <c r="BB359" s="5">
        <v>102.7</v>
      </c>
      <c r="BC359" s="5">
        <v>107</v>
      </c>
      <c r="BD359" s="5">
        <v>107.5</v>
      </c>
      <c r="BE359" s="5">
        <v>107.5</v>
      </c>
      <c r="BF359" s="5">
        <v>107.5</v>
      </c>
      <c r="BG359" s="5">
        <v>107</v>
      </c>
      <c r="BH359" s="5">
        <v>107.1</v>
      </c>
      <c r="BI359" s="5">
        <v>109.1</v>
      </c>
      <c r="BJ359" s="5">
        <v>109.3</v>
      </c>
      <c r="BK359" s="5">
        <v>109.9</v>
      </c>
      <c r="BL359" s="5">
        <v>109.2</v>
      </c>
      <c r="BM359" s="5">
        <v>109.9</v>
      </c>
      <c r="BN359" s="5">
        <v>109.2</v>
      </c>
      <c r="BO359" s="5">
        <v>109</v>
      </c>
      <c r="BP359" s="5">
        <v>109.7</v>
      </c>
      <c r="BQ359" s="5">
        <v>113</v>
      </c>
      <c r="BR359" s="5">
        <v>106.8</v>
      </c>
      <c r="BS359" s="5">
        <v>107.9</v>
      </c>
      <c r="BT359" s="5">
        <v>108</v>
      </c>
      <c r="BU359" s="5">
        <v>108.8</v>
      </c>
      <c r="BV359" s="5">
        <v>104.7</v>
      </c>
      <c r="BW359" s="5">
        <v>103.9</v>
      </c>
      <c r="BX359" s="5">
        <v>102.4</v>
      </c>
      <c r="BY359" s="5">
        <v>102.6</v>
      </c>
      <c r="BZ359" s="5">
        <v>102.7</v>
      </c>
      <c r="CA359" s="5">
        <v>102</v>
      </c>
      <c r="CB359" s="5">
        <v>103</v>
      </c>
      <c r="CC359" s="5">
        <v>103.2</v>
      </c>
      <c r="CD359" s="5">
        <v>104</v>
      </c>
      <c r="CE359" s="5">
        <v>102.1</v>
      </c>
      <c r="CF359" s="5">
        <v>101.9</v>
      </c>
      <c r="CG359" s="5">
        <v>101.8</v>
      </c>
      <c r="CH359" s="5">
        <v>103.3</v>
      </c>
      <c r="CI359" s="5">
        <v>102.7</v>
      </c>
      <c r="CJ359" s="5">
        <v>102.8</v>
      </c>
      <c r="CK359" s="5">
        <v>102.9</v>
      </c>
      <c r="CL359" s="5">
        <v>103</v>
      </c>
      <c r="CM359" s="5">
        <v>103</v>
      </c>
      <c r="CN359" s="5">
        <v>103.4</v>
      </c>
      <c r="CO359" s="5">
        <v>103.3</v>
      </c>
      <c r="CP359" s="5">
        <v>103.6</v>
      </c>
      <c r="CQ359" s="5">
        <v>104</v>
      </c>
      <c r="CR359" s="5">
        <v>103.9</v>
      </c>
      <c r="CS359" s="5">
        <v>103.1</v>
      </c>
      <c r="CT359" s="5">
        <v>103.2</v>
      </c>
      <c r="CU359" s="5">
        <v>103.3</v>
      </c>
      <c r="CV359" s="5">
        <v>103.3</v>
      </c>
      <c r="CW359" s="5">
        <v>103.3</v>
      </c>
      <c r="CX359" s="5">
        <v>102.8</v>
      </c>
      <c r="CY359" s="5">
        <v>102.4</v>
      </c>
      <c r="CZ359" s="5">
        <v>103.3</v>
      </c>
      <c r="DA359" s="5">
        <v>103.3</v>
      </c>
      <c r="DB359" s="5">
        <v>108.1</v>
      </c>
      <c r="DC359" s="5">
        <v>93.8</v>
      </c>
      <c r="DD359" s="5">
        <v>95.9</v>
      </c>
      <c r="DE359" s="5">
        <v>97.9</v>
      </c>
      <c r="DF359" s="5">
        <v>100.5</v>
      </c>
      <c r="DG359" s="5">
        <v>102.7</v>
      </c>
      <c r="DH359" s="5">
        <v>102.4</v>
      </c>
      <c r="DI359" s="5">
        <v>102.4</v>
      </c>
      <c r="DJ359" s="5">
        <v>102.5</v>
      </c>
      <c r="DK359" s="5">
        <v>102.5</v>
      </c>
      <c r="DL359" s="5">
        <v>102.7</v>
      </c>
      <c r="DM359" s="5">
        <v>101.6</v>
      </c>
      <c r="DN359" s="5">
        <v>102.1</v>
      </c>
      <c r="DO359" s="5">
        <v>102.6</v>
      </c>
      <c r="DP359" s="5">
        <v>102.7</v>
      </c>
      <c r="DQ359" s="5">
        <v>102.8</v>
      </c>
      <c r="DR359" s="5">
        <v>101.8</v>
      </c>
      <c r="DS359" s="5">
        <v>101.5</v>
      </c>
      <c r="DT359" s="5">
        <v>101</v>
      </c>
    </row>
    <row r="360" spans="1:124">
      <c r="A360" s="3" t="s">
        <v>733</v>
      </c>
      <c r="B360" s="3" t="s">
        <v>734</v>
      </c>
      <c r="C360" s="4">
        <v>1.6590000000000001E-2</v>
      </c>
      <c r="D360" s="5">
        <v>97</v>
      </c>
      <c r="E360" s="5">
        <v>106.4</v>
      </c>
      <c r="F360" s="5">
        <v>105.7</v>
      </c>
      <c r="G360" s="5">
        <v>111.5</v>
      </c>
      <c r="H360" s="5">
        <v>112.9</v>
      </c>
      <c r="I360" s="5">
        <v>110.3</v>
      </c>
      <c r="J360" s="5">
        <v>107.3</v>
      </c>
      <c r="K360" s="5">
        <v>98</v>
      </c>
      <c r="L360" s="5">
        <v>107.9</v>
      </c>
      <c r="M360" s="5">
        <v>109</v>
      </c>
      <c r="N360" s="5">
        <v>101.1</v>
      </c>
      <c r="O360" s="5">
        <v>111.7</v>
      </c>
      <c r="P360" s="5">
        <v>108.9</v>
      </c>
      <c r="Q360" s="5">
        <v>125</v>
      </c>
      <c r="R360" s="5">
        <v>124.8</v>
      </c>
      <c r="S360" s="5">
        <v>123.7</v>
      </c>
      <c r="T360" s="5">
        <v>130.19999999999999</v>
      </c>
      <c r="U360" s="5">
        <v>128.5</v>
      </c>
      <c r="V360" s="5">
        <v>133</v>
      </c>
      <c r="W360" s="5">
        <v>130.19999999999999</v>
      </c>
      <c r="X360" s="5">
        <v>128</v>
      </c>
      <c r="Y360" s="5">
        <v>125.8</v>
      </c>
      <c r="Z360" s="5">
        <v>121.7</v>
      </c>
      <c r="AA360" s="5">
        <v>120.1</v>
      </c>
      <c r="AB360" s="5">
        <v>131</v>
      </c>
      <c r="AC360" s="5">
        <v>128.19999999999999</v>
      </c>
      <c r="AD360" s="5">
        <v>113.7</v>
      </c>
      <c r="AE360" s="5">
        <v>128.4</v>
      </c>
      <c r="AF360" s="5">
        <v>115.8</v>
      </c>
      <c r="AG360" s="5">
        <v>107.1</v>
      </c>
      <c r="AH360" s="5">
        <v>123.1</v>
      </c>
      <c r="AI360" s="5">
        <v>123.8</v>
      </c>
      <c r="AJ360" s="5">
        <v>117</v>
      </c>
      <c r="AK360" s="5">
        <v>120.4</v>
      </c>
      <c r="AL360" s="5">
        <v>117.4</v>
      </c>
      <c r="AM360" s="5">
        <v>115.8</v>
      </c>
      <c r="AN360" s="5">
        <v>133.19999999999999</v>
      </c>
      <c r="AO360" s="5">
        <v>127.8</v>
      </c>
      <c r="AP360" s="5">
        <v>140</v>
      </c>
      <c r="AQ360" s="5">
        <v>123.8</v>
      </c>
      <c r="AR360" s="5">
        <v>136.6</v>
      </c>
      <c r="AS360" s="5">
        <v>136.1</v>
      </c>
      <c r="AT360" s="5">
        <v>135.1</v>
      </c>
      <c r="AU360" s="5">
        <v>141.80000000000001</v>
      </c>
      <c r="AV360" s="5">
        <v>129.9</v>
      </c>
      <c r="AW360" s="5">
        <v>132.19999999999999</v>
      </c>
      <c r="AX360" s="5">
        <v>129.6</v>
      </c>
      <c r="AY360" s="5">
        <v>139.9</v>
      </c>
      <c r="AZ360" s="5">
        <v>125.6</v>
      </c>
      <c r="BA360" s="5">
        <v>126.6</v>
      </c>
      <c r="BB360" s="5">
        <v>129.80000000000001</v>
      </c>
      <c r="BC360" s="5">
        <v>131.9</v>
      </c>
      <c r="BD360" s="5">
        <v>134.4</v>
      </c>
      <c r="BE360" s="5">
        <v>135.19999999999999</v>
      </c>
      <c r="BF360" s="5">
        <v>130.80000000000001</v>
      </c>
      <c r="BG360" s="5">
        <v>128.69999999999999</v>
      </c>
      <c r="BH360" s="5">
        <v>127.5</v>
      </c>
      <c r="BI360" s="5">
        <v>121.6</v>
      </c>
      <c r="BJ360" s="5">
        <v>121</v>
      </c>
      <c r="BK360" s="5">
        <v>120.6</v>
      </c>
      <c r="BL360" s="5">
        <v>119.8</v>
      </c>
      <c r="BM360" s="5">
        <v>118.9</v>
      </c>
      <c r="BN360" s="5">
        <v>123.1</v>
      </c>
      <c r="BO360" s="5">
        <v>125</v>
      </c>
      <c r="BP360" s="5">
        <v>126.5</v>
      </c>
      <c r="BQ360" s="5">
        <v>128.1</v>
      </c>
      <c r="BR360" s="5">
        <v>131.19999999999999</v>
      </c>
      <c r="BS360" s="5">
        <v>128.19999999999999</v>
      </c>
      <c r="BT360" s="5">
        <v>124.6</v>
      </c>
      <c r="BU360" s="5">
        <v>128.4</v>
      </c>
      <c r="BV360" s="5">
        <v>127.1</v>
      </c>
      <c r="BW360" s="5">
        <v>126.9</v>
      </c>
      <c r="BX360" s="5">
        <v>125.6</v>
      </c>
      <c r="BY360" s="5">
        <v>128</v>
      </c>
      <c r="BZ360" s="5">
        <v>126.1</v>
      </c>
      <c r="CA360" s="5">
        <v>125.9</v>
      </c>
      <c r="CB360" s="5">
        <v>125.9</v>
      </c>
      <c r="CC360" s="5">
        <v>124.6</v>
      </c>
      <c r="CD360" s="5">
        <v>124.8</v>
      </c>
      <c r="CE360" s="5">
        <v>126.2</v>
      </c>
      <c r="CF360" s="5">
        <v>120.2</v>
      </c>
      <c r="CG360" s="5">
        <v>125.1</v>
      </c>
      <c r="CH360" s="5">
        <v>131.1</v>
      </c>
      <c r="CI360" s="5">
        <v>132.4</v>
      </c>
      <c r="CJ360" s="5">
        <v>135.1</v>
      </c>
      <c r="CK360" s="5">
        <v>143.1</v>
      </c>
      <c r="CL360" s="5">
        <v>137.6</v>
      </c>
      <c r="CM360" s="5">
        <v>137.6</v>
      </c>
      <c r="CN360" s="5">
        <v>136.19999999999999</v>
      </c>
      <c r="CO360" s="5">
        <v>137.1</v>
      </c>
      <c r="CP360" s="5">
        <v>138.6</v>
      </c>
      <c r="CQ360" s="5">
        <v>145.6</v>
      </c>
      <c r="CR360" s="5">
        <v>150.9</v>
      </c>
      <c r="CS360" s="5">
        <v>146.69999999999999</v>
      </c>
      <c r="CT360" s="5">
        <v>146.6</v>
      </c>
      <c r="CU360" s="5">
        <v>146.5</v>
      </c>
      <c r="CV360" s="5">
        <v>146.6</v>
      </c>
      <c r="CW360" s="5">
        <v>141.80000000000001</v>
      </c>
      <c r="CX360" s="5">
        <v>146.4</v>
      </c>
      <c r="CY360" s="5">
        <v>147.6</v>
      </c>
      <c r="CZ360" s="5">
        <v>147.5</v>
      </c>
      <c r="DA360" s="5">
        <v>144.5</v>
      </c>
      <c r="DB360" s="5">
        <v>147.5</v>
      </c>
      <c r="DC360" s="5">
        <v>148.5</v>
      </c>
      <c r="DD360" s="5">
        <v>150.6</v>
      </c>
      <c r="DE360" s="5">
        <v>145.5</v>
      </c>
      <c r="DF360" s="5">
        <v>148.30000000000001</v>
      </c>
      <c r="DG360" s="5">
        <v>147.6</v>
      </c>
      <c r="DH360" s="5">
        <v>147.6</v>
      </c>
      <c r="DI360" s="5">
        <v>147.6</v>
      </c>
      <c r="DJ360" s="5">
        <v>150.30000000000001</v>
      </c>
      <c r="DK360" s="5">
        <v>150.80000000000001</v>
      </c>
      <c r="DL360" s="5">
        <v>152.69999999999999</v>
      </c>
      <c r="DM360" s="5">
        <v>151.9</v>
      </c>
      <c r="DN360" s="5">
        <v>151.80000000000001</v>
      </c>
      <c r="DO360" s="5">
        <v>153.5</v>
      </c>
      <c r="DP360" s="5">
        <v>154</v>
      </c>
      <c r="DQ360" s="5">
        <v>155.19999999999999</v>
      </c>
      <c r="DR360" s="5">
        <v>153.9</v>
      </c>
      <c r="DS360" s="5">
        <v>160.19999999999999</v>
      </c>
      <c r="DT360" s="5">
        <v>160</v>
      </c>
    </row>
    <row r="361" spans="1:124">
      <c r="A361" s="3" t="s">
        <v>735</v>
      </c>
      <c r="B361" s="3" t="s">
        <v>736</v>
      </c>
      <c r="C361" s="4">
        <v>0.29985000000000001</v>
      </c>
      <c r="D361" s="5">
        <v>111.8</v>
      </c>
      <c r="E361" s="5">
        <v>110.5</v>
      </c>
      <c r="F361" s="5">
        <v>112.5</v>
      </c>
      <c r="G361" s="5">
        <v>111.6</v>
      </c>
      <c r="H361" s="5">
        <v>111.6</v>
      </c>
      <c r="I361" s="5">
        <v>111.5</v>
      </c>
      <c r="J361" s="5">
        <v>114.7</v>
      </c>
      <c r="K361" s="5">
        <v>113.7</v>
      </c>
      <c r="L361" s="5">
        <v>111.5</v>
      </c>
      <c r="M361" s="5">
        <v>118</v>
      </c>
      <c r="N361" s="5">
        <v>114.4</v>
      </c>
      <c r="O361" s="5">
        <v>116.2</v>
      </c>
      <c r="P361" s="5">
        <v>119.9</v>
      </c>
      <c r="Q361" s="5">
        <v>117.5</v>
      </c>
      <c r="R361" s="5">
        <v>113.3</v>
      </c>
      <c r="S361" s="5">
        <v>118.3</v>
      </c>
      <c r="T361" s="5">
        <v>119.1</v>
      </c>
      <c r="U361" s="5">
        <v>121.7</v>
      </c>
      <c r="V361" s="5">
        <v>122.2</v>
      </c>
      <c r="W361" s="5">
        <v>120.1</v>
      </c>
      <c r="X361" s="5">
        <v>120.3</v>
      </c>
      <c r="Y361" s="5">
        <v>125.8</v>
      </c>
      <c r="Z361" s="5">
        <v>121.3</v>
      </c>
      <c r="AA361" s="5">
        <v>120.6</v>
      </c>
      <c r="AB361" s="5">
        <v>122.6</v>
      </c>
      <c r="AC361" s="5">
        <v>124.6</v>
      </c>
      <c r="AD361" s="5">
        <v>125.6</v>
      </c>
      <c r="AE361" s="5">
        <v>127.5</v>
      </c>
      <c r="AF361" s="5">
        <v>127.2</v>
      </c>
      <c r="AG361" s="5">
        <v>128.5</v>
      </c>
      <c r="AH361" s="5">
        <v>124.7</v>
      </c>
      <c r="AI361" s="5">
        <v>129.19999999999999</v>
      </c>
      <c r="AJ361" s="5">
        <v>130</v>
      </c>
      <c r="AK361" s="5">
        <v>136.5</v>
      </c>
      <c r="AL361" s="5">
        <v>139.1</v>
      </c>
      <c r="AM361" s="5">
        <v>133.5</v>
      </c>
      <c r="AN361" s="5">
        <v>140.1</v>
      </c>
      <c r="AO361" s="5">
        <v>134.4</v>
      </c>
      <c r="AP361" s="5">
        <v>139.5</v>
      </c>
      <c r="AQ361" s="5">
        <v>142.6</v>
      </c>
      <c r="AR361" s="5">
        <v>144.5</v>
      </c>
      <c r="AS361" s="5">
        <v>146.30000000000001</v>
      </c>
      <c r="AT361" s="5">
        <v>145.69999999999999</v>
      </c>
      <c r="AU361" s="5">
        <v>146.30000000000001</v>
      </c>
      <c r="AV361" s="5">
        <v>147.4</v>
      </c>
      <c r="AW361" s="5">
        <v>147.9</v>
      </c>
      <c r="AX361" s="5">
        <v>148.30000000000001</v>
      </c>
      <c r="AY361" s="5">
        <v>147.9</v>
      </c>
      <c r="AZ361" s="5">
        <v>148.9</v>
      </c>
      <c r="BA361" s="5">
        <v>148.5</v>
      </c>
      <c r="BB361" s="5">
        <v>148.30000000000001</v>
      </c>
      <c r="BC361" s="5">
        <v>149.80000000000001</v>
      </c>
      <c r="BD361" s="5">
        <v>149.6</v>
      </c>
      <c r="BE361" s="5">
        <v>149.6</v>
      </c>
      <c r="BF361" s="5">
        <v>149.6</v>
      </c>
      <c r="BG361" s="5">
        <v>150.4</v>
      </c>
      <c r="BH361" s="5">
        <v>151.30000000000001</v>
      </c>
      <c r="BI361" s="5">
        <v>155.30000000000001</v>
      </c>
      <c r="BJ361" s="5">
        <v>155.69999999999999</v>
      </c>
      <c r="BK361" s="5">
        <v>156.30000000000001</v>
      </c>
      <c r="BL361" s="5">
        <v>155.4</v>
      </c>
      <c r="BM361" s="5">
        <v>155.4</v>
      </c>
      <c r="BN361" s="5">
        <v>157.19999999999999</v>
      </c>
      <c r="BO361" s="5">
        <v>157.9</v>
      </c>
      <c r="BP361" s="5">
        <v>158.69999999999999</v>
      </c>
      <c r="BQ361" s="5">
        <v>158.4</v>
      </c>
      <c r="BR361" s="5">
        <v>154.9</v>
      </c>
      <c r="BS361" s="5">
        <v>156.6</v>
      </c>
      <c r="BT361" s="5">
        <v>156.9</v>
      </c>
      <c r="BU361" s="5">
        <v>158.30000000000001</v>
      </c>
      <c r="BV361" s="5">
        <v>158.69999999999999</v>
      </c>
      <c r="BW361" s="5">
        <v>158.6</v>
      </c>
      <c r="BX361" s="5">
        <v>157.4</v>
      </c>
      <c r="BY361" s="5">
        <v>163.5</v>
      </c>
      <c r="BZ361" s="5">
        <v>163.6</v>
      </c>
      <c r="CA361" s="5">
        <v>162.9</v>
      </c>
      <c r="CB361" s="5">
        <v>165.9</v>
      </c>
      <c r="CC361" s="5">
        <v>163.30000000000001</v>
      </c>
      <c r="CD361" s="5">
        <v>161.5</v>
      </c>
      <c r="CE361" s="5">
        <v>160.9</v>
      </c>
      <c r="CF361" s="5">
        <v>160.80000000000001</v>
      </c>
      <c r="CG361" s="5">
        <v>161.6</v>
      </c>
      <c r="CH361" s="5">
        <v>161.9</v>
      </c>
      <c r="CI361" s="5">
        <v>161.9</v>
      </c>
      <c r="CJ361" s="5">
        <v>164.7</v>
      </c>
      <c r="CK361" s="5">
        <v>164.9</v>
      </c>
      <c r="CL361" s="5">
        <v>163.4</v>
      </c>
      <c r="CM361" s="5">
        <v>166</v>
      </c>
      <c r="CN361" s="5">
        <v>165.9</v>
      </c>
      <c r="CO361" s="5">
        <v>167.8</v>
      </c>
      <c r="CP361" s="5">
        <v>167.1</v>
      </c>
      <c r="CQ361" s="5">
        <v>164.2</v>
      </c>
      <c r="CR361" s="5">
        <v>164.5</v>
      </c>
      <c r="CS361" s="5">
        <v>165.8</v>
      </c>
      <c r="CT361" s="5">
        <v>164.7</v>
      </c>
      <c r="CU361" s="5">
        <v>167.7</v>
      </c>
      <c r="CV361" s="5">
        <v>168.5</v>
      </c>
      <c r="CW361" s="5">
        <v>166.7</v>
      </c>
      <c r="CX361" s="5">
        <v>167.1</v>
      </c>
      <c r="CY361" s="5">
        <v>168.3</v>
      </c>
      <c r="CZ361" s="5">
        <v>167.2</v>
      </c>
      <c r="DA361" s="5">
        <v>171.5</v>
      </c>
      <c r="DB361" s="5">
        <v>172.2</v>
      </c>
      <c r="DC361" s="5">
        <v>174.6</v>
      </c>
      <c r="DD361" s="5">
        <v>174.7</v>
      </c>
      <c r="DE361" s="5">
        <v>172.9</v>
      </c>
      <c r="DF361" s="5">
        <v>171.6</v>
      </c>
      <c r="DG361" s="5">
        <v>168.3</v>
      </c>
      <c r="DH361" s="5">
        <v>165.8</v>
      </c>
      <c r="DI361" s="5">
        <v>170.3</v>
      </c>
      <c r="DJ361" s="5">
        <v>169.1</v>
      </c>
      <c r="DK361" s="5">
        <v>170.9</v>
      </c>
      <c r="DL361" s="5">
        <v>171.5</v>
      </c>
      <c r="DM361" s="5">
        <v>169.5</v>
      </c>
      <c r="DN361" s="5">
        <v>172.7</v>
      </c>
      <c r="DO361" s="5">
        <v>170.9</v>
      </c>
      <c r="DP361" s="5">
        <v>175.7</v>
      </c>
      <c r="DQ361" s="5">
        <v>180.1</v>
      </c>
      <c r="DR361" s="5">
        <v>175.6</v>
      </c>
      <c r="DS361" s="5">
        <v>179.7</v>
      </c>
      <c r="DT361" s="5">
        <v>179.1</v>
      </c>
    </row>
    <row r="362" spans="1:124">
      <c r="A362" s="3" t="s">
        <v>737</v>
      </c>
      <c r="B362" s="3" t="s">
        <v>738</v>
      </c>
      <c r="C362" s="4">
        <v>2.97E-3</v>
      </c>
      <c r="D362" s="5">
        <v>98.3</v>
      </c>
      <c r="E362" s="5">
        <v>69</v>
      </c>
      <c r="F362" s="5">
        <v>70</v>
      </c>
      <c r="G362" s="5">
        <v>71.8</v>
      </c>
      <c r="H362" s="5">
        <v>70.900000000000006</v>
      </c>
      <c r="I362" s="5">
        <v>72.2</v>
      </c>
      <c r="J362" s="5">
        <v>70.7</v>
      </c>
      <c r="K362" s="5">
        <v>82.7</v>
      </c>
      <c r="L362" s="5">
        <v>63.8</v>
      </c>
      <c r="M362" s="5">
        <v>66.5</v>
      </c>
      <c r="N362" s="5">
        <v>71.3</v>
      </c>
      <c r="O362" s="5">
        <v>83</v>
      </c>
      <c r="P362" s="5">
        <v>100.4</v>
      </c>
      <c r="Q362" s="5">
        <v>69.599999999999994</v>
      </c>
      <c r="R362" s="5">
        <v>75.8</v>
      </c>
      <c r="S362" s="5">
        <v>68</v>
      </c>
      <c r="T362" s="5">
        <v>85.6</v>
      </c>
      <c r="U362" s="5">
        <v>88.5</v>
      </c>
      <c r="V362" s="5">
        <v>90.9</v>
      </c>
      <c r="W362" s="5">
        <v>91.4</v>
      </c>
      <c r="X362" s="5">
        <v>66.099999999999994</v>
      </c>
      <c r="Y362" s="5">
        <v>93.8</v>
      </c>
      <c r="Z362" s="5">
        <v>74.599999999999994</v>
      </c>
      <c r="AA362" s="5">
        <v>102.9</v>
      </c>
      <c r="AB362" s="5">
        <v>86</v>
      </c>
      <c r="AC362" s="5">
        <v>87.1</v>
      </c>
      <c r="AD362" s="5">
        <v>82</v>
      </c>
      <c r="AE362" s="5">
        <v>75.900000000000006</v>
      </c>
      <c r="AF362" s="5">
        <v>72.599999999999994</v>
      </c>
      <c r="AG362" s="5">
        <v>102.2</v>
      </c>
      <c r="AH362" s="5">
        <v>113.9</v>
      </c>
      <c r="AI362" s="5">
        <v>101.8</v>
      </c>
      <c r="AJ362" s="5">
        <v>102.2</v>
      </c>
      <c r="AK362" s="5">
        <v>85.1</v>
      </c>
      <c r="AL362" s="5">
        <v>102</v>
      </c>
      <c r="AM362" s="5">
        <v>107.8</v>
      </c>
      <c r="AN362" s="5">
        <v>99.7</v>
      </c>
      <c r="AO362" s="5">
        <v>99.7</v>
      </c>
      <c r="AP362" s="5">
        <v>103.5</v>
      </c>
      <c r="AQ362" s="5">
        <v>105</v>
      </c>
      <c r="AR362" s="5">
        <v>105.6</v>
      </c>
      <c r="AS362" s="5">
        <v>106.3</v>
      </c>
      <c r="AT362" s="5">
        <v>105.5</v>
      </c>
      <c r="AU362" s="5">
        <v>83.1</v>
      </c>
      <c r="AV362" s="5">
        <v>80.900000000000006</v>
      </c>
      <c r="AW362" s="5">
        <v>79.400000000000006</v>
      </c>
      <c r="AX362" s="5">
        <v>81.099999999999994</v>
      </c>
      <c r="AY362" s="5">
        <v>80.599999999999994</v>
      </c>
      <c r="AZ362" s="5">
        <v>82.9</v>
      </c>
      <c r="BA362" s="5">
        <v>83.9</v>
      </c>
      <c r="BB362" s="5">
        <v>86.1</v>
      </c>
      <c r="BC362" s="5">
        <v>112.5</v>
      </c>
      <c r="BD362" s="5">
        <v>109.1</v>
      </c>
      <c r="BE362" s="5">
        <v>111</v>
      </c>
      <c r="BF362" s="5">
        <v>107.6</v>
      </c>
      <c r="BG362" s="5">
        <v>108.6</v>
      </c>
      <c r="BH362" s="5">
        <v>113.4</v>
      </c>
      <c r="BI362" s="5">
        <v>109.3</v>
      </c>
      <c r="BJ362" s="5">
        <v>110.5</v>
      </c>
      <c r="BK362" s="5">
        <v>113.2</v>
      </c>
      <c r="BL362" s="5">
        <v>113.2</v>
      </c>
      <c r="BM362" s="5">
        <v>115.9</v>
      </c>
      <c r="BN362" s="5">
        <v>112.9</v>
      </c>
      <c r="BO362" s="5">
        <v>108.6</v>
      </c>
      <c r="BP362" s="5">
        <v>109.9</v>
      </c>
      <c r="BQ362" s="5">
        <v>112.9</v>
      </c>
      <c r="BR362" s="5">
        <v>113.1</v>
      </c>
      <c r="BS362" s="5">
        <v>109.5</v>
      </c>
      <c r="BT362" s="5">
        <v>106.1</v>
      </c>
      <c r="BU362" s="5">
        <v>110.3</v>
      </c>
      <c r="BV362" s="5">
        <v>113.5</v>
      </c>
      <c r="BW362" s="5">
        <v>116.3</v>
      </c>
      <c r="BX362" s="5">
        <v>116.7</v>
      </c>
      <c r="BY362" s="5">
        <v>115.6</v>
      </c>
      <c r="BZ362" s="5">
        <v>116.5</v>
      </c>
      <c r="CA362" s="5">
        <v>118.2</v>
      </c>
      <c r="CB362" s="5">
        <v>118</v>
      </c>
      <c r="CC362" s="5">
        <v>114.2</v>
      </c>
      <c r="CD362" s="5">
        <v>115.6</v>
      </c>
      <c r="CE362" s="5">
        <v>120.6</v>
      </c>
      <c r="CF362" s="5">
        <v>116.7</v>
      </c>
      <c r="CG362" s="5">
        <v>109.1</v>
      </c>
      <c r="CH362" s="5">
        <v>112.6</v>
      </c>
      <c r="CI362" s="5">
        <v>118.9</v>
      </c>
      <c r="CJ362" s="5">
        <v>118.6</v>
      </c>
      <c r="CK362" s="5">
        <v>119.9</v>
      </c>
      <c r="CL362" s="5">
        <v>118.3</v>
      </c>
      <c r="CM362" s="5">
        <v>117</v>
      </c>
      <c r="CN362" s="5">
        <v>116.5</v>
      </c>
      <c r="CO362" s="5">
        <v>117</v>
      </c>
      <c r="CP362" s="5">
        <v>116.5</v>
      </c>
      <c r="CQ362" s="5">
        <v>114.4</v>
      </c>
      <c r="CR362" s="5">
        <v>116.2</v>
      </c>
      <c r="CS362" s="5">
        <v>116.3</v>
      </c>
      <c r="CT362" s="5">
        <v>114.8</v>
      </c>
      <c r="CU362" s="5">
        <v>115.8</v>
      </c>
      <c r="CV362" s="5">
        <v>115.1</v>
      </c>
      <c r="CW362" s="5">
        <v>114.7</v>
      </c>
      <c r="CX362" s="5">
        <v>111.6</v>
      </c>
      <c r="CY362" s="5">
        <v>116</v>
      </c>
      <c r="CZ362" s="5">
        <v>117.2</v>
      </c>
      <c r="DA362" s="5">
        <v>116.5</v>
      </c>
      <c r="DB362" s="5">
        <v>112.9</v>
      </c>
      <c r="DC362" s="5">
        <v>114.7</v>
      </c>
      <c r="DD362" s="5">
        <v>113.3</v>
      </c>
      <c r="DE362" s="5">
        <v>118.2</v>
      </c>
      <c r="DF362" s="5">
        <v>114.6</v>
      </c>
      <c r="DG362" s="5">
        <v>119.4</v>
      </c>
      <c r="DH362" s="5">
        <v>120.4</v>
      </c>
      <c r="DI362" s="5">
        <v>116.2</v>
      </c>
      <c r="DJ362" s="5">
        <v>116.5</v>
      </c>
      <c r="DK362" s="5">
        <v>118.9</v>
      </c>
      <c r="DL362" s="5">
        <v>118.9</v>
      </c>
      <c r="DM362" s="5">
        <v>112.4</v>
      </c>
      <c r="DN362" s="5">
        <v>119.2</v>
      </c>
      <c r="DO362" s="5">
        <v>121.7</v>
      </c>
      <c r="DP362" s="5">
        <v>121.7</v>
      </c>
      <c r="DQ362" s="5">
        <v>117.7</v>
      </c>
      <c r="DR362" s="5">
        <v>122</v>
      </c>
      <c r="DS362" s="5">
        <v>122.4</v>
      </c>
      <c r="DT362" s="5">
        <v>122.8</v>
      </c>
    </row>
    <row r="363" spans="1:124">
      <c r="A363" s="3" t="s">
        <v>739</v>
      </c>
      <c r="B363" s="3" t="s">
        <v>740</v>
      </c>
      <c r="C363" s="4">
        <v>1.8460000000000001E-2</v>
      </c>
      <c r="D363" s="5">
        <v>89.3</v>
      </c>
      <c r="E363" s="5">
        <v>86.2</v>
      </c>
      <c r="F363" s="5">
        <v>93</v>
      </c>
      <c r="G363" s="5">
        <v>105.8</v>
      </c>
      <c r="H363" s="5">
        <v>95.8</v>
      </c>
      <c r="I363" s="5">
        <v>100.2</v>
      </c>
      <c r="J363" s="5">
        <v>104.5</v>
      </c>
      <c r="K363" s="5">
        <v>94.7</v>
      </c>
      <c r="L363" s="5">
        <v>105.6</v>
      </c>
      <c r="M363" s="5">
        <v>85.3</v>
      </c>
      <c r="N363" s="5">
        <v>102.1</v>
      </c>
      <c r="O363" s="5">
        <v>107.4</v>
      </c>
      <c r="P363" s="5">
        <v>98.4</v>
      </c>
      <c r="Q363" s="5">
        <v>108.3</v>
      </c>
      <c r="R363" s="5">
        <v>94.7</v>
      </c>
      <c r="S363" s="5">
        <v>94.5</v>
      </c>
      <c r="T363" s="5">
        <v>105</v>
      </c>
      <c r="U363" s="5">
        <v>93.1</v>
      </c>
      <c r="V363" s="5">
        <v>96.7</v>
      </c>
      <c r="W363" s="5">
        <v>96.6</v>
      </c>
      <c r="X363" s="5">
        <v>96.1</v>
      </c>
      <c r="Y363" s="5">
        <v>98</v>
      </c>
      <c r="Z363" s="5">
        <v>96.4</v>
      </c>
      <c r="AA363" s="5">
        <v>86.7</v>
      </c>
      <c r="AB363" s="5">
        <v>93.5</v>
      </c>
      <c r="AC363" s="5">
        <v>89.6</v>
      </c>
      <c r="AD363" s="5">
        <v>96.6</v>
      </c>
      <c r="AE363" s="5">
        <v>94.8</v>
      </c>
      <c r="AF363" s="5">
        <v>97.3</v>
      </c>
      <c r="AG363" s="5">
        <v>104.6</v>
      </c>
      <c r="AH363" s="5">
        <v>93.6</v>
      </c>
      <c r="AI363" s="5">
        <v>89.9</v>
      </c>
      <c r="AJ363" s="5">
        <v>104.4</v>
      </c>
      <c r="AK363" s="5">
        <v>97.9</v>
      </c>
      <c r="AL363" s="5">
        <v>97.6</v>
      </c>
      <c r="AM363" s="5">
        <v>100.1</v>
      </c>
      <c r="AN363" s="5">
        <v>98</v>
      </c>
      <c r="AO363" s="5">
        <v>104.8</v>
      </c>
      <c r="AP363" s="5">
        <v>92.1</v>
      </c>
      <c r="AQ363" s="5">
        <v>88.7</v>
      </c>
      <c r="AR363" s="5">
        <v>94.4</v>
      </c>
      <c r="AS363" s="5">
        <v>84.9</v>
      </c>
      <c r="AT363" s="5">
        <v>87.6</v>
      </c>
      <c r="AU363" s="5">
        <v>98.5</v>
      </c>
      <c r="AV363" s="5">
        <v>86.4</v>
      </c>
      <c r="AW363" s="5">
        <v>89.8</v>
      </c>
      <c r="AX363" s="5">
        <v>99.8</v>
      </c>
      <c r="AY363" s="5">
        <v>92.3</v>
      </c>
      <c r="AZ363" s="5">
        <v>87.6</v>
      </c>
      <c r="BA363" s="5">
        <v>93.2</v>
      </c>
      <c r="BB363" s="5">
        <v>90.2</v>
      </c>
      <c r="BC363" s="5">
        <v>82</v>
      </c>
      <c r="BD363" s="5">
        <v>85.9</v>
      </c>
      <c r="BE363" s="5">
        <v>85.7</v>
      </c>
      <c r="BF363" s="5">
        <v>80.2</v>
      </c>
      <c r="BG363" s="5">
        <v>90.5</v>
      </c>
      <c r="BH363" s="5">
        <v>84.3</v>
      </c>
      <c r="BI363" s="5">
        <v>93.3</v>
      </c>
      <c r="BJ363" s="5">
        <v>88.6</v>
      </c>
      <c r="BK363" s="5">
        <v>89.3</v>
      </c>
      <c r="BL363" s="5">
        <v>90.5</v>
      </c>
      <c r="BM363" s="5">
        <v>90.5</v>
      </c>
      <c r="BN363" s="5">
        <v>88.6</v>
      </c>
      <c r="BO363" s="5">
        <v>88.8</v>
      </c>
      <c r="BP363" s="5">
        <v>88.2</v>
      </c>
      <c r="BQ363" s="5">
        <v>88.2</v>
      </c>
      <c r="BR363" s="5">
        <v>88.2</v>
      </c>
      <c r="BS363" s="5">
        <v>88.1</v>
      </c>
      <c r="BT363" s="5">
        <v>88.7</v>
      </c>
      <c r="BU363" s="5">
        <v>88.7</v>
      </c>
      <c r="BV363" s="5">
        <v>88.7</v>
      </c>
      <c r="BW363" s="5">
        <v>87.9</v>
      </c>
      <c r="BX363" s="5">
        <v>88.1</v>
      </c>
      <c r="BY363" s="5">
        <v>88.5</v>
      </c>
      <c r="BZ363" s="5">
        <v>87.8</v>
      </c>
      <c r="CA363" s="5">
        <v>88.5</v>
      </c>
      <c r="CB363" s="5">
        <v>87.1</v>
      </c>
      <c r="CC363" s="5">
        <v>88.7</v>
      </c>
      <c r="CD363" s="5">
        <v>91.6</v>
      </c>
      <c r="CE363" s="5">
        <v>92.8</v>
      </c>
      <c r="CF363" s="5">
        <v>92</v>
      </c>
      <c r="CG363" s="5">
        <v>91</v>
      </c>
      <c r="CH363" s="5">
        <v>91.1</v>
      </c>
      <c r="CI363" s="5">
        <v>89.7</v>
      </c>
      <c r="CJ363" s="5">
        <v>91.1</v>
      </c>
      <c r="CK363" s="5">
        <v>89.3</v>
      </c>
      <c r="CL363" s="5">
        <v>90.2</v>
      </c>
      <c r="CM363" s="5">
        <v>91.7</v>
      </c>
      <c r="CN363" s="5">
        <v>97.4</v>
      </c>
      <c r="CO363" s="5">
        <v>91.4</v>
      </c>
      <c r="CP363" s="5">
        <v>92</v>
      </c>
      <c r="CQ363" s="5">
        <v>91.4</v>
      </c>
      <c r="CR363" s="5">
        <v>92.6</v>
      </c>
      <c r="CS363" s="5">
        <v>90.9</v>
      </c>
      <c r="CT363" s="5">
        <v>90</v>
      </c>
      <c r="CU363" s="5">
        <v>89</v>
      </c>
      <c r="CV363" s="5">
        <v>89.7</v>
      </c>
      <c r="CW363" s="5">
        <v>90</v>
      </c>
      <c r="CX363" s="5">
        <v>91</v>
      </c>
      <c r="CY363" s="5">
        <v>89.8</v>
      </c>
      <c r="CZ363" s="5">
        <v>90.1</v>
      </c>
      <c r="DA363" s="5">
        <v>88.7</v>
      </c>
      <c r="DB363" s="5">
        <v>89</v>
      </c>
      <c r="DC363" s="5">
        <v>89.7</v>
      </c>
      <c r="DD363" s="5">
        <v>89.5</v>
      </c>
      <c r="DE363" s="5">
        <v>88.7</v>
      </c>
      <c r="DF363" s="5">
        <v>88.8</v>
      </c>
      <c r="DG363" s="5">
        <v>89.8</v>
      </c>
      <c r="DH363" s="5">
        <v>90.7</v>
      </c>
      <c r="DI363" s="5">
        <v>93.2</v>
      </c>
      <c r="DJ363" s="5">
        <v>91.6</v>
      </c>
      <c r="DK363" s="5">
        <v>92.3</v>
      </c>
      <c r="DL363" s="5">
        <v>92.7</v>
      </c>
      <c r="DM363" s="5">
        <v>94.3</v>
      </c>
      <c r="DN363" s="5">
        <v>94.4</v>
      </c>
      <c r="DO363" s="5">
        <v>96.5</v>
      </c>
      <c r="DP363" s="5">
        <v>97.1</v>
      </c>
      <c r="DQ363" s="5">
        <v>96.3</v>
      </c>
      <c r="DR363" s="5">
        <v>97.3</v>
      </c>
      <c r="DS363" s="5">
        <v>99</v>
      </c>
      <c r="DT363" s="5">
        <v>98.7</v>
      </c>
    </row>
    <row r="364" spans="1:124">
      <c r="A364" s="3" t="s">
        <v>741</v>
      </c>
      <c r="B364" s="3" t="s">
        <v>742</v>
      </c>
      <c r="C364" s="4">
        <v>6.4650499999999997</v>
      </c>
      <c r="D364" s="5">
        <v>105.6</v>
      </c>
      <c r="E364" s="5">
        <v>106.8</v>
      </c>
      <c r="F364" s="5">
        <v>107.4</v>
      </c>
      <c r="G364" s="5">
        <v>107.8</v>
      </c>
      <c r="H364" s="5">
        <v>108.5</v>
      </c>
      <c r="I364" s="5">
        <v>108.7</v>
      </c>
      <c r="J364" s="5">
        <v>108.5</v>
      </c>
      <c r="K364" s="5">
        <v>108.6</v>
      </c>
      <c r="L364" s="5">
        <v>108.9</v>
      </c>
      <c r="M364" s="5">
        <v>109.4</v>
      </c>
      <c r="N364" s="5">
        <v>109.5</v>
      </c>
      <c r="O364" s="5">
        <v>109.8</v>
      </c>
      <c r="P364" s="5">
        <v>110.1</v>
      </c>
      <c r="Q364" s="5">
        <v>110</v>
      </c>
      <c r="R364" s="5">
        <v>110.9</v>
      </c>
      <c r="S364" s="5">
        <v>112.1</v>
      </c>
      <c r="T364" s="5">
        <v>112.8</v>
      </c>
      <c r="U364" s="5">
        <v>114.3</v>
      </c>
      <c r="V364" s="5">
        <v>114.3</v>
      </c>
      <c r="W364" s="5">
        <v>114.3</v>
      </c>
      <c r="X364" s="5">
        <v>114.7</v>
      </c>
      <c r="Y364" s="5">
        <v>114.8</v>
      </c>
      <c r="Z364" s="5">
        <v>115.4</v>
      </c>
      <c r="AA364" s="5">
        <v>116.2</v>
      </c>
      <c r="AB364" s="5">
        <v>116.4</v>
      </c>
      <c r="AC364" s="5">
        <v>116.6</v>
      </c>
      <c r="AD364" s="5">
        <v>116.8</v>
      </c>
      <c r="AE364" s="5">
        <v>117.2</v>
      </c>
      <c r="AF364" s="5">
        <v>117.6</v>
      </c>
      <c r="AG364" s="5">
        <v>118.1</v>
      </c>
      <c r="AH364" s="5">
        <v>117.4</v>
      </c>
      <c r="AI364" s="5">
        <v>117.2</v>
      </c>
      <c r="AJ364" s="5">
        <v>115.1</v>
      </c>
      <c r="AK364" s="5">
        <v>113.9</v>
      </c>
      <c r="AL364" s="5">
        <v>113</v>
      </c>
      <c r="AM364" s="5">
        <v>113.8</v>
      </c>
      <c r="AN364" s="5">
        <v>113.9</v>
      </c>
      <c r="AO364" s="5">
        <v>114.6</v>
      </c>
      <c r="AP364" s="5">
        <v>114.5</v>
      </c>
      <c r="AQ364" s="5">
        <v>114.2</v>
      </c>
      <c r="AR364" s="5">
        <v>113.4</v>
      </c>
      <c r="AS364" s="5">
        <v>113</v>
      </c>
      <c r="AT364" s="5">
        <v>112.6</v>
      </c>
      <c r="AU364" s="5">
        <v>111.9</v>
      </c>
      <c r="AV364" s="5">
        <v>111.1</v>
      </c>
      <c r="AW364" s="5">
        <v>110.8</v>
      </c>
      <c r="AX364" s="5">
        <v>110.6</v>
      </c>
      <c r="AY364" s="5">
        <v>110.9</v>
      </c>
      <c r="AZ364" s="5">
        <v>111.5</v>
      </c>
      <c r="BA364" s="5">
        <v>111.7</v>
      </c>
      <c r="BB364" s="5">
        <v>111.3</v>
      </c>
      <c r="BC364" s="5">
        <v>111.7</v>
      </c>
      <c r="BD364" s="5">
        <v>110.7</v>
      </c>
      <c r="BE364" s="5">
        <v>110.3</v>
      </c>
      <c r="BF364" s="5">
        <v>110.3</v>
      </c>
      <c r="BG364" s="5">
        <v>110.5</v>
      </c>
      <c r="BH364" s="5">
        <v>110.2</v>
      </c>
      <c r="BI364" s="5">
        <v>110.7</v>
      </c>
      <c r="BJ364" s="5">
        <v>111.3</v>
      </c>
      <c r="BK364" s="5">
        <v>111.7</v>
      </c>
      <c r="BL364" s="5">
        <v>111.6</v>
      </c>
      <c r="BM364" s="5">
        <v>111.7</v>
      </c>
      <c r="BN364" s="5">
        <v>111.5</v>
      </c>
      <c r="BO364" s="5">
        <v>111.1</v>
      </c>
      <c r="BP364" s="5">
        <v>111.1</v>
      </c>
      <c r="BQ364" s="5">
        <v>111.3</v>
      </c>
      <c r="BR364" s="5">
        <v>111.9</v>
      </c>
      <c r="BS364" s="5">
        <v>112.4</v>
      </c>
      <c r="BT364" s="5">
        <v>113.2</v>
      </c>
      <c r="BU364" s="5">
        <v>114.1</v>
      </c>
      <c r="BV364" s="5">
        <v>115.1</v>
      </c>
      <c r="BW364" s="5">
        <v>115.5</v>
      </c>
      <c r="BX364" s="5">
        <v>116.3</v>
      </c>
      <c r="BY364" s="5">
        <v>117.4</v>
      </c>
      <c r="BZ364" s="5">
        <v>117.6</v>
      </c>
      <c r="CA364" s="5">
        <v>118.3</v>
      </c>
      <c r="CB364" s="5">
        <v>118.8</v>
      </c>
      <c r="CC364" s="5">
        <v>119.6</v>
      </c>
      <c r="CD364" s="5">
        <v>120.5</v>
      </c>
      <c r="CE364" s="5">
        <v>121.2</v>
      </c>
      <c r="CF364" s="5">
        <v>120</v>
      </c>
      <c r="CG364" s="5">
        <v>119.6</v>
      </c>
      <c r="CH364" s="5">
        <v>119.7</v>
      </c>
      <c r="CI364" s="5">
        <v>119.6</v>
      </c>
      <c r="CJ364" s="5">
        <v>119.9</v>
      </c>
      <c r="CK364" s="5">
        <v>119.8</v>
      </c>
      <c r="CL364" s="5">
        <v>119</v>
      </c>
      <c r="CM364" s="5">
        <v>118.4</v>
      </c>
      <c r="CN364" s="5">
        <v>118.2</v>
      </c>
      <c r="CO364" s="5">
        <v>117.7</v>
      </c>
      <c r="CP364" s="5">
        <v>117.1</v>
      </c>
      <c r="CQ364" s="5">
        <v>116.5</v>
      </c>
      <c r="CR364" s="5">
        <v>116.2</v>
      </c>
      <c r="CS364" s="5">
        <v>116.2</v>
      </c>
      <c r="CT364" s="5">
        <v>115.8</v>
      </c>
      <c r="CU364" s="5">
        <v>115.5</v>
      </c>
      <c r="CV364" s="5">
        <v>115.2</v>
      </c>
      <c r="CW364" s="5">
        <v>115.5</v>
      </c>
      <c r="CX364" s="5">
        <v>115.7</v>
      </c>
      <c r="CY364" s="5">
        <v>115.9</v>
      </c>
      <c r="CZ364" s="5">
        <v>116.1</v>
      </c>
      <c r="DA364" s="5">
        <v>116.1</v>
      </c>
      <c r="DB364" s="5">
        <v>116.8</v>
      </c>
      <c r="DC364" s="5">
        <v>118.2</v>
      </c>
      <c r="DD364" s="5">
        <v>119.7</v>
      </c>
      <c r="DE364" s="5">
        <v>120.8</v>
      </c>
      <c r="DF364" s="5">
        <v>123.1</v>
      </c>
      <c r="DG364" s="5">
        <v>125.6</v>
      </c>
      <c r="DH364" s="5">
        <v>128</v>
      </c>
      <c r="DI364" s="5">
        <v>128.4</v>
      </c>
      <c r="DJ364" s="5">
        <v>128.30000000000001</v>
      </c>
      <c r="DK364" s="5">
        <v>129.30000000000001</v>
      </c>
      <c r="DL364" s="5">
        <v>130.30000000000001</v>
      </c>
      <c r="DM364" s="5">
        <v>131.1</v>
      </c>
      <c r="DN364" s="5">
        <v>134.30000000000001</v>
      </c>
      <c r="DO364" s="5">
        <v>136.4</v>
      </c>
      <c r="DP364" s="5">
        <v>136.80000000000001</v>
      </c>
      <c r="DQ364" s="5">
        <v>137.5</v>
      </c>
      <c r="DR364" s="5">
        <v>139.19999999999999</v>
      </c>
      <c r="DS364" s="5">
        <v>141.5</v>
      </c>
      <c r="DT364" s="5">
        <v>143.9</v>
      </c>
    </row>
    <row r="365" spans="1:124">
      <c r="A365" s="3" t="s">
        <v>743</v>
      </c>
      <c r="B365" s="3" t="s">
        <v>744</v>
      </c>
      <c r="C365" s="4">
        <v>1.4333</v>
      </c>
      <c r="D365" s="5">
        <v>104.7</v>
      </c>
      <c r="E365" s="5">
        <v>106.4</v>
      </c>
      <c r="F365" s="5">
        <v>106.7</v>
      </c>
      <c r="G365" s="5">
        <v>106.1</v>
      </c>
      <c r="H365" s="5">
        <v>107.7</v>
      </c>
      <c r="I365" s="5">
        <v>106.9</v>
      </c>
      <c r="J365" s="5">
        <v>107.6</v>
      </c>
      <c r="K365" s="5">
        <v>107.7</v>
      </c>
      <c r="L365" s="5">
        <v>107.7</v>
      </c>
      <c r="M365" s="5">
        <v>108.6</v>
      </c>
      <c r="N365" s="5">
        <v>108.2</v>
      </c>
      <c r="O365" s="5">
        <v>107.9</v>
      </c>
      <c r="P365" s="5">
        <v>108.4</v>
      </c>
      <c r="Q365" s="5">
        <v>108.6</v>
      </c>
      <c r="R365" s="5">
        <v>108.7</v>
      </c>
      <c r="S365" s="5">
        <v>109.4</v>
      </c>
      <c r="T365" s="5">
        <v>110.8</v>
      </c>
      <c r="U365" s="5">
        <v>112.5</v>
      </c>
      <c r="V365" s="5">
        <v>112.3</v>
      </c>
      <c r="W365" s="5">
        <v>112.4</v>
      </c>
      <c r="X365" s="5">
        <v>114.4</v>
      </c>
      <c r="Y365" s="5">
        <v>114.4</v>
      </c>
      <c r="Z365" s="5">
        <v>116</v>
      </c>
      <c r="AA365" s="5">
        <v>116.7</v>
      </c>
      <c r="AB365" s="5">
        <v>116.4</v>
      </c>
      <c r="AC365" s="5">
        <v>116.8</v>
      </c>
      <c r="AD365" s="5">
        <v>116.6</v>
      </c>
      <c r="AE365" s="5">
        <v>116.3</v>
      </c>
      <c r="AF365" s="5">
        <v>116.8</v>
      </c>
      <c r="AG365" s="5">
        <v>116.6</v>
      </c>
      <c r="AH365" s="5">
        <v>115</v>
      </c>
      <c r="AI365" s="5">
        <v>113.4</v>
      </c>
      <c r="AJ365" s="5">
        <v>112</v>
      </c>
      <c r="AK365" s="5">
        <v>109.6</v>
      </c>
      <c r="AL365" s="5">
        <v>110</v>
      </c>
      <c r="AM365" s="5">
        <v>109.9</v>
      </c>
      <c r="AN365" s="5">
        <v>108.4</v>
      </c>
      <c r="AO365" s="5">
        <v>108.7</v>
      </c>
      <c r="AP365" s="5">
        <v>108.6</v>
      </c>
      <c r="AQ365" s="5">
        <v>107.8</v>
      </c>
      <c r="AR365" s="5">
        <v>107.1</v>
      </c>
      <c r="AS365" s="5">
        <v>106.1</v>
      </c>
      <c r="AT365" s="5">
        <v>104.9</v>
      </c>
      <c r="AU365" s="5">
        <v>104.2</v>
      </c>
      <c r="AV365" s="5">
        <v>103.4</v>
      </c>
      <c r="AW365" s="5">
        <v>103.1</v>
      </c>
      <c r="AX365" s="5">
        <v>103.2</v>
      </c>
      <c r="AY365" s="5">
        <v>103.9</v>
      </c>
      <c r="AZ365" s="5">
        <v>103.9</v>
      </c>
      <c r="BA365" s="5">
        <v>104.1</v>
      </c>
      <c r="BB365" s="5">
        <v>104.1</v>
      </c>
      <c r="BC365" s="5">
        <v>104.5</v>
      </c>
      <c r="BD365" s="5">
        <v>104.2</v>
      </c>
      <c r="BE365" s="5">
        <v>104</v>
      </c>
      <c r="BF365" s="5">
        <v>103.9</v>
      </c>
      <c r="BG365" s="5">
        <v>104.5</v>
      </c>
      <c r="BH365" s="5">
        <v>104.4</v>
      </c>
      <c r="BI365" s="5">
        <v>105</v>
      </c>
      <c r="BJ365" s="5">
        <v>106.2</v>
      </c>
      <c r="BK365" s="5">
        <v>107.1</v>
      </c>
      <c r="BL365" s="5">
        <v>107.1</v>
      </c>
      <c r="BM365" s="5">
        <v>107.2</v>
      </c>
      <c r="BN365" s="5">
        <v>107.4</v>
      </c>
      <c r="BO365" s="5">
        <v>107.9</v>
      </c>
      <c r="BP365" s="5">
        <v>107.7</v>
      </c>
      <c r="BQ365" s="5">
        <v>108.2</v>
      </c>
      <c r="BR365" s="5">
        <v>110.2</v>
      </c>
      <c r="BS365" s="5">
        <v>112.1</v>
      </c>
      <c r="BT365" s="5">
        <v>114.3</v>
      </c>
      <c r="BU365" s="5">
        <v>116.5</v>
      </c>
      <c r="BV365" s="5">
        <v>117.7</v>
      </c>
      <c r="BW365" s="5">
        <v>118.3</v>
      </c>
      <c r="BX365" s="5">
        <v>119.8</v>
      </c>
      <c r="BY365" s="5">
        <v>122.4</v>
      </c>
      <c r="BZ365" s="5">
        <v>123.1</v>
      </c>
      <c r="CA365" s="5">
        <v>123.8</v>
      </c>
      <c r="CB365" s="5">
        <v>124.7</v>
      </c>
      <c r="CC365" s="5">
        <v>126.3</v>
      </c>
      <c r="CD365" s="5">
        <v>127.6</v>
      </c>
      <c r="CE365" s="5">
        <v>129</v>
      </c>
      <c r="CF365" s="5">
        <v>126.7</v>
      </c>
      <c r="CG365" s="5">
        <v>125.5</v>
      </c>
      <c r="CH365" s="5">
        <v>125.8</v>
      </c>
      <c r="CI365" s="5">
        <v>125.3</v>
      </c>
      <c r="CJ365" s="5">
        <v>125.4</v>
      </c>
      <c r="CK365" s="5">
        <v>125.4</v>
      </c>
      <c r="CL365" s="5">
        <v>123.4</v>
      </c>
      <c r="CM365" s="5">
        <v>121.3</v>
      </c>
      <c r="CN365" s="5">
        <v>121.2</v>
      </c>
      <c r="CO365" s="5">
        <v>120.3</v>
      </c>
      <c r="CP365" s="5">
        <v>118.9</v>
      </c>
      <c r="CQ365" s="5">
        <v>117</v>
      </c>
      <c r="CR365" s="5">
        <v>116.8</v>
      </c>
      <c r="CS365" s="5">
        <v>116.8</v>
      </c>
      <c r="CT365" s="5">
        <v>117.1</v>
      </c>
      <c r="CU365" s="5">
        <v>115.6</v>
      </c>
      <c r="CV365" s="5">
        <v>115.4</v>
      </c>
      <c r="CW365" s="5">
        <v>115.2</v>
      </c>
      <c r="CX365" s="5">
        <v>114.9</v>
      </c>
      <c r="CY365" s="5">
        <v>114.5</v>
      </c>
      <c r="CZ365" s="5">
        <v>115</v>
      </c>
      <c r="DA365" s="5">
        <v>114.8</v>
      </c>
      <c r="DB365" s="5">
        <v>115.8</v>
      </c>
      <c r="DC365" s="5">
        <v>117.8</v>
      </c>
      <c r="DD365" s="5">
        <v>119.8</v>
      </c>
      <c r="DE365" s="5">
        <v>122.9</v>
      </c>
      <c r="DF365" s="5">
        <v>127.2</v>
      </c>
      <c r="DG365" s="5">
        <v>130.30000000000001</v>
      </c>
      <c r="DH365" s="5">
        <v>133.5</v>
      </c>
      <c r="DI365" s="5">
        <v>135.30000000000001</v>
      </c>
      <c r="DJ365" s="5">
        <v>135.80000000000001</v>
      </c>
      <c r="DK365" s="5">
        <v>137.5</v>
      </c>
      <c r="DL365" s="5">
        <v>137.6</v>
      </c>
      <c r="DM365" s="5">
        <v>139.4</v>
      </c>
      <c r="DN365" s="5">
        <v>146.5</v>
      </c>
      <c r="DO365" s="5">
        <v>150</v>
      </c>
      <c r="DP365" s="5">
        <v>149.30000000000001</v>
      </c>
      <c r="DQ365" s="5">
        <v>150.9</v>
      </c>
      <c r="DR365" s="5">
        <v>153.19999999999999</v>
      </c>
      <c r="DS365" s="5">
        <v>156.4</v>
      </c>
      <c r="DT365" s="5">
        <v>159.9</v>
      </c>
    </row>
    <row r="366" spans="1:124">
      <c r="A366" s="3" t="s">
        <v>745</v>
      </c>
      <c r="B366" s="3" t="s">
        <v>746</v>
      </c>
      <c r="C366" s="4">
        <v>2.257E-2</v>
      </c>
      <c r="D366" s="5">
        <v>105.8</v>
      </c>
      <c r="E366" s="5">
        <v>111</v>
      </c>
      <c r="F366" s="5">
        <v>110.6</v>
      </c>
      <c r="G366" s="5">
        <v>109.1</v>
      </c>
      <c r="H366" s="5">
        <v>108.7</v>
      </c>
      <c r="I366" s="5">
        <v>108.4</v>
      </c>
      <c r="J366" s="5">
        <v>102.6</v>
      </c>
      <c r="K366" s="5">
        <v>101.2</v>
      </c>
      <c r="L366" s="5">
        <v>96.7</v>
      </c>
      <c r="M366" s="5">
        <v>95.9</v>
      </c>
      <c r="N366" s="5">
        <v>97.7</v>
      </c>
      <c r="O366" s="5">
        <v>94.4</v>
      </c>
      <c r="P366" s="5">
        <v>90.6</v>
      </c>
      <c r="Q366" s="5">
        <v>94.9</v>
      </c>
      <c r="R366" s="5">
        <v>97</v>
      </c>
      <c r="S366" s="5">
        <v>99.4</v>
      </c>
      <c r="T366" s="5">
        <v>103.1</v>
      </c>
      <c r="U366" s="5">
        <v>102.2</v>
      </c>
      <c r="V366" s="5">
        <v>104.6</v>
      </c>
      <c r="W366" s="5">
        <v>108.8</v>
      </c>
      <c r="X366" s="5">
        <v>109.2</v>
      </c>
      <c r="Y366" s="5">
        <v>107.4</v>
      </c>
      <c r="Z366" s="5">
        <v>103.4</v>
      </c>
      <c r="AA366" s="5">
        <v>108.8</v>
      </c>
      <c r="AB366" s="5">
        <v>108.9</v>
      </c>
      <c r="AC366" s="5">
        <v>110.6</v>
      </c>
      <c r="AD366" s="5">
        <v>112.4</v>
      </c>
      <c r="AE366" s="5">
        <v>109.6</v>
      </c>
      <c r="AF366" s="5">
        <v>109.6</v>
      </c>
      <c r="AG366" s="5">
        <v>105.5</v>
      </c>
      <c r="AH366" s="5">
        <v>97.2</v>
      </c>
      <c r="AI366" s="5">
        <v>96.2</v>
      </c>
      <c r="AJ366" s="5">
        <v>97</v>
      </c>
      <c r="AK366" s="5">
        <v>97.4</v>
      </c>
      <c r="AL366" s="5">
        <v>94.6</v>
      </c>
      <c r="AM366" s="5">
        <v>93.9</v>
      </c>
      <c r="AN366" s="5">
        <v>91</v>
      </c>
      <c r="AO366" s="5">
        <v>90.9</v>
      </c>
      <c r="AP366" s="5">
        <v>92.8</v>
      </c>
      <c r="AQ366" s="5">
        <v>91.6</v>
      </c>
      <c r="AR366" s="5">
        <v>92.8</v>
      </c>
      <c r="AS366" s="5">
        <v>86.3</v>
      </c>
      <c r="AT366" s="5">
        <v>85.8</v>
      </c>
      <c r="AU366" s="5">
        <v>83.4</v>
      </c>
      <c r="AV366" s="5">
        <v>80</v>
      </c>
      <c r="AW366" s="5">
        <v>84.1</v>
      </c>
      <c r="AX366" s="5">
        <v>83.9</v>
      </c>
      <c r="AY366" s="5">
        <v>85.9</v>
      </c>
      <c r="AZ366" s="5">
        <v>89.7</v>
      </c>
      <c r="BA366" s="5">
        <v>90.8</v>
      </c>
      <c r="BB366" s="5">
        <v>93.2</v>
      </c>
      <c r="BC366" s="5">
        <v>93.3</v>
      </c>
      <c r="BD366" s="5">
        <v>94.8</v>
      </c>
      <c r="BE366" s="5">
        <v>98</v>
      </c>
      <c r="BF366" s="5">
        <v>97.9</v>
      </c>
      <c r="BG366" s="5">
        <v>98.5</v>
      </c>
      <c r="BH366" s="5">
        <v>99.4</v>
      </c>
      <c r="BI366" s="5">
        <v>102.4</v>
      </c>
      <c r="BJ366" s="5">
        <v>102.5</v>
      </c>
      <c r="BK366" s="5">
        <v>103.2</v>
      </c>
      <c r="BL366" s="5">
        <v>102.2</v>
      </c>
      <c r="BM366" s="5">
        <v>102.1</v>
      </c>
      <c r="BN366" s="5">
        <v>101.4</v>
      </c>
      <c r="BO366" s="5">
        <v>99.5</v>
      </c>
      <c r="BP366" s="5">
        <v>98.6</v>
      </c>
      <c r="BQ366" s="5">
        <v>98.7</v>
      </c>
      <c r="BR366" s="5">
        <v>99</v>
      </c>
      <c r="BS366" s="5">
        <v>97.9</v>
      </c>
      <c r="BT366" s="5">
        <v>103.1</v>
      </c>
      <c r="BU366" s="5">
        <v>101.8</v>
      </c>
      <c r="BV366" s="5">
        <v>101.8</v>
      </c>
      <c r="BW366" s="5">
        <v>103.4</v>
      </c>
      <c r="BX366" s="5">
        <v>104.4</v>
      </c>
      <c r="BY366" s="5">
        <v>102.6</v>
      </c>
      <c r="BZ366" s="5">
        <v>102.9</v>
      </c>
      <c r="CA366" s="5">
        <v>103</v>
      </c>
      <c r="CB366" s="5">
        <v>102.4</v>
      </c>
      <c r="CC366" s="5">
        <v>99.5</v>
      </c>
      <c r="CD366" s="5">
        <v>99.5</v>
      </c>
      <c r="CE366" s="5">
        <v>100.4</v>
      </c>
      <c r="CF366" s="5">
        <v>98.6</v>
      </c>
      <c r="CG366" s="5">
        <v>96</v>
      </c>
      <c r="CH366" s="5">
        <v>97</v>
      </c>
      <c r="CI366" s="5">
        <v>98</v>
      </c>
      <c r="CJ366" s="5">
        <v>96.2</v>
      </c>
      <c r="CK366" s="5">
        <v>96.6</v>
      </c>
      <c r="CL366" s="5">
        <v>95.9</v>
      </c>
      <c r="CM366" s="5">
        <v>95.4</v>
      </c>
      <c r="CN366" s="5">
        <v>95.6</v>
      </c>
      <c r="CO366" s="5">
        <v>94.8</v>
      </c>
      <c r="CP366" s="5">
        <v>96.2</v>
      </c>
      <c r="CQ366" s="5">
        <v>95.6</v>
      </c>
      <c r="CR366" s="5">
        <v>98.5</v>
      </c>
      <c r="CS366" s="5">
        <v>101.8</v>
      </c>
      <c r="CT366" s="5">
        <v>100.9</v>
      </c>
      <c r="CU366" s="5">
        <v>101.7</v>
      </c>
      <c r="CV366" s="5">
        <v>103.5</v>
      </c>
      <c r="CW366" s="5">
        <v>104.1</v>
      </c>
      <c r="CX366" s="5">
        <v>104.5</v>
      </c>
      <c r="CY366" s="5">
        <v>103.4</v>
      </c>
      <c r="CZ366" s="5">
        <v>105.7</v>
      </c>
      <c r="DA366" s="5">
        <v>108.5</v>
      </c>
      <c r="DB366" s="5">
        <v>109</v>
      </c>
      <c r="DC366" s="5">
        <v>112.1</v>
      </c>
      <c r="DD366" s="5">
        <v>113.8</v>
      </c>
      <c r="DE366" s="5">
        <v>119.4</v>
      </c>
      <c r="DF366" s="5">
        <v>121.6</v>
      </c>
      <c r="DG366" s="5">
        <v>125.6</v>
      </c>
      <c r="DH366" s="5">
        <v>131.19999999999999</v>
      </c>
      <c r="DI366" s="5">
        <v>134.69999999999999</v>
      </c>
      <c r="DJ366" s="5">
        <v>134</v>
      </c>
      <c r="DK366" s="5">
        <v>132.30000000000001</v>
      </c>
      <c r="DL366" s="5">
        <v>134.80000000000001</v>
      </c>
      <c r="DM366" s="5">
        <v>135.69999999999999</v>
      </c>
      <c r="DN366" s="5">
        <v>139.9</v>
      </c>
      <c r="DO366" s="5">
        <v>140.80000000000001</v>
      </c>
      <c r="DP366" s="5">
        <v>140.1</v>
      </c>
      <c r="DQ366" s="5">
        <v>143.9</v>
      </c>
      <c r="DR366" s="5">
        <v>151.9</v>
      </c>
      <c r="DS366" s="5">
        <v>160.9</v>
      </c>
      <c r="DT366" s="5">
        <v>162.6</v>
      </c>
    </row>
    <row r="367" spans="1:124">
      <c r="A367" s="3" t="s">
        <v>747</v>
      </c>
      <c r="B367" s="3" t="s">
        <v>748</v>
      </c>
      <c r="C367" s="4">
        <v>1.4999999999999999E-4</v>
      </c>
      <c r="D367" s="5">
        <v>103.3</v>
      </c>
      <c r="E367" s="5">
        <v>99.1</v>
      </c>
      <c r="F367" s="5">
        <v>99.4</v>
      </c>
      <c r="G367" s="5">
        <v>104.2</v>
      </c>
      <c r="H367" s="5">
        <v>111.4</v>
      </c>
      <c r="I367" s="5">
        <v>109.1</v>
      </c>
      <c r="J367" s="5">
        <v>107.3</v>
      </c>
      <c r="K367" s="5">
        <v>112.2</v>
      </c>
      <c r="L367" s="5">
        <v>115.6</v>
      </c>
      <c r="M367" s="5">
        <v>111.3</v>
      </c>
      <c r="N367" s="5">
        <v>112</v>
      </c>
      <c r="O367" s="5">
        <v>114</v>
      </c>
      <c r="P367" s="5">
        <v>114.2</v>
      </c>
      <c r="Q367" s="5">
        <v>115.3</v>
      </c>
      <c r="R367" s="5">
        <v>113.1</v>
      </c>
      <c r="S367" s="5">
        <v>117</v>
      </c>
      <c r="T367" s="5">
        <v>119.2</v>
      </c>
      <c r="U367" s="5">
        <v>123.4</v>
      </c>
      <c r="V367" s="5">
        <v>121.1</v>
      </c>
      <c r="W367" s="5">
        <v>122.5</v>
      </c>
      <c r="X367" s="5">
        <v>122.2</v>
      </c>
      <c r="Y367" s="5">
        <v>120.5</v>
      </c>
      <c r="Z367" s="5">
        <v>118.1</v>
      </c>
      <c r="AA367" s="5">
        <v>117.6</v>
      </c>
      <c r="AB367" s="5">
        <v>116.9</v>
      </c>
      <c r="AC367" s="5">
        <v>120.8</v>
      </c>
      <c r="AD367" s="5">
        <v>118</v>
      </c>
      <c r="AE367" s="5">
        <v>119.3</v>
      </c>
      <c r="AF367" s="5">
        <v>115.4</v>
      </c>
      <c r="AG367" s="5">
        <v>113.3</v>
      </c>
      <c r="AH367" s="5">
        <v>117.5</v>
      </c>
      <c r="AI367" s="5">
        <v>110.9</v>
      </c>
      <c r="AJ367" s="5">
        <v>111.4</v>
      </c>
      <c r="AK367" s="5">
        <v>105.7</v>
      </c>
      <c r="AL367" s="5">
        <v>106.3</v>
      </c>
      <c r="AM367" s="5">
        <v>100.6</v>
      </c>
      <c r="AN367" s="5">
        <v>101.7</v>
      </c>
      <c r="AO367" s="5">
        <v>99.1</v>
      </c>
      <c r="AP367" s="5">
        <v>98.6</v>
      </c>
      <c r="AQ367" s="5">
        <v>96.6</v>
      </c>
      <c r="AR367" s="5">
        <v>99.4</v>
      </c>
      <c r="AS367" s="5">
        <v>97.7</v>
      </c>
      <c r="AT367" s="5">
        <v>95.4</v>
      </c>
      <c r="AU367" s="5">
        <v>95.5</v>
      </c>
      <c r="AV367" s="5">
        <v>96.3</v>
      </c>
      <c r="AW367" s="5">
        <v>94.2</v>
      </c>
      <c r="AX367" s="5">
        <v>92.3</v>
      </c>
      <c r="AY367" s="5">
        <v>95.5</v>
      </c>
      <c r="AZ367" s="5">
        <v>94.7</v>
      </c>
      <c r="BA367" s="5">
        <v>96.9</v>
      </c>
      <c r="BB367" s="5">
        <v>98</v>
      </c>
      <c r="BC367" s="5">
        <v>99.9</v>
      </c>
      <c r="BD367" s="5">
        <v>99.3</v>
      </c>
      <c r="BE367" s="5">
        <v>100.2</v>
      </c>
      <c r="BF367" s="5">
        <v>94.1</v>
      </c>
      <c r="BG367" s="5">
        <v>92.8</v>
      </c>
      <c r="BH367" s="5">
        <v>97.4</v>
      </c>
      <c r="BI367" s="5">
        <v>102.8</v>
      </c>
      <c r="BJ367" s="5">
        <v>102.8</v>
      </c>
      <c r="BK367" s="5">
        <v>100.1</v>
      </c>
      <c r="BL367" s="5">
        <v>100.1</v>
      </c>
      <c r="BM367" s="5">
        <v>97.9</v>
      </c>
      <c r="BN367" s="5">
        <v>98.9</v>
      </c>
      <c r="BO367" s="5">
        <v>97</v>
      </c>
      <c r="BP367" s="5">
        <v>93.3</v>
      </c>
      <c r="BQ367" s="5">
        <v>96</v>
      </c>
      <c r="BR367" s="5">
        <v>98.5</v>
      </c>
      <c r="BS367" s="5">
        <v>99.9</v>
      </c>
      <c r="BT367" s="5">
        <v>104</v>
      </c>
      <c r="BU367" s="5">
        <v>104.6</v>
      </c>
      <c r="BV367" s="5">
        <v>105.6</v>
      </c>
      <c r="BW367" s="5">
        <v>104.8</v>
      </c>
      <c r="BX367" s="5">
        <v>107.7</v>
      </c>
      <c r="BY367" s="5">
        <v>109.7</v>
      </c>
      <c r="BZ367" s="5">
        <v>111.6</v>
      </c>
      <c r="CA367" s="5">
        <v>112.4</v>
      </c>
      <c r="CB367" s="5">
        <v>110.3</v>
      </c>
      <c r="CC367" s="5">
        <v>111.9</v>
      </c>
      <c r="CD367" s="5">
        <v>115.6</v>
      </c>
      <c r="CE367" s="5">
        <v>112.4</v>
      </c>
      <c r="CF367" s="5">
        <v>101.7</v>
      </c>
      <c r="CG367" s="5">
        <v>98.7</v>
      </c>
      <c r="CH367" s="5">
        <v>101.1</v>
      </c>
      <c r="CI367" s="5">
        <v>101.3</v>
      </c>
      <c r="CJ367" s="5">
        <v>98.9</v>
      </c>
      <c r="CK367" s="5">
        <v>98.8</v>
      </c>
      <c r="CL367" s="5">
        <v>98.4</v>
      </c>
      <c r="CM367" s="5">
        <v>96.3</v>
      </c>
      <c r="CN367" s="5">
        <v>96.5</v>
      </c>
      <c r="CO367" s="5">
        <v>95.2</v>
      </c>
      <c r="CP367" s="5">
        <v>95.8</v>
      </c>
      <c r="CQ367" s="5">
        <v>93.1</v>
      </c>
      <c r="CR367" s="5">
        <v>95</v>
      </c>
      <c r="CS367" s="5">
        <v>97.6</v>
      </c>
      <c r="CT367" s="5">
        <v>98.9</v>
      </c>
      <c r="CU367" s="5">
        <v>95.7</v>
      </c>
      <c r="CV367" s="5">
        <v>96.2</v>
      </c>
      <c r="CW367" s="5">
        <v>90.1</v>
      </c>
      <c r="CX367" s="5">
        <v>89.1</v>
      </c>
      <c r="CY367" s="5">
        <v>86.1</v>
      </c>
      <c r="CZ367" s="5">
        <v>87.9</v>
      </c>
      <c r="DA367" s="5">
        <v>87.2</v>
      </c>
      <c r="DB367" s="5">
        <v>86.7</v>
      </c>
      <c r="DC367" s="5">
        <v>90.1</v>
      </c>
      <c r="DD367" s="5">
        <v>95.4</v>
      </c>
      <c r="DE367" s="5">
        <v>98.9</v>
      </c>
      <c r="DF367" s="5">
        <v>103.8</v>
      </c>
      <c r="DG367" s="5">
        <v>109.2</v>
      </c>
      <c r="DH367" s="5">
        <v>111.3</v>
      </c>
      <c r="DI367" s="5">
        <v>113.4</v>
      </c>
      <c r="DJ367" s="5">
        <v>113.7</v>
      </c>
      <c r="DK367" s="5">
        <v>116.9</v>
      </c>
      <c r="DL367" s="5">
        <v>120.1</v>
      </c>
      <c r="DM367" s="5">
        <v>118.3</v>
      </c>
      <c r="DN367" s="5">
        <v>124.9</v>
      </c>
      <c r="DO367" s="5">
        <v>127.5</v>
      </c>
      <c r="DP367" s="5">
        <v>124.9</v>
      </c>
      <c r="DQ367" s="5">
        <v>131</v>
      </c>
      <c r="DR367" s="5">
        <v>133.1</v>
      </c>
      <c r="DS367" s="5">
        <v>138.30000000000001</v>
      </c>
      <c r="DT367" s="5">
        <v>144.5</v>
      </c>
    </row>
    <row r="368" spans="1:124">
      <c r="A368" s="3" t="s">
        <v>749</v>
      </c>
      <c r="B368" s="3" t="s">
        <v>750</v>
      </c>
      <c r="C368" s="4">
        <v>0.22821</v>
      </c>
      <c r="D368" s="5">
        <v>103.6</v>
      </c>
      <c r="E368" s="5">
        <v>104.8</v>
      </c>
      <c r="F368" s="5">
        <v>107.3</v>
      </c>
      <c r="G368" s="5">
        <v>108.5</v>
      </c>
      <c r="H368" s="5">
        <v>111.3</v>
      </c>
      <c r="I368" s="5">
        <v>109.6</v>
      </c>
      <c r="J368" s="5">
        <v>110.1</v>
      </c>
      <c r="K368" s="5">
        <v>109.8</v>
      </c>
      <c r="L368" s="5">
        <v>111.8</v>
      </c>
      <c r="M368" s="5">
        <v>109.8</v>
      </c>
      <c r="N368" s="5">
        <v>111.3</v>
      </c>
      <c r="O368" s="5">
        <v>112.4</v>
      </c>
      <c r="P368" s="5">
        <v>117.2</v>
      </c>
      <c r="Q368" s="5">
        <v>120.7</v>
      </c>
      <c r="R368" s="5">
        <v>122.4</v>
      </c>
      <c r="S368" s="5">
        <v>122.8</v>
      </c>
      <c r="T368" s="5">
        <v>124.8</v>
      </c>
      <c r="U368" s="5">
        <v>124.9</v>
      </c>
      <c r="V368" s="5">
        <v>124.6</v>
      </c>
      <c r="W368" s="5">
        <v>125.3</v>
      </c>
      <c r="X368" s="5">
        <v>126.3</v>
      </c>
      <c r="Y368" s="5">
        <v>126.6</v>
      </c>
      <c r="Z368" s="5">
        <v>129.69999999999999</v>
      </c>
      <c r="AA368" s="5">
        <v>130.4</v>
      </c>
      <c r="AB368" s="5">
        <v>135.4</v>
      </c>
      <c r="AC368" s="5">
        <v>135.30000000000001</v>
      </c>
      <c r="AD368" s="5">
        <v>135.19999999999999</v>
      </c>
      <c r="AE368" s="5">
        <v>136.1</v>
      </c>
      <c r="AF368" s="5">
        <v>137.6</v>
      </c>
      <c r="AG368" s="5">
        <v>137.19999999999999</v>
      </c>
      <c r="AH368" s="5">
        <v>131.80000000000001</v>
      </c>
      <c r="AI368" s="5">
        <v>130.80000000000001</v>
      </c>
      <c r="AJ368" s="5">
        <v>128.6</v>
      </c>
      <c r="AK368" s="5">
        <v>127.4</v>
      </c>
      <c r="AL368" s="5">
        <v>130.4</v>
      </c>
      <c r="AM368" s="5">
        <v>129.4</v>
      </c>
      <c r="AN368" s="5">
        <v>116.7</v>
      </c>
      <c r="AO368" s="5">
        <v>118</v>
      </c>
      <c r="AP368" s="5">
        <v>115.5</v>
      </c>
      <c r="AQ368" s="5">
        <v>113.7</v>
      </c>
      <c r="AR368" s="5">
        <v>113.1</v>
      </c>
      <c r="AS368" s="5">
        <v>113.9</v>
      </c>
      <c r="AT368" s="5">
        <v>113.3</v>
      </c>
      <c r="AU368" s="5">
        <v>113.3</v>
      </c>
      <c r="AV368" s="5">
        <v>111.9</v>
      </c>
      <c r="AW368" s="5">
        <v>111.6</v>
      </c>
      <c r="AX368" s="5">
        <v>111.1</v>
      </c>
      <c r="AY368" s="5">
        <v>111.5</v>
      </c>
      <c r="AZ368" s="5">
        <v>111.3</v>
      </c>
      <c r="BA368" s="5">
        <v>111.8</v>
      </c>
      <c r="BB368" s="5">
        <v>112.1</v>
      </c>
      <c r="BC368" s="5">
        <v>113</v>
      </c>
      <c r="BD368" s="5">
        <v>114.2</v>
      </c>
      <c r="BE368" s="5">
        <v>114.3</v>
      </c>
      <c r="BF368" s="5">
        <v>113.5</v>
      </c>
      <c r="BG368" s="5">
        <v>113.6</v>
      </c>
      <c r="BH368" s="5">
        <v>113.5</v>
      </c>
      <c r="BI368" s="5">
        <v>112.4</v>
      </c>
      <c r="BJ368" s="5">
        <v>113</v>
      </c>
      <c r="BK368" s="5">
        <v>115.4</v>
      </c>
      <c r="BL368" s="5">
        <v>115.3</v>
      </c>
      <c r="BM368" s="5">
        <v>115.4</v>
      </c>
      <c r="BN368" s="5">
        <v>114.5</v>
      </c>
      <c r="BO368" s="5">
        <v>115.2</v>
      </c>
      <c r="BP368" s="5">
        <v>113.6</v>
      </c>
      <c r="BQ368" s="5">
        <v>114.2</v>
      </c>
      <c r="BR368" s="5">
        <v>114.9</v>
      </c>
      <c r="BS368" s="5">
        <v>116.2</v>
      </c>
      <c r="BT368" s="5">
        <v>118.5</v>
      </c>
      <c r="BU368" s="5">
        <v>120.4</v>
      </c>
      <c r="BV368" s="5">
        <v>121.1</v>
      </c>
      <c r="BW368" s="5">
        <v>120.9</v>
      </c>
      <c r="BX368" s="5">
        <v>121.5</v>
      </c>
      <c r="BY368" s="5">
        <v>124</v>
      </c>
      <c r="BZ368" s="5">
        <v>125.6</v>
      </c>
      <c r="CA368" s="5">
        <v>127.3</v>
      </c>
      <c r="CB368" s="5">
        <v>128.80000000000001</v>
      </c>
      <c r="CC368" s="5">
        <v>128.30000000000001</v>
      </c>
      <c r="CD368" s="5">
        <v>127.3</v>
      </c>
      <c r="CE368" s="5">
        <v>130.1</v>
      </c>
      <c r="CF368" s="5">
        <v>128.4</v>
      </c>
      <c r="CG368" s="5">
        <v>128.30000000000001</v>
      </c>
      <c r="CH368" s="5">
        <v>128.30000000000001</v>
      </c>
      <c r="CI368" s="5">
        <v>126.8</v>
      </c>
      <c r="CJ368" s="5">
        <v>127.1</v>
      </c>
      <c r="CK368" s="5">
        <v>129.30000000000001</v>
      </c>
      <c r="CL368" s="5">
        <v>130.4</v>
      </c>
      <c r="CM368" s="5">
        <v>129.30000000000001</v>
      </c>
      <c r="CN368" s="5">
        <v>129.30000000000001</v>
      </c>
      <c r="CO368" s="5">
        <v>127.3</v>
      </c>
      <c r="CP368" s="5">
        <v>129.1</v>
      </c>
      <c r="CQ368" s="5">
        <v>126.9</v>
      </c>
      <c r="CR368" s="5">
        <v>126.1</v>
      </c>
      <c r="CS368" s="5">
        <v>126</v>
      </c>
      <c r="CT368" s="5">
        <v>126.5</v>
      </c>
      <c r="CU368" s="5">
        <v>126.9</v>
      </c>
      <c r="CV368" s="5">
        <v>127</v>
      </c>
      <c r="CW368" s="5">
        <v>125.6</v>
      </c>
      <c r="CX368" s="5">
        <v>123.7</v>
      </c>
      <c r="CY368" s="5">
        <v>122.7</v>
      </c>
      <c r="CZ368" s="5">
        <v>120.9</v>
      </c>
      <c r="DA368" s="5">
        <v>120.9</v>
      </c>
      <c r="DB368" s="5">
        <v>121</v>
      </c>
      <c r="DC368" s="5">
        <v>122.4</v>
      </c>
      <c r="DD368" s="5">
        <v>123.2</v>
      </c>
      <c r="DE368" s="5">
        <v>126.8</v>
      </c>
      <c r="DF368" s="5">
        <v>129.1</v>
      </c>
      <c r="DG368" s="5">
        <v>133.1</v>
      </c>
      <c r="DH368" s="5">
        <v>137.19999999999999</v>
      </c>
      <c r="DI368" s="5">
        <v>137.30000000000001</v>
      </c>
      <c r="DJ368" s="5">
        <v>135.69999999999999</v>
      </c>
      <c r="DK368" s="5">
        <v>136.19999999999999</v>
      </c>
      <c r="DL368" s="5">
        <v>135.4</v>
      </c>
      <c r="DM368" s="5">
        <v>135.4</v>
      </c>
      <c r="DN368" s="5">
        <v>141.5</v>
      </c>
      <c r="DO368" s="5">
        <v>146.80000000000001</v>
      </c>
      <c r="DP368" s="5">
        <v>148</v>
      </c>
      <c r="DQ368" s="5">
        <v>147.5</v>
      </c>
      <c r="DR368" s="5">
        <v>147.19999999999999</v>
      </c>
      <c r="DS368" s="5">
        <v>147</v>
      </c>
      <c r="DT368" s="5">
        <v>147.5</v>
      </c>
    </row>
    <row r="369" spans="1:124">
      <c r="A369" s="3" t="s">
        <v>751</v>
      </c>
      <c r="B369" s="3" t="s">
        <v>752</v>
      </c>
      <c r="C369" s="4">
        <v>2.452E-2</v>
      </c>
      <c r="D369" s="5">
        <v>102.8</v>
      </c>
      <c r="E369" s="5">
        <v>107.3</v>
      </c>
      <c r="F369" s="5">
        <v>100.6</v>
      </c>
      <c r="G369" s="5">
        <v>97.2</v>
      </c>
      <c r="H369" s="5">
        <v>98.1</v>
      </c>
      <c r="I369" s="5">
        <v>98.6</v>
      </c>
      <c r="J369" s="5">
        <v>98.9</v>
      </c>
      <c r="K369" s="5">
        <v>99.9</v>
      </c>
      <c r="L369" s="5">
        <v>103.4</v>
      </c>
      <c r="M369" s="5">
        <v>100.6</v>
      </c>
      <c r="N369" s="5">
        <v>99.7</v>
      </c>
      <c r="O369" s="5">
        <v>101.7</v>
      </c>
      <c r="P369" s="5">
        <v>103</v>
      </c>
      <c r="Q369" s="5">
        <v>99.9</v>
      </c>
      <c r="R369" s="5">
        <v>99.5</v>
      </c>
      <c r="S369" s="5">
        <v>98.9</v>
      </c>
      <c r="T369" s="5">
        <v>105.7</v>
      </c>
      <c r="U369" s="5">
        <v>104.9</v>
      </c>
      <c r="V369" s="5">
        <v>101.5</v>
      </c>
      <c r="W369" s="5">
        <v>101.2</v>
      </c>
      <c r="X369" s="5">
        <v>109.3</v>
      </c>
      <c r="Y369" s="5">
        <v>118.4</v>
      </c>
      <c r="Z369" s="5">
        <v>121.2</v>
      </c>
      <c r="AA369" s="5">
        <v>122.6</v>
      </c>
      <c r="AB369" s="5">
        <v>124.9</v>
      </c>
      <c r="AC369" s="5">
        <v>121.6</v>
      </c>
      <c r="AD369" s="5">
        <v>122.2</v>
      </c>
      <c r="AE369" s="5">
        <v>125.7</v>
      </c>
      <c r="AF369" s="5">
        <v>122.4</v>
      </c>
      <c r="AG369" s="5">
        <v>119.1</v>
      </c>
      <c r="AH369" s="5">
        <v>119.5</v>
      </c>
      <c r="AI369" s="5">
        <v>117.7</v>
      </c>
      <c r="AJ369" s="5">
        <v>116.9</v>
      </c>
      <c r="AK369" s="5">
        <v>111.7</v>
      </c>
      <c r="AL369" s="5">
        <v>111.6</v>
      </c>
      <c r="AM369" s="5">
        <v>112.6</v>
      </c>
      <c r="AN369" s="5">
        <v>115.1</v>
      </c>
      <c r="AO369" s="5">
        <v>112.7</v>
      </c>
      <c r="AP369" s="5">
        <v>112.1</v>
      </c>
      <c r="AQ369" s="5">
        <v>112.4</v>
      </c>
      <c r="AR369" s="5">
        <v>112.2</v>
      </c>
      <c r="AS369" s="5">
        <v>107.8</v>
      </c>
      <c r="AT369" s="5">
        <v>103.2</v>
      </c>
      <c r="AU369" s="5">
        <v>97.8</v>
      </c>
      <c r="AV369" s="5">
        <v>93.2</v>
      </c>
      <c r="AW369" s="5">
        <v>88.5</v>
      </c>
      <c r="AX369" s="5">
        <v>87.9</v>
      </c>
      <c r="AY369" s="5">
        <v>89</v>
      </c>
      <c r="AZ369" s="5">
        <v>88.5</v>
      </c>
      <c r="BA369" s="5">
        <v>89.6</v>
      </c>
      <c r="BB369" s="5">
        <v>88.6</v>
      </c>
      <c r="BC369" s="5">
        <v>88.7</v>
      </c>
      <c r="BD369" s="5">
        <v>89.7</v>
      </c>
      <c r="BE369" s="5">
        <v>88.2</v>
      </c>
      <c r="BF369" s="5">
        <v>88.4</v>
      </c>
      <c r="BG369" s="5">
        <v>90.3</v>
      </c>
      <c r="BH369" s="5">
        <v>88.2</v>
      </c>
      <c r="BI369" s="5">
        <v>90.8</v>
      </c>
      <c r="BJ369" s="5">
        <v>92.3</v>
      </c>
      <c r="BK369" s="5">
        <v>93</v>
      </c>
      <c r="BL369" s="5">
        <v>92.9</v>
      </c>
      <c r="BM369" s="5">
        <v>94.5</v>
      </c>
      <c r="BN369" s="5">
        <v>99.5</v>
      </c>
      <c r="BO369" s="5">
        <v>106.1</v>
      </c>
      <c r="BP369" s="5">
        <v>101.5</v>
      </c>
      <c r="BQ369" s="5">
        <v>99.2</v>
      </c>
      <c r="BR369" s="5">
        <v>104.1</v>
      </c>
      <c r="BS369" s="5">
        <v>119.8</v>
      </c>
      <c r="BT369" s="5">
        <v>139.4</v>
      </c>
      <c r="BU369" s="5">
        <v>132.4</v>
      </c>
      <c r="BV369" s="5">
        <v>137.9</v>
      </c>
      <c r="BW369" s="5">
        <v>137.6</v>
      </c>
      <c r="BX369" s="5">
        <v>135.5</v>
      </c>
      <c r="BY369" s="5">
        <v>137.9</v>
      </c>
      <c r="BZ369" s="5">
        <v>144.69999999999999</v>
      </c>
      <c r="CA369" s="5">
        <v>141.4</v>
      </c>
      <c r="CB369" s="5">
        <v>144.9</v>
      </c>
      <c r="CC369" s="5">
        <v>146.30000000000001</v>
      </c>
      <c r="CD369" s="5">
        <v>145.80000000000001</v>
      </c>
      <c r="CE369" s="5">
        <v>139.1</v>
      </c>
      <c r="CF369" s="5">
        <v>128.19999999999999</v>
      </c>
      <c r="CG369" s="5">
        <v>116.1</v>
      </c>
      <c r="CH369" s="5">
        <v>113</v>
      </c>
      <c r="CI369" s="5">
        <v>111.1</v>
      </c>
      <c r="CJ369" s="5">
        <v>110.2</v>
      </c>
      <c r="CK369" s="5">
        <v>107.8</v>
      </c>
      <c r="CL369" s="5">
        <v>105.3</v>
      </c>
      <c r="CM369" s="5">
        <v>103.5</v>
      </c>
      <c r="CN369" s="5">
        <v>108.6</v>
      </c>
      <c r="CO369" s="5">
        <v>115.4</v>
      </c>
      <c r="CP369" s="5">
        <v>114.4</v>
      </c>
      <c r="CQ369" s="5">
        <v>110.3</v>
      </c>
      <c r="CR369" s="5">
        <v>105</v>
      </c>
      <c r="CS369" s="5">
        <v>105.6</v>
      </c>
      <c r="CT369" s="5">
        <v>104.4</v>
      </c>
      <c r="CU369" s="5">
        <v>97.4</v>
      </c>
      <c r="CV369" s="5">
        <v>95.3</v>
      </c>
      <c r="CW369" s="5">
        <v>94.4</v>
      </c>
      <c r="CX369" s="5">
        <v>99.5</v>
      </c>
      <c r="CY369" s="5">
        <v>100.7</v>
      </c>
      <c r="CZ369" s="5">
        <v>101.8</v>
      </c>
      <c r="DA369" s="5">
        <v>100</v>
      </c>
      <c r="DB369" s="5">
        <v>102.2</v>
      </c>
      <c r="DC369" s="5">
        <v>113.2</v>
      </c>
      <c r="DD369" s="5">
        <v>124.7</v>
      </c>
      <c r="DE369" s="5">
        <v>139.30000000000001</v>
      </c>
      <c r="DF369" s="5">
        <v>157.19999999999999</v>
      </c>
      <c r="DG369" s="5">
        <v>178.5</v>
      </c>
      <c r="DH369" s="5">
        <v>186.5</v>
      </c>
      <c r="DI369" s="5">
        <v>206.2</v>
      </c>
      <c r="DJ369" s="5">
        <v>201.3</v>
      </c>
      <c r="DK369" s="5">
        <v>192</v>
      </c>
      <c r="DL369" s="5">
        <v>190.7</v>
      </c>
      <c r="DM369" s="5">
        <v>192.2</v>
      </c>
      <c r="DN369" s="5">
        <v>211.3</v>
      </c>
      <c r="DO369" s="5">
        <v>208.7</v>
      </c>
      <c r="DP369" s="5">
        <v>181.1</v>
      </c>
      <c r="DQ369" s="5">
        <v>169</v>
      </c>
      <c r="DR369" s="5">
        <v>163.69999999999999</v>
      </c>
      <c r="DS369" s="5">
        <v>156.1</v>
      </c>
      <c r="DT369" s="5">
        <v>161</v>
      </c>
    </row>
    <row r="370" spans="1:124">
      <c r="A370" s="3" t="s">
        <v>753</v>
      </c>
      <c r="B370" s="3" t="s">
        <v>754</v>
      </c>
      <c r="C370" s="4">
        <v>3.2779999999999997E-2</v>
      </c>
      <c r="D370" s="5">
        <v>102.6</v>
      </c>
      <c r="E370" s="5">
        <v>102.7</v>
      </c>
      <c r="F370" s="5">
        <v>103.3</v>
      </c>
      <c r="G370" s="5">
        <v>103.5</v>
      </c>
      <c r="H370" s="5">
        <v>105.8</v>
      </c>
      <c r="I370" s="5">
        <v>103.3</v>
      </c>
      <c r="J370" s="5">
        <v>105.8</v>
      </c>
      <c r="K370" s="5">
        <v>106.3</v>
      </c>
      <c r="L370" s="5">
        <v>104.5</v>
      </c>
      <c r="M370" s="5">
        <v>105.2</v>
      </c>
      <c r="N370" s="5">
        <v>103.4</v>
      </c>
      <c r="O370" s="5">
        <v>105.9</v>
      </c>
      <c r="P370" s="5">
        <v>104.7</v>
      </c>
      <c r="Q370" s="5">
        <v>106.3</v>
      </c>
      <c r="R370" s="5">
        <v>104.8</v>
      </c>
      <c r="S370" s="5">
        <v>106</v>
      </c>
      <c r="T370" s="5">
        <v>107.4</v>
      </c>
      <c r="U370" s="5">
        <v>108.1</v>
      </c>
      <c r="V370" s="5">
        <v>107.5</v>
      </c>
      <c r="W370" s="5">
        <v>109.9</v>
      </c>
      <c r="X370" s="5">
        <v>110</v>
      </c>
      <c r="Y370" s="5">
        <v>112.3</v>
      </c>
      <c r="Z370" s="5">
        <v>112.8</v>
      </c>
      <c r="AA370" s="5">
        <v>116</v>
      </c>
      <c r="AB370" s="5">
        <v>110.7</v>
      </c>
      <c r="AC370" s="5">
        <v>112.5</v>
      </c>
      <c r="AD370" s="5">
        <v>112.2</v>
      </c>
      <c r="AE370" s="5">
        <v>114.4</v>
      </c>
      <c r="AF370" s="5">
        <v>113.1</v>
      </c>
      <c r="AG370" s="5">
        <v>112.7</v>
      </c>
      <c r="AH370" s="5">
        <v>113</v>
      </c>
      <c r="AI370" s="5">
        <v>112.7</v>
      </c>
      <c r="AJ370" s="5">
        <v>113.4</v>
      </c>
      <c r="AK370" s="5">
        <v>111.1</v>
      </c>
      <c r="AL370" s="5">
        <v>111.5</v>
      </c>
      <c r="AM370" s="5">
        <v>111.3</v>
      </c>
      <c r="AN370" s="5">
        <v>107.5</v>
      </c>
      <c r="AO370" s="5">
        <v>108.3</v>
      </c>
      <c r="AP370" s="5">
        <v>109.6</v>
      </c>
      <c r="AQ370" s="5">
        <v>107.3</v>
      </c>
      <c r="AR370" s="5">
        <v>109.7</v>
      </c>
      <c r="AS370" s="5">
        <v>108.5</v>
      </c>
      <c r="AT370" s="5">
        <v>106.2</v>
      </c>
      <c r="AU370" s="5">
        <v>103.9</v>
      </c>
      <c r="AV370" s="5">
        <v>103.1</v>
      </c>
      <c r="AW370" s="5">
        <v>106.1</v>
      </c>
      <c r="AX370" s="5">
        <v>101.8</v>
      </c>
      <c r="AY370" s="5">
        <v>103.9</v>
      </c>
      <c r="AZ370" s="5">
        <v>100.1</v>
      </c>
      <c r="BA370" s="5">
        <v>100.9</v>
      </c>
      <c r="BB370" s="5">
        <v>100.4</v>
      </c>
      <c r="BC370" s="5">
        <v>99.9</v>
      </c>
      <c r="BD370" s="5">
        <v>98.6</v>
      </c>
      <c r="BE370" s="5">
        <v>102.6</v>
      </c>
      <c r="BF370" s="5">
        <v>102.4</v>
      </c>
      <c r="BG370" s="5">
        <v>102.3</v>
      </c>
      <c r="BH370" s="5">
        <v>101.8</v>
      </c>
      <c r="BI370" s="5">
        <v>103.3</v>
      </c>
      <c r="BJ370" s="5">
        <v>102.8</v>
      </c>
      <c r="BK370" s="5">
        <v>103.7</v>
      </c>
      <c r="BL370" s="5">
        <v>102.9</v>
      </c>
      <c r="BM370" s="5">
        <v>101.3</v>
      </c>
      <c r="BN370" s="5">
        <v>100.8</v>
      </c>
      <c r="BO370" s="5">
        <v>102.4</v>
      </c>
      <c r="BP370" s="5">
        <v>101</v>
      </c>
      <c r="BQ370" s="5">
        <v>101.7</v>
      </c>
      <c r="BR370" s="5">
        <v>103.1</v>
      </c>
      <c r="BS370" s="5">
        <v>101.8</v>
      </c>
      <c r="BT370" s="5">
        <v>104.3</v>
      </c>
      <c r="BU370" s="5">
        <v>103.6</v>
      </c>
      <c r="BV370" s="5">
        <v>103.7</v>
      </c>
      <c r="BW370" s="5">
        <v>110</v>
      </c>
      <c r="BX370" s="5">
        <v>113.5</v>
      </c>
      <c r="BY370" s="5">
        <v>115.1</v>
      </c>
      <c r="BZ370" s="5">
        <v>114.6</v>
      </c>
      <c r="CA370" s="5">
        <v>117</v>
      </c>
      <c r="CB370" s="5">
        <v>115.7</v>
      </c>
      <c r="CC370" s="5">
        <v>116.9</v>
      </c>
      <c r="CD370" s="5">
        <v>118.8</v>
      </c>
      <c r="CE370" s="5">
        <v>121.7</v>
      </c>
      <c r="CF370" s="5">
        <v>119.7</v>
      </c>
      <c r="CG370" s="5">
        <v>123.4</v>
      </c>
      <c r="CH370" s="5">
        <v>122.2</v>
      </c>
      <c r="CI370" s="5">
        <v>125.5</v>
      </c>
      <c r="CJ370" s="5">
        <v>119.8</v>
      </c>
      <c r="CK370" s="5">
        <v>123.8</v>
      </c>
      <c r="CL370" s="5">
        <v>116.4</v>
      </c>
      <c r="CM370" s="5">
        <v>119.7</v>
      </c>
      <c r="CN370" s="5">
        <v>124.9</v>
      </c>
      <c r="CO370" s="5">
        <v>116.9</v>
      </c>
      <c r="CP370" s="5">
        <v>116.8</v>
      </c>
      <c r="CQ370" s="5">
        <v>117.4</v>
      </c>
      <c r="CR370" s="5">
        <v>116.3</v>
      </c>
      <c r="CS370" s="5">
        <v>116.9</v>
      </c>
      <c r="CT370" s="5">
        <v>114.6</v>
      </c>
      <c r="CU370" s="5">
        <v>112.6</v>
      </c>
      <c r="CV370" s="5">
        <v>117.4</v>
      </c>
      <c r="CW370" s="5">
        <v>114.4</v>
      </c>
      <c r="CX370" s="5">
        <v>116.6</v>
      </c>
      <c r="CY370" s="5">
        <v>111.4</v>
      </c>
      <c r="CZ370" s="5">
        <v>115.7</v>
      </c>
      <c r="DA370" s="5">
        <v>113.4</v>
      </c>
      <c r="DB370" s="5">
        <v>115.1</v>
      </c>
      <c r="DC370" s="5">
        <v>115.6</v>
      </c>
      <c r="DD370" s="5">
        <v>120.2</v>
      </c>
      <c r="DE370" s="5">
        <v>120.2</v>
      </c>
      <c r="DF370" s="5">
        <v>122.7</v>
      </c>
      <c r="DG370" s="5">
        <v>121.5</v>
      </c>
      <c r="DH370" s="5">
        <v>122.2</v>
      </c>
      <c r="DI370" s="5">
        <v>124.1</v>
      </c>
      <c r="DJ370" s="5">
        <v>121.5</v>
      </c>
      <c r="DK370" s="5">
        <v>122.2</v>
      </c>
      <c r="DL370" s="5">
        <v>121</v>
      </c>
      <c r="DM370" s="5">
        <v>121.9</v>
      </c>
      <c r="DN370" s="5">
        <v>125.7</v>
      </c>
      <c r="DO370" s="5">
        <v>127.7</v>
      </c>
      <c r="DP370" s="5">
        <v>130.4</v>
      </c>
      <c r="DQ370" s="5">
        <v>130.30000000000001</v>
      </c>
      <c r="DR370" s="5">
        <v>130.6</v>
      </c>
      <c r="DS370" s="5">
        <v>134.30000000000001</v>
      </c>
      <c r="DT370" s="5">
        <v>134.69999999999999</v>
      </c>
    </row>
    <row r="371" spans="1:124">
      <c r="A371" s="3" t="s">
        <v>755</v>
      </c>
      <c r="B371" s="3" t="s">
        <v>756</v>
      </c>
      <c r="C371" s="4">
        <v>8.2369999999999999E-2</v>
      </c>
      <c r="D371" s="5">
        <v>117</v>
      </c>
      <c r="E371" s="5">
        <v>120.6</v>
      </c>
      <c r="F371" s="5">
        <v>122.3</v>
      </c>
      <c r="G371" s="5">
        <v>124.9</v>
      </c>
      <c r="H371" s="5">
        <v>124.5</v>
      </c>
      <c r="I371" s="5">
        <v>125.1</v>
      </c>
      <c r="J371" s="5">
        <v>127.4</v>
      </c>
      <c r="K371" s="5">
        <v>129.1</v>
      </c>
      <c r="L371" s="5">
        <v>126.2</v>
      </c>
      <c r="M371" s="5">
        <v>120.7</v>
      </c>
      <c r="N371" s="5">
        <v>118.5</v>
      </c>
      <c r="O371" s="5">
        <v>112.6</v>
      </c>
      <c r="P371" s="5">
        <v>110.3</v>
      </c>
      <c r="Q371" s="5">
        <v>108.5</v>
      </c>
      <c r="R371" s="5">
        <v>107.6</v>
      </c>
      <c r="S371" s="5">
        <v>112.9</v>
      </c>
      <c r="T371" s="5">
        <v>112.8</v>
      </c>
      <c r="U371" s="5">
        <v>114.2</v>
      </c>
      <c r="V371" s="5">
        <v>114.9</v>
      </c>
      <c r="W371" s="5">
        <v>114.8</v>
      </c>
      <c r="X371" s="5">
        <v>115.5</v>
      </c>
      <c r="Y371" s="5">
        <v>116.1</v>
      </c>
      <c r="Z371" s="5">
        <v>119.5</v>
      </c>
      <c r="AA371" s="5">
        <v>124.4</v>
      </c>
      <c r="AB371" s="5">
        <v>123.7</v>
      </c>
      <c r="AC371" s="5">
        <v>122.9</v>
      </c>
      <c r="AD371" s="5">
        <v>119.2</v>
      </c>
      <c r="AE371" s="5">
        <v>118.2</v>
      </c>
      <c r="AF371" s="5">
        <v>117.2</v>
      </c>
      <c r="AG371" s="5">
        <v>116.6</v>
      </c>
      <c r="AH371" s="5">
        <v>114.3</v>
      </c>
      <c r="AI371" s="5">
        <v>109.3</v>
      </c>
      <c r="AJ371" s="5">
        <v>106.1</v>
      </c>
      <c r="AK371" s="5">
        <v>106.1</v>
      </c>
      <c r="AL371" s="5">
        <v>110.1</v>
      </c>
      <c r="AM371" s="5">
        <v>115</v>
      </c>
      <c r="AN371" s="5">
        <v>118.7</v>
      </c>
      <c r="AO371" s="5">
        <v>119.5</v>
      </c>
      <c r="AP371" s="5">
        <v>120.5</v>
      </c>
      <c r="AQ371" s="5">
        <v>118.9</v>
      </c>
      <c r="AR371" s="5">
        <v>117.5</v>
      </c>
      <c r="AS371" s="5">
        <v>118.1</v>
      </c>
      <c r="AT371" s="5">
        <v>117.5</v>
      </c>
      <c r="AU371" s="5">
        <v>116.3</v>
      </c>
      <c r="AV371" s="5">
        <v>118.5</v>
      </c>
      <c r="AW371" s="5">
        <v>124.2</v>
      </c>
      <c r="AX371" s="5">
        <v>127.7</v>
      </c>
      <c r="AY371" s="5">
        <v>124.1</v>
      </c>
      <c r="AZ371" s="5">
        <v>122.7</v>
      </c>
      <c r="BA371" s="5">
        <v>125.1</v>
      </c>
      <c r="BB371" s="5">
        <v>124.5</v>
      </c>
      <c r="BC371" s="5">
        <v>120.8</v>
      </c>
      <c r="BD371" s="5">
        <v>117.5</v>
      </c>
      <c r="BE371" s="5">
        <v>118.8</v>
      </c>
      <c r="BF371" s="5">
        <v>123.6</v>
      </c>
      <c r="BG371" s="5">
        <v>126.4</v>
      </c>
      <c r="BH371" s="5">
        <v>126.3</v>
      </c>
      <c r="BI371" s="5">
        <v>128.5</v>
      </c>
      <c r="BJ371" s="5">
        <v>130.1</v>
      </c>
      <c r="BK371" s="5">
        <v>133.4</v>
      </c>
      <c r="BL371" s="5">
        <v>135.6</v>
      </c>
      <c r="BM371" s="5">
        <v>140.30000000000001</v>
      </c>
      <c r="BN371" s="5">
        <v>144.80000000000001</v>
      </c>
      <c r="BO371" s="5">
        <v>147.9</v>
      </c>
      <c r="BP371" s="5">
        <v>147.80000000000001</v>
      </c>
      <c r="BQ371" s="5">
        <v>148.1</v>
      </c>
      <c r="BR371" s="5">
        <v>154.69999999999999</v>
      </c>
      <c r="BS371" s="5">
        <v>160.9</v>
      </c>
      <c r="BT371" s="5">
        <v>166.9</v>
      </c>
      <c r="BU371" s="5">
        <v>176.7</v>
      </c>
      <c r="BV371" s="5">
        <v>175.5</v>
      </c>
      <c r="BW371" s="5">
        <v>170.3</v>
      </c>
      <c r="BX371" s="5">
        <v>168.9</v>
      </c>
      <c r="BY371" s="5">
        <v>164.8</v>
      </c>
      <c r="BZ371" s="5">
        <v>160.4</v>
      </c>
      <c r="CA371" s="5">
        <v>155.69999999999999</v>
      </c>
      <c r="CB371" s="5">
        <v>154</v>
      </c>
      <c r="CC371" s="5">
        <v>157.6</v>
      </c>
      <c r="CD371" s="5">
        <v>162.69999999999999</v>
      </c>
      <c r="CE371" s="5">
        <v>161.80000000000001</v>
      </c>
      <c r="CF371" s="5">
        <v>160.1</v>
      </c>
      <c r="CG371" s="5">
        <v>166.8</v>
      </c>
      <c r="CH371" s="5">
        <v>168</v>
      </c>
      <c r="CI371" s="5">
        <v>167</v>
      </c>
      <c r="CJ371" s="5">
        <v>168.4</v>
      </c>
      <c r="CK371" s="5">
        <v>166.9</v>
      </c>
      <c r="CL371" s="5">
        <v>159.19999999999999</v>
      </c>
      <c r="CM371" s="5">
        <v>147.30000000000001</v>
      </c>
      <c r="CN371" s="5">
        <v>143.5</v>
      </c>
      <c r="CO371" s="5">
        <v>136.19999999999999</v>
      </c>
      <c r="CP371" s="5">
        <v>127.1</v>
      </c>
      <c r="CQ371" s="5">
        <v>122.7</v>
      </c>
      <c r="CR371" s="5">
        <v>123.1</v>
      </c>
      <c r="CS371" s="5">
        <v>121.4</v>
      </c>
      <c r="CT371" s="5">
        <v>118.1</v>
      </c>
      <c r="CU371" s="5">
        <v>120.8</v>
      </c>
      <c r="CV371" s="5">
        <v>123.4</v>
      </c>
      <c r="CW371" s="5">
        <v>121</v>
      </c>
      <c r="CX371" s="5">
        <v>114.7</v>
      </c>
      <c r="CY371" s="5">
        <v>108.8</v>
      </c>
      <c r="CZ371" s="5">
        <v>108.6</v>
      </c>
      <c r="DA371" s="5">
        <v>105</v>
      </c>
      <c r="DB371" s="5">
        <v>102.6</v>
      </c>
      <c r="DC371" s="5">
        <v>100.6</v>
      </c>
      <c r="DD371" s="5">
        <v>98.4</v>
      </c>
      <c r="DE371" s="5">
        <v>101.5</v>
      </c>
      <c r="DF371" s="5">
        <v>105.4</v>
      </c>
      <c r="DG371" s="5">
        <v>108.1</v>
      </c>
      <c r="DH371" s="5">
        <v>118.2</v>
      </c>
      <c r="DI371" s="5">
        <v>118.5</v>
      </c>
      <c r="DJ371" s="5">
        <v>116.6</v>
      </c>
      <c r="DK371" s="5">
        <v>120.1</v>
      </c>
      <c r="DL371" s="5">
        <v>128.80000000000001</v>
      </c>
      <c r="DM371" s="5">
        <v>134.69999999999999</v>
      </c>
      <c r="DN371" s="5">
        <v>161.30000000000001</v>
      </c>
      <c r="DO371" s="5">
        <v>188.5</v>
      </c>
      <c r="DP371" s="5">
        <v>182.3</v>
      </c>
      <c r="DQ371" s="5">
        <v>192.7</v>
      </c>
      <c r="DR371" s="5">
        <v>193.3</v>
      </c>
      <c r="DS371" s="5">
        <v>194.8</v>
      </c>
      <c r="DT371" s="5">
        <v>209.6</v>
      </c>
    </row>
    <row r="372" spans="1:124">
      <c r="A372" s="3" t="s">
        <v>757</v>
      </c>
      <c r="B372" s="3" t="s">
        <v>758</v>
      </c>
      <c r="C372" s="4">
        <v>6.2549999999999994E-2</v>
      </c>
      <c r="D372" s="5">
        <v>109.9</v>
      </c>
      <c r="E372" s="5">
        <v>112.7</v>
      </c>
      <c r="F372" s="5">
        <v>116.2</v>
      </c>
      <c r="G372" s="5">
        <v>115.1</v>
      </c>
      <c r="H372" s="5">
        <v>118.3</v>
      </c>
      <c r="I372" s="5">
        <v>115.6</v>
      </c>
      <c r="J372" s="5">
        <v>115.1</v>
      </c>
      <c r="K372" s="5">
        <v>116.7</v>
      </c>
      <c r="L372" s="5">
        <v>113</v>
      </c>
      <c r="M372" s="5">
        <v>116.9</v>
      </c>
      <c r="N372" s="5">
        <v>116.3</v>
      </c>
      <c r="O372" s="5">
        <v>116.2</v>
      </c>
      <c r="P372" s="5">
        <v>116.9</v>
      </c>
      <c r="Q372" s="5">
        <v>113.5</v>
      </c>
      <c r="R372" s="5">
        <v>112.9</v>
      </c>
      <c r="S372" s="5">
        <v>111</v>
      </c>
      <c r="T372" s="5">
        <v>114.6</v>
      </c>
      <c r="U372" s="5">
        <v>110.5</v>
      </c>
      <c r="V372" s="5">
        <v>114.9</v>
      </c>
      <c r="W372" s="5">
        <v>115.3</v>
      </c>
      <c r="X372" s="5">
        <v>122.8</v>
      </c>
      <c r="Y372" s="5">
        <v>121.9</v>
      </c>
      <c r="Z372" s="5">
        <v>125.9</v>
      </c>
      <c r="AA372" s="5">
        <v>125.7</v>
      </c>
      <c r="AB372" s="5">
        <v>126.3</v>
      </c>
      <c r="AC372" s="5">
        <v>127.3</v>
      </c>
      <c r="AD372" s="5">
        <v>128.30000000000001</v>
      </c>
      <c r="AE372" s="5">
        <v>130.5</v>
      </c>
      <c r="AF372" s="5">
        <v>128.30000000000001</v>
      </c>
      <c r="AG372" s="5">
        <v>129.4</v>
      </c>
      <c r="AH372" s="5">
        <v>128.6</v>
      </c>
      <c r="AI372" s="5">
        <v>128.69999999999999</v>
      </c>
      <c r="AJ372" s="5">
        <v>127</v>
      </c>
      <c r="AK372" s="5">
        <v>128</v>
      </c>
      <c r="AL372" s="5">
        <v>129</v>
      </c>
      <c r="AM372" s="5">
        <v>128.30000000000001</v>
      </c>
      <c r="AN372" s="5">
        <v>129</v>
      </c>
      <c r="AO372" s="5">
        <v>129.5</v>
      </c>
      <c r="AP372" s="5">
        <v>129.80000000000001</v>
      </c>
      <c r="AQ372" s="5">
        <v>128.5</v>
      </c>
      <c r="AR372" s="5">
        <v>123.9</v>
      </c>
      <c r="AS372" s="5">
        <v>122.3</v>
      </c>
      <c r="AT372" s="5">
        <v>124.6</v>
      </c>
      <c r="AU372" s="5">
        <v>122.1</v>
      </c>
      <c r="AV372" s="5">
        <v>121.5</v>
      </c>
      <c r="AW372" s="5">
        <v>121.9</v>
      </c>
      <c r="AX372" s="5">
        <v>122.6</v>
      </c>
      <c r="AY372" s="5">
        <v>123.9</v>
      </c>
      <c r="AZ372" s="5">
        <v>123.7</v>
      </c>
      <c r="BA372" s="5">
        <v>123.2</v>
      </c>
      <c r="BB372" s="5">
        <v>123.3</v>
      </c>
      <c r="BC372" s="5">
        <v>122.6</v>
      </c>
      <c r="BD372" s="5">
        <v>122.2</v>
      </c>
      <c r="BE372" s="5">
        <v>121</v>
      </c>
      <c r="BF372" s="5">
        <v>121.7</v>
      </c>
      <c r="BG372" s="5">
        <v>122.2</v>
      </c>
      <c r="BH372" s="5">
        <v>123</v>
      </c>
      <c r="BI372" s="5">
        <v>122.9</v>
      </c>
      <c r="BJ372" s="5">
        <v>124.2</v>
      </c>
      <c r="BK372" s="5">
        <v>125.7</v>
      </c>
      <c r="BL372" s="5">
        <v>126.4</v>
      </c>
      <c r="BM372" s="5">
        <v>125.7</v>
      </c>
      <c r="BN372" s="5">
        <v>126.4</v>
      </c>
      <c r="BO372" s="5">
        <v>123</v>
      </c>
      <c r="BP372" s="5">
        <v>123.8</v>
      </c>
      <c r="BQ372" s="5">
        <v>124.5</v>
      </c>
      <c r="BR372" s="5">
        <v>124.5</v>
      </c>
      <c r="BS372" s="5">
        <v>126.9</v>
      </c>
      <c r="BT372" s="5">
        <v>127.3</v>
      </c>
      <c r="BU372" s="5">
        <v>126.9</v>
      </c>
      <c r="BV372" s="5">
        <v>128.30000000000001</v>
      </c>
      <c r="BW372" s="5">
        <v>127.2</v>
      </c>
      <c r="BX372" s="5">
        <v>126.5</v>
      </c>
      <c r="BY372" s="5">
        <v>127.1</v>
      </c>
      <c r="BZ372" s="5">
        <v>129.19999999999999</v>
      </c>
      <c r="CA372" s="5">
        <v>128.9</v>
      </c>
      <c r="CB372" s="5">
        <v>131.80000000000001</v>
      </c>
      <c r="CC372" s="5">
        <v>133</v>
      </c>
      <c r="CD372" s="5">
        <v>137.19999999999999</v>
      </c>
      <c r="CE372" s="5">
        <v>139.6</v>
      </c>
      <c r="CF372" s="5">
        <v>141.30000000000001</v>
      </c>
      <c r="CG372" s="5">
        <v>140.30000000000001</v>
      </c>
      <c r="CH372" s="5">
        <v>141.4</v>
      </c>
      <c r="CI372" s="5">
        <v>142.6</v>
      </c>
      <c r="CJ372" s="5">
        <v>142.9</v>
      </c>
      <c r="CK372" s="5">
        <v>142.9</v>
      </c>
      <c r="CL372" s="5">
        <v>143.69999999999999</v>
      </c>
      <c r="CM372" s="5">
        <v>142.30000000000001</v>
      </c>
      <c r="CN372" s="5">
        <v>141.6</v>
      </c>
      <c r="CO372" s="5">
        <v>140.6</v>
      </c>
      <c r="CP372" s="5">
        <v>139.4</v>
      </c>
      <c r="CQ372" s="5">
        <v>135.9</v>
      </c>
      <c r="CR372" s="5">
        <v>133.1</v>
      </c>
      <c r="CS372" s="5">
        <v>131.4</v>
      </c>
      <c r="CT372" s="5">
        <v>130.9</v>
      </c>
      <c r="CU372" s="5">
        <v>131.1</v>
      </c>
      <c r="CV372" s="5">
        <v>131.9</v>
      </c>
      <c r="CW372" s="5">
        <v>127.5</v>
      </c>
      <c r="CX372" s="5">
        <v>126.3</v>
      </c>
      <c r="CY372" s="5">
        <v>125.9</v>
      </c>
      <c r="CZ372" s="5">
        <v>127.5</v>
      </c>
      <c r="DA372" s="5">
        <v>128.9</v>
      </c>
      <c r="DB372" s="5">
        <v>125.4</v>
      </c>
      <c r="DC372" s="5">
        <v>127.1</v>
      </c>
      <c r="DD372" s="5">
        <v>126.7</v>
      </c>
      <c r="DE372" s="5">
        <v>123.4</v>
      </c>
      <c r="DF372" s="5">
        <v>125.9</v>
      </c>
      <c r="DG372" s="5">
        <v>126.5</v>
      </c>
      <c r="DH372" s="5">
        <v>130.69999999999999</v>
      </c>
      <c r="DI372" s="5">
        <v>131</v>
      </c>
      <c r="DJ372" s="5">
        <v>131.4</v>
      </c>
      <c r="DK372" s="5">
        <v>134.69999999999999</v>
      </c>
      <c r="DL372" s="5">
        <v>139.5</v>
      </c>
      <c r="DM372" s="5">
        <v>143.4</v>
      </c>
      <c r="DN372" s="5">
        <v>150.69999999999999</v>
      </c>
      <c r="DO372" s="5">
        <v>153.30000000000001</v>
      </c>
      <c r="DP372" s="5">
        <v>157.6</v>
      </c>
      <c r="DQ372" s="5">
        <v>168.4</v>
      </c>
      <c r="DR372" s="5">
        <v>171.7</v>
      </c>
      <c r="DS372" s="5">
        <v>183.3</v>
      </c>
      <c r="DT372" s="5">
        <v>179.2</v>
      </c>
    </row>
    <row r="373" spans="1:124">
      <c r="A373" s="3" t="s">
        <v>759</v>
      </c>
      <c r="B373" s="3" t="s">
        <v>760</v>
      </c>
      <c r="C373" s="4">
        <v>0.10555</v>
      </c>
      <c r="D373" s="5">
        <v>108.1</v>
      </c>
      <c r="E373" s="5">
        <v>109.8</v>
      </c>
      <c r="F373" s="5">
        <v>110</v>
      </c>
      <c r="G373" s="5">
        <v>108.8</v>
      </c>
      <c r="H373" s="5">
        <v>107.1</v>
      </c>
      <c r="I373" s="5">
        <v>111.2</v>
      </c>
      <c r="J373" s="5">
        <v>111.3</v>
      </c>
      <c r="K373" s="5">
        <v>108.4</v>
      </c>
      <c r="L373" s="5">
        <v>108.4</v>
      </c>
      <c r="M373" s="5">
        <v>110.4</v>
      </c>
      <c r="N373" s="5">
        <v>109.6</v>
      </c>
      <c r="O373" s="5">
        <v>107.1</v>
      </c>
      <c r="P373" s="5">
        <v>108.3</v>
      </c>
      <c r="Q373" s="5">
        <v>107.6</v>
      </c>
      <c r="R373" s="5">
        <v>107.9</v>
      </c>
      <c r="S373" s="5">
        <v>107.6</v>
      </c>
      <c r="T373" s="5">
        <v>108.7</v>
      </c>
      <c r="U373" s="5">
        <v>111.2</v>
      </c>
      <c r="V373" s="5">
        <v>116.5</v>
      </c>
      <c r="W373" s="5">
        <v>114.9</v>
      </c>
      <c r="X373" s="5">
        <v>115.4</v>
      </c>
      <c r="Y373" s="5">
        <v>113.6</v>
      </c>
      <c r="Z373" s="5">
        <v>114.3</v>
      </c>
      <c r="AA373" s="5">
        <v>114.1</v>
      </c>
      <c r="AB373" s="5">
        <v>110.2</v>
      </c>
      <c r="AC373" s="5">
        <v>110.2</v>
      </c>
      <c r="AD373" s="5">
        <v>109.3</v>
      </c>
      <c r="AE373" s="5">
        <v>107.8</v>
      </c>
      <c r="AF373" s="5">
        <v>108.2</v>
      </c>
      <c r="AG373" s="5">
        <v>107.8</v>
      </c>
      <c r="AH373" s="5">
        <v>107</v>
      </c>
      <c r="AI373" s="5">
        <v>103.5</v>
      </c>
      <c r="AJ373" s="5">
        <v>102.3</v>
      </c>
      <c r="AK373" s="5">
        <v>92.8</v>
      </c>
      <c r="AL373" s="5">
        <v>88</v>
      </c>
      <c r="AM373" s="5">
        <v>88.7</v>
      </c>
      <c r="AN373" s="5">
        <v>81</v>
      </c>
      <c r="AO373" s="5">
        <v>81.5</v>
      </c>
      <c r="AP373" s="5">
        <v>82.2</v>
      </c>
      <c r="AQ373" s="5">
        <v>83.2</v>
      </c>
      <c r="AR373" s="5">
        <v>84.4</v>
      </c>
      <c r="AS373" s="5">
        <v>76.400000000000006</v>
      </c>
      <c r="AT373" s="5">
        <v>78.900000000000006</v>
      </c>
      <c r="AU373" s="5">
        <v>77.5</v>
      </c>
      <c r="AV373" s="5">
        <v>76.5</v>
      </c>
      <c r="AW373" s="5">
        <v>70.599999999999994</v>
      </c>
      <c r="AX373" s="5">
        <v>69.599999999999994</v>
      </c>
      <c r="AY373" s="5">
        <v>71.7</v>
      </c>
      <c r="AZ373" s="5">
        <v>65.8</v>
      </c>
      <c r="BA373" s="5">
        <v>66.2</v>
      </c>
      <c r="BB373" s="5">
        <v>64.7</v>
      </c>
      <c r="BC373" s="5">
        <v>67</v>
      </c>
      <c r="BD373" s="5">
        <v>66.900000000000006</v>
      </c>
      <c r="BE373" s="5">
        <v>67.900000000000006</v>
      </c>
      <c r="BF373" s="5">
        <v>69.900000000000006</v>
      </c>
      <c r="BG373" s="5">
        <v>69.900000000000006</v>
      </c>
      <c r="BH373" s="5">
        <v>68.400000000000006</v>
      </c>
      <c r="BI373" s="5">
        <v>70</v>
      </c>
      <c r="BJ373" s="5">
        <v>71.7</v>
      </c>
      <c r="BK373" s="5">
        <v>71.3</v>
      </c>
      <c r="BL373" s="5">
        <v>73.3</v>
      </c>
      <c r="BM373" s="5">
        <v>74.599999999999994</v>
      </c>
      <c r="BN373" s="5">
        <v>76.599999999999994</v>
      </c>
      <c r="BO373" s="5">
        <v>78.8</v>
      </c>
      <c r="BP373" s="5">
        <v>81.3</v>
      </c>
      <c r="BQ373" s="5">
        <v>81.7</v>
      </c>
      <c r="BR373" s="5">
        <v>84.9</v>
      </c>
      <c r="BS373" s="5">
        <v>87.3</v>
      </c>
      <c r="BT373" s="5">
        <v>89.2</v>
      </c>
      <c r="BU373" s="5">
        <v>94.4</v>
      </c>
      <c r="BV373" s="5">
        <v>96.7</v>
      </c>
      <c r="BW373" s="5">
        <v>101.2</v>
      </c>
      <c r="BX373" s="5">
        <v>103.8</v>
      </c>
      <c r="BY373" s="5">
        <v>109.2</v>
      </c>
      <c r="BZ373" s="5">
        <v>110.9</v>
      </c>
      <c r="CA373" s="5">
        <v>115.2</v>
      </c>
      <c r="CB373" s="5">
        <v>117.9</v>
      </c>
      <c r="CC373" s="5">
        <v>119.6</v>
      </c>
      <c r="CD373" s="5">
        <v>124.1</v>
      </c>
      <c r="CE373" s="5">
        <v>125</v>
      </c>
      <c r="CF373" s="5">
        <v>121.3</v>
      </c>
      <c r="CG373" s="5">
        <v>117.9</v>
      </c>
      <c r="CH373" s="5">
        <v>119.7</v>
      </c>
      <c r="CI373" s="5">
        <v>121.2</v>
      </c>
      <c r="CJ373" s="5">
        <v>116.7</v>
      </c>
      <c r="CK373" s="5">
        <v>115.6</v>
      </c>
      <c r="CL373" s="5">
        <v>109.8</v>
      </c>
      <c r="CM373" s="5">
        <v>107.1</v>
      </c>
      <c r="CN373" s="5">
        <v>107</v>
      </c>
      <c r="CO373" s="5">
        <v>106.9</v>
      </c>
      <c r="CP373" s="5">
        <v>101.3</v>
      </c>
      <c r="CQ373" s="5">
        <v>96.9</v>
      </c>
      <c r="CR373" s="5">
        <v>93.9</v>
      </c>
      <c r="CS373" s="5">
        <v>90.8</v>
      </c>
      <c r="CT373" s="5">
        <v>91.2</v>
      </c>
      <c r="CU373" s="5">
        <v>90.5</v>
      </c>
      <c r="CV373" s="5">
        <v>84.8</v>
      </c>
      <c r="CW373" s="5">
        <v>84.7</v>
      </c>
      <c r="CX373" s="5">
        <v>87.9</v>
      </c>
      <c r="CY373" s="5">
        <v>81.7</v>
      </c>
      <c r="CZ373" s="5">
        <v>78.5</v>
      </c>
      <c r="DA373" s="5">
        <v>78.099999999999994</v>
      </c>
      <c r="DB373" s="5">
        <v>82.4</v>
      </c>
      <c r="DC373" s="5">
        <v>87.4</v>
      </c>
      <c r="DD373" s="5">
        <v>91.2</v>
      </c>
      <c r="DE373" s="5">
        <v>98.9</v>
      </c>
      <c r="DF373" s="5">
        <v>102.8</v>
      </c>
      <c r="DG373" s="5">
        <v>105.3</v>
      </c>
      <c r="DH373" s="5">
        <v>114</v>
      </c>
      <c r="DI373" s="5">
        <v>117.2</v>
      </c>
      <c r="DJ373" s="5">
        <v>120.8</v>
      </c>
      <c r="DK373" s="5">
        <v>127.5</v>
      </c>
      <c r="DL373" s="5">
        <v>126.2</v>
      </c>
      <c r="DM373" s="5">
        <v>128.80000000000001</v>
      </c>
      <c r="DN373" s="5">
        <v>134.6</v>
      </c>
      <c r="DO373" s="5">
        <v>134.6</v>
      </c>
      <c r="DP373" s="5">
        <v>134.80000000000001</v>
      </c>
      <c r="DQ373" s="5">
        <v>140.19999999999999</v>
      </c>
      <c r="DR373" s="5">
        <v>145.19999999999999</v>
      </c>
      <c r="DS373" s="5">
        <v>150.9</v>
      </c>
      <c r="DT373" s="5">
        <v>156.6</v>
      </c>
    </row>
    <row r="374" spans="1:124">
      <c r="A374" s="3" t="s">
        <v>761</v>
      </c>
      <c r="B374" s="3" t="s">
        <v>762</v>
      </c>
      <c r="C374" s="4">
        <v>3.2460000000000003E-2</v>
      </c>
      <c r="D374" s="5">
        <v>97.9</v>
      </c>
      <c r="E374" s="5">
        <v>102.4</v>
      </c>
      <c r="F374" s="5">
        <v>99.7</v>
      </c>
      <c r="G374" s="5">
        <v>97.1</v>
      </c>
      <c r="H374" s="5">
        <v>99.8</v>
      </c>
      <c r="I374" s="5">
        <v>100.1</v>
      </c>
      <c r="J374" s="5">
        <v>99.4</v>
      </c>
      <c r="K374" s="5">
        <v>98.7</v>
      </c>
      <c r="L374" s="5">
        <v>97.4</v>
      </c>
      <c r="M374" s="5">
        <v>96.3</v>
      </c>
      <c r="N374" s="5">
        <v>100.6</v>
      </c>
      <c r="O374" s="5">
        <v>97.8</v>
      </c>
      <c r="P374" s="5">
        <v>99.9</v>
      </c>
      <c r="Q374" s="5">
        <v>99.6</v>
      </c>
      <c r="R374" s="5">
        <v>97.1</v>
      </c>
      <c r="S374" s="5">
        <v>99.9</v>
      </c>
      <c r="T374" s="5">
        <v>105.3</v>
      </c>
      <c r="U374" s="5">
        <v>107.4</v>
      </c>
      <c r="V374" s="5">
        <v>108.2</v>
      </c>
      <c r="W374" s="5">
        <v>104.2</v>
      </c>
      <c r="X374" s="5">
        <v>107.2</v>
      </c>
      <c r="Y374" s="5">
        <v>112.7</v>
      </c>
      <c r="Z374" s="5">
        <v>114.7</v>
      </c>
      <c r="AA374" s="5">
        <v>113.1</v>
      </c>
      <c r="AB374" s="5">
        <v>114.3</v>
      </c>
      <c r="AC374" s="5">
        <v>115.1</v>
      </c>
      <c r="AD374" s="5">
        <v>115.6</v>
      </c>
      <c r="AE374" s="5">
        <v>116.7</v>
      </c>
      <c r="AF374" s="5">
        <v>116.4</v>
      </c>
      <c r="AG374" s="5">
        <v>116.1</v>
      </c>
      <c r="AH374" s="5">
        <v>115.5</v>
      </c>
      <c r="AI374" s="5">
        <v>114.9</v>
      </c>
      <c r="AJ374" s="5">
        <v>110.6</v>
      </c>
      <c r="AK374" s="5">
        <v>108.7</v>
      </c>
      <c r="AL374" s="5">
        <v>104.8</v>
      </c>
      <c r="AM374" s="5">
        <v>102.6</v>
      </c>
      <c r="AN374" s="5">
        <v>104.1</v>
      </c>
      <c r="AO374" s="5">
        <v>106.9</v>
      </c>
      <c r="AP374" s="5">
        <v>107.7</v>
      </c>
      <c r="AQ374" s="5">
        <v>106.8</v>
      </c>
      <c r="AR374" s="5">
        <v>103.9</v>
      </c>
      <c r="AS374" s="5">
        <v>102.9</v>
      </c>
      <c r="AT374" s="5">
        <v>101.6</v>
      </c>
      <c r="AU374" s="5">
        <v>100.3</v>
      </c>
      <c r="AV374" s="5">
        <v>98.3</v>
      </c>
      <c r="AW374" s="5">
        <v>97.1</v>
      </c>
      <c r="AX374" s="5">
        <v>95.7</v>
      </c>
      <c r="AY374" s="5">
        <v>95.5</v>
      </c>
      <c r="AZ374" s="5">
        <v>95.8</v>
      </c>
      <c r="BA374" s="5">
        <v>95.9</v>
      </c>
      <c r="BB374" s="5">
        <v>97.3</v>
      </c>
      <c r="BC374" s="5">
        <v>98.2</v>
      </c>
      <c r="BD374" s="5">
        <v>97.5</v>
      </c>
      <c r="BE374" s="5">
        <v>97.9</v>
      </c>
      <c r="BF374" s="5">
        <v>98</v>
      </c>
      <c r="BG374" s="5">
        <v>99.5</v>
      </c>
      <c r="BH374" s="5">
        <v>99.1</v>
      </c>
      <c r="BI374" s="5">
        <v>98</v>
      </c>
      <c r="BJ374" s="5">
        <v>98.9</v>
      </c>
      <c r="BK374" s="5">
        <v>99.3</v>
      </c>
      <c r="BL374" s="5">
        <v>99.4</v>
      </c>
      <c r="BM374" s="5">
        <v>99.2</v>
      </c>
      <c r="BN374" s="5">
        <v>99.4</v>
      </c>
      <c r="BO374" s="5">
        <v>100.6</v>
      </c>
      <c r="BP374" s="5">
        <v>99</v>
      </c>
      <c r="BQ374" s="5">
        <v>100.1</v>
      </c>
      <c r="BR374" s="5">
        <v>102</v>
      </c>
      <c r="BS374" s="5">
        <v>105.1</v>
      </c>
      <c r="BT374" s="5">
        <v>108.9</v>
      </c>
      <c r="BU374" s="5">
        <v>109.5</v>
      </c>
      <c r="BV374" s="5">
        <v>111.6</v>
      </c>
      <c r="BW374" s="5">
        <v>109.7</v>
      </c>
      <c r="BX374" s="5">
        <v>110.3</v>
      </c>
      <c r="BY374" s="5">
        <v>111.4</v>
      </c>
      <c r="BZ374" s="5">
        <v>113.7</v>
      </c>
      <c r="CA374" s="5">
        <v>114.9</v>
      </c>
      <c r="CB374" s="5">
        <v>115.5</v>
      </c>
      <c r="CC374" s="5">
        <v>124.9</v>
      </c>
      <c r="CD374" s="5">
        <v>127.8</v>
      </c>
      <c r="CE374" s="5">
        <v>126.5</v>
      </c>
      <c r="CF374" s="5">
        <v>117.3</v>
      </c>
      <c r="CG374" s="5">
        <v>108.9</v>
      </c>
      <c r="CH374" s="5">
        <v>108.6</v>
      </c>
      <c r="CI374" s="5">
        <v>107.3</v>
      </c>
      <c r="CJ374" s="5">
        <v>106.1</v>
      </c>
      <c r="CK374" s="5">
        <v>104.7</v>
      </c>
      <c r="CL374" s="5">
        <v>103.9</v>
      </c>
      <c r="CM374" s="5">
        <v>102</v>
      </c>
      <c r="CN374" s="5">
        <v>103.4</v>
      </c>
      <c r="CO374" s="5">
        <v>106.4</v>
      </c>
      <c r="CP374" s="5">
        <v>107.9</v>
      </c>
      <c r="CQ374" s="5">
        <v>105.4</v>
      </c>
      <c r="CR374" s="5">
        <v>104.5</v>
      </c>
      <c r="CS374" s="5">
        <v>105.2</v>
      </c>
      <c r="CT374" s="5">
        <v>106.9</v>
      </c>
      <c r="CU374" s="5">
        <v>105</v>
      </c>
      <c r="CV374" s="5">
        <v>102.1</v>
      </c>
      <c r="CW374" s="5">
        <v>104.6</v>
      </c>
      <c r="CX374" s="5">
        <v>103.7</v>
      </c>
      <c r="CY374" s="5">
        <v>104.5</v>
      </c>
      <c r="CZ374" s="5">
        <v>105.3</v>
      </c>
      <c r="DA374" s="5">
        <v>104.6</v>
      </c>
      <c r="DB374" s="5">
        <v>106.2</v>
      </c>
      <c r="DC374" s="5">
        <v>109.5</v>
      </c>
      <c r="DD374" s="5">
        <v>114.3</v>
      </c>
      <c r="DE374" s="5">
        <v>117.5</v>
      </c>
      <c r="DF374" s="5">
        <v>120.3</v>
      </c>
      <c r="DG374" s="5">
        <v>132.69999999999999</v>
      </c>
      <c r="DH374" s="5">
        <v>139.4</v>
      </c>
      <c r="DI374" s="5">
        <v>142.1</v>
      </c>
      <c r="DJ374" s="5">
        <v>145.1</v>
      </c>
      <c r="DK374" s="5">
        <v>142.9</v>
      </c>
      <c r="DL374" s="5">
        <v>139.5</v>
      </c>
      <c r="DM374" s="5">
        <v>139</v>
      </c>
      <c r="DN374" s="5">
        <v>146</v>
      </c>
      <c r="DO374" s="5">
        <v>148.19999999999999</v>
      </c>
      <c r="DP374" s="5">
        <v>146.9</v>
      </c>
      <c r="DQ374" s="5">
        <v>142.80000000000001</v>
      </c>
      <c r="DR374" s="5">
        <v>136.6</v>
      </c>
      <c r="DS374" s="5">
        <v>138.19999999999999</v>
      </c>
      <c r="DT374" s="5">
        <v>137.4</v>
      </c>
    </row>
    <row r="375" spans="1:124">
      <c r="A375" s="3" t="s">
        <v>763</v>
      </c>
      <c r="B375" s="3" t="s">
        <v>764</v>
      </c>
      <c r="C375" s="4">
        <v>4.3970000000000002E-2</v>
      </c>
      <c r="D375" s="5">
        <v>93.1</v>
      </c>
      <c r="E375" s="5">
        <v>97.3</v>
      </c>
      <c r="F375" s="5">
        <v>95.1</v>
      </c>
      <c r="G375" s="5">
        <v>91.2</v>
      </c>
      <c r="H375" s="5">
        <v>99.6</v>
      </c>
      <c r="I375" s="5">
        <v>107.4</v>
      </c>
      <c r="J375" s="5">
        <v>108</v>
      </c>
      <c r="K375" s="5">
        <v>107.7</v>
      </c>
      <c r="L375" s="5">
        <v>110.1</v>
      </c>
      <c r="M375" s="5">
        <v>115.8</v>
      </c>
      <c r="N375" s="5">
        <v>114.9</v>
      </c>
      <c r="O375" s="5">
        <v>108</v>
      </c>
      <c r="P375" s="5">
        <v>99.7</v>
      </c>
      <c r="Q375" s="5">
        <v>99.4</v>
      </c>
      <c r="R375" s="5">
        <v>102.4</v>
      </c>
      <c r="S375" s="5">
        <v>108.6</v>
      </c>
      <c r="T375" s="5">
        <v>121.9</v>
      </c>
      <c r="U375" s="5">
        <v>128.6</v>
      </c>
      <c r="V375" s="5">
        <v>121.2</v>
      </c>
      <c r="W375" s="5">
        <v>119</v>
      </c>
      <c r="X375" s="5">
        <v>118.3</v>
      </c>
      <c r="Y375" s="5">
        <v>117.2</v>
      </c>
      <c r="Z375" s="5">
        <v>110.8</v>
      </c>
      <c r="AA375" s="5">
        <v>108.3</v>
      </c>
      <c r="AB375" s="5">
        <v>108.2</v>
      </c>
      <c r="AC375" s="5">
        <v>102.1</v>
      </c>
      <c r="AD375" s="5">
        <v>105.8</v>
      </c>
      <c r="AE375" s="5">
        <v>115.4</v>
      </c>
      <c r="AF375" s="5">
        <v>116.1</v>
      </c>
      <c r="AG375" s="5">
        <v>115.5</v>
      </c>
      <c r="AH375" s="5">
        <v>110.3</v>
      </c>
      <c r="AI375" s="5">
        <v>109.2</v>
      </c>
      <c r="AJ375" s="5">
        <v>107</v>
      </c>
      <c r="AK375" s="5">
        <v>92.6</v>
      </c>
      <c r="AL375" s="5">
        <v>95.9</v>
      </c>
      <c r="AM375" s="5">
        <v>104</v>
      </c>
      <c r="AN375" s="5">
        <v>108</v>
      </c>
      <c r="AO375" s="5">
        <v>113.9</v>
      </c>
      <c r="AP375" s="5">
        <v>114.6</v>
      </c>
      <c r="AQ375" s="5">
        <v>112</v>
      </c>
      <c r="AR375" s="5">
        <v>106.2</v>
      </c>
      <c r="AS375" s="5">
        <v>102.7</v>
      </c>
      <c r="AT375" s="5">
        <v>98.6</v>
      </c>
      <c r="AU375" s="5">
        <v>98.3</v>
      </c>
      <c r="AV375" s="5">
        <v>98.8</v>
      </c>
      <c r="AW375" s="5">
        <v>91.9</v>
      </c>
      <c r="AX375" s="5">
        <v>90.7</v>
      </c>
      <c r="AY375" s="5">
        <v>97.5</v>
      </c>
      <c r="AZ375" s="5">
        <v>89.3</v>
      </c>
      <c r="BA375" s="5">
        <v>87.1</v>
      </c>
      <c r="BB375" s="5">
        <v>82.9</v>
      </c>
      <c r="BC375" s="5">
        <v>84.6</v>
      </c>
      <c r="BD375" s="5">
        <v>83.4</v>
      </c>
      <c r="BE375" s="5">
        <v>85.8</v>
      </c>
      <c r="BF375" s="5">
        <v>84.3</v>
      </c>
      <c r="BG375" s="5">
        <v>89.8</v>
      </c>
      <c r="BH375" s="5">
        <v>95</v>
      </c>
      <c r="BI375" s="5">
        <v>102.4</v>
      </c>
      <c r="BJ375" s="5">
        <v>104.8</v>
      </c>
      <c r="BK375" s="5">
        <v>99.2</v>
      </c>
      <c r="BL375" s="5">
        <v>91.1</v>
      </c>
      <c r="BM375" s="5">
        <v>87.4</v>
      </c>
      <c r="BN375" s="5">
        <v>92.7</v>
      </c>
      <c r="BO375" s="5">
        <v>98</v>
      </c>
      <c r="BP375" s="5">
        <v>108.9</v>
      </c>
      <c r="BQ375" s="5">
        <v>108.7</v>
      </c>
      <c r="BR375" s="5">
        <v>106.7</v>
      </c>
      <c r="BS375" s="5">
        <v>107.3</v>
      </c>
      <c r="BT375" s="5">
        <v>106.8</v>
      </c>
      <c r="BU375" s="5">
        <v>111.7</v>
      </c>
      <c r="BV375" s="5">
        <v>117.6</v>
      </c>
      <c r="BW375" s="5">
        <v>115.5</v>
      </c>
      <c r="BX375" s="5">
        <v>115</v>
      </c>
      <c r="BY375" s="5">
        <v>120</v>
      </c>
      <c r="BZ375" s="5">
        <v>112.7</v>
      </c>
      <c r="CA375" s="5">
        <v>111</v>
      </c>
      <c r="CB375" s="5">
        <v>115</v>
      </c>
      <c r="CC375" s="5">
        <v>120.8</v>
      </c>
      <c r="CD375" s="5">
        <v>117.5</v>
      </c>
      <c r="CE375" s="5">
        <v>99.4</v>
      </c>
      <c r="CF375" s="5">
        <v>91.8</v>
      </c>
      <c r="CG375" s="5">
        <v>87.7</v>
      </c>
      <c r="CH375" s="5">
        <v>87.3</v>
      </c>
      <c r="CI375" s="5">
        <v>82.4</v>
      </c>
      <c r="CJ375" s="5">
        <v>79.3</v>
      </c>
      <c r="CK375" s="5">
        <v>77.3</v>
      </c>
      <c r="CL375" s="5">
        <v>70</v>
      </c>
      <c r="CM375" s="5">
        <v>70.2</v>
      </c>
      <c r="CN375" s="5">
        <v>70.599999999999994</v>
      </c>
      <c r="CO375" s="5">
        <v>75.8</v>
      </c>
      <c r="CP375" s="5">
        <v>74.3</v>
      </c>
      <c r="CQ375" s="5">
        <v>72.900000000000006</v>
      </c>
      <c r="CR375" s="5">
        <v>74.599999999999994</v>
      </c>
      <c r="CS375" s="5">
        <v>76.5</v>
      </c>
      <c r="CT375" s="5">
        <v>72.3</v>
      </c>
      <c r="CU375" s="5">
        <v>65.3</v>
      </c>
      <c r="CV375" s="5">
        <v>62.1</v>
      </c>
      <c r="CW375" s="5">
        <v>64.400000000000006</v>
      </c>
      <c r="CX375" s="5">
        <v>65.2</v>
      </c>
      <c r="CY375" s="5">
        <v>64.900000000000006</v>
      </c>
      <c r="CZ375" s="5">
        <v>67.400000000000006</v>
      </c>
      <c r="DA375" s="5">
        <v>68.7</v>
      </c>
      <c r="DB375" s="5">
        <v>68.5</v>
      </c>
      <c r="DC375" s="5">
        <v>70.099999999999994</v>
      </c>
      <c r="DD375" s="5">
        <v>73</v>
      </c>
      <c r="DE375" s="5">
        <v>79.599999999999994</v>
      </c>
      <c r="DF375" s="5">
        <v>90.6</v>
      </c>
      <c r="DG375" s="5">
        <v>90.2</v>
      </c>
      <c r="DH375" s="5">
        <v>87</v>
      </c>
      <c r="DI375" s="5">
        <v>87.3</v>
      </c>
      <c r="DJ375" s="5">
        <v>90.3</v>
      </c>
      <c r="DK375" s="5">
        <v>95</v>
      </c>
      <c r="DL375" s="5">
        <v>94.8</v>
      </c>
      <c r="DM375" s="5">
        <v>99.5</v>
      </c>
      <c r="DN375" s="5">
        <v>110.3</v>
      </c>
      <c r="DO375" s="5">
        <v>98.6</v>
      </c>
      <c r="DP375" s="5">
        <v>93.1</v>
      </c>
      <c r="DQ375" s="5">
        <v>98.9</v>
      </c>
      <c r="DR375" s="5">
        <v>96.9</v>
      </c>
      <c r="DS375" s="5">
        <v>98</v>
      </c>
      <c r="DT375" s="5">
        <v>99.7</v>
      </c>
    </row>
    <row r="376" spans="1:124">
      <c r="A376" s="3" t="s">
        <v>765</v>
      </c>
      <c r="B376" s="3" t="s">
        <v>766</v>
      </c>
      <c r="C376" s="4">
        <v>7.3179999999999995E-2</v>
      </c>
      <c r="D376" s="5">
        <v>103.8</v>
      </c>
      <c r="E376" s="5">
        <v>104.7</v>
      </c>
      <c r="F376" s="5">
        <v>105.3</v>
      </c>
      <c r="G376" s="5">
        <v>102.3</v>
      </c>
      <c r="H376" s="5">
        <v>104.4</v>
      </c>
      <c r="I376" s="5">
        <v>107.9</v>
      </c>
      <c r="J376" s="5">
        <v>109.1</v>
      </c>
      <c r="K376" s="5">
        <v>105.8</v>
      </c>
      <c r="L376" s="5">
        <v>106.1</v>
      </c>
      <c r="M376" s="5">
        <v>108.1</v>
      </c>
      <c r="N376" s="5">
        <v>108.3</v>
      </c>
      <c r="O376" s="5">
        <v>109.1</v>
      </c>
      <c r="P376" s="5">
        <v>108.9</v>
      </c>
      <c r="Q376" s="5">
        <v>108.4</v>
      </c>
      <c r="R376" s="5">
        <v>109.3</v>
      </c>
      <c r="S376" s="5">
        <v>113.4</v>
      </c>
      <c r="T376" s="5">
        <v>118.9</v>
      </c>
      <c r="U376" s="5">
        <v>124.2</v>
      </c>
      <c r="V376" s="5">
        <v>122.8</v>
      </c>
      <c r="W376" s="5">
        <v>120.6</v>
      </c>
      <c r="X376" s="5">
        <v>120.9</v>
      </c>
      <c r="Y376" s="5">
        <v>122.2</v>
      </c>
      <c r="Z376" s="5">
        <v>121.9</v>
      </c>
      <c r="AA376" s="5">
        <v>119.9</v>
      </c>
      <c r="AB376" s="5">
        <v>116.6</v>
      </c>
      <c r="AC376" s="5">
        <v>114.3</v>
      </c>
      <c r="AD376" s="5">
        <v>114.7</v>
      </c>
      <c r="AE376" s="5">
        <v>115.8</v>
      </c>
      <c r="AF376" s="5">
        <v>115.7</v>
      </c>
      <c r="AG376" s="5">
        <v>112.2</v>
      </c>
      <c r="AH376" s="5">
        <v>110.1</v>
      </c>
      <c r="AI376" s="5">
        <v>107.1</v>
      </c>
      <c r="AJ376" s="5">
        <v>100.8</v>
      </c>
      <c r="AK376" s="5">
        <v>93.2</v>
      </c>
      <c r="AL376" s="5">
        <v>82.7</v>
      </c>
      <c r="AM376" s="5">
        <v>85</v>
      </c>
      <c r="AN376" s="5">
        <v>88.2</v>
      </c>
      <c r="AO376" s="5">
        <v>91.6</v>
      </c>
      <c r="AP376" s="5">
        <v>93.4</v>
      </c>
      <c r="AQ376" s="5">
        <v>91.1</v>
      </c>
      <c r="AR376" s="5">
        <v>85.6</v>
      </c>
      <c r="AS376" s="5">
        <v>84.1</v>
      </c>
      <c r="AT376" s="5">
        <v>83.2</v>
      </c>
      <c r="AU376" s="5">
        <v>83.5</v>
      </c>
      <c r="AV376" s="5">
        <v>83.6</v>
      </c>
      <c r="AW376" s="5">
        <v>83.4</v>
      </c>
      <c r="AX376" s="5">
        <v>83</v>
      </c>
      <c r="AY376" s="5">
        <v>82.5</v>
      </c>
      <c r="AZ376" s="5">
        <v>83.8</v>
      </c>
      <c r="BA376" s="5">
        <v>83.8</v>
      </c>
      <c r="BB376" s="5">
        <v>83.2</v>
      </c>
      <c r="BC376" s="5">
        <v>82.6</v>
      </c>
      <c r="BD376" s="5">
        <v>80.5</v>
      </c>
      <c r="BE376" s="5">
        <v>81.400000000000006</v>
      </c>
      <c r="BF376" s="5">
        <v>81.2</v>
      </c>
      <c r="BG376" s="5">
        <v>81.5</v>
      </c>
      <c r="BH376" s="5">
        <v>81</v>
      </c>
      <c r="BI376" s="5">
        <v>83.1</v>
      </c>
      <c r="BJ376" s="5">
        <v>85.9</v>
      </c>
      <c r="BK376" s="5">
        <v>89.8</v>
      </c>
      <c r="BL376" s="5">
        <v>88.2</v>
      </c>
      <c r="BM376" s="5">
        <v>87.9</v>
      </c>
      <c r="BN376" s="5">
        <v>85.9</v>
      </c>
      <c r="BO376" s="5">
        <v>84.1</v>
      </c>
      <c r="BP376" s="5">
        <v>83.3</v>
      </c>
      <c r="BQ376" s="5">
        <v>82.9</v>
      </c>
      <c r="BR376" s="5">
        <v>84.7</v>
      </c>
      <c r="BS376" s="5">
        <v>85.6</v>
      </c>
      <c r="BT376" s="5">
        <v>88</v>
      </c>
      <c r="BU376" s="5">
        <v>88.1</v>
      </c>
      <c r="BV376" s="5">
        <v>90</v>
      </c>
      <c r="BW376" s="5">
        <v>90.8</v>
      </c>
      <c r="BX376" s="5">
        <v>90.6</v>
      </c>
      <c r="BY376" s="5">
        <v>93.1</v>
      </c>
      <c r="BZ376" s="5">
        <v>95.4</v>
      </c>
      <c r="CA376" s="5">
        <v>95.5</v>
      </c>
      <c r="CB376" s="5">
        <v>96.1</v>
      </c>
      <c r="CC376" s="5">
        <v>97</v>
      </c>
      <c r="CD376" s="5">
        <v>100.3</v>
      </c>
      <c r="CE376" s="5">
        <v>101.8</v>
      </c>
      <c r="CF376" s="5">
        <v>95.9</v>
      </c>
      <c r="CG376" s="5">
        <v>90.4</v>
      </c>
      <c r="CH376" s="5">
        <v>90.3</v>
      </c>
      <c r="CI376" s="5">
        <v>91.4</v>
      </c>
      <c r="CJ376" s="5">
        <v>91.5</v>
      </c>
      <c r="CK376" s="5">
        <v>92.2</v>
      </c>
      <c r="CL376" s="5">
        <v>91.3</v>
      </c>
      <c r="CM376" s="5">
        <v>90.2</v>
      </c>
      <c r="CN376" s="5">
        <v>91.5</v>
      </c>
      <c r="CO376" s="5">
        <v>92.2</v>
      </c>
      <c r="CP376" s="5">
        <v>93.5</v>
      </c>
      <c r="CQ376" s="5">
        <v>91.4</v>
      </c>
      <c r="CR376" s="5">
        <v>91.2</v>
      </c>
      <c r="CS376" s="5">
        <v>93</v>
      </c>
      <c r="CT376" s="5">
        <v>92.2</v>
      </c>
      <c r="CU376" s="5">
        <v>90.3</v>
      </c>
      <c r="CV376" s="5">
        <v>86.3</v>
      </c>
      <c r="CW376" s="5">
        <v>81</v>
      </c>
      <c r="CX376" s="5">
        <v>86.1</v>
      </c>
      <c r="CY376" s="5">
        <v>93.1</v>
      </c>
      <c r="CZ376" s="5">
        <v>94.6</v>
      </c>
      <c r="DA376" s="5">
        <v>91.5</v>
      </c>
      <c r="DB376" s="5">
        <v>89.4</v>
      </c>
      <c r="DC376" s="5">
        <v>88.7</v>
      </c>
      <c r="DD376" s="5">
        <v>93</v>
      </c>
      <c r="DE376" s="5">
        <v>95.5</v>
      </c>
      <c r="DF376" s="5">
        <v>104.7</v>
      </c>
      <c r="DG376" s="5">
        <v>107.7</v>
      </c>
      <c r="DH376" s="5">
        <v>114.1</v>
      </c>
      <c r="DI376" s="5">
        <v>119.4</v>
      </c>
      <c r="DJ376" s="5">
        <v>123.5</v>
      </c>
      <c r="DK376" s="5">
        <v>129</v>
      </c>
      <c r="DL376" s="5">
        <v>126.5</v>
      </c>
      <c r="DM376" s="5">
        <v>120.3</v>
      </c>
      <c r="DN376" s="5">
        <v>118.9</v>
      </c>
      <c r="DO376" s="5">
        <v>121.2</v>
      </c>
      <c r="DP376" s="5">
        <v>118.8</v>
      </c>
      <c r="DQ376" s="5">
        <v>118</v>
      </c>
      <c r="DR376" s="5">
        <v>122.3</v>
      </c>
      <c r="DS376" s="5">
        <v>128</v>
      </c>
      <c r="DT376" s="5">
        <v>137.5</v>
      </c>
    </row>
    <row r="377" spans="1:124">
      <c r="A377" s="3" t="s">
        <v>767</v>
      </c>
      <c r="B377" s="3" t="s">
        <v>768</v>
      </c>
      <c r="C377" s="4">
        <v>1.294E-2</v>
      </c>
      <c r="D377" s="5">
        <v>107.2</v>
      </c>
      <c r="E377" s="5">
        <v>107.3</v>
      </c>
      <c r="F377" s="5">
        <v>108.2</v>
      </c>
      <c r="G377" s="5">
        <v>106.5</v>
      </c>
      <c r="H377" s="5">
        <v>104.6</v>
      </c>
      <c r="I377" s="5">
        <v>107</v>
      </c>
      <c r="J377" s="5">
        <v>109.4</v>
      </c>
      <c r="K377" s="5">
        <v>109.4</v>
      </c>
      <c r="L377" s="5">
        <v>109.5</v>
      </c>
      <c r="M377" s="5">
        <v>109.5</v>
      </c>
      <c r="N377" s="5">
        <v>110.7</v>
      </c>
      <c r="O377" s="5">
        <v>110.7</v>
      </c>
      <c r="P377" s="5">
        <v>109.4</v>
      </c>
      <c r="Q377" s="5">
        <v>109.5</v>
      </c>
      <c r="R377" s="5">
        <v>108.2</v>
      </c>
      <c r="S377" s="5">
        <v>112.7</v>
      </c>
      <c r="T377" s="5">
        <v>114.6</v>
      </c>
      <c r="U377" s="5">
        <v>121.6</v>
      </c>
      <c r="V377" s="5">
        <v>117.7</v>
      </c>
      <c r="W377" s="5">
        <v>117.8</v>
      </c>
      <c r="X377" s="5">
        <v>119.4</v>
      </c>
      <c r="Y377" s="5">
        <v>117.5</v>
      </c>
      <c r="Z377" s="5">
        <v>117.4</v>
      </c>
      <c r="AA377" s="5">
        <v>117.4</v>
      </c>
      <c r="AB377" s="5">
        <v>116.3</v>
      </c>
      <c r="AC377" s="5">
        <v>117.5</v>
      </c>
      <c r="AD377" s="5">
        <v>116</v>
      </c>
      <c r="AE377" s="5">
        <v>119.5</v>
      </c>
      <c r="AF377" s="5">
        <v>119.5</v>
      </c>
      <c r="AG377" s="5">
        <v>119.5</v>
      </c>
      <c r="AH377" s="5">
        <v>118.9</v>
      </c>
      <c r="AI377" s="5">
        <v>117.3</v>
      </c>
      <c r="AJ377" s="5">
        <v>113.7</v>
      </c>
      <c r="AK377" s="5">
        <v>110.3</v>
      </c>
      <c r="AL377" s="5">
        <v>108.6</v>
      </c>
      <c r="AM377" s="5">
        <v>108.6</v>
      </c>
      <c r="AN377" s="5">
        <v>105</v>
      </c>
      <c r="AO377" s="5">
        <v>107.4</v>
      </c>
      <c r="AP377" s="5">
        <v>107.4</v>
      </c>
      <c r="AQ377" s="5">
        <v>107.4</v>
      </c>
      <c r="AR377" s="5">
        <v>104.1</v>
      </c>
      <c r="AS377" s="5">
        <v>100.8</v>
      </c>
      <c r="AT377" s="5">
        <v>100.8</v>
      </c>
      <c r="AU377" s="5">
        <v>100.8</v>
      </c>
      <c r="AV377" s="5">
        <v>99.6</v>
      </c>
      <c r="AW377" s="5">
        <v>99.6</v>
      </c>
      <c r="AX377" s="5">
        <v>98.7</v>
      </c>
      <c r="AY377" s="5">
        <v>96.6</v>
      </c>
      <c r="AZ377" s="5">
        <v>99.1</v>
      </c>
      <c r="BA377" s="5">
        <v>99.1</v>
      </c>
      <c r="BB377" s="5">
        <v>98.8</v>
      </c>
      <c r="BC377" s="5">
        <v>98.8</v>
      </c>
      <c r="BD377" s="5">
        <v>98.8</v>
      </c>
      <c r="BE377" s="5">
        <v>98.8</v>
      </c>
      <c r="BF377" s="5">
        <v>97.9</v>
      </c>
      <c r="BG377" s="5">
        <v>97.9</v>
      </c>
      <c r="BH377" s="5">
        <v>97.9</v>
      </c>
      <c r="BI377" s="5">
        <v>99.2</v>
      </c>
      <c r="BJ377" s="5">
        <v>100.9</v>
      </c>
      <c r="BK377" s="5">
        <v>101.7</v>
      </c>
      <c r="BL377" s="5">
        <v>100.9</v>
      </c>
      <c r="BM377" s="5">
        <v>100</v>
      </c>
      <c r="BN377" s="5">
        <v>101.3</v>
      </c>
      <c r="BO377" s="5">
        <v>99.6</v>
      </c>
      <c r="BP377" s="5">
        <v>99.6</v>
      </c>
      <c r="BQ377" s="5">
        <v>102.1</v>
      </c>
      <c r="BR377" s="5">
        <v>103.7</v>
      </c>
      <c r="BS377" s="5">
        <v>103.7</v>
      </c>
      <c r="BT377" s="5">
        <v>105</v>
      </c>
      <c r="BU377" s="5">
        <v>106.2</v>
      </c>
      <c r="BV377" s="5">
        <v>107.2</v>
      </c>
      <c r="BW377" s="5">
        <v>108.7</v>
      </c>
      <c r="BX377" s="5">
        <v>111.1</v>
      </c>
      <c r="BY377" s="5">
        <v>112.3</v>
      </c>
      <c r="BZ377" s="5">
        <v>113.5</v>
      </c>
      <c r="CA377" s="5">
        <v>111.9</v>
      </c>
      <c r="CB377" s="5">
        <v>111.9</v>
      </c>
      <c r="CC377" s="5">
        <v>113.9</v>
      </c>
      <c r="CD377" s="5">
        <v>115.4</v>
      </c>
      <c r="CE377" s="5">
        <v>114.3</v>
      </c>
      <c r="CF377" s="5">
        <v>108.7</v>
      </c>
      <c r="CG377" s="5">
        <v>108.7</v>
      </c>
      <c r="CH377" s="5">
        <v>107.4</v>
      </c>
      <c r="CI377" s="5">
        <v>106.2</v>
      </c>
      <c r="CJ377" s="5">
        <v>108.3</v>
      </c>
      <c r="CK377" s="5">
        <v>108.3</v>
      </c>
      <c r="CL377" s="5">
        <v>108.3</v>
      </c>
      <c r="CM377" s="5">
        <v>105</v>
      </c>
      <c r="CN377" s="5">
        <v>105</v>
      </c>
      <c r="CO377" s="5">
        <v>103.5</v>
      </c>
      <c r="CP377" s="5">
        <v>104.6</v>
      </c>
      <c r="CQ377" s="5">
        <v>103.3</v>
      </c>
      <c r="CR377" s="5">
        <v>103.7</v>
      </c>
      <c r="CS377" s="5">
        <v>104.6</v>
      </c>
      <c r="CT377" s="5">
        <v>103.7</v>
      </c>
      <c r="CU377" s="5">
        <v>104</v>
      </c>
      <c r="CV377" s="5">
        <v>101.3</v>
      </c>
      <c r="CW377" s="5">
        <v>98.5</v>
      </c>
      <c r="CX377" s="5">
        <v>99.4</v>
      </c>
      <c r="CY377" s="5">
        <v>100.7</v>
      </c>
      <c r="CZ377" s="5">
        <v>101</v>
      </c>
      <c r="DA377" s="5">
        <v>97.5</v>
      </c>
      <c r="DB377" s="5">
        <v>98.3</v>
      </c>
      <c r="DC377" s="5">
        <v>99.2</v>
      </c>
      <c r="DD377" s="5">
        <v>100</v>
      </c>
      <c r="DE377" s="5">
        <v>101.3</v>
      </c>
      <c r="DF377" s="5">
        <v>103.1</v>
      </c>
      <c r="DG377" s="5">
        <v>105.5</v>
      </c>
      <c r="DH377" s="5">
        <v>106.7</v>
      </c>
      <c r="DI377" s="5">
        <v>108.9</v>
      </c>
      <c r="DJ377" s="5">
        <v>112.3</v>
      </c>
      <c r="DK377" s="5">
        <v>111.8</v>
      </c>
      <c r="DL377" s="5">
        <v>113.3</v>
      </c>
      <c r="DM377" s="5">
        <v>114.7</v>
      </c>
      <c r="DN377" s="5">
        <v>118.7</v>
      </c>
      <c r="DO377" s="5">
        <v>126</v>
      </c>
      <c r="DP377" s="5">
        <v>123</v>
      </c>
      <c r="DQ377" s="5">
        <v>123</v>
      </c>
      <c r="DR377" s="5">
        <v>124.8</v>
      </c>
      <c r="DS377" s="5">
        <v>136.6</v>
      </c>
      <c r="DT377" s="5">
        <v>140.5</v>
      </c>
    </row>
    <row r="378" spans="1:124">
      <c r="A378" s="3" t="s">
        <v>769</v>
      </c>
      <c r="B378" s="3" t="s">
        <v>770</v>
      </c>
      <c r="C378" s="4">
        <v>6.8399999999999997E-3</v>
      </c>
      <c r="D378" s="5">
        <v>90.4</v>
      </c>
      <c r="E378" s="5">
        <v>90.6</v>
      </c>
      <c r="F378" s="5">
        <v>91.2</v>
      </c>
      <c r="G378" s="5">
        <v>88.3</v>
      </c>
      <c r="H378" s="5">
        <v>89.5</v>
      </c>
      <c r="I378" s="5">
        <v>89.7</v>
      </c>
      <c r="J378" s="5">
        <v>94.8</v>
      </c>
      <c r="K378" s="5">
        <v>93.1</v>
      </c>
      <c r="L378" s="5">
        <v>88.3</v>
      </c>
      <c r="M378" s="5">
        <v>91.7</v>
      </c>
      <c r="N378" s="5">
        <v>93</v>
      </c>
      <c r="O378" s="5">
        <v>91.4</v>
      </c>
      <c r="P378" s="5">
        <v>90.2</v>
      </c>
      <c r="Q378" s="5">
        <v>89.3</v>
      </c>
      <c r="R378" s="5">
        <v>89.8</v>
      </c>
      <c r="S378" s="5">
        <v>90.8</v>
      </c>
      <c r="T378" s="5">
        <v>92.6</v>
      </c>
      <c r="U378" s="5">
        <v>105</v>
      </c>
      <c r="V378" s="5">
        <v>106.2</v>
      </c>
      <c r="W378" s="5">
        <v>106.2</v>
      </c>
      <c r="X378" s="5">
        <v>107.4</v>
      </c>
      <c r="Y378" s="5">
        <v>98.8</v>
      </c>
      <c r="Z378" s="5">
        <v>108.3</v>
      </c>
      <c r="AA378" s="5">
        <v>108</v>
      </c>
      <c r="AB378" s="5">
        <v>108.9</v>
      </c>
      <c r="AC378" s="5">
        <v>107.6</v>
      </c>
      <c r="AD378" s="5">
        <v>106.8</v>
      </c>
      <c r="AE378" s="5">
        <v>108</v>
      </c>
      <c r="AF378" s="5">
        <v>111.7</v>
      </c>
      <c r="AG378" s="5">
        <v>111.5</v>
      </c>
      <c r="AH378" s="5">
        <v>110</v>
      </c>
      <c r="AI378" s="5">
        <v>108</v>
      </c>
      <c r="AJ378" s="5">
        <v>107.1</v>
      </c>
      <c r="AK378" s="5">
        <v>103.6</v>
      </c>
      <c r="AL378" s="5">
        <v>100.8</v>
      </c>
      <c r="AM378" s="5">
        <v>93.2</v>
      </c>
      <c r="AN378" s="5">
        <v>105.3</v>
      </c>
      <c r="AO378" s="5">
        <v>101.5</v>
      </c>
      <c r="AP378" s="5">
        <v>109.8</v>
      </c>
      <c r="AQ378" s="5">
        <v>110.5</v>
      </c>
      <c r="AR378" s="5">
        <v>109.7</v>
      </c>
      <c r="AS378" s="5">
        <v>106.7</v>
      </c>
      <c r="AT378" s="5">
        <v>109.3</v>
      </c>
      <c r="AU378" s="5">
        <v>109.3</v>
      </c>
      <c r="AV378" s="5">
        <v>108.7</v>
      </c>
      <c r="AW378" s="5">
        <v>106.9</v>
      </c>
      <c r="AX378" s="5">
        <v>106.9</v>
      </c>
      <c r="AY378" s="5">
        <v>105.6</v>
      </c>
      <c r="AZ378" s="5">
        <v>102.3</v>
      </c>
      <c r="BA378" s="5">
        <v>99.8</v>
      </c>
      <c r="BB378" s="5">
        <v>105.3</v>
      </c>
      <c r="BC378" s="5">
        <v>103.9</v>
      </c>
      <c r="BD378" s="5">
        <v>103.9</v>
      </c>
      <c r="BE378" s="5">
        <v>103.5</v>
      </c>
      <c r="BF378" s="5">
        <v>103.7</v>
      </c>
      <c r="BG378" s="5">
        <v>100.9</v>
      </c>
      <c r="BH378" s="5">
        <v>100.9</v>
      </c>
      <c r="BI378" s="5">
        <v>101.9</v>
      </c>
      <c r="BJ378" s="5">
        <v>103</v>
      </c>
      <c r="BK378" s="5">
        <v>103</v>
      </c>
      <c r="BL378" s="5">
        <v>103.5</v>
      </c>
      <c r="BM378" s="5">
        <v>103.5</v>
      </c>
      <c r="BN378" s="5">
        <v>103.5</v>
      </c>
      <c r="BO378" s="5">
        <v>101.5</v>
      </c>
      <c r="BP378" s="5">
        <v>101.6</v>
      </c>
      <c r="BQ378" s="5">
        <v>102.2</v>
      </c>
      <c r="BR378" s="5">
        <v>102.6</v>
      </c>
      <c r="BS378" s="5">
        <v>104.3</v>
      </c>
      <c r="BT378" s="5">
        <v>105</v>
      </c>
      <c r="BU378" s="5">
        <v>106.1</v>
      </c>
      <c r="BV378" s="5">
        <v>106.1</v>
      </c>
      <c r="BW378" s="5">
        <v>106.7</v>
      </c>
      <c r="BX378" s="5">
        <v>106.7</v>
      </c>
      <c r="BY378" s="5">
        <v>107</v>
      </c>
      <c r="BZ378" s="5">
        <v>109.6</v>
      </c>
      <c r="CA378" s="5">
        <v>110.3</v>
      </c>
      <c r="CB378" s="5">
        <v>110.3</v>
      </c>
      <c r="CC378" s="5">
        <v>111.5</v>
      </c>
      <c r="CD378" s="5">
        <v>112.3</v>
      </c>
      <c r="CE378" s="5">
        <v>112.3</v>
      </c>
      <c r="CF378" s="5">
        <v>112.9</v>
      </c>
      <c r="CG378" s="5">
        <v>112.5</v>
      </c>
      <c r="CH378" s="5">
        <v>108.7</v>
      </c>
      <c r="CI378" s="5">
        <v>114.8</v>
      </c>
      <c r="CJ378" s="5">
        <v>113.8</v>
      </c>
      <c r="CK378" s="5">
        <v>112.3</v>
      </c>
      <c r="CL378" s="5">
        <v>112.3</v>
      </c>
      <c r="CM378" s="5">
        <v>111.8</v>
      </c>
      <c r="CN378" s="5">
        <v>113.9</v>
      </c>
      <c r="CO378" s="5">
        <v>111.5</v>
      </c>
      <c r="CP378" s="5">
        <v>111.5</v>
      </c>
      <c r="CQ378" s="5">
        <v>111.5</v>
      </c>
      <c r="CR378" s="5">
        <v>111.5</v>
      </c>
      <c r="CS378" s="5">
        <v>111.5</v>
      </c>
      <c r="CT378" s="5">
        <v>111.5</v>
      </c>
      <c r="CU378" s="5">
        <v>111.5</v>
      </c>
      <c r="CV378" s="5">
        <v>111.5</v>
      </c>
      <c r="CW378" s="5">
        <v>111.5</v>
      </c>
      <c r="CX378" s="5">
        <v>111.5</v>
      </c>
      <c r="CY378" s="5">
        <v>111.7</v>
      </c>
      <c r="CZ378" s="5">
        <v>111.5</v>
      </c>
      <c r="DA378" s="5">
        <v>110.1</v>
      </c>
      <c r="DB378" s="5">
        <v>110.1</v>
      </c>
      <c r="DC378" s="5">
        <v>109.4</v>
      </c>
      <c r="DD378" s="5">
        <v>109.5</v>
      </c>
      <c r="DE378" s="5">
        <v>109.4</v>
      </c>
      <c r="DF378" s="5">
        <v>117.6</v>
      </c>
      <c r="DG378" s="5">
        <v>117.5</v>
      </c>
      <c r="DH378" s="5">
        <v>116.6</v>
      </c>
      <c r="DI378" s="5">
        <v>123.3</v>
      </c>
      <c r="DJ378" s="5">
        <v>122.8</v>
      </c>
      <c r="DK378" s="5">
        <v>121.2</v>
      </c>
      <c r="DL378" s="5">
        <v>127.6</v>
      </c>
      <c r="DM378" s="5">
        <v>127.3</v>
      </c>
      <c r="DN378" s="5">
        <v>126.6</v>
      </c>
      <c r="DO378" s="5">
        <v>126.6</v>
      </c>
      <c r="DP378" s="5">
        <v>126.5</v>
      </c>
      <c r="DQ378" s="5">
        <v>130.4</v>
      </c>
      <c r="DR378" s="5">
        <v>129.9</v>
      </c>
      <c r="DS378" s="5">
        <v>131.30000000000001</v>
      </c>
      <c r="DT378" s="5">
        <v>138</v>
      </c>
    </row>
    <row r="379" spans="1:124">
      <c r="A379" s="3" t="s">
        <v>771</v>
      </c>
      <c r="B379" s="3" t="s">
        <v>772</v>
      </c>
      <c r="C379" s="4">
        <v>2.162E-2</v>
      </c>
      <c r="D379" s="5">
        <v>132.1</v>
      </c>
      <c r="E379" s="5">
        <v>127.5</v>
      </c>
      <c r="F379" s="5">
        <v>122.3</v>
      </c>
      <c r="G379" s="5">
        <v>121.6</v>
      </c>
      <c r="H379" s="5">
        <v>115</v>
      </c>
      <c r="I379" s="5">
        <v>117.6</v>
      </c>
      <c r="J379" s="5">
        <v>110.1</v>
      </c>
      <c r="K379" s="5">
        <v>108.8</v>
      </c>
      <c r="L379" s="5">
        <v>117.4</v>
      </c>
      <c r="M379" s="5">
        <v>125.5</v>
      </c>
      <c r="N379" s="5">
        <v>122.1</v>
      </c>
      <c r="O379" s="5">
        <v>121.8</v>
      </c>
      <c r="P379" s="5">
        <v>104.7</v>
      </c>
      <c r="Q379" s="5">
        <v>98.2</v>
      </c>
      <c r="R379" s="5">
        <v>95.3</v>
      </c>
      <c r="S379" s="5">
        <v>93.8</v>
      </c>
      <c r="T379" s="5">
        <v>94</v>
      </c>
      <c r="U379" s="5">
        <v>97.3</v>
      </c>
      <c r="V379" s="5">
        <v>93.7</v>
      </c>
      <c r="W379" s="5">
        <v>92.7</v>
      </c>
      <c r="X379" s="5">
        <v>89.6</v>
      </c>
      <c r="Y379" s="5">
        <v>87.9</v>
      </c>
      <c r="Z379" s="5">
        <v>91.7</v>
      </c>
      <c r="AA379" s="5">
        <v>89.3</v>
      </c>
      <c r="AB379" s="5">
        <v>90.3</v>
      </c>
      <c r="AC379" s="5">
        <v>88.6</v>
      </c>
      <c r="AD379" s="5">
        <v>86.2</v>
      </c>
      <c r="AE379" s="5">
        <v>85.8</v>
      </c>
      <c r="AF379" s="5">
        <v>83.3</v>
      </c>
      <c r="AG379" s="5">
        <v>82.7</v>
      </c>
      <c r="AH379" s="5">
        <v>79.8</v>
      </c>
      <c r="AI379" s="5">
        <v>77.2</v>
      </c>
      <c r="AJ379" s="5">
        <v>71.599999999999994</v>
      </c>
      <c r="AK379" s="5">
        <v>72.400000000000006</v>
      </c>
      <c r="AL379" s="5">
        <v>73.099999999999994</v>
      </c>
      <c r="AM379" s="5">
        <v>75.2</v>
      </c>
      <c r="AN379" s="5">
        <v>78.599999999999994</v>
      </c>
      <c r="AO379" s="5">
        <v>78.099999999999994</v>
      </c>
      <c r="AP379" s="5">
        <v>81.099999999999994</v>
      </c>
      <c r="AQ379" s="5">
        <v>82.9</v>
      </c>
      <c r="AR379" s="5">
        <v>86.4</v>
      </c>
      <c r="AS379" s="5">
        <v>87.6</v>
      </c>
      <c r="AT379" s="5">
        <v>84.3</v>
      </c>
      <c r="AU379" s="5">
        <v>85.8</v>
      </c>
      <c r="AV379" s="5">
        <v>85.2</v>
      </c>
      <c r="AW379" s="5">
        <v>83.7</v>
      </c>
      <c r="AX379" s="5">
        <v>84.5</v>
      </c>
      <c r="AY379" s="5">
        <v>84.9</v>
      </c>
      <c r="AZ379" s="5">
        <v>86.8</v>
      </c>
      <c r="BA379" s="5">
        <v>85.8</v>
      </c>
      <c r="BB379" s="5">
        <v>85.8</v>
      </c>
      <c r="BC379" s="5">
        <v>85.2</v>
      </c>
      <c r="BD379" s="5">
        <v>92.9</v>
      </c>
      <c r="BE379" s="5">
        <v>87.1</v>
      </c>
      <c r="BF379" s="5">
        <v>83.9</v>
      </c>
      <c r="BG379" s="5">
        <v>85.9</v>
      </c>
      <c r="BH379" s="5">
        <v>83</v>
      </c>
      <c r="BI379" s="5">
        <v>87.6</v>
      </c>
      <c r="BJ379" s="5">
        <v>87.8</v>
      </c>
      <c r="BK379" s="5">
        <v>91</v>
      </c>
      <c r="BL379" s="5">
        <v>91.3</v>
      </c>
      <c r="BM379" s="5">
        <v>91.3</v>
      </c>
      <c r="BN379" s="5">
        <v>91</v>
      </c>
      <c r="BO379" s="5">
        <v>90.2</v>
      </c>
      <c r="BP379" s="5">
        <v>90.8</v>
      </c>
      <c r="BQ379" s="5">
        <v>92.3</v>
      </c>
      <c r="BR379" s="5">
        <v>94</v>
      </c>
      <c r="BS379" s="5">
        <v>104.6</v>
      </c>
      <c r="BT379" s="5">
        <v>123.7</v>
      </c>
      <c r="BU379" s="5">
        <v>130.6</v>
      </c>
      <c r="BV379" s="5">
        <v>126</v>
      </c>
      <c r="BW379" s="5">
        <v>120</v>
      </c>
      <c r="BX379" s="5">
        <v>118.3</v>
      </c>
      <c r="BY379" s="5">
        <v>118.8</v>
      </c>
      <c r="BZ379" s="5">
        <v>106.6</v>
      </c>
      <c r="CA379" s="5">
        <v>124.9</v>
      </c>
      <c r="CB379" s="5">
        <v>116.2</v>
      </c>
      <c r="CC379" s="5">
        <v>122.1</v>
      </c>
      <c r="CD379" s="5">
        <v>127.1</v>
      </c>
      <c r="CE379" s="5">
        <v>132.30000000000001</v>
      </c>
      <c r="CF379" s="5">
        <v>125.3</v>
      </c>
      <c r="CG379" s="5">
        <v>122.4</v>
      </c>
      <c r="CH379" s="5">
        <v>124.2</v>
      </c>
      <c r="CI379" s="5">
        <v>115.8</v>
      </c>
      <c r="CJ379" s="5">
        <v>118.9</v>
      </c>
      <c r="CK379" s="5">
        <v>119.5</v>
      </c>
      <c r="CL379" s="5">
        <v>119</v>
      </c>
      <c r="CM379" s="5">
        <v>115.3</v>
      </c>
      <c r="CN379" s="5">
        <v>110.4</v>
      </c>
      <c r="CO379" s="5">
        <v>113.2</v>
      </c>
      <c r="CP379" s="5">
        <v>112.2</v>
      </c>
      <c r="CQ379" s="5">
        <v>110.4</v>
      </c>
      <c r="CR379" s="5">
        <v>109.9</v>
      </c>
      <c r="CS379" s="5">
        <v>109.6</v>
      </c>
      <c r="CT379" s="5">
        <v>106.9</v>
      </c>
      <c r="CU379" s="5">
        <v>108.1</v>
      </c>
      <c r="CV379" s="5">
        <v>110.4</v>
      </c>
      <c r="CW379" s="5">
        <v>105.3</v>
      </c>
      <c r="CX379" s="5">
        <v>99.2</v>
      </c>
      <c r="CY379" s="5">
        <v>82.5</v>
      </c>
      <c r="CZ379" s="5">
        <v>83.9</v>
      </c>
      <c r="DA379" s="5">
        <v>91.8</v>
      </c>
      <c r="DB379" s="5">
        <v>87.5</v>
      </c>
      <c r="DC379" s="5">
        <v>84.7</v>
      </c>
      <c r="DD379" s="5">
        <v>83.8</v>
      </c>
      <c r="DE379" s="5">
        <v>82.5</v>
      </c>
      <c r="DF379" s="5">
        <v>83.4</v>
      </c>
      <c r="DG379" s="5">
        <v>83.8</v>
      </c>
      <c r="DH379" s="5">
        <v>85.2</v>
      </c>
      <c r="DI379" s="5">
        <v>81.5</v>
      </c>
      <c r="DJ379" s="5">
        <v>81.400000000000006</v>
      </c>
      <c r="DK379" s="5">
        <v>80.400000000000006</v>
      </c>
      <c r="DL379" s="5">
        <v>78.599999999999994</v>
      </c>
      <c r="DM379" s="5">
        <v>79.5</v>
      </c>
      <c r="DN379" s="5">
        <v>79.3</v>
      </c>
      <c r="DO379" s="5">
        <v>77.8</v>
      </c>
      <c r="DP379" s="5">
        <v>79.900000000000006</v>
      </c>
      <c r="DQ379" s="5">
        <v>80.2</v>
      </c>
      <c r="DR379" s="5">
        <v>79.400000000000006</v>
      </c>
      <c r="DS379" s="5">
        <v>81</v>
      </c>
      <c r="DT379" s="5">
        <v>82.4</v>
      </c>
    </row>
    <row r="380" spans="1:124">
      <c r="A380" s="3" t="s">
        <v>773</v>
      </c>
      <c r="B380" s="3" t="s">
        <v>774</v>
      </c>
      <c r="C380" s="4">
        <v>7.5100000000000002E-3</v>
      </c>
      <c r="D380" s="5">
        <v>89.1</v>
      </c>
      <c r="E380" s="5">
        <v>92.7</v>
      </c>
      <c r="F380" s="5">
        <v>97.7</v>
      </c>
      <c r="G380" s="5">
        <v>96.8</v>
      </c>
      <c r="H380" s="5">
        <v>89.1</v>
      </c>
      <c r="I380" s="5">
        <v>79.5</v>
      </c>
      <c r="J380" s="5">
        <v>79.3</v>
      </c>
      <c r="K380" s="5">
        <v>80.5</v>
      </c>
      <c r="L380" s="5">
        <v>85.6</v>
      </c>
      <c r="M380" s="5">
        <v>93.5</v>
      </c>
      <c r="N380" s="5">
        <v>89.5</v>
      </c>
      <c r="O380" s="5">
        <v>88.2</v>
      </c>
      <c r="P380" s="5">
        <v>91.9</v>
      </c>
      <c r="Q380" s="5">
        <v>92.2</v>
      </c>
      <c r="R380" s="5">
        <v>90.4</v>
      </c>
      <c r="S380" s="5">
        <v>93.4</v>
      </c>
      <c r="T380" s="5">
        <v>96.5</v>
      </c>
      <c r="U380" s="5">
        <v>105.6</v>
      </c>
      <c r="V380" s="5">
        <v>110.2</v>
      </c>
      <c r="W380" s="5">
        <v>118.9</v>
      </c>
      <c r="X380" s="5">
        <v>121.2</v>
      </c>
      <c r="Y380" s="5">
        <v>116.7</v>
      </c>
      <c r="Z380" s="5">
        <v>114.1</v>
      </c>
      <c r="AA380" s="5">
        <v>114.6</v>
      </c>
      <c r="AB380" s="5">
        <v>117.4</v>
      </c>
      <c r="AC380" s="5">
        <v>112.6</v>
      </c>
      <c r="AD380" s="5">
        <v>107.8</v>
      </c>
      <c r="AE380" s="5">
        <v>105.8</v>
      </c>
      <c r="AF380" s="5">
        <v>106</v>
      </c>
      <c r="AG380" s="5">
        <v>109.7</v>
      </c>
      <c r="AH380" s="5">
        <v>110.1</v>
      </c>
      <c r="AI380" s="5">
        <v>105.7</v>
      </c>
      <c r="AJ380" s="5">
        <v>99.8</v>
      </c>
      <c r="AK380" s="5">
        <v>100.7</v>
      </c>
      <c r="AL380" s="5">
        <v>97.9</v>
      </c>
      <c r="AM380" s="5">
        <v>97</v>
      </c>
      <c r="AN380" s="5">
        <v>97.7</v>
      </c>
      <c r="AO380" s="5">
        <v>96.1</v>
      </c>
      <c r="AP380" s="5">
        <v>96.6</v>
      </c>
      <c r="AQ380" s="5">
        <v>93.4</v>
      </c>
      <c r="AR380" s="5">
        <v>94.9</v>
      </c>
      <c r="AS380" s="5">
        <v>97.1</v>
      </c>
      <c r="AT380" s="5">
        <v>93.8</v>
      </c>
      <c r="AU380" s="5">
        <v>92.9</v>
      </c>
      <c r="AV380" s="5">
        <v>93.2</v>
      </c>
      <c r="AW380" s="5">
        <v>90.5</v>
      </c>
      <c r="AX380" s="5">
        <v>89.7</v>
      </c>
      <c r="AY380" s="5">
        <v>86.6</v>
      </c>
      <c r="AZ380" s="5">
        <v>90.4</v>
      </c>
      <c r="BA380" s="5">
        <v>87.7</v>
      </c>
      <c r="BB380" s="5">
        <v>88.8</v>
      </c>
      <c r="BC380" s="5">
        <v>91.9</v>
      </c>
      <c r="BD380" s="5">
        <v>92.3</v>
      </c>
      <c r="BE380" s="5">
        <v>93</v>
      </c>
      <c r="BF380" s="5">
        <v>94.7</v>
      </c>
      <c r="BG380" s="5">
        <v>97.2</v>
      </c>
      <c r="BH380" s="5">
        <v>100.8</v>
      </c>
      <c r="BI380" s="5">
        <v>94.9</v>
      </c>
      <c r="BJ380" s="5">
        <v>95.3</v>
      </c>
      <c r="BK380" s="5">
        <v>100.7</v>
      </c>
      <c r="BL380" s="5">
        <v>103.9</v>
      </c>
      <c r="BM380" s="5">
        <v>109.9</v>
      </c>
      <c r="BN380" s="5">
        <v>118.8</v>
      </c>
      <c r="BO380" s="5">
        <v>119.5</v>
      </c>
      <c r="BP380" s="5">
        <v>118.8</v>
      </c>
      <c r="BQ380" s="5">
        <v>119.8</v>
      </c>
      <c r="BR380" s="5">
        <v>123.7</v>
      </c>
      <c r="BS380" s="5">
        <v>135.1</v>
      </c>
      <c r="BT380" s="5">
        <v>152.5</v>
      </c>
      <c r="BU380" s="5">
        <v>158.5</v>
      </c>
      <c r="BV380" s="5">
        <v>157.30000000000001</v>
      </c>
      <c r="BW380" s="5">
        <v>160.5</v>
      </c>
      <c r="BX380" s="5">
        <v>163.19999999999999</v>
      </c>
      <c r="BY380" s="5">
        <v>179.7</v>
      </c>
      <c r="BZ380" s="5">
        <v>226.5</v>
      </c>
      <c r="CA380" s="5">
        <v>223.7</v>
      </c>
      <c r="CB380" s="5">
        <v>231.7</v>
      </c>
      <c r="CC380" s="5">
        <v>230.5</v>
      </c>
      <c r="CD380" s="5">
        <v>234.6</v>
      </c>
      <c r="CE380" s="5">
        <v>232.7</v>
      </c>
      <c r="CF380" s="5">
        <v>220.4</v>
      </c>
      <c r="CG380" s="5">
        <v>227.7</v>
      </c>
      <c r="CH380" s="5">
        <v>229.8</v>
      </c>
      <c r="CI380" s="5">
        <v>222.4</v>
      </c>
      <c r="CJ380" s="5">
        <v>225.7</v>
      </c>
      <c r="CK380" s="5">
        <v>231.9</v>
      </c>
      <c r="CL380" s="5">
        <v>226.3</v>
      </c>
      <c r="CM380" s="5">
        <v>228.9</v>
      </c>
      <c r="CN380" s="5">
        <v>224.1</v>
      </c>
      <c r="CO380" s="5">
        <v>229.6</v>
      </c>
      <c r="CP380" s="5">
        <v>209.9</v>
      </c>
      <c r="CQ380" s="5">
        <v>175.1</v>
      </c>
      <c r="CR380" s="5">
        <v>176.5</v>
      </c>
      <c r="CS380" s="5">
        <v>164.2</v>
      </c>
      <c r="CT380" s="5">
        <v>162.9</v>
      </c>
      <c r="CU380" s="5">
        <v>163.80000000000001</v>
      </c>
      <c r="CV380" s="5">
        <v>154.19999999999999</v>
      </c>
      <c r="CW380" s="5">
        <v>172.7</v>
      </c>
      <c r="CX380" s="5">
        <v>179.5</v>
      </c>
      <c r="CY380" s="5">
        <v>211.3</v>
      </c>
      <c r="CZ380" s="5">
        <v>242.4</v>
      </c>
      <c r="DA380" s="5">
        <v>209.3</v>
      </c>
      <c r="DB380" s="5">
        <v>213.1</v>
      </c>
      <c r="DC380" s="5">
        <v>259.89999999999998</v>
      </c>
      <c r="DD380" s="5">
        <v>263.5</v>
      </c>
      <c r="DE380" s="5">
        <v>255.4</v>
      </c>
      <c r="DF380" s="5">
        <v>252.9</v>
      </c>
      <c r="DG380" s="5">
        <v>223.9</v>
      </c>
      <c r="DH380" s="5">
        <v>215</v>
      </c>
      <c r="DI380" s="5">
        <v>228.8</v>
      </c>
      <c r="DJ380" s="5">
        <v>229.8</v>
      </c>
      <c r="DK380" s="5">
        <v>234.1</v>
      </c>
      <c r="DL380" s="5">
        <v>241</v>
      </c>
      <c r="DM380" s="5">
        <v>247.7</v>
      </c>
      <c r="DN380" s="5">
        <v>249.3</v>
      </c>
      <c r="DO380" s="5">
        <v>254.1</v>
      </c>
      <c r="DP380" s="5">
        <v>241.6</v>
      </c>
      <c r="DQ380" s="5">
        <v>233.1</v>
      </c>
      <c r="DR380" s="5">
        <v>225.6</v>
      </c>
      <c r="DS380" s="5">
        <v>224.9</v>
      </c>
      <c r="DT380" s="5">
        <v>224.5</v>
      </c>
    </row>
    <row r="381" spans="1:124">
      <c r="A381" s="3" t="s">
        <v>775</v>
      </c>
      <c r="B381" s="3" t="s">
        <v>776</v>
      </c>
      <c r="C381" s="4">
        <v>5.5660000000000001E-2</v>
      </c>
      <c r="D381" s="5">
        <v>106.8</v>
      </c>
      <c r="E381" s="5">
        <v>110.7</v>
      </c>
      <c r="F381" s="5">
        <v>112.1</v>
      </c>
      <c r="G381" s="5">
        <v>113.1</v>
      </c>
      <c r="H381" s="5">
        <v>117.2</v>
      </c>
      <c r="I381" s="5">
        <v>119.1</v>
      </c>
      <c r="J381" s="5">
        <v>119.8</v>
      </c>
      <c r="K381" s="5">
        <v>119.7</v>
      </c>
      <c r="L381" s="5">
        <v>120</v>
      </c>
      <c r="M381" s="5">
        <v>119.7</v>
      </c>
      <c r="N381" s="5">
        <v>120.3</v>
      </c>
      <c r="O381" s="5">
        <v>119.7</v>
      </c>
      <c r="P381" s="5">
        <v>113.8</v>
      </c>
      <c r="Q381" s="5">
        <v>122.8</v>
      </c>
      <c r="R381" s="5">
        <v>126.2</v>
      </c>
      <c r="S381" s="5">
        <v>128</v>
      </c>
      <c r="T381" s="5">
        <v>124.4</v>
      </c>
      <c r="U381" s="5">
        <v>125.4</v>
      </c>
      <c r="V381" s="5">
        <v>124.5</v>
      </c>
      <c r="W381" s="5">
        <v>126</v>
      </c>
      <c r="X381" s="5">
        <v>135.69999999999999</v>
      </c>
      <c r="Y381" s="5">
        <v>136.1</v>
      </c>
      <c r="Z381" s="5">
        <v>136.19999999999999</v>
      </c>
      <c r="AA381" s="5">
        <v>138.30000000000001</v>
      </c>
      <c r="AB381" s="5">
        <v>133.19999999999999</v>
      </c>
      <c r="AC381" s="5">
        <v>128.5</v>
      </c>
      <c r="AD381" s="5">
        <v>132.6</v>
      </c>
      <c r="AE381" s="5">
        <v>129.5</v>
      </c>
      <c r="AF381" s="5">
        <v>123.4</v>
      </c>
      <c r="AG381" s="5">
        <v>125.4</v>
      </c>
      <c r="AH381" s="5">
        <v>125.2</v>
      </c>
      <c r="AI381" s="5">
        <v>126.7</v>
      </c>
      <c r="AJ381" s="5">
        <v>126.8</v>
      </c>
      <c r="AK381" s="5">
        <v>124.3</v>
      </c>
      <c r="AL381" s="5">
        <v>124.4</v>
      </c>
      <c r="AM381" s="5">
        <v>123.8</v>
      </c>
      <c r="AN381" s="5">
        <v>122.1</v>
      </c>
      <c r="AO381" s="5">
        <v>120</v>
      </c>
      <c r="AP381" s="5">
        <v>119.9</v>
      </c>
      <c r="AQ381" s="5">
        <v>121.4</v>
      </c>
      <c r="AR381" s="5">
        <v>122.2</v>
      </c>
      <c r="AS381" s="5">
        <v>122.1</v>
      </c>
      <c r="AT381" s="5">
        <v>118.8</v>
      </c>
      <c r="AU381" s="5">
        <v>119.9</v>
      </c>
      <c r="AV381" s="5">
        <v>116.8</v>
      </c>
      <c r="AW381" s="5">
        <v>115.8</v>
      </c>
      <c r="AX381" s="5">
        <v>115</v>
      </c>
      <c r="AY381" s="5">
        <v>112.9</v>
      </c>
      <c r="AZ381" s="5">
        <v>113.5</v>
      </c>
      <c r="BA381" s="5">
        <v>114.6</v>
      </c>
      <c r="BB381" s="5">
        <v>111.5</v>
      </c>
      <c r="BC381" s="5">
        <v>112</v>
      </c>
      <c r="BD381" s="5">
        <v>113.1</v>
      </c>
      <c r="BE381" s="5">
        <v>109.6</v>
      </c>
      <c r="BF381" s="5">
        <v>111.9</v>
      </c>
      <c r="BG381" s="5">
        <v>112.6</v>
      </c>
      <c r="BH381" s="5">
        <v>112.7</v>
      </c>
      <c r="BI381" s="5">
        <v>109.6</v>
      </c>
      <c r="BJ381" s="5">
        <v>109.4</v>
      </c>
      <c r="BK381" s="5">
        <v>107.4</v>
      </c>
      <c r="BL381" s="5">
        <v>107.4</v>
      </c>
      <c r="BM381" s="5">
        <v>108</v>
      </c>
      <c r="BN381" s="5">
        <v>113.9</v>
      </c>
      <c r="BO381" s="5">
        <v>112.2</v>
      </c>
      <c r="BP381" s="5">
        <v>111.3</v>
      </c>
      <c r="BQ381" s="5">
        <v>110.6</v>
      </c>
      <c r="BR381" s="5">
        <v>113.2</v>
      </c>
      <c r="BS381" s="5">
        <v>114</v>
      </c>
      <c r="BT381" s="5">
        <v>121.2</v>
      </c>
      <c r="BU381" s="5">
        <v>125.7</v>
      </c>
      <c r="BV381" s="5">
        <v>127.9</v>
      </c>
      <c r="BW381" s="5">
        <v>124.8</v>
      </c>
      <c r="BX381" s="5">
        <v>124.1</v>
      </c>
      <c r="BY381" s="5">
        <v>123.3</v>
      </c>
      <c r="BZ381" s="5">
        <v>127.2</v>
      </c>
      <c r="CA381" s="5">
        <v>128.6</v>
      </c>
      <c r="CB381" s="5">
        <v>129.6</v>
      </c>
      <c r="CC381" s="5">
        <v>134.30000000000001</v>
      </c>
      <c r="CD381" s="5">
        <v>131.1</v>
      </c>
      <c r="CE381" s="5">
        <v>135.19999999999999</v>
      </c>
      <c r="CF381" s="5">
        <v>136.1</v>
      </c>
      <c r="CG381" s="5">
        <v>139</v>
      </c>
      <c r="CH381" s="5">
        <v>138.80000000000001</v>
      </c>
      <c r="CI381" s="5">
        <v>139.19999999999999</v>
      </c>
      <c r="CJ381" s="5">
        <v>139.30000000000001</v>
      </c>
      <c r="CK381" s="5">
        <v>140.69999999999999</v>
      </c>
      <c r="CL381" s="5">
        <v>139.80000000000001</v>
      </c>
      <c r="CM381" s="5">
        <v>135.30000000000001</v>
      </c>
      <c r="CN381" s="5">
        <v>135.6</v>
      </c>
      <c r="CO381" s="5">
        <v>130.30000000000001</v>
      </c>
      <c r="CP381" s="5">
        <v>130.9</v>
      </c>
      <c r="CQ381" s="5">
        <v>131.30000000000001</v>
      </c>
      <c r="CR381" s="5">
        <v>133.6</v>
      </c>
      <c r="CS381" s="5">
        <v>133.4</v>
      </c>
      <c r="CT381" s="5">
        <v>134.80000000000001</v>
      </c>
      <c r="CU381" s="5">
        <v>134.9</v>
      </c>
      <c r="CV381" s="5">
        <v>131.5</v>
      </c>
      <c r="CW381" s="5">
        <v>134</v>
      </c>
      <c r="CX381" s="5">
        <v>133.30000000000001</v>
      </c>
      <c r="CY381" s="5">
        <v>133.5</v>
      </c>
      <c r="CZ381" s="5">
        <v>132.4</v>
      </c>
      <c r="DA381" s="5">
        <v>130.4</v>
      </c>
      <c r="DB381" s="5">
        <v>131.1</v>
      </c>
      <c r="DC381" s="5">
        <v>135.80000000000001</v>
      </c>
      <c r="DD381" s="5">
        <v>137.4</v>
      </c>
      <c r="DE381" s="5">
        <v>141.19999999999999</v>
      </c>
      <c r="DF381" s="5">
        <v>148.4</v>
      </c>
      <c r="DG381" s="5">
        <v>146.5</v>
      </c>
      <c r="DH381" s="5">
        <v>142.80000000000001</v>
      </c>
      <c r="DI381" s="5">
        <v>150.6</v>
      </c>
      <c r="DJ381" s="5">
        <v>155</v>
      </c>
      <c r="DK381" s="5">
        <v>157.69999999999999</v>
      </c>
      <c r="DL381" s="5">
        <v>156.9</v>
      </c>
      <c r="DM381" s="5">
        <v>159.5</v>
      </c>
      <c r="DN381" s="5">
        <v>167.1</v>
      </c>
      <c r="DO381" s="5">
        <v>169.4</v>
      </c>
      <c r="DP381" s="5">
        <v>167.8</v>
      </c>
      <c r="DQ381" s="5">
        <v>165.3</v>
      </c>
      <c r="DR381" s="5">
        <v>177</v>
      </c>
      <c r="DS381" s="5">
        <v>186.7</v>
      </c>
      <c r="DT381" s="5">
        <v>179.8</v>
      </c>
    </row>
    <row r="382" spans="1:124">
      <c r="A382" s="3" t="s">
        <v>777</v>
      </c>
      <c r="B382" s="3" t="s">
        <v>778</v>
      </c>
      <c r="C382" s="4">
        <v>3.0679999999999999E-2</v>
      </c>
      <c r="D382" s="5">
        <v>109.1</v>
      </c>
      <c r="E382" s="5">
        <v>110</v>
      </c>
      <c r="F382" s="5">
        <v>117.2</v>
      </c>
      <c r="G382" s="5">
        <v>116.3</v>
      </c>
      <c r="H382" s="5">
        <v>120.1</v>
      </c>
      <c r="I382" s="5">
        <v>120.6</v>
      </c>
      <c r="J382" s="5">
        <v>120.7</v>
      </c>
      <c r="K382" s="5">
        <v>119.8</v>
      </c>
      <c r="L382" s="5">
        <v>123.8</v>
      </c>
      <c r="M382" s="5">
        <v>124.7</v>
      </c>
      <c r="N382" s="5">
        <v>124.8</v>
      </c>
      <c r="O382" s="5">
        <v>125.9</v>
      </c>
      <c r="P382" s="5">
        <v>127.4</v>
      </c>
      <c r="Q382" s="5">
        <v>127.3</v>
      </c>
      <c r="R382" s="5">
        <v>124.5</v>
      </c>
      <c r="S382" s="5">
        <v>128.1</v>
      </c>
      <c r="T382" s="5">
        <v>128.5</v>
      </c>
      <c r="U382" s="5">
        <v>126.2</v>
      </c>
      <c r="V382" s="5">
        <v>125</v>
      </c>
      <c r="W382" s="5">
        <v>126.3</v>
      </c>
      <c r="X382" s="5">
        <v>129.19999999999999</v>
      </c>
      <c r="Y382" s="5">
        <v>130.19999999999999</v>
      </c>
      <c r="Z382" s="5">
        <v>129.6</v>
      </c>
      <c r="AA382" s="5">
        <v>137.6</v>
      </c>
      <c r="AB382" s="5">
        <v>133.69999999999999</v>
      </c>
      <c r="AC382" s="5">
        <v>132.30000000000001</v>
      </c>
      <c r="AD382" s="5">
        <v>131</v>
      </c>
      <c r="AE382" s="5">
        <v>130.19999999999999</v>
      </c>
      <c r="AF382" s="5">
        <v>133.30000000000001</v>
      </c>
      <c r="AG382" s="5">
        <v>132.69999999999999</v>
      </c>
      <c r="AH382" s="5">
        <v>132.9</v>
      </c>
      <c r="AI382" s="5">
        <v>130.9</v>
      </c>
      <c r="AJ382" s="5">
        <v>128.9</v>
      </c>
      <c r="AK382" s="5">
        <v>125</v>
      </c>
      <c r="AL382" s="5">
        <v>122.8</v>
      </c>
      <c r="AM382" s="5">
        <v>118.6</v>
      </c>
      <c r="AN382" s="5">
        <v>121.9</v>
      </c>
      <c r="AO382" s="5">
        <v>120.5</v>
      </c>
      <c r="AP382" s="5">
        <v>123.1</v>
      </c>
      <c r="AQ382" s="5">
        <v>118.2</v>
      </c>
      <c r="AR382" s="5">
        <v>118.2</v>
      </c>
      <c r="AS382" s="5">
        <v>115.2</v>
      </c>
      <c r="AT382" s="5">
        <v>114.9</v>
      </c>
      <c r="AU382" s="5">
        <v>115.4</v>
      </c>
      <c r="AV382" s="5">
        <v>114.6</v>
      </c>
      <c r="AW382" s="5">
        <v>113.3</v>
      </c>
      <c r="AX382" s="5">
        <v>112.4</v>
      </c>
      <c r="AY382" s="5">
        <v>112.9</v>
      </c>
      <c r="AZ382" s="5">
        <v>110.6</v>
      </c>
      <c r="BA382" s="5">
        <v>114.5</v>
      </c>
      <c r="BB382" s="5">
        <v>112.1</v>
      </c>
      <c r="BC382" s="5">
        <v>112.1</v>
      </c>
      <c r="BD382" s="5">
        <v>112.3</v>
      </c>
      <c r="BE382" s="5">
        <v>111</v>
      </c>
      <c r="BF382" s="5">
        <v>111.5</v>
      </c>
      <c r="BG382" s="5">
        <v>111.7</v>
      </c>
      <c r="BH382" s="5">
        <v>114.6</v>
      </c>
      <c r="BI382" s="5">
        <v>117.2</v>
      </c>
      <c r="BJ382" s="5">
        <v>122.6</v>
      </c>
      <c r="BK382" s="5">
        <v>124.4</v>
      </c>
      <c r="BL382" s="5">
        <v>124.1</v>
      </c>
      <c r="BM382" s="5">
        <v>123.3</v>
      </c>
      <c r="BN382" s="5">
        <v>118.9</v>
      </c>
      <c r="BO382" s="5">
        <v>116.1</v>
      </c>
      <c r="BP382" s="5">
        <v>116</v>
      </c>
      <c r="BQ382" s="5">
        <v>119.9</v>
      </c>
      <c r="BR382" s="5">
        <v>120.6</v>
      </c>
      <c r="BS382" s="5">
        <v>121.9</v>
      </c>
      <c r="BT382" s="5">
        <v>121.4</v>
      </c>
      <c r="BU382" s="5">
        <v>121</v>
      </c>
      <c r="BV382" s="5">
        <v>122.4</v>
      </c>
      <c r="BW382" s="5">
        <v>129.9</v>
      </c>
      <c r="BX382" s="5">
        <v>131.6</v>
      </c>
      <c r="BY382" s="5">
        <v>132.1</v>
      </c>
      <c r="BZ382" s="5">
        <v>130.6</v>
      </c>
      <c r="CA382" s="5">
        <v>130.19999999999999</v>
      </c>
      <c r="CB382" s="5">
        <v>128.4</v>
      </c>
      <c r="CC382" s="5">
        <v>126.6</v>
      </c>
      <c r="CD382" s="5">
        <v>128.9</v>
      </c>
      <c r="CE382" s="5">
        <v>129.6</v>
      </c>
      <c r="CF382" s="5">
        <v>124.2</v>
      </c>
      <c r="CG382" s="5">
        <v>120.8</v>
      </c>
      <c r="CH382" s="5">
        <v>121</v>
      </c>
      <c r="CI382" s="5">
        <v>121.2</v>
      </c>
      <c r="CJ382" s="5">
        <v>121</v>
      </c>
      <c r="CK382" s="5">
        <v>121.7</v>
      </c>
      <c r="CL382" s="5">
        <v>119.8</v>
      </c>
      <c r="CM382" s="5">
        <v>118.1</v>
      </c>
      <c r="CN382" s="5">
        <v>118.7</v>
      </c>
      <c r="CO382" s="5">
        <v>119.8</v>
      </c>
      <c r="CP382" s="5">
        <v>121.1</v>
      </c>
      <c r="CQ382" s="5">
        <v>120.6</v>
      </c>
      <c r="CR382" s="5">
        <v>118</v>
      </c>
      <c r="CS382" s="5">
        <v>123.7</v>
      </c>
      <c r="CT382" s="5">
        <v>122.6</v>
      </c>
      <c r="CU382" s="5">
        <v>122.5</v>
      </c>
      <c r="CV382" s="5">
        <v>122.5</v>
      </c>
      <c r="CW382" s="5">
        <v>135.80000000000001</v>
      </c>
      <c r="CX382" s="5">
        <v>133.9</v>
      </c>
      <c r="CY382" s="5">
        <v>141.80000000000001</v>
      </c>
      <c r="CZ382" s="5">
        <v>139.69999999999999</v>
      </c>
      <c r="DA382" s="5">
        <v>138.4</v>
      </c>
      <c r="DB382" s="5">
        <v>151.80000000000001</v>
      </c>
      <c r="DC382" s="5">
        <v>162.30000000000001</v>
      </c>
      <c r="DD382" s="5">
        <v>157.6</v>
      </c>
      <c r="DE382" s="5">
        <v>162.19999999999999</v>
      </c>
      <c r="DF382" s="5">
        <v>173.7</v>
      </c>
      <c r="DG382" s="5">
        <v>191.2</v>
      </c>
      <c r="DH382" s="5">
        <v>199</v>
      </c>
      <c r="DI382" s="5">
        <v>186.6</v>
      </c>
      <c r="DJ382" s="5">
        <v>180.5</v>
      </c>
      <c r="DK382" s="5">
        <v>195.2</v>
      </c>
      <c r="DL382" s="5">
        <v>195.1</v>
      </c>
      <c r="DM382" s="5">
        <v>178.5</v>
      </c>
      <c r="DN382" s="5">
        <v>191.8</v>
      </c>
      <c r="DO382" s="5">
        <v>204.9</v>
      </c>
      <c r="DP382" s="5">
        <v>208.3</v>
      </c>
      <c r="DQ382" s="5">
        <v>204.1</v>
      </c>
      <c r="DR382" s="5">
        <v>207.1</v>
      </c>
      <c r="DS382" s="5">
        <v>211.3</v>
      </c>
      <c r="DT382" s="5">
        <v>208.1</v>
      </c>
    </row>
    <row r="383" spans="1:124">
      <c r="A383" s="3" t="s">
        <v>779</v>
      </c>
      <c r="B383" s="3" t="s">
        <v>780</v>
      </c>
      <c r="C383" s="4">
        <v>2.0480000000000002E-2</v>
      </c>
      <c r="D383" s="5">
        <v>99.3</v>
      </c>
      <c r="E383" s="5">
        <v>94.5</v>
      </c>
      <c r="F383" s="5">
        <v>101.7</v>
      </c>
      <c r="G383" s="5">
        <v>103.6</v>
      </c>
      <c r="H383" s="5">
        <v>96.3</v>
      </c>
      <c r="I383" s="5">
        <v>99.5</v>
      </c>
      <c r="J383" s="5">
        <v>98.3</v>
      </c>
      <c r="K383" s="5">
        <v>107.3</v>
      </c>
      <c r="L383" s="5">
        <v>110.9</v>
      </c>
      <c r="M383" s="5">
        <v>114.9</v>
      </c>
      <c r="N383" s="5">
        <v>115.9</v>
      </c>
      <c r="O383" s="5">
        <v>116.1</v>
      </c>
      <c r="P383" s="5">
        <v>115.5</v>
      </c>
      <c r="Q383" s="5">
        <v>115.5</v>
      </c>
      <c r="R383" s="5">
        <v>116.5</v>
      </c>
      <c r="S383" s="5">
        <v>113</v>
      </c>
      <c r="T383" s="5">
        <v>108.4</v>
      </c>
      <c r="U383" s="5">
        <v>106.3</v>
      </c>
      <c r="V383" s="5">
        <v>109.3</v>
      </c>
      <c r="W383" s="5">
        <v>112.3</v>
      </c>
      <c r="X383" s="5">
        <v>109.4</v>
      </c>
      <c r="Y383" s="5">
        <v>116.7</v>
      </c>
      <c r="Z383" s="5">
        <v>116.3</v>
      </c>
      <c r="AA383" s="5">
        <v>111.6</v>
      </c>
      <c r="AB383" s="5">
        <v>115.1</v>
      </c>
      <c r="AC383" s="5">
        <v>131.5</v>
      </c>
      <c r="AD383" s="5">
        <v>133.19999999999999</v>
      </c>
      <c r="AE383" s="5">
        <v>135.1</v>
      </c>
      <c r="AF383" s="5">
        <v>125.8</v>
      </c>
      <c r="AG383" s="5">
        <v>127.7</v>
      </c>
      <c r="AH383" s="5">
        <v>124.1</v>
      </c>
      <c r="AI383" s="5">
        <v>112.9</v>
      </c>
      <c r="AJ383" s="5">
        <v>111.9</v>
      </c>
      <c r="AK383" s="5">
        <v>130.19999999999999</v>
      </c>
      <c r="AL383" s="5">
        <v>134.69999999999999</v>
      </c>
      <c r="AM383" s="5">
        <v>136.30000000000001</v>
      </c>
      <c r="AN383" s="5">
        <v>136.9</v>
      </c>
      <c r="AO383" s="5">
        <v>146.69999999999999</v>
      </c>
      <c r="AP383" s="5">
        <v>138.6</v>
      </c>
      <c r="AQ383" s="5">
        <v>134.80000000000001</v>
      </c>
      <c r="AR383" s="5">
        <v>135.4</v>
      </c>
      <c r="AS383" s="5">
        <v>134.1</v>
      </c>
      <c r="AT383" s="5">
        <v>132.69999999999999</v>
      </c>
      <c r="AU383" s="5">
        <v>134.69999999999999</v>
      </c>
      <c r="AV383" s="5">
        <v>136.6</v>
      </c>
      <c r="AW383" s="5">
        <v>139.6</v>
      </c>
      <c r="AX383" s="5">
        <v>144.1</v>
      </c>
      <c r="AY383" s="5">
        <v>146.19999999999999</v>
      </c>
      <c r="AZ383" s="5">
        <v>151</v>
      </c>
      <c r="BA383" s="5">
        <v>150.80000000000001</v>
      </c>
      <c r="BB383" s="5">
        <v>155.30000000000001</v>
      </c>
      <c r="BC383" s="5">
        <v>154.19999999999999</v>
      </c>
      <c r="BD383" s="5">
        <v>150.4</v>
      </c>
      <c r="BE383" s="5">
        <v>137.1</v>
      </c>
      <c r="BF383" s="5">
        <v>137</v>
      </c>
      <c r="BG383" s="5">
        <v>140.1</v>
      </c>
      <c r="BH383" s="5">
        <v>138.4</v>
      </c>
      <c r="BI383" s="5">
        <v>138.1</v>
      </c>
      <c r="BJ383" s="5">
        <v>140.19999999999999</v>
      </c>
      <c r="BK383" s="5">
        <v>140.19999999999999</v>
      </c>
      <c r="BL383" s="5">
        <v>135.9</v>
      </c>
      <c r="BM383" s="5">
        <v>134.6</v>
      </c>
      <c r="BN383" s="5">
        <v>125.1</v>
      </c>
      <c r="BO383" s="5">
        <v>119.2</v>
      </c>
      <c r="BP383" s="5">
        <v>114.9</v>
      </c>
      <c r="BQ383" s="5">
        <v>118.7</v>
      </c>
      <c r="BR383" s="5">
        <v>116.9</v>
      </c>
      <c r="BS383" s="5">
        <v>115.8</v>
      </c>
      <c r="BT383" s="5">
        <v>121.3</v>
      </c>
      <c r="BU383" s="5">
        <v>128.6</v>
      </c>
      <c r="BV383" s="5">
        <v>123.3</v>
      </c>
      <c r="BW383" s="5">
        <v>129.9</v>
      </c>
      <c r="BX383" s="5">
        <v>143.1</v>
      </c>
      <c r="BY383" s="5">
        <v>148.19999999999999</v>
      </c>
      <c r="BZ383" s="5">
        <v>150.1</v>
      </c>
      <c r="CA383" s="5">
        <v>144.69999999999999</v>
      </c>
      <c r="CB383" s="5">
        <v>141.80000000000001</v>
      </c>
      <c r="CC383" s="5">
        <v>138.30000000000001</v>
      </c>
      <c r="CD383" s="5">
        <v>137.19999999999999</v>
      </c>
      <c r="CE383" s="5">
        <v>141.19999999999999</v>
      </c>
      <c r="CF383" s="5">
        <v>140.5</v>
      </c>
      <c r="CG383" s="5">
        <v>140.19999999999999</v>
      </c>
      <c r="CH383" s="5">
        <v>140.80000000000001</v>
      </c>
      <c r="CI383" s="5">
        <v>140.6</v>
      </c>
      <c r="CJ383" s="5">
        <v>142.69999999999999</v>
      </c>
      <c r="CK383" s="5">
        <v>140.80000000000001</v>
      </c>
      <c r="CL383" s="5">
        <v>139.19999999999999</v>
      </c>
      <c r="CM383" s="5">
        <v>134.1</v>
      </c>
      <c r="CN383" s="5">
        <v>132.69999999999999</v>
      </c>
      <c r="CO383" s="5">
        <v>135.1</v>
      </c>
      <c r="CP383" s="5">
        <v>132.5</v>
      </c>
      <c r="CQ383" s="5">
        <v>129.6</v>
      </c>
      <c r="CR383" s="5">
        <v>130</v>
      </c>
      <c r="CS383" s="5">
        <v>126.5</v>
      </c>
      <c r="CT383" s="5">
        <v>136.69999999999999</v>
      </c>
      <c r="CU383" s="5">
        <v>146</v>
      </c>
      <c r="CV383" s="5">
        <v>146</v>
      </c>
      <c r="CW383" s="5">
        <v>141</v>
      </c>
      <c r="CX383" s="5">
        <v>135.6</v>
      </c>
      <c r="CY383" s="5">
        <v>131.69999999999999</v>
      </c>
      <c r="CZ383" s="5">
        <v>130.1</v>
      </c>
      <c r="DA383" s="5">
        <v>134</v>
      </c>
      <c r="DB383" s="5">
        <v>147</v>
      </c>
      <c r="DC383" s="5">
        <v>156</v>
      </c>
      <c r="DD383" s="5">
        <v>162.6</v>
      </c>
      <c r="DE383" s="5">
        <v>169.5</v>
      </c>
      <c r="DF383" s="5">
        <v>170.4</v>
      </c>
      <c r="DG383" s="5">
        <v>171.8</v>
      </c>
      <c r="DH383" s="5">
        <v>176.9</v>
      </c>
      <c r="DI383" s="5">
        <v>175.5</v>
      </c>
      <c r="DJ383" s="5">
        <v>164.2</v>
      </c>
      <c r="DK383" s="5">
        <v>160.6</v>
      </c>
      <c r="DL383" s="5">
        <v>160.5</v>
      </c>
      <c r="DM383" s="5">
        <v>171.5</v>
      </c>
      <c r="DN383" s="5">
        <v>185.2</v>
      </c>
      <c r="DO383" s="5">
        <v>191.8</v>
      </c>
      <c r="DP383" s="5">
        <v>208.6</v>
      </c>
      <c r="DQ383" s="5">
        <v>215.2</v>
      </c>
      <c r="DR383" s="5">
        <v>216.3</v>
      </c>
      <c r="DS383" s="5">
        <v>222.8</v>
      </c>
      <c r="DT383" s="5">
        <v>225.4</v>
      </c>
    </row>
    <row r="384" spans="1:124">
      <c r="A384" s="3" t="s">
        <v>781</v>
      </c>
      <c r="B384" s="3" t="s">
        <v>782</v>
      </c>
      <c r="C384" s="4">
        <v>3.0290000000000001E-2</v>
      </c>
      <c r="D384" s="5">
        <v>90.8</v>
      </c>
      <c r="E384" s="5">
        <v>100.3</v>
      </c>
      <c r="F384" s="5">
        <v>109.7</v>
      </c>
      <c r="G384" s="5">
        <v>111.9</v>
      </c>
      <c r="H384" s="5">
        <v>109.8</v>
      </c>
      <c r="I384" s="5">
        <v>106.5</v>
      </c>
      <c r="J384" s="5">
        <v>104.8</v>
      </c>
      <c r="K384" s="5">
        <v>98.1</v>
      </c>
      <c r="L384" s="5">
        <v>91.8</v>
      </c>
      <c r="M384" s="5">
        <v>86.1</v>
      </c>
      <c r="N384" s="5">
        <v>81.8</v>
      </c>
      <c r="O384" s="5">
        <v>88</v>
      </c>
      <c r="P384" s="5">
        <v>94.3</v>
      </c>
      <c r="Q384" s="5">
        <v>94</v>
      </c>
      <c r="R384" s="5">
        <v>87.2</v>
      </c>
      <c r="S384" s="5">
        <v>81</v>
      </c>
      <c r="T384" s="5">
        <v>76.400000000000006</v>
      </c>
      <c r="U384" s="5">
        <v>70.900000000000006</v>
      </c>
      <c r="V384" s="5">
        <v>78.599999999999994</v>
      </c>
      <c r="W384" s="5">
        <v>81.599999999999994</v>
      </c>
      <c r="X384" s="5">
        <v>74.7</v>
      </c>
      <c r="Y384" s="5">
        <v>77.2</v>
      </c>
      <c r="Z384" s="5">
        <v>94.7</v>
      </c>
      <c r="AA384" s="5">
        <v>107.5</v>
      </c>
      <c r="AB384" s="5">
        <v>108.1</v>
      </c>
      <c r="AC384" s="5">
        <v>99.8</v>
      </c>
      <c r="AD384" s="5">
        <v>95.8</v>
      </c>
      <c r="AE384" s="5">
        <v>94.1</v>
      </c>
      <c r="AF384" s="5">
        <v>98.6</v>
      </c>
      <c r="AG384" s="5">
        <v>97.9</v>
      </c>
      <c r="AH384" s="5">
        <v>92.9</v>
      </c>
      <c r="AI384" s="5">
        <v>91.3</v>
      </c>
      <c r="AJ384" s="5">
        <v>93.3</v>
      </c>
      <c r="AK384" s="5">
        <v>101.1</v>
      </c>
      <c r="AL384" s="5">
        <v>111</v>
      </c>
      <c r="AM384" s="5">
        <v>112.6</v>
      </c>
      <c r="AN384" s="5">
        <v>112.6</v>
      </c>
      <c r="AO384" s="5">
        <v>112.9</v>
      </c>
      <c r="AP384" s="5">
        <v>110.8</v>
      </c>
      <c r="AQ384" s="5">
        <v>109.5</v>
      </c>
      <c r="AR384" s="5">
        <v>110.4</v>
      </c>
      <c r="AS384" s="5">
        <v>106.4</v>
      </c>
      <c r="AT384" s="5">
        <v>106</v>
      </c>
      <c r="AU384" s="5">
        <v>105.4</v>
      </c>
      <c r="AV384" s="5">
        <v>102.1</v>
      </c>
      <c r="AW384" s="5">
        <v>103.9</v>
      </c>
      <c r="AX384" s="5">
        <v>108.9</v>
      </c>
      <c r="AY384" s="5">
        <v>112.9</v>
      </c>
      <c r="AZ384" s="5">
        <v>113.5</v>
      </c>
      <c r="BA384" s="5">
        <v>112.6</v>
      </c>
      <c r="BB384" s="5">
        <v>117.1</v>
      </c>
      <c r="BC384" s="5">
        <v>110.8</v>
      </c>
      <c r="BD384" s="5">
        <v>103.9</v>
      </c>
      <c r="BE384" s="5">
        <v>99.8</v>
      </c>
      <c r="BF384" s="5">
        <v>99.6</v>
      </c>
      <c r="BG384" s="5">
        <v>98.7</v>
      </c>
      <c r="BH384" s="5">
        <v>96.4</v>
      </c>
      <c r="BI384" s="5">
        <v>97.2</v>
      </c>
      <c r="BJ384" s="5">
        <v>102</v>
      </c>
      <c r="BK384" s="5">
        <v>107.8</v>
      </c>
      <c r="BL384" s="5">
        <v>110.3</v>
      </c>
      <c r="BM384" s="5">
        <v>110.3</v>
      </c>
      <c r="BN384" s="5">
        <v>107.9</v>
      </c>
      <c r="BO384" s="5">
        <v>104.8</v>
      </c>
      <c r="BP384" s="5">
        <v>96.1</v>
      </c>
      <c r="BQ384" s="5">
        <v>98.3</v>
      </c>
      <c r="BR384" s="5">
        <v>103</v>
      </c>
      <c r="BS384" s="5">
        <v>113.6</v>
      </c>
      <c r="BT384" s="5">
        <v>122.3</v>
      </c>
      <c r="BU384" s="5">
        <v>126.6</v>
      </c>
      <c r="BV384" s="5">
        <v>119</v>
      </c>
      <c r="BW384" s="5">
        <v>115.5</v>
      </c>
      <c r="BX384" s="5">
        <v>132.1</v>
      </c>
      <c r="BY384" s="5">
        <v>157.19999999999999</v>
      </c>
      <c r="BZ384" s="5">
        <v>176.3</v>
      </c>
      <c r="CA384" s="5">
        <v>175</v>
      </c>
      <c r="CB384" s="5">
        <v>175</v>
      </c>
      <c r="CC384" s="5">
        <v>172</v>
      </c>
      <c r="CD384" s="5">
        <v>180.1</v>
      </c>
      <c r="CE384" s="5">
        <v>183.8</v>
      </c>
      <c r="CF384" s="5">
        <v>180.5</v>
      </c>
      <c r="CG384" s="5">
        <v>159.1</v>
      </c>
      <c r="CH384" s="5">
        <v>153.6</v>
      </c>
      <c r="CI384" s="5">
        <v>160.80000000000001</v>
      </c>
      <c r="CJ384" s="5">
        <v>159.19999999999999</v>
      </c>
      <c r="CK384" s="5">
        <v>139.30000000000001</v>
      </c>
      <c r="CL384" s="5">
        <v>132.69999999999999</v>
      </c>
      <c r="CM384" s="5">
        <v>129.4</v>
      </c>
      <c r="CN384" s="5">
        <v>120.9</v>
      </c>
      <c r="CO384" s="5">
        <v>113.9</v>
      </c>
      <c r="CP384" s="5">
        <v>108.9</v>
      </c>
      <c r="CQ384" s="5">
        <v>105.1</v>
      </c>
      <c r="CR384" s="5">
        <v>104.5</v>
      </c>
      <c r="CS384" s="5">
        <v>114.3</v>
      </c>
      <c r="CT384" s="5">
        <v>108.1</v>
      </c>
      <c r="CU384" s="5">
        <v>98.3</v>
      </c>
      <c r="CV384" s="5">
        <v>89.9</v>
      </c>
      <c r="CW384" s="5">
        <v>73.099999999999994</v>
      </c>
      <c r="CX384" s="5">
        <v>73.3</v>
      </c>
      <c r="CY384" s="5">
        <v>79.5</v>
      </c>
      <c r="CZ384" s="5">
        <v>77.8</v>
      </c>
      <c r="DA384" s="5">
        <v>90.7</v>
      </c>
      <c r="DB384" s="5">
        <v>102.9</v>
      </c>
      <c r="DC384" s="5">
        <v>122.8</v>
      </c>
      <c r="DD384" s="5">
        <v>118</v>
      </c>
      <c r="DE384" s="5">
        <v>123.9</v>
      </c>
      <c r="DF384" s="5">
        <v>132.80000000000001</v>
      </c>
      <c r="DG384" s="5">
        <v>157.69999999999999</v>
      </c>
      <c r="DH384" s="5">
        <v>171.8</v>
      </c>
      <c r="DI384" s="5">
        <v>149.80000000000001</v>
      </c>
      <c r="DJ384" s="5">
        <v>144.5</v>
      </c>
      <c r="DK384" s="5">
        <v>149</v>
      </c>
      <c r="DL384" s="5">
        <v>138.6</v>
      </c>
      <c r="DM384" s="5">
        <v>142.80000000000001</v>
      </c>
      <c r="DN384" s="5">
        <v>172.8</v>
      </c>
      <c r="DO384" s="5">
        <v>183.5</v>
      </c>
      <c r="DP384" s="5">
        <v>178.6</v>
      </c>
      <c r="DQ384" s="5">
        <v>178.2</v>
      </c>
      <c r="DR384" s="5">
        <v>188.2</v>
      </c>
      <c r="DS384" s="5">
        <v>195.4</v>
      </c>
      <c r="DT384" s="5">
        <v>209.2</v>
      </c>
    </row>
    <row r="385" spans="1:124">
      <c r="A385" s="3" t="s">
        <v>783</v>
      </c>
      <c r="B385" s="3" t="s">
        <v>784</v>
      </c>
      <c r="C385" s="4">
        <v>2.0729999999999998E-2</v>
      </c>
      <c r="D385" s="5">
        <v>105.3</v>
      </c>
      <c r="E385" s="5">
        <v>106.5</v>
      </c>
      <c r="F385" s="5">
        <v>105.8</v>
      </c>
      <c r="G385" s="5">
        <v>107.9</v>
      </c>
      <c r="H385" s="5">
        <v>107.9</v>
      </c>
      <c r="I385" s="5">
        <v>107.6</v>
      </c>
      <c r="J385" s="5">
        <v>105.5</v>
      </c>
      <c r="K385" s="5">
        <v>106.8</v>
      </c>
      <c r="L385" s="5">
        <v>109.2</v>
      </c>
      <c r="M385" s="5">
        <v>104.1</v>
      </c>
      <c r="N385" s="5">
        <v>104.4</v>
      </c>
      <c r="O385" s="5">
        <v>103.8</v>
      </c>
      <c r="P385" s="5">
        <v>107.2</v>
      </c>
      <c r="Q385" s="5">
        <v>95.3</v>
      </c>
      <c r="R385" s="5">
        <v>99.7</v>
      </c>
      <c r="S385" s="5">
        <v>99.1</v>
      </c>
      <c r="T385" s="5">
        <v>99.9</v>
      </c>
      <c r="U385" s="5">
        <v>100.1</v>
      </c>
      <c r="V385" s="5">
        <v>97.1</v>
      </c>
      <c r="W385" s="5">
        <v>97.7</v>
      </c>
      <c r="X385" s="5">
        <v>97.3</v>
      </c>
      <c r="Y385" s="5">
        <v>99.4</v>
      </c>
      <c r="Z385" s="5">
        <v>102.4</v>
      </c>
      <c r="AA385" s="5">
        <v>100.7</v>
      </c>
      <c r="AB385" s="5">
        <v>100.8</v>
      </c>
      <c r="AC385" s="5">
        <v>103</v>
      </c>
      <c r="AD385" s="5">
        <v>101.7</v>
      </c>
      <c r="AE385" s="5">
        <v>102.7</v>
      </c>
      <c r="AF385" s="5">
        <v>104.1</v>
      </c>
      <c r="AG385" s="5">
        <v>105.3</v>
      </c>
      <c r="AH385" s="5">
        <v>106.8</v>
      </c>
      <c r="AI385" s="5">
        <v>107.5</v>
      </c>
      <c r="AJ385" s="5">
        <v>107.9</v>
      </c>
      <c r="AK385" s="5">
        <v>106.5</v>
      </c>
      <c r="AL385" s="5">
        <v>106.2</v>
      </c>
      <c r="AM385" s="5">
        <v>108.1</v>
      </c>
      <c r="AN385" s="5">
        <v>109.8</v>
      </c>
      <c r="AO385" s="5">
        <v>109.4</v>
      </c>
      <c r="AP385" s="5">
        <v>110.4</v>
      </c>
      <c r="AQ385" s="5">
        <v>111.6</v>
      </c>
      <c r="AR385" s="5">
        <v>111.3</v>
      </c>
      <c r="AS385" s="5">
        <v>112.6</v>
      </c>
      <c r="AT385" s="5">
        <v>111.2</v>
      </c>
      <c r="AU385" s="5">
        <v>111.5</v>
      </c>
      <c r="AV385" s="5">
        <v>112.7</v>
      </c>
      <c r="AW385" s="5">
        <v>111.3</v>
      </c>
      <c r="AX385" s="5">
        <v>109.2</v>
      </c>
      <c r="AY385" s="5">
        <v>107.4</v>
      </c>
      <c r="AZ385" s="5">
        <v>103.1</v>
      </c>
      <c r="BA385" s="5">
        <v>96.2</v>
      </c>
      <c r="BB385" s="5">
        <v>96.4</v>
      </c>
      <c r="BC385" s="5">
        <v>96.5</v>
      </c>
      <c r="BD385" s="5">
        <v>96</v>
      </c>
      <c r="BE385" s="5">
        <v>96.8</v>
      </c>
      <c r="BF385" s="5">
        <v>95.7</v>
      </c>
      <c r="BG385" s="5">
        <v>95.5</v>
      </c>
      <c r="BH385" s="5">
        <v>95.6</v>
      </c>
      <c r="BI385" s="5">
        <v>93.6</v>
      </c>
      <c r="BJ385" s="5">
        <v>94.2</v>
      </c>
      <c r="BK385" s="5">
        <v>93.8</v>
      </c>
      <c r="BL385" s="5">
        <v>93</v>
      </c>
      <c r="BM385" s="5">
        <v>92.6</v>
      </c>
      <c r="BN385" s="5">
        <v>92.5</v>
      </c>
      <c r="BO385" s="5">
        <v>88.4</v>
      </c>
      <c r="BP385" s="5">
        <v>84.6</v>
      </c>
      <c r="BQ385" s="5">
        <v>84.3</v>
      </c>
      <c r="BR385" s="5">
        <v>88.7</v>
      </c>
      <c r="BS385" s="5">
        <v>90.2</v>
      </c>
      <c r="BT385" s="5">
        <v>88.5</v>
      </c>
      <c r="BU385" s="5">
        <v>87.6</v>
      </c>
      <c r="BV385" s="5">
        <v>90.1</v>
      </c>
      <c r="BW385" s="5">
        <v>89.2</v>
      </c>
      <c r="BX385" s="5">
        <v>91.7</v>
      </c>
      <c r="BY385" s="5">
        <v>88.5</v>
      </c>
      <c r="BZ385" s="5">
        <v>91.1</v>
      </c>
      <c r="CA385" s="5">
        <v>89.1</v>
      </c>
      <c r="CB385" s="5">
        <v>91</v>
      </c>
      <c r="CC385" s="5">
        <v>93.4</v>
      </c>
      <c r="CD385" s="5">
        <v>93.9</v>
      </c>
      <c r="CE385" s="5">
        <v>95.4</v>
      </c>
      <c r="CF385" s="5">
        <v>94.2</v>
      </c>
      <c r="CG385" s="5">
        <v>94</v>
      </c>
      <c r="CH385" s="5">
        <v>90.8</v>
      </c>
      <c r="CI385" s="5">
        <v>93.7</v>
      </c>
      <c r="CJ385" s="5">
        <v>94</v>
      </c>
      <c r="CK385" s="5">
        <v>92.1</v>
      </c>
      <c r="CL385" s="5">
        <v>91</v>
      </c>
      <c r="CM385" s="5">
        <v>90.8</v>
      </c>
      <c r="CN385" s="5">
        <v>91.7</v>
      </c>
      <c r="CO385" s="5">
        <v>92.6</v>
      </c>
      <c r="CP385" s="5">
        <v>91.1</v>
      </c>
      <c r="CQ385" s="5">
        <v>90.3</v>
      </c>
      <c r="CR385" s="5">
        <v>91.2</v>
      </c>
      <c r="CS385" s="5">
        <v>91.4</v>
      </c>
      <c r="CT385" s="5">
        <v>91.7</v>
      </c>
      <c r="CU385" s="5">
        <v>92.2</v>
      </c>
      <c r="CV385" s="5">
        <v>91.8</v>
      </c>
      <c r="CW385" s="5">
        <v>93.7</v>
      </c>
      <c r="CX385" s="5">
        <v>92.1</v>
      </c>
      <c r="CY385" s="5">
        <v>87.6</v>
      </c>
      <c r="CZ385" s="5">
        <v>88.3</v>
      </c>
      <c r="DA385" s="5">
        <v>87.9</v>
      </c>
      <c r="DB385" s="5">
        <v>88.3</v>
      </c>
      <c r="DC385" s="5">
        <v>89.6</v>
      </c>
      <c r="DD385" s="5">
        <v>89.6</v>
      </c>
      <c r="DE385" s="5">
        <v>89.7</v>
      </c>
      <c r="DF385" s="5">
        <v>89.6</v>
      </c>
      <c r="DG385" s="5">
        <v>89.5</v>
      </c>
      <c r="DH385" s="5">
        <v>89.8</v>
      </c>
      <c r="DI385" s="5">
        <v>89.6</v>
      </c>
      <c r="DJ385" s="5">
        <v>90</v>
      </c>
      <c r="DK385" s="5">
        <v>90.9</v>
      </c>
      <c r="DL385" s="5">
        <v>94.2</v>
      </c>
      <c r="DM385" s="5">
        <v>101.7</v>
      </c>
      <c r="DN385" s="5">
        <v>121.8</v>
      </c>
      <c r="DO385" s="5">
        <v>114.4</v>
      </c>
      <c r="DP385" s="5">
        <v>106.7</v>
      </c>
      <c r="DQ385" s="5">
        <v>111.1</v>
      </c>
      <c r="DR385" s="5">
        <v>112</v>
      </c>
      <c r="DS385" s="5">
        <v>114.3</v>
      </c>
      <c r="DT385" s="5">
        <v>118.1</v>
      </c>
    </row>
    <row r="386" spans="1:124">
      <c r="A386" s="3" t="s">
        <v>785</v>
      </c>
      <c r="B386" s="3" t="s">
        <v>786</v>
      </c>
      <c r="C386" s="4">
        <v>4.4499999999999998E-2</v>
      </c>
      <c r="D386" s="5">
        <v>99</v>
      </c>
      <c r="E386" s="5">
        <v>98.8</v>
      </c>
      <c r="F386" s="5">
        <v>97.7</v>
      </c>
      <c r="G386" s="5">
        <v>99.9</v>
      </c>
      <c r="H386" s="5">
        <v>101.4</v>
      </c>
      <c r="I386" s="5">
        <v>99</v>
      </c>
      <c r="J386" s="5">
        <v>102</v>
      </c>
      <c r="K386" s="5">
        <v>102.6</v>
      </c>
      <c r="L386" s="5">
        <v>102.8</v>
      </c>
      <c r="M386" s="5">
        <v>104.6</v>
      </c>
      <c r="N386" s="5">
        <v>102.3</v>
      </c>
      <c r="O386" s="5">
        <v>101.8</v>
      </c>
      <c r="P386" s="5">
        <v>101.1</v>
      </c>
      <c r="Q386" s="5">
        <v>101.5</v>
      </c>
      <c r="R386" s="5">
        <v>102.9</v>
      </c>
      <c r="S386" s="5">
        <v>103.9</v>
      </c>
      <c r="T386" s="5">
        <v>103</v>
      </c>
      <c r="U386" s="5">
        <v>101.8</v>
      </c>
      <c r="V386" s="5">
        <v>100.8</v>
      </c>
      <c r="W386" s="5">
        <v>102.6</v>
      </c>
      <c r="X386" s="5">
        <v>102.2</v>
      </c>
      <c r="Y386" s="5">
        <v>101.8</v>
      </c>
      <c r="Z386" s="5">
        <v>103.3</v>
      </c>
      <c r="AA386" s="5">
        <v>103.6</v>
      </c>
      <c r="AB386" s="5">
        <v>104</v>
      </c>
      <c r="AC386" s="5">
        <v>105.4</v>
      </c>
      <c r="AD386" s="5">
        <v>105.4</v>
      </c>
      <c r="AE386" s="5">
        <v>104.8</v>
      </c>
      <c r="AF386" s="5">
        <v>106.5</v>
      </c>
      <c r="AG386" s="5">
        <v>107.8</v>
      </c>
      <c r="AH386" s="5">
        <v>106.9</v>
      </c>
      <c r="AI386" s="5">
        <v>105</v>
      </c>
      <c r="AJ386" s="5">
        <v>107</v>
      </c>
      <c r="AK386" s="5">
        <v>108.9</v>
      </c>
      <c r="AL386" s="5">
        <v>108.2</v>
      </c>
      <c r="AM386" s="5">
        <v>108.4</v>
      </c>
      <c r="AN386" s="5">
        <v>110</v>
      </c>
      <c r="AO386" s="5">
        <v>106.7</v>
      </c>
      <c r="AP386" s="5">
        <v>107.3</v>
      </c>
      <c r="AQ386" s="5">
        <v>108.8</v>
      </c>
      <c r="AR386" s="5">
        <v>107.9</v>
      </c>
      <c r="AS386" s="5">
        <v>108.2</v>
      </c>
      <c r="AT386" s="5">
        <v>107.9</v>
      </c>
      <c r="AU386" s="5">
        <v>107.1</v>
      </c>
      <c r="AV386" s="5">
        <v>107.7</v>
      </c>
      <c r="AW386" s="5">
        <v>108.4</v>
      </c>
      <c r="AX386" s="5">
        <v>107.3</v>
      </c>
      <c r="AY386" s="5">
        <v>109.6</v>
      </c>
      <c r="AZ386" s="5">
        <v>108.7</v>
      </c>
      <c r="BA386" s="5">
        <v>109</v>
      </c>
      <c r="BB386" s="5">
        <v>110.1</v>
      </c>
      <c r="BC386" s="5">
        <v>109.3</v>
      </c>
      <c r="BD386" s="5">
        <v>110.8</v>
      </c>
      <c r="BE386" s="5">
        <v>111</v>
      </c>
      <c r="BF386" s="5">
        <v>110</v>
      </c>
      <c r="BG386" s="5">
        <v>111.3</v>
      </c>
      <c r="BH386" s="5">
        <v>110</v>
      </c>
      <c r="BI386" s="5">
        <v>109.7</v>
      </c>
      <c r="BJ386" s="5">
        <v>112.1</v>
      </c>
      <c r="BK386" s="5">
        <v>111.9</v>
      </c>
      <c r="BL386" s="5">
        <v>112.1</v>
      </c>
      <c r="BM386" s="5">
        <v>112.4</v>
      </c>
      <c r="BN386" s="5">
        <v>112.7</v>
      </c>
      <c r="BO386" s="5">
        <v>110.7</v>
      </c>
      <c r="BP386" s="5">
        <v>112.3</v>
      </c>
      <c r="BQ386" s="5">
        <v>111.4</v>
      </c>
      <c r="BR386" s="5">
        <v>112.2</v>
      </c>
      <c r="BS386" s="5">
        <v>114</v>
      </c>
      <c r="BT386" s="5">
        <v>111.4</v>
      </c>
      <c r="BU386" s="5">
        <v>111.9</v>
      </c>
      <c r="BV386" s="5">
        <v>115.5</v>
      </c>
      <c r="BW386" s="5">
        <v>115.8</v>
      </c>
      <c r="BX386" s="5">
        <v>119.3</v>
      </c>
      <c r="BY386" s="5">
        <v>118.1</v>
      </c>
      <c r="BZ386" s="5">
        <v>116.5</v>
      </c>
      <c r="CA386" s="5">
        <v>117</v>
      </c>
      <c r="CB386" s="5">
        <v>117.4</v>
      </c>
      <c r="CC386" s="5">
        <v>120.2</v>
      </c>
      <c r="CD386" s="5">
        <v>121.3</v>
      </c>
      <c r="CE386" s="5">
        <v>122.5</v>
      </c>
      <c r="CF386" s="5">
        <v>123.1</v>
      </c>
      <c r="CG386" s="5">
        <v>121.9</v>
      </c>
      <c r="CH386" s="5">
        <v>122.3</v>
      </c>
      <c r="CI386" s="5">
        <v>122.4</v>
      </c>
      <c r="CJ386" s="5">
        <v>126.4</v>
      </c>
      <c r="CK386" s="5">
        <v>127</v>
      </c>
      <c r="CL386" s="5">
        <v>127.3</v>
      </c>
      <c r="CM386" s="5">
        <v>128.30000000000001</v>
      </c>
      <c r="CN386" s="5">
        <v>126.9</v>
      </c>
      <c r="CO386" s="5">
        <v>127.5</v>
      </c>
      <c r="CP386" s="5">
        <v>126.9</v>
      </c>
      <c r="CQ386" s="5">
        <v>126.8</v>
      </c>
      <c r="CR386" s="5">
        <v>126.2</v>
      </c>
      <c r="CS386" s="5">
        <v>124.5</v>
      </c>
      <c r="CT386" s="5">
        <v>126.9</v>
      </c>
      <c r="CU386" s="5">
        <v>127.6</v>
      </c>
      <c r="CV386" s="5">
        <v>127.9</v>
      </c>
      <c r="CW386" s="5">
        <v>124.3</v>
      </c>
      <c r="CX386" s="5">
        <v>125.9</v>
      </c>
      <c r="CY386" s="5">
        <v>127.7</v>
      </c>
      <c r="CZ386" s="5">
        <v>131.30000000000001</v>
      </c>
      <c r="DA386" s="5">
        <v>137.30000000000001</v>
      </c>
      <c r="DB386" s="5">
        <v>134.5</v>
      </c>
      <c r="DC386" s="5">
        <v>134.6</v>
      </c>
      <c r="DD386" s="5">
        <v>133</v>
      </c>
      <c r="DE386" s="5">
        <v>134.9</v>
      </c>
      <c r="DF386" s="5">
        <v>133.4</v>
      </c>
      <c r="DG386" s="5">
        <v>133.4</v>
      </c>
      <c r="DH386" s="5">
        <v>137</v>
      </c>
      <c r="DI386" s="5">
        <v>139.80000000000001</v>
      </c>
      <c r="DJ386" s="5">
        <v>137.5</v>
      </c>
      <c r="DK386" s="5">
        <v>137.4</v>
      </c>
      <c r="DL386" s="5">
        <v>135.69999999999999</v>
      </c>
      <c r="DM386" s="5">
        <v>135</v>
      </c>
      <c r="DN386" s="5">
        <v>136.30000000000001</v>
      </c>
      <c r="DO386" s="5">
        <v>136.5</v>
      </c>
      <c r="DP386" s="5">
        <v>135.4</v>
      </c>
      <c r="DQ386" s="5">
        <v>135.30000000000001</v>
      </c>
      <c r="DR386" s="5">
        <v>136.5</v>
      </c>
      <c r="DS386" s="5">
        <v>136</v>
      </c>
      <c r="DT386" s="5">
        <v>135.19999999999999</v>
      </c>
    </row>
    <row r="387" spans="1:124">
      <c r="A387" s="3" t="s">
        <v>787</v>
      </c>
      <c r="B387" s="3" t="s">
        <v>788</v>
      </c>
      <c r="C387" s="4">
        <v>0.12767000000000001</v>
      </c>
      <c r="D387" s="5">
        <v>100.4</v>
      </c>
      <c r="E387" s="5">
        <v>104.1</v>
      </c>
      <c r="F387" s="5">
        <v>99</v>
      </c>
      <c r="G387" s="5">
        <v>96.3</v>
      </c>
      <c r="H387" s="5">
        <v>96.4</v>
      </c>
      <c r="I387" s="5">
        <v>95.2</v>
      </c>
      <c r="J387" s="5">
        <v>99</v>
      </c>
      <c r="K387" s="5">
        <v>100.2</v>
      </c>
      <c r="L387" s="5">
        <v>101.2</v>
      </c>
      <c r="M387" s="5">
        <v>102.3</v>
      </c>
      <c r="N387" s="5">
        <v>102.5</v>
      </c>
      <c r="O387" s="5">
        <v>103.1</v>
      </c>
      <c r="P387" s="5">
        <v>104.1</v>
      </c>
      <c r="Q387" s="5">
        <v>103.7</v>
      </c>
      <c r="R387" s="5">
        <v>101</v>
      </c>
      <c r="S387" s="5">
        <v>102.9</v>
      </c>
      <c r="T387" s="5">
        <v>106.3</v>
      </c>
      <c r="U387" s="5">
        <v>111.5</v>
      </c>
      <c r="V387" s="5">
        <v>112.4</v>
      </c>
      <c r="W387" s="5">
        <v>117</v>
      </c>
      <c r="X387" s="5">
        <v>120.7</v>
      </c>
      <c r="Y387" s="5">
        <v>120.1</v>
      </c>
      <c r="Z387" s="5">
        <v>120.7</v>
      </c>
      <c r="AA387" s="5">
        <v>117.4</v>
      </c>
      <c r="AB387" s="5">
        <v>115.6</v>
      </c>
      <c r="AC387" s="5">
        <v>117.3</v>
      </c>
      <c r="AD387" s="5">
        <v>116.9</v>
      </c>
      <c r="AE387" s="5">
        <v>118.8</v>
      </c>
      <c r="AF387" s="5">
        <v>121.4</v>
      </c>
      <c r="AG387" s="5">
        <v>125.4</v>
      </c>
      <c r="AH387" s="5">
        <v>126.3</v>
      </c>
      <c r="AI387" s="5">
        <v>123.6</v>
      </c>
      <c r="AJ387" s="5">
        <v>119.7</v>
      </c>
      <c r="AK387" s="5">
        <v>115.7</v>
      </c>
      <c r="AL387" s="5">
        <v>114.9</v>
      </c>
      <c r="AM387" s="5">
        <v>112.7</v>
      </c>
      <c r="AN387" s="5">
        <v>112.6</v>
      </c>
      <c r="AO387" s="5">
        <v>111</v>
      </c>
      <c r="AP387" s="5">
        <v>110</v>
      </c>
      <c r="AQ387" s="5">
        <v>112.3</v>
      </c>
      <c r="AR387" s="5">
        <v>111</v>
      </c>
      <c r="AS387" s="5">
        <v>111.7</v>
      </c>
      <c r="AT387" s="5">
        <v>110.4</v>
      </c>
      <c r="AU387" s="5">
        <v>108.5</v>
      </c>
      <c r="AV387" s="5">
        <v>110.4</v>
      </c>
      <c r="AW387" s="5">
        <v>110.6</v>
      </c>
      <c r="AX387" s="5">
        <v>109.4</v>
      </c>
      <c r="AY387" s="5">
        <v>110.2</v>
      </c>
      <c r="AZ387" s="5">
        <v>110</v>
      </c>
      <c r="BA387" s="5">
        <v>109.3</v>
      </c>
      <c r="BB387" s="5">
        <v>109.4</v>
      </c>
      <c r="BC387" s="5">
        <v>110.3</v>
      </c>
      <c r="BD387" s="5">
        <v>109.4</v>
      </c>
      <c r="BE387" s="5">
        <v>110.9</v>
      </c>
      <c r="BF387" s="5">
        <v>109.4</v>
      </c>
      <c r="BG387" s="5">
        <v>108.5</v>
      </c>
      <c r="BH387" s="5">
        <v>111.3</v>
      </c>
      <c r="BI387" s="5">
        <v>112.1</v>
      </c>
      <c r="BJ387" s="5">
        <v>112.7</v>
      </c>
      <c r="BK387" s="5">
        <v>113.6</v>
      </c>
      <c r="BL387" s="5">
        <v>113</v>
      </c>
      <c r="BM387" s="5">
        <v>113.1</v>
      </c>
      <c r="BN387" s="5">
        <v>113.1</v>
      </c>
      <c r="BO387" s="5">
        <v>112.3</v>
      </c>
      <c r="BP387" s="5">
        <v>112.7</v>
      </c>
      <c r="BQ387" s="5">
        <v>114.5</v>
      </c>
      <c r="BR387" s="5">
        <v>114.3</v>
      </c>
      <c r="BS387" s="5">
        <v>117</v>
      </c>
      <c r="BT387" s="5">
        <v>117</v>
      </c>
      <c r="BU387" s="5">
        <v>119.6</v>
      </c>
      <c r="BV387" s="5">
        <v>120.9</v>
      </c>
      <c r="BW387" s="5">
        <v>119.6</v>
      </c>
      <c r="BX387" s="5">
        <v>120.8</v>
      </c>
      <c r="BY387" s="5">
        <v>122.3</v>
      </c>
      <c r="BZ387" s="5">
        <v>123.3</v>
      </c>
      <c r="CA387" s="5">
        <v>123.3</v>
      </c>
      <c r="CB387" s="5">
        <v>126.7</v>
      </c>
      <c r="CC387" s="5">
        <v>128.19999999999999</v>
      </c>
      <c r="CD387" s="5">
        <v>130</v>
      </c>
      <c r="CE387" s="5">
        <v>130.30000000000001</v>
      </c>
      <c r="CF387" s="5">
        <v>127</v>
      </c>
      <c r="CG387" s="5">
        <v>127.3</v>
      </c>
      <c r="CH387" s="5">
        <v>127.5</v>
      </c>
      <c r="CI387" s="5">
        <v>129.1</v>
      </c>
      <c r="CJ387" s="5">
        <v>128.69999999999999</v>
      </c>
      <c r="CK387" s="5">
        <v>127.1</v>
      </c>
      <c r="CL387" s="5">
        <v>124.7</v>
      </c>
      <c r="CM387" s="5">
        <v>123.8</v>
      </c>
      <c r="CN387" s="5">
        <v>122.5</v>
      </c>
      <c r="CO387" s="5">
        <v>121.8</v>
      </c>
      <c r="CP387" s="5">
        <v>122.6</v>
      </c>
      <c r="CQ387" s="5">
        <v>121.1</v>
      </c>
      <c r="CR387" s="5">
        <v>120.7</v>
      </c>
      <c r="CS387" s="5">
        <v>124.4</v>
      </c>
      <c r="CT387" s="5">
        <v>125.8</v>
      </c>
      <c r="CU387" s="5">
        <v>123.7</v>
      </c>
      <c r="CV387" s="5">
        <v>124</v>
      </c>
      <c r="CW387" s="5">
        <v>125.4</v>
      </c>
      <c r="CX387" s="5">
        <v>128.9</v>
      </c>
      <c r="CY387" s="5">
        <v>129.6</v>
      </c>
      <c r="CZ387" s="5">
        <v>131.9</v>
      </c>
      <c r="DA387" s="5">
        <v>132.1</v>
      </c>
      <c r="DB387" s="5">
        <v>135.80000000000001</v>
      </c>
      <c r="DC387" s="5">
        <v>135.69999999999999</v>
      </c>
      <c r="DD387" s="5">
        <v>139.1</v>
      </c>
      <c r="DE387" s="5">
        <v>141</v>
      </c>
      <c r="DF387" s="5">
        <v>148</v>
      </c>
      <c r="DG387" s="5">
        <v>149.69999999999999</v>
      </c>
      <c r="DH387" s="5">
        <v>151</v>
      </c>
      <c r="DI387" s="5">
        <v>153.5</v>
      </c>
      <c r="DJ387" s="5">
        <v>154.9</v>
      </c>
      <c r="DK387" s="5">
        <v>153.9</v>
      </c>
      <c r="DL387" s="5">
        <v>156.69999999999999</v>
      </c>
      <c r="DM387" s="5">
        <v>156.6</v>
      </c>
      <c r="DN387" s="5">
        <v>158.80000000000001</v>
      </c>
      <c r="DO387" s="5">
        <v>162.5</v>
      </c>
      <c r="DP387" s="5">
        <v>158.4</v>
      </c>
      <c r="DQ387" s="5">
        <v>157.1</v>
      </c>
      <c r="DR387" s="5">
        <v>161.5</v>
      </c>
      <c r="DS387" s="5">
        <v>163.69999999999999</v>
      </c>
      <c r="DT387" s="5">
        <v>168.8</v>
      </c>
    </row>
    <row r="388" spans="1:124">
      <c r="A388" s="3" t="s">
        <v>789</v>
      </c>
      <c r="B388" s="3" t="s">
        <v>790</v>
      </c>
      <c r="C388" s="4">
        <v>0.28421999999999997</v>
      </c>
      <c r="D388" s="5">
        <v>103.8</v>
      </c>
      <c r="E388" s="5">
        <v>103.6</v>
      </c>
      <c r="F388" s="5">
        <v>102.9</v>
      </c>
      <c r="G388" s="5">
        <v>102</v>
      </c>
      <c r="H388" s="5">
        <v>105.1</v>
      </c>
      <c r="I388" s="5">
        <v>100.3</v>
      </c>
      <c r="J388" s="5">
        <v>100.9</v>
      </c>
      <c r="K388" s="5">
        <v>102.4</v>
      </c>
      <c r="L388" s="5">
        <v>101</v>
      </c>
      <c r="M388" s="5">
        <v>104.8</v>
      </c>
      <c r="N388" s="5">
        <v>103.1</v>
      </c>
      <c r="O388" s="5">
        <v>103.2</v>
      </c>
      <c r="P388" s="5">
        <v>105</v>
      </c>
      <c r="Q388" s="5">
        <v>104.4</v>
      </c>
      <c r="R388" s="5">
        <v>104.4</v>
      </c>
      <c r="S388" s="5">
        <v>102.5</v>
      </c>
      <c r="T388" s="5">
        <v>100.9</v>
      </c>
      <c r="U388" s="5">
        <v>102.9</v>
      </c>
      <c r="V388" s="5">
        <v>100.6</v>
      </c>
      <c r="W388" s="5">
        <v>98.7</v>
      </c>
      <c r="X388" s="5">
        <v>101.7</v>
      </c>
      <c r="Y388" s="5">
        <v>100.6</v>
      </c>
      <c r="Z388" s="5">
        <v>101.6</v>
      </c>
      <c r="AA388" s="5">
        <v>103.1</v>
      </c>
      <c r="AB388" s="5">
        <v>102.4</v>
      </c>
      <c r="AC388" s="5">
        <v>105.6</v>
      </c>
      <c r="AD388" s="5">
        <v>104.9</v>
      </c>
      <c r="AE388" s="5">
        <v>101</v>
      </c>
      <c r="AF388" s="5">
        <v>102.3</v>
      </c>
      <c r="AG388" s="5">
        <v>101</v>
      </c>
      <c r="AH388" s="5">
        <v>102.2</v>
      </c>
      <c r="AI388" s="5">
        <v>102.3</v>
      </c>
      <c r="AJ388" s="5">
        <v>103.4</v>
      </c>
      <c r="AK388" s="5">
        <v>101.9</v>
      </c>
      <c r="AL388" s="5">
        <v>104</v>
      </c>
      <c r="AM388" s="5">
        <v>101.9</v>
      </c>
      <c r="AN388" s="5">
        <v>103.8</v>
      </c>
      <c r="AO388" s="5">
        <v>102.9</v>
      </c>
      <c r="AP388" s="5">
        <v>103.3</v>
      </c>
      <c r="AQ388" s="5">
        <v>102.3</v>
      </c>
      <c r="AR388" s="5">
        <v>103.3</v>
      </c>
      <c r="AS388" s="5">
        <v>103.8</v>
      </c>
      <c r="AT388" s="5">
        <v>100.8</v>
      </c>
      <c r="AU388" s="5">
        <v>100.6</v>
      </c>
      <c r="AV388" s="5">
        <v>98.7</v>
      </c>
      <c r="AW388" s="5">
        <v>98.8</v>
      </c>
      <c r="AX388" s="5">
        <v>100.1</v>
      </c>
      <c r="AY388" s="5">
        <v>101.4</v>
      </c>
      <c r="AZ388" s="5">
        <v>104.3</v>
      </c>
      <c r="BA388" s="5">
        <v>104.4</v>
      </c>
      <c r="BB388" s="5">
        <v>105.6</v>
      </c>
      <c r="BC388" s="5">
        <v>107.4</v>
      </c>
      <c r="BD388" s="5">
        <v>107.6</v>
      </c>
      <c r="BE388" s="5">
        <v>106</v>
      </c>
      <c r="BF388" s="5">
        <v>104.7</v>
      </c>
      <c r="BG388" s="5">
        <v>104.9</v>
      </c>
      <c r="BH388" s="5">
        <v>103.3</v>
      </c>
      <c r="BI388" s="5">
        <v>103.5</v>
      </c>
      <c r="BJ388" s="5">
        <v>104.2</v>
      </c>
      <c r="BK388" s="5">
        <v>103.8</v>
      </c>
      <c r="BL388" s="5">
        <v>104.5</v>
      </c>
      <c r="BM388" s="5">
        <v>104.5</v>
      </c>
      <c r="BN388" s="5">
        <v>103.7</v>
      </c>
      <c r="BO388" s="5">
        <v>105.8</v>
      </c>
      <c r="BP388" s="5">
        <v>105.6</v>
      </c>
      <c r="BQ388" s="5">
        <v>105.5</v>
      </c>
      <c r="BR388" s="5">
        <v>108.7</v>
      </c>
      <c r="BS388" s="5">
        <v>108.7</v>
      </c>
      <c r="BT388" s="5">
        <v>107.8</v>
      </c>
      <c r="BU388" s="5">
        <v>108.5</v>
      </c>
      <c r="BV388" s="5">
        <v>110.2</v>
      </c>
      <c r="BW388" s="5">
        <v>112.7</v>
      </c>
      <c r="BX388" s="5">
        <v>115.6</v>
      </c>
      <c r="BY388" s="5">
        <v>120.1</v>
      </c>
      <c r="BZ388" s="5">
        <v>118.8</v>
      </c>
      <c r="CA388" s="5">
        <v>120.1</v>
      </c>
      <c r="CB388" s="5">
        <v>119.8</v>
      </c>
      <c r="CC388" s="5">
        <v>121.9</v>
      </c>
      <c r="CD388" s="5">
        <v>121.9</v>
      </c>
      <c r="CE388" s="5">
        <v>126.6</v>
      </c>
      <c r="CF388" s="5">
        <v>126.8</v>
      </c>
      <c r="CG388" s="5">
        <v>126.3</v>
      </c>
      <c r="CH388" s="5">
        <v>127.6</v>
      </c>
      <c r="CI388" s="5">
        <v>124.9</v>
      </c>
      <c r="CJ388" s="5">
        <v>126.7</v>
      </c>
      <c r="CK388" s="5">
        <v>128.4</v>
      </c>
      <c r="CL388" s="5">
        <v>126.7</v>
      </c>
      <c r="CM388" s="5">
        <v>124.6</v>
      </c>
      <c r="CN388" s="5">
        <v>125.7</v>
      </c>
      <c r="CO388" s="5">
        <v>125.7</v>
      </c>
      <c r="CP388" s="5">
        <v>122.4</v>
      </c>
      <c r="CQ388" s="5">
        <v>122.3</v>
      </c>
      <c r="CR388" s="5">
        <v>123.7</v>
      </c>
      <c r="CS388" s="5">
        <v>122</v>
      </c>
      <c r="CT388" s="5">
        <v>123.7</v>
      </c>
      <c r="CU388" s="5">
        <v>119.2</v>
      </c>
      <c r="CV388" s="5">
        <v>122.7</v>
      </c>
      <c r="CW388" s="5">
        <v>125.7</v>
      </c>
      <c r="CX388" s="5">
        <v>123.9</v>
      </c>
      <c r="CY388" s="5">
        <v>125.7</v>
      </c>
      <c r="CZ388" s="5">
        <v>127.2</v>
      </c>
      <c r="DA388" s="5">
        <v>125.2</v>
      </c>
      <c r="DB388" s="5">
        <v>125</v>
      </c>
      <c r="DC388" s="5">
        <v>123.9</v>
      </c>
      <c r="DD388" s="5">
        <v>127.2</v>
      </c>
      <c r="DE388" s="5">
        <v>129.80000000000001</v>
      </c>
      <c r="DF388" s="5">
        <v>131.80000000000001</v>
      </c>
      <c r="DG388" s="5">
        <v>133.9</v>
      </c>
      <c r="DH388" s="5">
        <v>132.9</v>
      </c>
      <c r="DI388" s="5">
        <v>137</v>
      </c>
      <c r="DJ388" s="5">
        <v>140.1</v>
      </c>
      <c r="DK388" s="5">
        <v>140.30000000000001</v>
      </c>
      <c r="DL388" s="5">
        <v>138.9</v>
      </c>
      <c r="DM388" s="5">
        <v>144</v>
      </c>
      <c r="DN388" s="5">
        <v>147.4</v>
      </c>
      <c r="DO388" s="5">
        <v>148.30000000000001</v>
      </c>
      <c r="DP388" s="5">
        <v>149.80000000000001</v>
      </c>
      <c r="DQ388" s="5">
        <v>150.69999999999999</v>
      </c>
      <c r="DR388" s="5">
        <v>151.69999999999999</v>
      </c>
      <c r="DS388" s="5">
        <v>152.69999999999999</v>
      </c>
      <c r="DT388" s="5">
        <v>158.30000000000001</v>
      </c>
    </row>
    <row r="389" spans="1:124">
      <c r="A389" s="3" t="s">
        <v>791</v>
      </c>
      <c r="B389" s="3" t="s">
        <v>792</v>
      </c>
      <c r="C389" s="4">
        <v>1.9099999999999999E-2</v>
      </c>
      <c r="D389" s="5">
        <v>126.1</v>
      </c>
      <c r="E389" s="5">
        <v>128.80000000000001</v>
      </c>
      <c r="F389" s="5">
        <v>127.1</v>
      </c>
      <c r="G389" s="5">
        <v>117.9</v>
      </c>
      <c r="H389" s="5">
        <v>118.1</v>
      </c>
      <c r="I389" s="5">
        <v>118</v>
      </c>
      <c r="J389" s="5">
        <v>117.8</v>
      </c>
      <c r="K389" s="5">
        <v>117.4</v>
      </c>
      <c r="L389" s="5">
        <v>118.3</v>
      </c>
      <c r="M389" s="5">
        <v>122</v>
      </c>
      <c r="N389" s="5">
        <v>126.8</v>
      </c>
      <c r="O389" s="5">
        <v>126</v>
      </c>
      <c r="P389" s="5">
        <v>121.1</v>
      </c>
      <c r="Q389" s="5">
        <v>118</v>
      </c>
      <c r="R389" s="5">
        <v>118.3</v>
      </c>
      <c r="S389" s="5">
        <v>123.2</v>
      </c>
      <c r="T389" s="5">
        <v>128.9</v>
      </c>
      <c r="U389" s="5">
        <v>137.1</v>
      </c>
      <c r="V389" s="5">
        <v>134.5</v>
      </c>
      <c r="W389" s="5">
        <v>129.1</v>
      </c>
      <c r="X389" s="5">
        <v>132</v>
      </c>
      <c r="Y389" s="5">
        <v>133.19999999999999</v>
      </c>
      <c r="Z389" s="5">
        <v>131.6</v>
      </c>
      <c r="AA389" s="5">
        <v>126.7</v>
      </c>
      <c r="AB389" s="5">
        <v>116.9</v>
      </c>
      <c r="AC389" s="5">
        <v>115.9</v>
      </c>
      <c r="AD389" s="5">
        <v>109.1</v>
      </c>
      <c r="AE389" s="5">
        <v>110.8</v>
      </c>
      <c r="AF389" s="5">
        <v>111.1</v>
      </c>
      <c r="AG389" s="5">
        <v>106.8</v>
      </c>
      <c r="AH389" s="5">
        <v>99.4</v>
      </c>
      <c r="AI389" s="5">
        <v>88.9</v>
      </c>
      <c r="AJ389" s="5">
        <v>85.3</v>
      </c>
      <c r="AK389" s="5">
        <v>77.599999999999994</v>
      </c>
      <c r="AL389" s="5">
        <v>80.8</v>
      </c>
      <c r="AM389" s="5">
        <v>92</v>
      </c>
      <c r="AN389" s="5">
        <v>93.5</v>
      </c>
      <c r="AO389" s="5">
        <v>96.2</v>
      </c>
      <c r="AP389" s="5">
        <v>94.4</v>
      </c>
      <c r="AQ389" s="5">
        <v>88.8</v>
      </c>
      <c r="AR389" s="5">
        <v>82.4</v>
      </c>
      <c r="AS389" s="5">
        <v>76.5</v>
      </c>
      <c r="AT389" s="5">
        <v>73.599999999999994</v>
      </c>
      <c r="AU389" s="5">
        <v>71</v>
      </c>
      <c r="AV389" s="5">
        <v>69.8</v>
      </c>
      <c r="AW389" s="5">
        <v>69.400000000000006</v>
      </c>
      <c r="AX389" s="5">
        <v>70.099999999999994</v>
      </c>
      <c r="AY389" s="5">
        <v>75</v>
      </c>
      <c r="AZ389" s="5">
        <v>79.599999999999994</v>
      </c>
      <c r="BA389" s="5">
        <v>81.7</v>
      </c>
      <c r="BB389" s="5">
        <v>80.599999999999994</v>
      </c>
      <c r="BC389" s="5">
        <v>78.7</v>
      </c>
      <c r="BD389" s="5">
        <v>76.900000000000006</v>
      </c>
      <c r="BE389" s="5">
        <v>84.1</v>
      </c>
      <c r="BF389" s="5">
        <v>88.6</v>
      </c>
      <c r="BG389" s="5">
        <v>90.6</v>
      </c>
      <c r="BH389" s="5">
        <v>94.6</v>
      </c>
      <c r="BI389" s="5">
        <v>95.9</v>
      </c>
      <c r="BJ389" s="5">
        <v>98.1</v>
      </c>
      <c r="BK389" s="5">
        <v>104.7</v>
      </c>
      <c r="BL389" s="5">
        <v>105.3</v>
      </c>
      <c r="BM389" s="5">
        <v>97.9</v>
      </c>
      <c r="BN389" s="5">
        <v>91.2</v>
      </c>
      <c r="BO389" s="5">
        <v>89.9</v>
      </c>
      <c r="BP389" s="5">
        <v>90.5</v>
      </c>
      <c r="BQ389" s="5">
        <v>93.4</v>
      </c>
      <c r="BR389" s="5">
        <v>96.4</v>
      </c>
      <c r="BS389" s="5">
        <v>94.4</v>
      </c>
      <c r="BT389" s="5">
        <v>93.9</v>
      </c>
      <c r="BU389" s="5">
        <v>94.2</v>
      </c>
      <c r="BV389" s="5">
        <v>102.4</v>
      </c>
      <c r="BW389" s="5">
        <v>107.8</v>
      </c>
      <c r="BX389" s="5">
        <v>111</v>
      </c>
      <c r="BY389" s="5">
        <v>111.8</v>
      </c>
      <c r="BZ389" s="5">
        <v>108</v>
      </c>
      <c r="CA389" s="5">
        <v>108.7</v>
      </c>
      <c r="CB389" s="5">
        <v>111.8</v>
      </c>
      <c r="CC389" s="5">
        <v>114.3</v>
      </c>
      <c r="CD389" s="5">
        <v>115.4</v>
      </c>
      <c r="CE389" s="5">
        <v>111.5</v>
      </c>
      <c r="CF389" s="5">
        <v>104.3</v>
      </c>
      <c r="CG389" s="5">
        <v>102.3</v>
      </c>
      <c r="CH389" s="5">
        <v>98</v>
      </c>
      <c r="CI389" s="5">
        <v>101.4</v>
      </c>
      <c r="CJ389" s="5">
        <v>104.9</v>
      </c>
      <c r="CK389" s="5">
        <v>105.3</v>
      </c>
      <c r="CL389" s="5">
        <v>102.3</v>
      </c>
      <c r="CM389" s="5">
        <v>98.9</v>
      </c>
      <c r="CN389" s="5">
        <v>96.9</v>
      </c>
      <c r="CO389" s="5">
        <v>96.6</v>
      </c>
      <c r="CP389" s="5">
        <v>96.9</v>
      </c>
      <c r="CQ389" s="5">
        <v>93.6</v>
      </c>
      <c r="CR389" s="5">
        <v>93.4</v>
      </c>
      <c r="CS389" s="5">
        <v>98.8</v>
      </c>
      <c r="CT389" s="5">
        <v>98</v>
      </c>
      <c r="CU389" s="5">
        <v>96.1</v>
      </c>
      <c r="CV389" s="5">
        <v>92.7</v>
      </c>
      <c r="CW389" s="5">
        <v>89.5</v>
      </c>
      <c r="CX389" s="5">
        <v>89.5</v>
      </c>
      <c r="CY389" s="5">
        <v>75.099999999999994</v>
      </c>
      <c r="CZ389" s="5">
        <v>74.599999999999994</v>
      </c>
      <c r="DA389" s="5">
        <v>82.8</v>
      </c>
      <c r="DB389" s="5">
        <v>82</v>
      </c>
      <c r="DC389" s="5">
        <v>98.9</v>
      </c>
      <c r="DD389" s="5">
        <v>106.6</v>
      </c>
      <c r="DE389" s="5">
        <v>110</v>
      </c>
      <c r="DF389" s="5">
        <v>113.8</v>
      </c>
      <c r="DG389" s="5">
        <v>114.1</v>
      </c>
      <c r="DH389" s="5">
        <v>113.3</v>
      </c>
      <c r="DI389" s="5">
        <v>106.9</v>
      </c>
      <c r="DJ389" s="5">
        <v>105.5</v>
      </c>
      <c r="DK389" s="5">
        <v>104.2</v>
      </c>
      <c r="DL389" s="5">
        <v>106.1</v>
      </c>
      <c r="DM389" s="5">
        <v>115</v>
      </c>
      <c r="DN389" s="5">
        <v>124.3</v>
      </c>
      <c r="DO389" s="5">
        <v>122</v>
      </c>
      <c r="DP389" s="5">
        <v>116.5</v>
      </c>
      <c r="DQ389" s="5">
        <v>122.9</v>
      </c>
      <c r="DR389" s="5">
        <v>135.80000000000001</v>
      </c>
      <c r="DS389" s="5">
        <v>154</v>
      </c>
      <c r="DT389" s="5">
        <v>151</v>
      </c>
    </row>
    <row r="390" spans="1:124">
      <c r="A390" s="3" t="s">
        <v>793</v>
      </c>
      <c r="B390" s="3" t="s">
        <v>794</v>
      </c>
      <c r="C390" s="4">
        <v>1.281E-2</v>
      </c>
      <c r="D390" s="5">
        <v>101.3</v>
      </c>
      <c r="E390" s="5">
        <v>102.9</v>
      </c>
      <c r="F390" s="5">
        <v>103.5</v>
      </c>
      <c r="G390" s="5">
        <v>104</v>
      </c>
      <c r="H390" s="5">
        <v>104.1</v>
      </c>
      <c r="I390" s="5">
        <v>105.7</v>
      </c>
      <c r="J390" s="5">
        <v>106</v>
      </c>
      <c r="K390" s="5">
        <v>106.4</v>
      </c>
      <c r="L390" s="5">
        <v>105.8</v>
      </c>
      <c r="M390" s="5">
        <v>106.2</v>
      </c>
      <c r="N390" s="5">
        <v>107</v>
      </c>
      <c r="O390" s="5">
        <v>107.1</v>
      </c>
      <c r="P390" s="5">
        <v>109.2</v>
      </c>
      <c r="Q390" s="5">
        <v>109</v>
      </c>
      <c r="R390" s="5">
        <v>109.2</v>
      </c>
      <c r="S390" s="5">
        <v>108.7</v>
      </c>
      <c r="T390" s="5">
        <v>108.8</v>
      </c>
      <c r="U390" s="5">
        <v>109.8</v>
      </c>
      <c r="V390" s="5">
        <v>109.9</v>
      </c>
      <c r="W390" s="5">
        <v>110</v>
      </c>
      <c r="X390" s="5">
        <v>110.2</v>
      </c>
      <c r="Y390" s="5">
        <v>110.5</v>
      </c>
      <c r="Z390" s="5">
        <v>111.3</v>
      </c>
      <c r="AA390" s="5">
        <v>111.3</v>
      </c>
      <c r="AB390" s="5">
        <v>111.2</v>
      </c>
      <c r="AC390" s="5">
        <v>112.7</v>
      </c>
      <c r="AD390" s="5">
        <v>118.2</v>
      </c>
      <c r="AE390" s="5">
        <v>118</v>
      </c>
      <c r="AF390" s="5">
        <v>117.9</v>
      </c>
      <c r="AG390" s="5">
        <v>117.8</v>
      </c>
      <c r="AH390" s="5">
        <v>115.4</v>
      </c>
      <c r="AI390" s="5">
        <v>112.6</v>
      </c>
      <c r="AJ390" s="5">
        <v>116</v>
      </c>
      <c r="AK390" s="5">
        <v>115.7</v>
      </c>
      <c r="AL390" s="5">
        <v>110.6</v>
      </c>
      <c r="AM390" s="5">
        <v>116.8</v>
      </c>
      <c r="AN390" s="5">
        <v>118.6</v>
      </c>
      <c r="AO390" s="5">
        <v>115</v>
      </c>
      <c r="AP390" s="5">
        <v>115.2</v>
      </c>
      <c r="AQ390" s="5">
        <v>115.1</v>
      </c>
      <c r="AR390" s="5">
        <v>114.1</v>
      </c>
      <c r="AS390" s="5">
        <v>113</v>
      </c>
      <c r="AT390" s="5">
        <v>114.2</v>
      </c>
      <c r="AU390" s="5">
        <v>114.4</v>
      </c>
      <c r="AV390" s="5">
        <v>116</v>
      </c>
      <c r="AW390" s="5">
        <v>115.9</v>
      </c>
      <c r="AX390" s="5">
        <v>116.6</v>
      </c>
      <c r="AY390" s="5">
        <v>113.5</v>
      </c>
      <c r="AZ390" s="5">
        <v>114.3</v>
      </c>
      <c r="BA390" s="5">
        <v>114.7</v>
      </c>
      <c r="BB390" s="5">
        <v>116.3</v>
      </c>
      <c r="BC390" s="5">
        <v>115.4</v>
      </c>
      <c r="BD390" s="5">
        <v>113.8</v>
      </c>
      <c r="BE390" s="5">
        <v>111.3</v>
      </c>
      <c r="BF390" s="5">
        <v>108.6</v>
      </c>
      <c r="BG390" s="5">
        <v>109.2</v>
      </c>
      <c r="BH390" s="5">
        <v>111.3</v>
      </c>
      <c r="BI390" s="5">
        <v>110.4</v>
      </c>
      <c r="BJ390" s="5">
        <v>110.2</v>
      </c>
      <c r="BK390" s="5">
        <v>109.3</v>
      </c>
      <c r="BL390" s="5">
        <v>107.9</v>
      </c>
      <c r="BM390" s="5">
        <v>105.7</v>
      </c>
      <c r="BN390" s="5">
        <v>107.4</v>
      </c>
      <c r="BO390" s="5">
        <v>107</v>
      </c>
      <c r="BP390" s="5">
        <v>107.8</v>
      </c>
      <c r="BQ390" s="5">
        <v>107</v>
      </c>
      <c r="BR390" s="5">
        <v>108.2</v>
      </c>
      <c r="BS390" s="5">
        <v>107.5</v>
      </c>
      <c r="BT390" s="5">
        <v>108.7</v>
      </c>
      <c r="BU390" s="5">
        <v>110.5</v>
      </c>
      <c r="BV390" s="5">
        <v>111.6</v>
      </c>
      <c r="BW390" s="5">
        <v>112.1</v>
      </c>
      <c r="BX390" s="5">
        <v>112.2</v>
      </c>
      <c r="BY390" s="5">
        <v>113.2</v>
      </c>
      <c r="BZ390" s="5">
        <v>113.2</v>
      </c>
      <c r="CA390" s="5">
        <v>112.4</v>
      </c>
      <c r="CB390" s="5">
        <v>111.9</v>
      </c>
      <c r="CC390" s="5">
        <v>112.3</v>
      </c>
      <c r="CD390" s="5">
        <v>113.6</v>
      </c>
      <c r="CE390" s="5">
        <v>115.4</v>
      </c>
      <c r="CF390" s="5">
        <v>117.4</v>
      </c>
      <c r="CG390" s="5">
        <v>118.8</v>
      </c>
      <c r="CH390" s="5">
        <v>119.2</v>
      </c>
      <c r="CI390" s="5">
        <v>120.5</v>
      </c>
      <c r="CJ390" s="5">
        <v>120.3</v>
      </c>
      <c r="CK390" s="5">
        <v>120.2</v>
      </c>
      <c r="CL390" s="5">
        <v>119.7</v>
      </c>
      <c r="CM390" s="5">
        <v>120.1</v>
      </c>
      <c r="CN390" s="5">
        <v>118.7</v>
      </c>
      <c r="CO390" s="5">
        <v>119</v>
      </c>
      <c r="CP390" s="5">
        <v>118</v>
      </c>
      <c r="CQ390" s="5">
        <v>116.1</v>
      </c>
      <c r="CR390" s="5">
        <v>116.5</v>
      </c>
      <c r="CS390" s="5">
        <v>116</v>
      </c>
      <c r="CT390" s="5">
        <v>115.8</v>
      </c>
      <c r="CU390" s="5">
        <v>117.7</v>
      </c>
      <c r="CV390" s="5">
        <v>116.7</v>
      </c>
      <c r="CW390" s="5">
        <v>117.9</v>
      </c>
      <c r="CX390" s="5">
        <v>117.5</v>
      </c>
      <c r="CY390" s="5">
        <v>113.2</v>
      </c>
      <c r="CZ390" s="5">
        <v>112.8</v>
      </c>
      <c r="DA390" s="5">
        <v>113.6</v>
      </c>
      <c r="DB390" s="5">
        <v>119.4</v>
      </c>
      <c r="DC390" s="5">
        <v>118.1</v>
      </c>
      <c r="DD390" s="5">
        <v>121.6</v>
      </c>
      <c r="DE390" s="5">
        <v>126</v>
      </c>
      <c r="DF390" s="5">
        <v>130.30000000000001</v>
      </c>
      <c r="DG390" s="5">
        <v>132.30000000000001</v>
      </c>
      <c r="DH390" s="5">
        <v>137</v>
      </c>
      <c r="DI390" s="5">
        <v>137.69999999999999</v>
      </c>
      <c r="DJ390" s="5">
        <v>137.1</v>
      </c>
      <c r="DK390" s="5">
        <v>136.4</v>
      </c>
      <c r="DL390" s="5">
        <v>141.6</v>
      </c>
      <c r="DM390" s="5">
        <v>148.30000000000001</v>
      </c>
      <c r="DN390" s="5">
        <v>154.80000000000001</v>
      </c>
      <c r="DO390" s="5">
        <v>163.1</v>
      </c>
      <c r="DP390" s="5">
        <v>179.9</v>
      </c>
      <c r="DQ390" s="5">
        <v>195.9</v>
      </c>
      <c r="DR390" s="5">
        <v>208</v>
      </c>
      <c r="DS390" s="5">
        <v>216.2</v>
      </c>
      <c r="DT390" s="5">
        <v>218.6</v>
      </c>
    </row>
    <row r="391" spans="1:124">
      <c r="A391" s="3" t="s">
        <v>795</v>
      </c>
      <c r="B391" s="3" t="s">
        <v>796</v>
      </c>
      <c r="C391" s="4">
        <v>1.6969999999999999E-2</v>
      </c>
      <c r="D391" s="5">
        <v>104.8</v>
      </c>
      <c r="E391" s="5">
        <v>104.4</v>
      </c>
      <c r="F391" s="5">
        <v>103.9</v>
      </c>
      <c r="G391" s="5">
        <v>111</v>
      </c>
      <c r="H391" s="5">
        <v>110.2</v>
      </c>
      <c r="I391" s="5">
        <v>108.2</v>
      </c>
      <c r="J391" s="5">
        <v>109.2</v>
      </c>
      <c r="K391" s="5">
        <v>110.3</v>
      </c>
      <c r="L391" s="5">
        <v>108.6</v>
      </c>
      <c r="M391" s="5">
        <v>110.4</v>
      </c>
      <c r="N391" s="5">
        <v>108.6</v>
      </c>
      <c r="O391" s="5">
        <v>108.7</v>
      </c>
      <c r="P391" s="5">
        <v>108.7</v>
      </c>
      <c r="Q391" s="5">
        <v>109.2</v>
      </c>
      <c r="R391" s="5">
        <v>112.6</v>
      </c>
      <c r="S391" s="5">
        <v>118.7</v>
      </c>
      <c r="T391" s="5">
        <v>120.5</v>
      </c>
      <c r="U391" s="5">
        <v>123.5</v>
      </c>
      <c r="V391" s="5">
        <v>119.2</v>
      </c>
      <c r="W391" s="5">
        <v>121.9</v>
      </c>
      <c r="X391" s="5">
        <v>120.4</v>
      </c>
      <c r="Y391" s="5">
        <v>112.5</v>
      </c>
      <c r="Z391" s="5">
        <v>120.2</v>
      </c>
      <c r="AA391" s="5">
        <v>122.8</v>
      </c>
      <c r="AB391" s="5">
        <v>126.8</v>
      </c>
      <c r="AC391" s="5">
        <v>126.7</v>
      </c>
      <c r="AD391" s="5">
        <v>130.1</v>
      </c>
      <c r="AE391" s="5">
        <v>127.9</v>
      </c>
      <c r="AF391" s="5">
        <v>131.19999999999999</v>
      </c>
      <c r="AG391" s="5">
        <v>133.19999999999999</v>
      </c>
      <c r="AH391" s="5">
        <v>132.9</v>
      </c>
      <c r="AI391" s="5">
        <v>130.69999999999999</v>
      </c>
      <c r="AJ391" s="5">
        <v>130.4</v>
      </c>
      <c r="AK391" s="5">
        <v>133.5</v>
      </c>
      <c r="AL391" s="5">
        <v>131.19999999999999</v>
      </c>
      <c r="AM391" s="5">
        <v>129.6</v>
      </c>
      <c r="AN391" s="5">
        <v>131.19999999999999</v>
      </c>
      <c r="AO391" s="5">
        <v>132.30000000000001</v>
      </c>
      <c r="AP391" s="5">
        <v>131.30000000000001</v>
      </c>
      <c r="AQ391" s="5">
        <v>129.1</v>
      </c>
      <c r="AR391" s="5">
        <v>124.4</v>
      </c>
      <c r="AS391" s="5">
        <v>121.6</v>
      </c>
      <c r="AT391" s="5">
        <v>123.9</v>
      </c>
      <c r="AU391" s="5">
        <v>119.9</v>
      </c>
      <c r="AV391" s="5">
        <v>120.1</v>
      </c>
      <c r="AW391" s="5">
        <v>118.8</v>
      </c>
      <c r="AX391" s="5">
        <v>117.5</v>
      </c>
      <c r="AY391" s="5">
        <v>118.3</v>
      </c>
      <c r="AZ391" s="5">
        <v>119.1</v>
      </c>
      <c r="BA391" s="5">
        <v>120.9</v>
      </c>
      <c r="BB391" s="5">
        <v>118.8</v>
      </c>
      <c r="BC391" s="5">
        <v>120.5</v>
      </c>
      <c r="BD391" s="5">
        <v>122.4</v>
      </c>
      <c r="BE391" s="5">
        <v>121.6</v>
      </c>
      <c r="BF391" s="5">
        <v>121.3</v>
      </c>
      <c r="BG391" s="5">
        <v>121.5</v>
      </c>
      <c r="BH391" s="5">
        <v>124</v>
      </c>
      <c r="BI391" s="5">
        <v>123.6</v>
      </c>
      <c r="BJ391" s="5">
        <v>125.4</v>
      </c>
      <c r="BK391" s="5">
        <v>126.9</v>
      </c>
      <c r="BL391" s="5">
        <v>124.4</v>
      </c>
      <c r="BM391" s="5">
        <v>124.8</v>
      </c>
      <c r="BN391" s="5">
        <v>125.8</v>
      </c>
      <c r="BO391" s="5">
        <v>125.4</v>
      </c>
      <c r="BP391" s="5">
        <v>126</v>
      </c>
      <c r="BQ391" s="5">
        <v>127.7</v>
      </c>
      <c r="BR391" s="5">
        <v>129</v>
      </c>
      <c r="BS391" s="5">
        <v>124.8</v>
      </c>
      <c r="BT391" s="5">
        <v>128.5</v>
      </c>
      <c r="BU391" s="5">
        <v>128.80000000000001</v>
      </c>
      <c r="BV391" s="5">
        <v>127.1</v>
      </c>
      <c r="BW391" s="5">
        <v>132.69999999999999</v>
      </c>
      <c r="BX391" s="5">
        <v>128.30000000000001</v>
      </c>
      <c r="BY391" s="5">
        <v>126.9</v>
      </c>
      <c r="BZ391" s="5">
        <v>128.30000000000001</v>
      </c>
      <c r="CA391" s="5">
        <v>128</v>
      </c>
      <c r="CB391" s="5">
        <v>127.9</v>
      </c>
      <c r="CC391" s="5">
        <v>130.19999999999999</v>
      </c>
      <c r="CD391" s="5">
        <v>134.1</v>
      </c>
      <c r="CE391" s="5">
        <v>132.80000000000001</v>
      </c>
      <c r="CF391" s="5">
        <v>133.80000000000001</v>
      </c>
      <c r="CG391" s="5">
        <v>134.9</v>
      </c>
      <c r="CH391" s="5">
        <v>136.6</v>
      </c>
      <c r="CI391" s="5">
        <v>138.4</v>
      </c>
      <c r="CJ391" s="5">
        <v>136.19999999999999</v>
      </c>
      <c r="CK391" s="5">
        <v>137</v>
      </c>
      <c r="CL391" s="5">
        <v>137.4</v>
      </c>
      <c r="CM391" s="5">
        <v>140.4</v>
      </c>
      <c r="CN391" s="5">
        <v>140.19999999999999</v>
      </c>
      <c r="CO391" s="5">
        <v>143</v>
      </c>
      <c r="CP391" s="5">
        <v>146.1</v>
      </c>
      <c r="CQ391" s="5">
        <v>149.19999999999999</v>
      </c>
      <c r="CR391" s="5">
        <v>148.5</v>
      </c>
      <c r="CS391" s="5">
        <v>153.5</v>
      </c>
      <c r="CT391" s="5">
        <v>158.30000000000001</v>
      </c>
      <c r="CU391" s="5">
        <v>152.1</v>
      </c>
      <c r="CV391" s="5">
        <v>153.30000000000001</v>
      </c>
      <c r="CW391" s="5">
        <v>156.4</v>
      </c>
      <c r="CX391" s="5">
        <v>149.9</v>
      </c>
      <c r="CY391" s="5">
        <v>148.6</v>
      </c>
      <c r="CZ391" s="5">
        <v>145.19999999999999</v>
      </c>
      <c r="DA391" s="5">
        <v>151.80000000000001</v>
      </c>
      <c r="DB391" s="5">
        <v>153.5</v>
      </c>
      <c r="DC391" s="5">
        <v>149.5</v>
      </c>
      <c r="DD391" s="5">
        <v>148.1</v>
      </c>
      <c r="DE391" s="5">
        <v>145</v>
      </c>
      <c r="DF391" s="5">
        <v>155.6</v>
      </c>
      <c r="DG391" s="5">
        <v>156.5</v>
      </c>
      <c r="DH391" s="5">
        <v>161.19999999999999</v>
      </c>
      <c r="DI391" s="5">
        <v>167.9</v>
      </c>
      <c r="DJ391" s="5">
        <v>165</v>
      </c>
      <c r="DK391" s="5">
        <v>173.5</v>
      </c>
      <c r="DL391" s="5">
        <v>171.6</v>
      </c>
      <c r="DM391" s="5">
        <v>161.9</v>
      </c>
      <c r="DN391" s="5">
        <v>158.69999999999999</v>
      </c>
      <c r="DO391" s="5">
        <v>158.19999999999999</v>
      </c>
      <c r="DP391" s="5">
        <v>153.80000000000001</v>
      </c>
      <c r="DQ391" s="5">
        <v>159.1</v>
      </c>
      <c r="DR391" s="5">
        <v>166.9</v>
      </c>
      <c r="DS391" s="5">
        <v>175.8</v>
      </c>
      <c r="DT391" s="5">
        <v>176.5</v>
      </c>
    </row>
    <row r="392" spans="1:124">
      <c r="A392" s="3" t="s">
        <v>797</v>
      </c>
      <c r="B392" s="3" t="s">
        <v>798</v>
      </c>
      <c r="C392" s="4">
        <v>1.2970000000000001E-2</v>
      </c>
      <c r="D392" s="5">
        <v>106.1</v>
      </c>
      <c r="E392" s="5">
        <v>105.8</v>
      </c>
      <c r="F392" s="5">
        <v>106.6</v>
      </c>
      <c r="G392" s="5">
        <v>103.7</v>
      </c>
      <c r="H392" s="5">
        <v>103.9</v>
      </c>
      <c r="I392" s="5">
        <v>103.8</v>
      </c>
      <c r="J392" s="5">
        <v>106.1</v>
      </c>
      <c r="K392" s="5">
        <v>102.8</v>
      </c>
      <c r="L392" s="5">
        <v>104.7</v>
      </c>
      <c r="M392" s="5">
        <v>104.4</v>
      </c>
      <c r="N392" s="5">
        <v>102.9</v>
      </c>
      <c r="O392" s="5">
        <v>104.6</v>
      </c>
      <c r="P392" s="5">
        <v>106.6</v>
      </c>
      <c r="Q392" s="5">
        <v>105.9</v>
      </c>
      <c r="R392" s="5">
        <v>106</v>
      </c>
      <c r="S392" s="5">
        <v>104.9</v>
      </c>
      <c r="T392" s="5">
        <v>106.7</v>
      </c>
      <c r="U392" s="5">
        <v>106.8</v>
      </c>
      <c r="V392" s="5">
        <v>106.9</v>
      </c>
      <c r="W392" s="5">
        <v>106</v>
      </c>
      <c r="X392" s="5">
        <v>110.3</v>
      </c>
      <c r="Y392" s="5">
        <v>108.5</v>
      </c>
      <c r="Z392" s="5">
        <v>114.3</v>
      </c>
      <c r="AA392" s="5">
        <v>115.2</v>
      </c>
      <c r="AB392" s="5">
        <v>115.4</v>
      </c>
      <c r="AC392" s="5">
        <v>117.4</v>
      </c>
      <c r="AD392" s="5">
        <v>116.4</v>
      </c>
      <c r="AE392" s="5">
        <v>117.1</v>
      </c>
      <c r="AF392" s="5">
        <v>117.8</v>
      </c>
      <c r="AG392" s="5">
        <v>118.7</v>
      </c>
      <c r="AH392" s="5">
        <v>114</v>
      </c>
      <c r="AI392" s="5">
        <v>119.2</v>
      </c>
      <c r="AJ392" s="5">
        <v>122.2</v>
      </c>
      <c r="AK392" s="5">
        <v>119.6</v>
      </c>
      <c r="AL392" s="5">
        <v>120</v>
      </c>
      <c r="AM392" s="5">
        <v>116.9</v>
      </c>
      <c r="AN392" s="5">
        <v>117.5</v>
      </c>
      <c r="AO392" s="5">
        <v>119.6</v>
      </c>
      <c r="AP392" s="5">
        <v>120.2</v>
      </c>
      <c r="AQ392" s="5">
        <v>120.3</v>
      </c>
      <c r="AR392" s="5">
        <v>119.4</v>
      </c>
      <c r="AS392" s="5">
        <v>120.3</v>
      </c>
      <c r="AT392" s="5">
        <v>119.5</v>
      </c>
      <c r="AU392" s="5">
        <v>117.3</v>
      </c>
      <c r="AV392" s="5">
        <v>116</v>
      </c>
      <c r="AW392" s="5">
        <v>118.3</v>
      </c>
      <c r="AX392" s="5">
        <v>116.7</v>
      </c>
      <c r="AY392" s="5">
        <v>117.2</v>
      </c>
      <c r="AZ392" s="5">
        <v>120.8</v>
      </c>
      <c r="BA392" s="5">
        <v>123</v>
      </c>
      <c r="BB392" s="5">
        <v>122.2</v>
      </c>
      <c r="BC392" s="5">
        <v>117</v>
      </c>
      <c r="BD392" s="5">
        <v>118.6</v>
      </c>
      <c r="BE392" s="5">
        <v>118.3</v>
      </c>
      <c r="BF392" s="5">
        <v>122.2</v>
      </c>
      <c r="BG392" s="5">
        <v>118.3</v>
      </c>
      <c r="BH392" s="5">
        <v>116.6</v>
      </c>
      <c r="BI392" s="5">
        <v>114.9</v>
      </c>
      <c r="BJ392" s="5">
        <v>116.7</v>
      </c>
      <c r="BK392" s="5">
        <v>118.7</v>
      </c>
      <c r="BL392" s="5">
        <v>115.4</v>
      </c>
      <c r="BM392" s="5">
        <v>116.5</v>
      </c>
      <c r="BN392" s="5">
        <v>117.9</v>
      </c>
      <c r="BO392" s="5">
        <v>118.5</v>
      </c>
      <c r="BP392" s="5">
        <v>116.9</v>
      </c>
      <c r="BQ392" s="5">
        <v>119</v>
      </c>
      <c r="BR392" s="5">
        <v>116.6</v>
      </c>
      <c r="BS392" s="5">
        <v>117</v>
      </c>
      <c r="BT392" s="5">
        <v>117.2</v>
      </c>
      <c r="BU392" s="5">
        <v>118.3</v>
      </c>
      <c r="BV392" s="5">
        <v>117.3</v>
      </c>
      <c r="BW392" s="5">
        <v>117.2</v>
      </c>
      <c r="BX392" s="5">
        <v>115.9</v>
      </c>
      <c r="BY392" s="5">
        <v>115.3</v>
      </c>
      <c r="BZ392" s="5">
        <v>119.3</v>
      </c>
      <c r="CA392" s="5">
        <v>118.3</v>
      </c>
      <c r="CB392" s="5">
        <v>121</v>
      </c>
      <c r="CC392" s="5">
        <v>120</v>
      </c>
      <c r="CD392" s="5">
        <v>122.4</v>
      </c>
      <c r="CE392" s="5">
        <v>121.5</v>
      </c>
      <c r="CF392" s="5">
        <v>122.8</v>
      </c>
      <c r="CG392" s="5">
        <v>123.6</v>
      </c>
      <c r="CH392" s="5">
        <v>122.6</v>
      </c>
      <c r="CI392" s="5">
        <v>123.5</v>
      </c>
      <c r="CJ392" s="5">
        <v>123.4</v>
      </c>
      <c r="CK392" s="5">
        <v>124.7</v>
      </c>
      <c r="CL392" s="5">
        <v>125.8</v>
      </c>
      <c r="CM392" s="5">
        <v>126</v>
      </c>
      <c r="CN392" s="5">
        <v>128.6</v>
      </c>
      <c r="CO392" s="5">
        <v>124.4</v>
      </c>
      <c r="CP392" s="5">
        <v>125</v>
      </c>
      <c r="CQ392" s="5">
        <v>125.7</v>
      </c>
      <c r="CR392" s="5">
        <v>127.3</v>
      </c>
      <c r="CS392" s="5">
        <v>124.8</v>
      </c>
      <c r="CT392" s="5">
        <v>122.6</v>
      </c>
      <c r="CU392" s="5">
        <v>123.7</v>
      </c>
      <c r="CV392" s="5">
        <v>123.2</v>
      </c>
      <c r="CW392" s="5">
        <v>121.6</v>
      </c>
      <c r="CX392" s="5">
        <v>126.6</v>
      </c>
      <c r="CY392" s="5">
        <v>125.7</v>
      </c>
      <c r="CZ392" s="5">
        <v>126.4</v>
      </c>
      <c r="DA392" s="5">
        <v>126.6</v>
      </c>
      <c r="DB392" s="5">
        <v>124.3</v>
      </c>
      <c r="DC392" s="5">
        <v>123.9</v>
      </c>
      <c r="DD392" s="5">
        <v>123.7</v>
      </c>
      <c r="DE392" s="5">
        <v>123.9</v>
      </c>
      <c r="DF392" s="5">
        <v>125.7</v>
      </c>
      <c r="DG392" s="5">
        <v>126.9</v>
      </c>
      <c r="DH392" s="5">
        <v>123.7</v>
      </c>
      <c r="DI392" s="5">
        <v>126</v>
      </c>
      <c r="DJ392" s="5">
        <v>126.6</v>
      </c>
      <c r="DK392" s="5">
        <v>126.1</v>
      </c>
      <c r="DL392" s="5">
        <v>132.19999999999999</v>
      </c>
      <c r="DM392" s="5">
        <v>135.69999999999999</v>
      </c>
      <c r="DN392" s="5">
        <v>148.80000000000001</v>
      </c>
      <c r="DO392" s="5">
        <v>152.19999999999999</v>
      </c>
      <c r="DP392" s="5">
        <v>160.9</v>
      </c>
      <c r="DQ392" s="5">
        <v>165</v>
      </c>
      <c r="DR392" s="5">
        <v>170</v>
      </c>
      <c r="DS392" s="5">
        <v>172.4</v>
      </c>
      <c r="DT392" s="5">
        <v>177.8</v>
      </c>
    </row>
    <row r="393" spans="1:124">
      <c r="A393" s="3" t="s">
        <v>799</v>
      </c>
      <c r="B393" s="3" t="s">
        <v>800</v>
      </c>
      <c r="C393" s="4">
        <v>1.4849699999999999</v>
      </c>
      <c r="D393" s="5">
        <v>108.1</v>
      </c>
      <c r="E393" s="5">
        <v>109.7</v>
      </c>
      <c r="F393" s="5">
        <v>111.8</v>
      </c>
      <c r="G393" s="5">
        <v>113.5</v>
      </c>
      <c r="H393" s="5">
        <v>113.6</v>
      </c>
      <c r="I393" s="5">
        <v>114.5</v>
      </c>
      <c r="J393" s="5">
        <v>114.6</v>
      </c>
      <c r="K393" s="5">
        <v>115.4</v>
      </c>
      <c r="L393" s="5">
        <v>114.9</v>
      </c>
      <c r="M393" s="5">
        <v>114.6</v>
      </c>
      <c r="N393" s="5">
        <v>114.9</v>
      </c>
      <c r="O393" s="5">
        <v>116.1</v>
      </c>
      <c r="P393" s="5">
        <v>115.3</v>
      </c>
      <c r="Q393" s="5">
        <v>115.4</v>
      </c>
      <c r="R393" s="5">
        <v>116.2</v>
      </c>
      <c r="S393" s="5">
        <v>116.7</v>
      </c>
      <c r="T393" s="5">
        <v>116.5</v>
      </c>
      <c r="U393" s="5">
        <v>116.7</v>
      </c>
      <c r="V393" s="5">
        <v>116.4</v>
      </c>
      <c r="W393" s="5">
        <v>116.8</v>
      </c>
      <c r="X393" s="5">
        <v>116.6</v>
      </c>
      <c r="Y393" s="5">
        <v>116.7</v>
      </c>
      <c r="Z393" s="5">
        <v>117</v>
      </c>
      <c r="AA393" s="5">
        <v>117.7</v>
      </c>
      <c r="AB393" s="5">
        <v>116.9</v>
      </c>
      <c r="AC393" s="5">
        <v>117.8</v>
      </c>
      <c r="AD393" s="5">
        <v>118.6</v>
      </c>
      <c r="AE393" s="5">
        <v>118.6</v>
      </c>
      <c r="AF393" s="5">
        <v>118.6</v>
      </c>
      <c r="AG393" s="5">
        <v>118.8</v>
      </c>
      <c r="AH393" s="5">
        <v>119.1</v>
      </c>
      <c r="AI393" s="5">
        <v>119.4</v>
      </c>
      <c r="AJ393" s="5">
        <v>119.6</v>
      </c>
      <c r="AK393" s="5">
        <v>119</v>
      </c>
      <c r="AL393" s="5">
        <v>119.5</v>
      </c>
      <c r="AM393" s="5">
        <v>120.3</v>
      </c>
      <c r="AN393" s="5">
        <v>120.5</v>
      </c>
      <c r="AO393" s="5">
        <v>120.9</v>
      </c>
      <c r="AP393" s="5">
        <v>120.7</v>
      </c>
      <c r="AQ393" s="5">
        <v>120.9</v>
      </c>
      <c r="AR393" s="5">
        <v>121.7</v>
      </c>
      <c r="AS393" s="5">
        <v>122.3</v>
      </c>
      <c r="AT393" s="5">
        <v>122.1</v>
      </c>
      <c r="AU393" s="5">
        <v>121.4</v>
      </c>
      <c r="AV393" s="5">
        <v>121.4</v>
      </c>
      <c r="AW393" s="5">
        <v>121.6</v>
      </c>
      <c r="AX393" s="5">
        <v>121.6</v>
      </c>
      <c r="AY393" s="5">
        <v>121.3</v>
      </c>
      <c r="AZ393" s="5">
        <v>121.3</v>
      </c>
      <c r="BA393" s="5">
        <v>121.1</v>
      </c>
      <c r="BB393" s="5">
        <v>121</v>
      </c>
      <c r="BC393" s="5">
        <v>120.3</v>
      </c>
      <c r="BD393" s="5">
        <v>119.1</v>
      </c>
      <c r="BE393" s="5">
        <v>118.3</v>
      </c>
      <c r="BF393" s="5">
        <v>118.3</v>
      </c>
      <c r="BG393" s="5">
        <v>117.8</v>
      </c>
      <c r="BH393" s="5">
        <v>116.7</v>
      </c>
      <c r="BI393" s="5">
        <v>117</v>
      </c>
      <c r="BJ393" s="5">
        <v>116.7</v>
      </c>
      <c r="BK393" s="5">
        <v>116.8</v>
      </c>
      <c r="BL393" s="5">
        <v>117.1</v>
      </c>
      <c r="BM393" s="5">
        <v>117.2</v>
      </c>
      <c r="BN393" s="5">
        <v>116.4</v>
      </c>
      <c r="BO393" s="5">
        <v>116</v>
      </c>
      <c r="BP393" s="5">
        <v>116.5</v>
      </c>
      <c r="BQ393" s="5">
        <v>116.5</v>
      </c>
      <c r="BR393" s="5">
        <v>116.8</v>
      </c>
      <c r="BS393" s="5">
        <v>116.7</v>
      </c>
      <c r="BT393" s="5">
        <v>116.8</v>
      </c>
      <c r="BU393" s="5">
        <v>117.4</v>
      </c>
      <c r="BV393" s="5">
        <v>118.6</v>
      </c>
      <c r="BW393" s="5">
        <v>118.9</v>
      </c>
      <c r="BX393" s="5">
        <v>118.3</v>
      </c>
      <c r="BY393" s="5">
        <v>118.8</v>
      </c>
      <c r="BZ393" s="5">
        <v>118.7</v>
      </c>
      <c r="CA393" s="5">
        <v>119.3</v>
      </c>
      <c r="CB393" s="5">
        <v>120</v>
      </c>
      <c r="CC393" s="5">
        <v>120.5</v>
      </c>
      <c r="CD393" s="5">
        <v>121.6</v>
      </c>
      <c r="CE393" s="5">
        <v>123.4</v>
      </c>
      <c r="CF393" s="5">
        <v>123.6</v>
      </c>
      <c r="CG393" s="5">
        <v>122.7</v>
      </c>
      <c r="CH393" s="5">
        <v>123</v>
      </c>
      <c r="CI393" s="5">
        <v>123</v>
      </c>
      <c r="CJ393" s="5">
        <v>122.9</v>
      </c>
      <c r="CK393" s="5">
        <v>123.1</v>
      </c>
      <c r="CL393" s="5">
        <v>123.4</v>
      </c>
      <c r="CM393" s="5">
        <v>123.5</v>
      </c>
      <c r="CN393" s="5">
        <v>123</v>
      </c>
      <c r="CO393" s="5">
        <v>123.1</v>
      </c>
      <c r="CP393" s="5">
        <v>122.9</v>
      </c>
      <c r="CQ393" s="5">
        <v>123.4</v>
      </c>
      <c r="CR393" s="5">
        <v>123.9</v>
      </c>
      <c r="CS393" s="5">
        <v>122.7</v>
      </c>
      <c r="CT393" s="5">
        <v>122.4</v>
      </c>
      <c r="CU393" s="5">
        <v>123.2</v>
      </c>
      <c r="CV393" s="5">
        <v>123.4</v>
      </c>
      <c r="CW393" s="5">
        <v>123.7</v>
      </c>
      <c r="CX393" s="5">
        <v>123.4</v>
      </c>
      <c r="CY393" s="5">
        <v>123.4</v>
      </c>
      <c r="CZ393" s="5">
        <v>123.7</v>
      </c>
      <c r="DA393" s="5">
        <v>123.1</v>
      </c>
      <c r="DB393" s="5">
        <v>123.1</v>
      </c>
      <c r="DC393" s="5">
        <v>123</v>
      </c>
      <c r="DD393" s="5">
        <v>123.7</v>
      </c>
      <c r="DE393" s="5">
        <v>123.6</v>
      </c>
      <c r="DF393" s="5">
        <v>124</v>
      </c>
      <c r="DG393" s="5">
        <v>124.7</v>
      </c>
      <c r="DH393" s="5">
        <v>126.5</v>
      </c>
      <c r="DI393" s="5">
        <v>127.6</v>
      </c>
      <c r="DJ393" s="5">
        <v>126.4</v>
      </c>
      <c r="DK393" s="5">
        <v>127.3</v>
      </c>
      <c r="DL393" s="5">
        <v>128.1</v>
      </c>
      <c r="DM393" s="5">
        <v>127.7</v>
      </c>
      <c r="DN393" s="5">
        <v>128.30000000000001</v>
      </c>
      <c r="DO393" s="5">
        <v>129.6</v>
      </c>
      <c r="DP393" s="5">
        <v>131.1</v>
      </c>
      <c r="DQ393" s="5">
        <v>133.4</v>
      </c>
      <c r="DR393" s="5">
        <v>133.80000000000001</v>
      </c>
      <c r="DS393" s="5">
        <v>134.4</v>
      </c>
      <c r="DT393" s="5">
        <v>136.5</v>
      </c>
    </row>
    <row r="394" spans="1:124">
      <c r="A394" s="3" t="s">
        <v>801</v>
      </c>
      <c r="B394" s="3" t="s">
        <v>802</v>
      </c>
      <c r="C394" s="4">
        <v>0.72685</v>
      </c>
      <c r="D394" s="5">
        <v>101.4</v>
      </c>
      <c r="E394" s="5">
        <v>101.4</v>
      </c>
      <c r="F394" s="5">
        <v>101.4</v>
      </c>
      <c r="G394" s="5">
        <v>101.4</v>
      </c>
      <c r="H394" s="5">
        <v>101.4</v>
      </c>
      <c r="I394" s="5">
        <v>101.4</v>
      </c>
      <c r="J394" s="5">
        <v>101.4</v>
      </c>
      <c r="K394" s="5">
        <v>101.5</v>
      </c>
      <c r="L394" s="5">
        <v>101.5</v>
      </c>
      <c r="M394" s="5">
        <v>101.5</v>
      </c>
      <c r="N394" s="5">
        <v>101.5</v>
      </c>
      <c r="O394" s="5">
        <v>104</v>
      </c>
      <c r="P394" s="5">
        <v>102.9</v>
      </c>
      <c r="Q394" s="5">
        <v>104.6</v>
      </c>
      <c r="R394" s="5">
        <v>104.8</v>
      </c>
      <c r="S394" s="5">
        <v>104.8</v>
      </c>
      <c r="T394" s="5">
        <v>104.8</v>
      </c>
      <c r="U394" s="5">
        <v>104.8</v>
      </c>
      <c r="V394" s="5">
        <v>104.8</v>
      </c>
      <c r="W394" s="5">
        <v>104.8</v>
      </c>
      <c r="X394" s="5">
        <v>104.8</v>
      </c>
      <c r="Y394" s="5">
        <v>104.4</v>
      </c>
      <c r="Z394" s="5">
        <v>105.1</v>
      </c>
      <c r="AA394" s="5">
        <v>106.2</v>
      </c>
      <c r="AB394" s="5">
        <v>104.4</v>
      </c>
      <c r="AC394" s="5">
        <v>104.4</v>
      </c>
      <c r="AD394" s="5">
        <v>106.1</v>
      </c>
      <c r="AE394" s="5">
        <v>106.3</v>
      </c>
      <c r="AF394" s="5">
        <v>106.3</v>
      </c>
      <c r="AG394" s="5">
        <v>106.3</v>
      </c>
      <c r="AH394" s="5">
        <v>106.4</v>
      </c>
      <c r="AI394" s="5">
        <v>106.5</v>
      </c>
      <c r="AJ394" s="5">
        <v>106.5</v>
      </c>
      <c r="AK394" s="5">
        <v>106.5</v>
      </c>
      <c r="AL394" s="5">
        <v>107.5</v>
      </c>
      <c r="AM394" s="5">
        <v>109.5</v>
      </c>
      <c r="AN394" s="5">
        <v>109.1</v>
      </c>
      <c r="AO394" s="5">
        <v>109.3</v>
      </c>
      <c r="AP394" s="5">
        <v>109.5</v>
      </c>
      <c r="AQ394" s="5">
        <v>110</v>
      </c>
      <c r="AR394" s="5">
        <v>112.6</v>
      </c>
      <c r="AS394" s="5">
        <v>113.4</v>
      </c>
      <c r="AT394" s="5">
        <v>113</v>
      </c>
      <c r="AU394" s="5">
        <v>112.3</v>
      </c>
      <c r="AV394" s="5">
        <v>112.5</v>
      </c>
      <c r="AW394" s="5">
        <v>113.2</v>
      </c>
      <c r="AX394" s="5">
        <v>112.9</v>
      </c>
      <c r="AY394" s="5">
        <v>113.4</v>
      </c>
      <c r="AZ394" s="5">
        <v>113.9</v>
      </c>
      <c r="BA394" s="5">
        <v>113.9</v>
      </c>
      <c r="BB394" s="5">
        <v>114</v>
      </c>
      <c r="BC394" s="5">
        <v>113.3</v>
      </c>
      <c r="BD394" s="5">
        <v>112.1</v>
      </c>
      <c r="BE394" s="5">
        <v>112.1</v>
      </c>
      <c r="BF394" s="5">
        <v>112</v>
      </c>
      <c r="BG394" s="5">
        <v>111.8</v>
      </c>
      <c r="BH394" s="5">
        <v>111.4</v>
      </c>
      <c r="BI394" s="5">
        <v>111.5</v>
      </c>
      <c r="BJ394" s="5">
        <v>111.2</v>
      </c>
      <c r="BK394" s="5">
        <v>111.3</v>
      </c>
      <c r="BL394" s="5">
        <v>111.3</v>
      </c>
      <c r="BM394" s="5">
        <v>111.8</v>
      </c>
      <c r="BN394" s="5">
        <v>111.1</v>
      </c>
      <c r="BO394" s="5">
        <v>111.9</v>
      </c>
      <c r="BP394" s="5">
        <v>111.9</v>
      </c>
      <c r="BQ394" s="5">
        <v>111.9</v>
      </c>
      <c r="BR394" s="5">
        <v>111.9</v>
      </c>
      <c r="BS394" s="5">
        <v>111.9</v>
      </c>
      <c r="BT394" s="5">
        <v>111.7</v>
      </c>
      <c r="BU394" s="5">
        <v>111.8</v>
      </c>
      <c r="BV394" s="5">
        <v>112.1</v>
      </c>
      <c r="BW394" s="5">
        <v>112.2</v>
      </c>
      <c r="BX394" s="5">
        <v>112</v>
      </c>
      <c r="BY394" s="5">
        <v>111.1</v>
      </c>
      <c r="BZ394" s="5">
        <v>110.8</v>
      </c>
      <c r="CA394" s="5">
        <v>110.8</v>
      </c>
      <c r="CB394" s="5">
        <v>111.3</v>
      </c>
      <c r="CC394" s="5">
        <v>111.5</v>
      </c>
      <c r="CD394" s="5">
        <v>111.9</v>
      </c>
      <c r="CE394" s="5">
        <v>113</v>
      </c>
      <c r="CF394" s="5">
        <v>112.9</v>
      </c>
      <c r="CG394" s="5">
        <v>111.3</v>
      </c>
      <c r="CH394" s="5">
        <v>111.8</v>
      </c>
      <c r="CI394" s="5">
        <v>110.9</v>
      </c>
      <c r="CJ394" s="5">
        <v>111</v>
      </c>
      <c r="CK394" s="5">
        <v>110.9</v>
      </c>
      <c r="CL394" s="5">
        <v>111.6</v>
      </c>
      <c r="CM394" s="5">
        <v>111.4</v>
      </c>
      <c r="CN394" s="5">
        <v>111.4</v>
      </c>
      <c r="CO394" s="5">
        <v>111.4</v>
      </c>
      <c r="CP394" s="5">
        <v>111.4</v>
      </c>
      <c r="CQ394" s="5">
        <v>111.4</v>
      </c>
      <c r="CR394" s="5">
        <v>111.4</v>
      </c>
      <c r="CS394" s="5">
        <v>110.7</v>
      </c>
      <c r="CT394" s="5">
        <v>110.7</v>
      </c>
      <c r="CU394" s="5">
        <v>110.7</v>
      </c>
      <c r="CV394" s="5">
        <v>110.7</v>
      </c>
      <c r="CW394" s="5">
        <v>110.8</v>
      </c>
      <c r="CX394" s="5">
        <v>110.5</v>
      </c>
      <c r="CY394" s="5">
        <v>110.5</v>
      </c>
      <c r="CZ394" s="5">
        <v>110.5</v>
      </c>
      <c r="DA394" s="5">
        <v>109.1</v>
      </c>
      <c r="DB394" s="5">
        <v>109.1</v>
      </c>
      <c r="DC394" s="5">
        <v>109.1</v>
      </c>
      <c r="DD394" s="5">
        <v>109.1</v>
      </c>
      <c r="DE394" s="5">
        <v>109.1</v>
      </c>
      <c r="DF394" s="5">
        <v>109.5</v>
      </c>
      <c r="DG394" s="5">
        <v>109.5</v>
      </c>
      <c r="DH394" s="5">
        <v>109.6</v>
      </c>
      <c r="DI394" s="5">
        <v>109.6</v>
      </c>
      <c r="DJ394" s="5">
        <v>109.6</v>
      </c>
      <c r="DK394" s="5">
        <v>109.6</v>
      </c>
      <c r="DL394" s="5">
        <v>109.8</v>
      </c>
      <c r="DM394" s="5">
        <v>109.8</v>
      </c>
      <c r="DN394" s="5">
        <v>109.8</v>
      </c>
      <c r="DO394" s="5">
        <v>111</v>
      </c>
      <c r="DP394" s="5">
        <v>110.5</v>
      </c>
      <c r="DQ394" s="5">
        <v>110.5</v>
      </c>
      <c r="DR394" s="5">
        <v>110.5</v>
      </c>
      <c r="DS394" s="5">
        <v>110.5</v>
      </c>
      <c r="DT394" s="5">
        <v>110.5</v>
      </c>
    </row>
    <row r="395" spans="1:124">
      <c r="A395" s="3" t="s">
        <v>803</v>
      </c>
      <c r="B395" s="3" t="s">
        <v>804</v>
      </c>
      <c r="C395" s="4">
        <v>7.4249999999999997E-2</v>
      </c>
      <c r="D395" s="5">
        <v>115.5</v>
      </c>
      <c r="E395" s="5">
        <v>116</v>
      </c>
      <c r="F395" s="5">
        <v>122</v>
      </c>
      <c r="G395" s="5">
        <v>133.5</v>
      </c>
      <c r="H395" s="5">
        <v>137.6</v>
      </c>
      <c r="I395" s="5">
        <v>139.69999999999999</v>
      </c>
      <c r="J395" s="5">
        <v>139</v>
      </c>
      <c r="K395" s="5">
        <v>140.69999999999999</v>
      </c>
      <c r="L395" s="5">
        <v>139.4</v>
      </c>
      <c r="M395" s="5">
        <v>140.30000000000001</v>
      </c>
      <c r="N395" s="5">
        <v>139.80000000000001</v>
      </c>
      <c r="O395" s="5">
        <v>140.30000000000001</v>
      </c>
      <c r="P395" s="5">
        <v>136.4</v>
      </c>
      <c r="Q395" s="5">
        <v>130.6</v>
      </c>
      <c r="R395" s="5">
        <v>131.80000000000001</v>
      </c>
      <c r="S395" s="5">
        <v>133.80000000000001</v>
      </c>
      <c r="T395" s="5">
        <v>131.80000000000001</v>
      </c>
      <c r="U395" s="5">
        <v>133</v>
      </c>
      <c r="V395" s="5">
        <v>132.1</v>
      </c>
      <c r="W395" s="5">
        <v>131.19999999999999</v>
      </c>
      <c r="X395" s="5">
        <v>130.80000000000001</v>
      </c>
      <c r="Y395" s="5">
        <v>131.30000000000001</v>
      </c>
      <c r="Z395" s="5">
        <v>133.30000000000001</v>
      </c>
      <c r="AA395" s="5">
        <v>132.69999999999999</v>
      </c>
      <c r="AB395" s="5">
        <v>132.9</v>
      </c>
      <c r="AC395" s="5">
        <v>133</v>
      </c>
      <c r="AD395" s="5">
        <v>133.19999999999999</v>
      </c>
      <c r="AE395" s="5">
        <v>133.5</v>
      </c>
      <c r="AF395" s="5">
        <v>133.69999999999999</v>
      </c>
      <c r="AG395" s="5">
        <v>135.19999999999999</v>
      </c>
      <c r="AH395" s="5">
        <v>134.5</v>
      </c>
      <c r="AI395" s="5">
        <v>136</v>
      </c>
      <c r="AJ395" s="5">
        <v>136.5</v>
      </c>
      <c r="AK395" s="5">
        <v>137.69999999999999</v>
      </c>
      <c r="AL395" s="5">
        <v>137.19999999999999</v>
      </c>
      <c r="AM395" s="5">
        <v>137.30000000000001</v>
      </c>
      <c r="AN395" s="5">
        <v>137.69999999999999</v>
      </c>
      <c r="AO395" s="5">
        <v>139.5</v>
      </c>
      <c r="AP395" s="5">
        <v>140.1</v>
      </c>
      <c r="AQ395" s="5">
        <v>140.4</v>
      </c>
      <c r="AR395" s="5">
        <v>134.6</v>
      </c>
      <c r="AS395" s="5">
        <v>134.80000000000001</v>
      </c>
      <c r="AT395" s="5">
        <v>136.1</v>
      </c>
      <c r="AU395" s="5">
        <v>134.9</v>
      </c>
      <c r="AV395" s="5">
        <v>135.19999999999999</v>
      </c>
      <c r="AW395" s="5">
        <v>134.5</v>
      </c>
      <c r="AX395" s="5">
        <v>135</v>
      </c>
      <c r="AY395" s="5">
        <v>134.5</v>
      </c>
      <c r="AZ395" s="5">
        <v>133.5</v>
      </c>
      <c r="BA395" s="5">
        <v>133.5</v>
      </c>
      <c r="BB395" s="5">
        <v>133.1</v>
      </c>
      <c r="BC395" s="5">
        <v>130.19999999999999</v>
      </c>
      <c r="BD395" s="5">
        <v>127.3</v>
      </c>
      <c r="BE395" s="5">
        <v>127.1</v>
      </c>
      <c r="BF395" s="5">
        <v>126.3</v>
      </c>
      <c r="BG395" s="5">
        <v>124.6</v>
      </c>
      <c r="BH395" s="5">
        <v>122.6</v>
      </c>
      <c r="BI395" s="5">
        <v>123.3</v>
      </c>
      <c r="BJ395" s="5">
        <v>123.1</v>
      </c>
      <c r="BK395" s="5">
        <v>123.1</v>
      </c>
      <c r="BL395" s="5">
        <v>122.5</v>
      </c>
      <c r="BM395" s="5">
        <v>124.2</v>
      </c>
      <c r="BN395" s="5">
        <v>124.3</v>
      </c>
      <c r="BO395" s="5">
        <v>124</v>
      </c>
      <c r="BP395" s="5">
        <v>123.5</v>
      </c>
      <c r="BQ395" s="5">
        <v>124.3</v>
      </c>
      <c r="BR395" s="5">
        <v>123.8</v>
      </c>
      <c r="BS395" s="5">
        <v>123.7</v>
      </c>
      <c r="BT395" s="5">
        <v>125</v>
      </c>
      <c r="BU395" s="5">
        <v>124.6</v>
      </c>
      <c r="BV395" s="5">
        <v>129.30000000000001</v>
      </c>
      <c r="BW395" s="5">
        <v>133.5</v>
      </c>
      <c r="BX395" s="5">
        <v>131.30000000000001</v>
      </c>
      <c r="BY395" s="5">
        <v>132.4</v>
      </c>
      <c r="BZ395" s="5">
        <v>133.5</v>
      </c>
      <c r="CA395" s="5">
        <v>136.1</v>
      </c>
      <c r="CB395" s="5">
        <v>139.19999999999999</v>
      </c>
      <c r="CC395" s="5">
        <v>141.30000000000001</v>
      </c>
      <c r="CD395" s="5">
        <v>144.4</v>
      </c>
      <c r="CE395" s="5">
        <v>147.5</v>
      </c>
      <c r="CF395" s="5">
        <v>147.9</v>
      </c>
      <c r="CG395" s="5">
        <v>147.4</v>
      </c>
      <c r="CH395" s="5">
        <v>146.5</v>
      </c>
      <c r="CI395" s="5">
        <v>146.9</v>
      </c>
      <c r="CJ395" s="5">
        <v>145.19999999999999</v>
      </c>
      <c r="CK395" s="5">
        <v>145.1</v>
      </c>
      <c r="CL395" s="5">
        <v>144.5</v>
      </c>
      <c r="CM395" s="5">
        <v>141.9</v>
      </c>
      <c r="CN395" s="5">
        <v>138.9</v>
      </c>
      <c r="CO395" s="5">
        <v>137.1</v>
      </c>
      <c r="CP395" s="5">
        <v>135.6</v>
      </c>
      <c r="CQ395" s="5">
        <v>135.1</v>
      </c>
      <c r="CR395" s="5">
        <v>134.4</v>
      </c>
      <c r="CS395" s="5">
        <v>133.5</v>
      </c>
      <c r="CT395" s="5">
        <v>133</v>
      </c>
      <c r="CU395" s="5">
        <v>133.69999999999999</v>
      </c>
      <c r="CV395" s="5">
        <v>133.5</v>
      </c>
      <c r="CW395" s="5">
        <v>134.69999999999999</v>
      </c>
      <c r="CX395" s="5">
        <v>134.30000000000001</v>
      </c>
      <c r="CY395" s="5">
        <v>134.4</v>
      </c>
      <c r="CZ395" s="5">
        <v>134.6</v>
      </c>
      <c r="DA395" s="5">
        <v>135</v>
      </c>
      <c r="DB395" s="5">
        <v>135.4</v>
      </c>
      <c r="DC395" s="5">
        <v>135.80000000000001</v>
      </c>
      <c r="DD395" s="5">
        <v>136.1</v>
      </c>
      <c r="DE395" s="5">
        <v>136.6</v>
      </c>
      <c r="DF395" s="5">
        <v>139</v>
      </c>
      <c r="DG395" s="5">
        <v>142.9</v>
      </c>
      <c r="DH395" s="5">
        <v>144.9</v>
      </c>
      <c r="DI395" s="5">
        <v>142.5</v>
      </c>
      <c r="DJ395" s="5">
        <v>139.1</v>
      </c>
      <c r="DK395" s="5">
        <v>140.30000000000001</v>
      </c>
      <c r="DL395" s="5">
        <v>141.69999999999999</v>
      </c>
      <c r="DM395" s="5">
        <v>142.1</v>
      </c>
      <c r="DN395" s="5">
        <v>142</v>
      </c>
      <c r="DO395" s="5">
        <v>147.69999999999999</v>
      </c>
      <c r="DP395" s="5">
        <v>148</v>
      </c>
      <c r="DQ395" s="5">
        <v>149.30000000000001</v>
      </c>
      <c r="DR395" s="5">
        <v>151.4</v>
      </c>
      <c r="DS395" s="5">
        <v>152.5</v>
      </c>
      <c r="DT395" s="5">
        <v>159.9</v>
      </c>
    </row>
    <row r="396" spans="1:124">
      <c r="A396" s="3" t="s">
        <v>805</v>
      </c>
      <c r="B396" s="3" t="s">
        <v>806</v>
      </c>
      <c r="C396" s="4">
        <v>3.4200000000000001E-2</v>
      </c>
      <c r="D396" s="5">
        <v>104</v>
      </c>
      <c r="E396" s="5">
        <v>103.1</v>
      </c>
      <c r="F396" s="5">
        <v>106.3</v>
      </c>
      <c r="G396" s="5">
        <v>117.5</v>
      </c>
      <c r="H396" s="5">
        <v>121.1</v>
      </c>
      <c r="I396" s="5">
        <v>119.4</v>
      </c>
      <c r="J396" s="5">
        <v>114.7</v>
      </c>
      <c r="K396" s="5">
        <v>114.4</v>
      </c>
      <c r="L396" s="5">
        <v>113.4</v>
      </c>
      <c r="M396" s="5">
        <v>116.2</v>
      </c>
      <c r="N396" s="5">
        <v>115.2</v>
      </c>
      <c r="O396" s="5">
        <v>113.3</v>
      </c>
      <c r="P396" s="5">
        <v>106.6</v>
      </c>
      <c r="Q396" s="5">
        <v>104.8</v>
      </c>
      <c r="R396" s="5">
        <v>105.8</v>
      </c>
      <c r="S396" s="5">
        <v>113</v>
      </c>
      <c r="T396" s="5">
        <v>114.5</v>
      </c>
      <c r="U396" s="5">
        <v>113.9</v>
      </c>
      <c r="V396" s="5">
        <v>109.3</v>
      </c>
      <c r="W396" s="5">
        <v>111.5</v>
      </c>
      <c r="X396" s="5">
        <v>108.5</v>
      </c>
      <c r="Y396" s="5">
        <v>113.3</v>
      </c>
      <c r="Z396" s="5">
        <v>116.7</v>
      </c>
      <c r="AA396" s="5">
        <v>111.2</v>
      </c>
      <c r="AB396" s="5">
        <v>106</v>
      </c>
      <c r="AC396" s="5">
        <v>117</v>
      </c>
      <c r="AD396" s="5">
        <v>119.8</v>
      </c>
      <c r="AE396" s="5">
        <v>121</v>
      </c>
      <c r="AF396" s="5">
        <v>121.4</v>
      </c>
      <c r="AG396" s="5">
        <v>124.6</v>
      </c>
      <c r="AH396" s="5">
        <v>131.5</v>
      </c>
      <c r="AI396" s="5">
        <v>125.5</v>
      </c>
      <c r="AJ396" s="5">
        <v>129.4</v>
      </c>
      <c r="AK396" s="5">
        <v>129</v>
      </c>
      <c r="AL396" s="5">
        <v>129.4</v>
      </c>
      <c r="AM396" s="5">
        <v>128.6</v>
      </c>
      <c r="AN396" s="5">
        <v>126.4</v>
      </c>
      <c r="AO396" s="5">
        <v>120.5</v>
      </c>
      <c r="AP396" s="5">
        <v>120.5</v>
      </c>
      <c r="AQ396" s="5">
        <v>117.1</v>
      </c>
      <c r="AR396" s="5">
        <v>113.9</v>
      </c>
      <c r="AS396" s="5">
        <v>117.7</v>
      </c>
      <c r="AT396" s="5">
        <v>122.4</v>
      </c>
      <c r="AU396" s="5">
        <v>117.3</v>
      </c>
      <c r="AV396" s="5">
        <v>115.5</v>
      </c>
      <c r="AW396" s="5">
        <v>108.5</v>
      </c>
      <c r="AX396" s="5">
        <v>100.6</v>
      </c>
      <c r="AY396" s="5">
        <v>97.7</v>
      </c>
      <c r="AZ396" s="5">
        <v>98.1</v>
      </c>
      <c r="BA396" s="5">
        <v>102.8</v>
      </c>
      <c r="BB396" s="5">
        <v>104.2</v>
      </c>
      <c r="BC396" s="5">
        <v>110.7</v>
      </c>
      <c r="BD396" s="5">
        <v>109.6</v>
      </c>
      <c r="BE396" s="5">
        <v>108.2</v>
      </c>
      <c r="BF396" s="5">
        <v>106.4</v>
      </c>
      <c r="BG396" s="5">
        <v>103.3</v>
      </c>
      <c r="BH396" s="5">
        <v>101.1</v>
      </c>
      <c r="BI396" s="5">
        <v>102.8</v>
      </c>
      <c r="BJ396" s="5">
        <v>104.1</v>
      </c>
      <c r="BK396" s="5">
        <v>105.8</v>
      </c>
      <c r="BL396" s="5">
        <v>103.8</v>
      </c>
      <c r="BM396" s="5">
        <v>99.6</v>
      </c>
      <c r="BN396" s="5">
        <v>97.7</v>
      </c>
      <c r="BO396" s="5">
        <v>99</v>
      </c>
      <c r="BP396" s="5">
        <v>98.2</v>
      </c>
      <c r="BQ396" s="5">
        <v>100.1</v>
      </c>
      <c r="BR396" s="5">
        <v>98.8</v>
      </c>
      <c r="BS396" s="5">
        <v>101</v>
      </c>
      <c r="BT396" s="5">
        <v>104.9</v>
      </c>
      <c r="BU396" s="5">
        <v>109.7</v>
      </c>
      <c r="BV396" s="5">
        <v>107.7</v>
      </c>
      <c r="BW396" s="5">
        <v>105.8</v>
      </c>
      <c r="BX396" s="5">
        <v>98.2</v>
      </c>
      <c r="BY396" s="5">
        <v>98.2</v>
      </c>
      <c r="BZ396" s="5">
        <v>99.5</v>
      </c>
      <c r="CA396" s="5">
        <v>100.8</v>
      </c>
      <c r="CB396" s="5">
        <v>104.8</v>
      </c>
      <c r="CC396" s="5">
        <v>108.7</v>
      </c>
      <c r="CD396" s="5">
        <v>108.4</v>
      </c>
      <c r="CE396" s="5">
        <v>115.2</v>
      </c>
      <c r="CF396" s="5">
        <v>112.5</v>
      </c>
      <c r="CG396" s="5">
        <v>110.6</v>
      </c>
      <c r="CH396" s="5">
        <v>108.4</v>
      </c>
      <c r="CI396" s="5">
        <v>106.1</v>
      </c>
      <c r="CJ396" s="5">
        <v>105.9</v>
      </c>
      <c r="CK396" s="5">
        <v>109</v>
      </c>
      <c r="CL396" s="5">
        <v>105.9</v>
      </c>
      <c r="CM396" s="5">
        <v>106.4</v>
      </c>
      <c r="CN396" s="5">
        <v>108</v>
      </c>
      <c r="CO396" s="5">
        <v>105.6</v>
      </c>
      <c r="CP396" s="5">
        <v>105.1</v>
      </c>
      <c r="CQ396" s="5">
        <v>109.6</v>
      </c>
      <c r="CR396" s="5">
        <v>118</v>
      </c>
      <c r="CS396" s="5">
        <v>111.6</v>
      </c>
      <c r="CT396" s="5">
        <v>111.2</v>
      </c>
      <c r="CU396" s="5">
        <v>110.7</v>
      </c>
      <c r="CV396" s="5">
        <v>111.5</v>
      </c>
      <c r="CW396" s="5">
        <v>108.2</v>
      </c>
      <c r="CX396" s="5">
        <v>110.1</v>
      </c>
      <c r="CY396" s="5">
        <v>113.4</v>
      </c>
      <c r="CZ396" s="5">
        <v>115.7</v>
      </c>
      <c r="DA396" s="5">
        <v>115.4</v>
      </c>
      <c r="DB396" s="5">
        <v>114.4</v>
      </c>
      <c r="DC396" s="5">
        <v>113.6</v>
      </c>
      <c r="DD396" s="5">
        <v>120</v>
      </c>
      <c r="DE396" s="5">
        <v>120.6</v>
      </c>
      <c r="DF396" s="5">
        <v>120.5</v>
      </c>
      <c r="DG396" s="5">
        <v>128.4</v>
      </c>
      <c r="DH396" s="5">
        <v>128.30000000000001</v>
      </c>
      <c r="DI396" s="5">
        <v>121.8</v>
      </c>
      <c r="DJ396" s="5">
        <v>121.4</v>
      </c>
      <c r="DK396" s="5">
        <v>121.8</v>
      </c>
      <c r="DL396" s="5">
        <v>123.3</v>
      </c>
      <c r="DM396" s="5">
        <v>126.3</v>
      </c>
      <c r="DN396" s="5">
        <v>126.6</v>
      </c>
      <c r="DO396" s="5">
        <v>130</v>
      </c>
      <c r="DP396" s="5">
        <v>132.30000000000001</v>
      </c>
      <c r="DQ396" s="5">
        <v>134.30000000000001</v>
      </c>
      <c r="DR396" s="5">
        <v>138.4</v>
      </c>
      <c r="DS396" s="5">
        <v>141.5</v>
      </c>
      <c r="DT396" s="5">
        <v>143.69999999999999</v>
      </c>
    </row>
    <row r="397" spans="1:124">
      <c r="A397" s="3" t="s">
        <v>807</v>
      </c>
      <c r="B397" s="3" t="s">
        <v>808</v>
      </c>
      <c r="C397" s="4">
        <v>4.2700000000000004E-3</v>
      </c>
      <c r="D397" s="5">
        <v>111.9</v>
      </c>
      <c r="E397" s="5">
        <v>111.7</v>
      </c>
      <c r="F397" s="5">
        <v>117</v>
      </c>
      <c r="G397" s="5">
        <v>115</v>
      </c>
      <c r="H397" s="5">
        <v>116.3</v>
      </c>
      <c r="I397" s="5">
        <v>115.8</v>
      </c>
      <c r="J397" s="5">
        <v>118.9</v>
      </c>
      <c r="K397" s="5">
        <v>118.2</v>
      </c>
      <c r="L397" s="5">
        <v>116.9</v>
      </c>
      <c r="M397" s="5">
        <v>118</v>
      </c>
      <c r="N397" s="5">
        <v>119.1</v>
      </c>
      <c r="O397" s="5">
        <v>118.2</v>
      </c>
      <c r="P397" s="5">
        <v>129.19999999999999</v>
      </c>
      <c r="Q397" s="5">
        <v>130.6</v>
      </c>
      <c r="R397" s="5">
        <v>127.2</v>
      </c>
      <c r="S397" s="5">
        <v>125.9</v>
      </c>
      <c r="T397" s="5">
        <v>126.3</v>
      </c>
      <c r="U397" s="5">
        <v>126.2</v>
      </c>
      <c r="V397" s="5">
        <v>129.6</v>
      </c>
      <c r="W397" s="5">
        <v>129.19999999999999</v>
      </c>
      <c r="X397" s="5">
        <v>126.9</v>
      </c>
      <c r="Y397" s="5">
        <v>127.8</v>
      </c>
      <c r="Z397" s="5">
        <v>127.8</v>
      </c>
      <c r="AA397" s="5">
        <v>128.4</v>
      </c>
      <c r="AB397" s="5">
        <v>128.80000000000001</v>
      </c>
      <c r="AC397" s="5">
        <v>128.80000000000001</v>
      </c>
      <c r="AD397" s="5">
        <v>129.4</v>
      </c>
      <c r="AE397" s="5">
        <v>129.4</v>
      </c>
      <c r="AF397" s="5">
        <v>128.80000000000001</v>
      </c>
      <c r="AG397" s="5">
        <v>129</v>
      </c>
      <c r="AH397" s="5">
        <v>129.69999999999999</v>
      </c>
      <c r="AI397" s="5">
        <v>130.30000000000001</v>
      </c>
      <c r="AJ397" s="5">
        <v>130.30000000000001</v>
      </c>
      <c r="AK397" s="5">
        <v>130.5</v>
      </c>
      <c r="AL397" s="5">
        <v>130.5</v>
      </c>
      <c r="AM397" s="5">
        <v>130.5</v>
      </c>
      <c r="AN397" s="5">
        <v>132.30000000000001</v>
      </c>
      <c r="AO397" s="5">
        <v>132.80000000000001</v>
      </c>
      <c r="AP397" s="5">
        <v>134.4</v>
      </c>
      <c r="AQ397" s="5">
        <v>136</v>
      </c>
      <c r="AR397" s="5">
        <v>139.19999999999999</v>
      </c>
      <c r="AS397" s="5">
        <v>134.9</v>
      </c>
      <c r="AT397" s="5">
        <v>135.19999999999999</v>
      </c>
      <c r="AU397" s="5">
        <v>134.5</v>
      </c>
      <c r="AV397" s="5">
        <v>133.80000000000001</v>
      </c>
      <c r="AW397" s="5">
        <v>133.80000000000001</v>
      </c>
      <c r="AX397" s="5">
        <v>134.1</v>
      </c>
      <c r="AY397" s="5">
        <v>133.4</v>
      </c>
      <c r="AZ397" s="5">
        <v>134.6</v>
      </c>
      <c r="BA397" s="5">
        <v>135.6</v>
      </c>
      <c r="BB397" s="5">
        <v>135.1</v>
      </c>
      <c r="BC397" s="5">
        <v>133.80000000000001</v>
      </c>
      <c r="BD397" s="5">
        <v>133.69999999999999</v>
      </c>
      <c r="BE397" s="5">
        <v>131.6</v>
      </c>
      <c r="BF397" s="5">
        <v>131.1</v>
      </c>
      <c r="BG397" s="5">
        <v>132.19999999999999</v>
      </c>
      <c r="BH397" s="5">
        <v>131.69999999999999</v>
      </c>
      <c r="BI397" s="5">
        <v>130.6</v>
      </c>
      <c r="BJ397" s="5">
        <v>128.5</v>
      </c>
      <c r="BK397" s="5">
        <v>126.9</v>
      </c>
      <c r="BL397" s="5">
        <v>127.6</v>
      </c>
      <c r="BM397" s="5">
        <v>128.5</v>
      </c>
      <c r="BN397" s="5">
        <v>130.5</v>
      </c>
      <c r="BO397" s="5">
        <v>129.4</v>
      </c>
      <c r="BP397" s="5">
        <v>129.9</v>
      </c>
      <c r="BQ397" s="5">
        <v>130.1</v>
      </c>
      <c r="BR397" s="5">
        <v>130.1</v>
      </c>
      <c r="BS397" s="5">
        <v>129.30000000000001</v>
      </c>
      <c r="BT397" s="5">
        <v>129.19999999999999</v>
      </c>
      <c r="BU397" s="5">
        <v>131.5</v>
      </c>
      <c r="BV397" s="5">
        <v>133.30000000000001</v>
      </c>
      <c r="BW397" s="5">
        <v>131.9</v>
      </c>
      <c r="BX397" s="5">
        <v>133.19999999999999</v>
      </c>
      <c r="BY397" s="5">
        <v>132.4</v>
      </c>
      <c r="BZ397" s="5">
        <v>133.4</v>
      </c>
      <c r="CA397" s="5">
        <v>135.9</v>
      </c>
      <c r="CB397" s="5">
        <v>136.69999999999999</v>
      </c>
      <c r="CC397" s="5">
        <v>140</v>
      </c>
      <c r="CD397" s="5">
        <v>143.5</v>
      </c>
      <c r="CE397" s="5">
        <v>144</v>
      </c>
      <c r="CF397" s="5">
        <v>146.80000000000001</v>
      </c>
      <c r="CG397" s="5">
        <v>141.19999999999999</v>
      </c>
      <c r="CH397" s="5">
        <v>137.9</v>
      </c>
      <c r="CI397" s="5">
        <v>137.5</v>
      </c>
      <c r="CJ397" s="5">
        <v>139.30000000000001</v>
      </c>
      <c r="CK397" s="5">
        <v>134.19999999999999</v>
      </c>
      <c r="CL397" s="5">
        <v>139</v>
      </c>
      <c r="CM397" s="5">
        <v>138</v>
      </c>
      <c r="CN397" s="5">
        <v>141.19999999999999</v>
      </c>
      <c r="CO397" s="5">
        <v>140.69999999999999</v>
      </c>
      <c r="CP397" s="5">
        <v>138.9</v>
      </c>
      <c r="CQ397" s="5">
        <v>141</v>
      </c>
      <c r="CR397" s="5">
        <v>141</v>
      </c>
      <c r="CS397" s="5">
        <v>138.69999999999999</v>
      </c>
      <c r="CT397" s="5">
        <v>138.69999999999999</v>
      </c>
      <c r="CU397" s="5">
        <v>138.69999999999999</v>
      </c>
      <c r="CV397" s="5">
        <v>138.69999999999999</v>
      </c>
      <c r="CW397" s="5">
        <v>138.69999999999999</v>
      </c>
      <c r="CX397" s="5">
        <v>141</v>
      </c>
      <c r="CY397" s="5">
        <v>137.80000000000001</v>
      </c>
      <c r="CZ397" s="5">
        <v>137.80000000000001</v>
      </c>
      <c r="DA397" s="5">
        <v>137.1</v>
      </c>
      <c r="DB397" s="5">
        <v>137</v>
      </c>
      <c r="DC397" s="5">
        <v>138.9</v>
      </c>
      <c r="DD397" s="5">
        <v>139.69999999999999</v>
      </c>
      <c r="DE397" s="5">
        <v>137.80000000000001</v>
      </c>
      <c r="DF397" s="5">
        <v>140.9</v>
      </c>
      <c r="DG397" s="5">
        <v>140.1</v>
      </c>
      <c r="DH397" s="5">
        <v>140.1</v>
      </c>
      <c r="DI397" s="5">
        <v>140.1</v>
      </c>
      <c r="DJ397" s="5">
        <v>143.9</v>
      </c>
      <c r="DK397" s="5">
        <v>143.9</v>
      </c>
      <c r="DL397" s="5">
        <v>145.5</v>
      </c>
      <c r="DM397" s="5">
        <v>145.5</v>
      </c>
      <c r="DN397" s="5">
        <v>145.5</v>
      </c>
      <c r="DO397" s="5">
        <v>145.5</v>
      </c>
      <c r="DP397" s="5">
        <v>149.9</v>
      </c>
      <c r="DQ397" s="5">
        <v>151</v>
      </c>
      <c r="DR397" s="5">
        <v>151</v>
      </c>
      <c r="DS397" s="5">
        <v>151.69999999999999</v>
      </c>
      <c r="DT397" s="5">
        <v>153.1</v>
      </c>
    </row>
    <row r="398" spans="1:124">
      <c r="A398" s="3" t="s">
        <v>809</v>
      </c>
      <c r="B398" s="3" t="s">
        <v>810</v>
      </c>
      <c r="C398" s="4">
        <v>0.45476</v>
      </c>
      <c r="D398" s="5">
        <v>113.6</v>
      </c>
      <c r="E398" s="5">
        <v>117.2</v>
      </c>
      <c r="F398" s="5">
        <v>121.2</v>
      </c>
      <c r="G398" s="5">
        <v>122.4</v>
      </c>
      <c r="H398" s="5">
        <v>121.5</v>
      </c>
      <c r="I398" s="5">
        <v>123</v>
      </c>
      <c r="J398" s="5">
        <v>122.6</v>
      </c>
      <c r="K398" s="5">
        <v>124.4</v>
      </c>
      <c r="L398" s="5">
        <v>123.2</v>
      </c>
      <c r="M398" s="5">
        <v>121.1</v>
      </c>
      <c r="N398" s="5">
        <v>122.6</v>
      </c>
      <c r="O398" s="5">
        <v>123.2</v>
      </c>
      <c r="P398" s="5">
        <v>124.3</v>
      </c>
      <c r="Q398" s="5">
        <v>123.4</v>
      </c>
      <c r="R398" s="5">
        <v>124.9</v>
      </c>
      <c r="S398" s="5">
        <v>126.1</v>
      </c>
      <c r="T398" s="5">
        <v>125.6</v>
      </c>
      <c r="U398" s="5">
        <v>126.5</v>
      </c>
      <c r="V398" s="5">
        <v>126.1</v>
      </c>
      <c r="W398" s="5">
        <v>127</v>
      </c>
      <c r="X398" s="5">
        <v>126.9</v>
      </c>
      <c r="Y398" s="5">
        <v>126.8</v>
      </c>
      <c r="Z398" s="5">
        <v>126.2</v>
      </c>
      <c r="AA398" s="5">
        <v>127.1</v>
      </c>
      <c r="AB398" s="5">
        <v>128.1</v>
      </c>
      <c r="AC398" s="5">
        <v>130.4</v>
      </c>
      <c r="AD398" s="5">
        <v>130.5</v>
      </c>
      <c r="AE398" s="5">
        <v>129.69999999999999</v>
      </c>
      <c r="AF398" s="5">
        <v>130.1</v>
      </c>
      <c r="AG398" s="5">
        <v>130.1</v>
      </c>
      <c r="AH398" s="5">
        <v>130.6</v>
      </c>
      <c r="AI398" s="5">
        <v>131.19999999999999</v>
      </c>
      <c r="AJ398" s="5">
        <v>131.19999999999999</v>
      </c>
      <c r="AK398" s="5">
        <v>129.5</v>
      </c>
      <c r="AL398" s="5">
        <v>129.6</v>
      </c>
      <c r="AM398" s="5">
        <v>129.1</v>
      </c>
      <c r="AN398" s="5">
        <v>130.5</v>
      </c>
      <c r="AO398" s="5">
        <v>132.1</v>
      </c>
      <c r="AP398" s="5">
        <v>132.19999999999999</v>
      </c>
      <c r="AQ398" s="5">
        <v>132.1</v>
      </c>
      <c r="AR398" s="5">
        <v>132</v>
      </c>
      <c r="AS398" s="5">
        <v>132.5</v>
      </c>
      <c r="AT398" s="5">
        <v>131.6</v>
      </c>
      <c r="AU398" s="5">
        <v>131.4</v>
      </c>
      <c r="AV398" s="5">
        <v>131</v>
      </c>
      <c r="AW398" s="5">
        <v>131.80000000000001</v>
      </c>
      <c r="AX398" s="5">
        <v>133.1</v>
      </c>
      <c r="AY398" s="5">
        <v>131.5</v>
      </c>
      <c r="AZ398" s="5">
        <v>130.5</v>
      </c>
      <c r="BA398" s="5">
        <v>129.6</v>
      </c>
      <c r="BB398" s="5">
        <v>128.69999999999999</v>
      </c>
      <c r="BC398" s="5">
        <v>127.3</v>
      </c>
      <c r="BD398" s="5">
        <v>126</v>
      </c>
      <c r="BE398" s="5">
        <v>124.5</v>
      </c>
      <c r="BF398" s="5">
        <v>125.5</v>
      </c>
      <c r="BG398" s="5">
        <v>125.4</v>
      </c>
      <c r="BH398" s="5">
        <v>124</v>
      </c>
      <c r="BI398" s="5">
        <v>124.3</v>
      </c>
      <c r="BJ398" s="5">
        <v>123.4</v>
      </c>
      <c r="BK398" s="5">
        <v>124.4</v>
      </c>
      <c r="BL398" s="5">
        <v>125.1</v>
      </c>
      <c r="BM398" s="5">
        <v>124.7</v>
      </c>
      <c r="BN398" s="5">
        <v>123.3</v>
      </c>
      <c r="BO398" s="5">
        <v>121.2</v>
      </c>
      <c r="BP398" s="5">
        <v>122.7</v>
      </c>
      <c r="BQ398" s="5">
        <v>122.4</v>
      </c>
      <c r="BR398" s="5">
        <v>122.8</v>
      </c>
      <c r="BS398" s="5">
        <v>122.6</v>
      </c>
      <c r="BT398" s="5">
        <v>122.1</v>
      </c>
      <c r="BU398" s="5">
        <v>123.5</v>
      </c>
      <c r="BV398" s="5">
        <v>125.4</v>
      </c>
      <c r="BW398" s="5">
        <v>125.7</v>
      </c>
      <c r="BX398" s="5">
        <v>125.1</v>
      </c>
      <c r="BY398" s="5">
        <v>127.9</v>
      </c>
      <c r="BZ398" s="5">
        <v>127.5</v>
      </c>
      <c r="CA398" s="5">
        <v>128.80000000000001</v>
      </c>
      <c r="CB398" s="5">
        <v>129.1</v>
      </c>
      <c r="CC398" s="5">
        <v>128.80000000000001</v>
      </c>
      <c r="CD398" s="5">
        <v>129</v>
      </c>
      <c r="CE398" s="5">
        <v>130.9</v>
      </c>
      <c r="CF398" s="5">
        <v>131.30000000000001</v>
      </c>
      <c r="CG398" s="5">
        <v>131.30000000000001</v>
      </c>
      <c r="CH398" s="5">
        <v>131.9</v>
      </c>
      <c r="CI398" s="5">
        <v>133.30000000000001</v>
      </c>
      <c r="CJ398" s="5">
        <v>133.19999999999999</v>
      </c>
      <c r="CK398" s="5">
        <v>133.9</v>
      </c>
      <c r="CL398" s="5">
        <v>134.19999999999999</v>
      </c>
      <c r="CM398" s="5">
        <v>135.80000000000001</v>
      </c>
      <c r="CN398" s="5">
        <v>135</v>
      </c>
      <c r="CO398" s="5">
        <v>135.9</v>
      </c>
      <c r="CP398" s="5">
        <v>135.1</v>
      </c>
      <c r="CQ398" s="5">
        <v>136.69999999999999</v>
      </c>
      <c r="CR398" s="5">
        <v>137.69999999999999</v>
      </c>
      <c r="CS398" s="5">
        <v>136.69999999999999</v>
      </c>
      <c r="CT398" s="5">
        <v>136.69999999999999</v>
      </c>
      <c r="CU398" s="5">
        <v>138.19999999999999</v>
      </c>
      <c r="CV398" s="5">
        <v>138.1</v>
      </c>
      <c r="CW398" s="5">
        <v>139.30000000000001</v>
      </c>
      <c r="CX398" s="5">
        <v>139.1</v>
      </c>
      <c r="CY398" s="5">
        <v>139.80000000000001</v>
      </c>
      <c r="CZ398" s="5">
        <v>140.4</v>
      </c>
      <c r="DA398" s="5">
        <v>141.1</v>
      </c>
      <c r="DB398" s="5">
        <v>141.19999999999999</v>
      </c>
      <c r="DC398" s="5">
        <v>140.80000000000001</v>
      </c>
      <c r="DD398" s="5">
        <v>141.5</v>
      </c>
      <c r="DE398" s="5">
        <v>141.30000000000001</v>
      </c>
      <c r="DF398" s="5">
        <v>141.6</v>
      </c>
      <c r="DG398" s="5">
        <v>142</v>
      </c>
      <c r="DH398" s="5">
        <v>146</v>
      </c>
      <c r="DI398" s="5">
        <v>149.5</v>
      </c>
      <c r="DJ398" s="5">
        <v>146.6</v>
      </c>
      <c r="DK398" s="5">
        <v>146.30000000000001</v>
      </c>
      <c r="DL398" s="5">
        <v>146.9</v>
      </c>
      <c r="DM398" s="5">
        <v>145.80000000000001</v>
      </c>
      <c r="DN398" s="5">
        <v>147.1</v>
      </c>
      <c r="DO398" s="5">
        <v>148.19999999999999</v>
      </c>
      <c r="DP398" s="5">
        <v>152.4</v>
      </c>
      <c r="DQ398" s="5">
        <v>155.5</v>
      </c>
      <c r="DR398" s="5">
        <v>153.6</v>
      </c>
      <c r="DS398" s="5">
        <v>154.19999999999999</v>
      </c>
      <c r="DT398" s="5">
        <v>157.1</v>
      </c>
    </row>
    <row r="399" spans="1:124">
      <c r="A399" s="3" t="s">
        <v>811</v>
      </c>
      <c r="B399" s="3" t="s">
        <v>812</v>
      </c>
      <c r="C399" s="4">
        <v>4.0930000000000001E-2</v>
      </c>
      <c r="D399" s="5">
        <v>120.7</v>
      </c>
      <c r="E399" s="5">
        <v>121.2</v>
      </c>
      <c r="F399" s="5">
        <v>126.8</v>
      </c>
      <c r="G399" s="5">
        <v>132.1</v>
      </c>
      <c r="H399" s="5">
        <v>134.9</v>
      </c>
      <c r="I399" s="5">
        <v>138.19999999999999</v>
      </c>
      <c r="J399" s="5">
        <v>138.5</v>
      </c>
      <c r="K399" s="5">
        <v>138.80000000000001</v>
      </c>
      <c r="L399" s="5">
        <v>139.4</v>
      </c>
      <c r="M399" s="5">
        <v>139.1</v>
      </c>
      <c r="N399" s="5">
        <v>139.5</v>
      </c>
      <c r="O399" s="5">
        <v>137.69999999999999</v>
      </c>
      <c r="P399" s="5">
        <v>137.30000000000001</v>
      </c>
      <c r="Q399" s="5">
        <v>135</v>
      </c>
      <c r="R399" s="5">
        <v>133.6</v>
      </c>
      <c r="S399" s="5">
        <v>134.30000000000001</v>
      </c>
      <c r="T399" s="5">
        <v>133.6</v>
      </c>
      <c r="U399" s="5">
        <v>133.19999999999999</v>
      </c>
      <c r="V399" s="5">
        <v>130.5</v>
      </c>
      <c r="W399" s="5">
        <v>130.1</v>
      </c>
      <c r="X399" s="5">
        <v>130.1</v>
      </c>
      <c r="Y399" s="5">
        <v>130.19999999999999</v>
      </c>
      <c r="Z399" s="5">
        <v>132.19999999999999</v>
      </c>
      <c r="AA399" s="5">
        <v>132.1</v>
      </c>
      <c r="AB399" s="5">
        <v>132</v>
      </c>
      <c r="AC399" s="5">
        <v>133.4</v>
      </c>
      <c r="AD399" s="5">
        <v>134</v>
      </c>
      <c r="AE399" s="5">
        <v>134.69999999999999</v>
      </c>
      <c r="AF399" s="5">
        <v>132.30000000000001</v>
      </c>
      <c r="AG399" s="5">
        <v>133.1</v>
      </c>
      <c r="AH399" s="5">
        <v>132.9</v>
      </c>
      <c r="AI399" s="5">
        <v>134.30000000000001</v>
      </c>
      <c r="AJ399" s="5">
        <v>135.1</v>
      </c>
      <c r="AK399" s="5">
        <v>134.30000000000001</v>
      </c>
      <c r="AL399" s="5">
        <v>133.4</v>
      </c>
      <c r="AM399" s="5">
        <v>135.4</v>
      </c>
      <c r="AN399" s="5">
        <v>135.6</v>
      </c>
      <c r="AO399" s="5">
        <v>136.19999999999999</v>
      </c>
      <c r="AP399" s="5">
        <v>136.1</v>
      </c>
      <c r="AQ399" s="5">
        <v>135.9</v>
      </c>
      <c r="AR399" s="5">
        <v>135</v>
      </c>
      <c r="AS399" s="5">
        <v>135.80000000000001</v>
      </c>
      <c r="AT399" s="5">
        <v>135.80000000000001</v>
      </c>
      <c r="AU399" s="5">
        <v>135.9</v>
      </c>
      <c r="AV399" s="5">
        <v>134.30000000000001</v>
      </c>
      <c r="AW399" s="5">
        <v>133.80000000000001</v>
      </c>
      <c r="AX399" s="5">
        <v>134.5</v>
      </c>
      <c r="AY399" s="5">
        <v>134.4</v>
      </c>
      <c r="AZ399" s="5">
        <v>133</v>
      </c>
      <c r="BA399" s="5">
        <v>134.19999999999999</v>
      </c>
      <c r="BB399" s="5">
        <v>133.30000000000001</v>
      </c>
      <c r="BC399" s="5">
        <v>132</v>
      </c>
      <c r="BD399" s="5">
        <v>131.1</v>
      </c>
      <c r="BE399" s="5">
        <v>131.1</v>
      </c>
      <c r="BF399" s="5">
        <v>126.4</v>
      </c>
      <c r="BG399" s="5">
        <v>126.4</v>
      </c>
      <c r="BH399" s="5">
        <v>128.9</v>
      </c>
      <c r="BI399" s="5">
        <v>126.9</v>
      </c>
      <c r="BJ399" s="5">
        <v>127.9</v>
      </c>
      <c r="BK399" s="5">
        <v>124.3</v>
      </c>
      <c r="BL399" s="5">
        <v>125.8</v>
      </c>
      <c r="BM399" s="5">
        <v>125</v>
      </c>
      <c r="BN399" s="5">
        <v>125.3</v>
      </c>
      <c r="BO399" s="5">
        <v>124.7</v>
      </c>
      <c r="BP399" s="5">
        <v>124.1</v>
      </c>
      <c r="BQ399" s="5">
        <v>123.5</v>
      </c>
      <c r="BR399" s="5">
        <v>124</v>
      </c>
      <c r="BS399" s="5">
        <v>124.5</v>
      </c>
      <c r="BT399" s="5">
        <v>125.2</v>
      </c>
      <c r="BU399" s="5">
        <v>123.6</v>
      </c>
      <c r="BV399" s="5">
        <v>129.30000000000001</v>
      </c>
      <c r="BW399" s="5">
        <v>130</v>
      </c>
      <c r="BX399" s="5">
        <v>131.80000000000001</v>
      </c>
      <c r="BY399" s="5">
        <v>134.1</v>
      </c>
      <c r="BZ399" s="5">
        <v>134.6</v>
      </c>
      <c r="CA399" s="5">
        <v>135.5</v>
      </c>
      <c r="CB399" s="5">
        <v>135</v>
      </c>
      <c r="CC399" s="5">
        <v>140.30000000000001</v>
      </c>
      <c r="CD399" s="5">
        <v>147.4</v>
      </c>
      <c r="CE399" s="5">
        <v>150</v>
      </c>
      <c r="CF399" s="5">
        <v>150.19999999999999</v>
      </c>
      <c r="CG399" s="5">
        <v>150.80000000000001</v>
      </c>
      <c r="CH399" s="5">
        <v>148.6</v>
      </c>
      <c r="CI399" s="5">
        <v>149.4</v>
      </c>
      <c r="CJ399" s="5">
        <v>149.30000000000001</v>
      </c>
      <c r="CK399" s="5">
        <v>150.19999999999999</v>
      </c>
      <c r="CL399" s="5">
        <v>150.4</v>
      </c>
      <c r="CM399" s="5">
        <v>148.69999999999999</v>
      </c>
      <c r="CN399" s="5">
        <v>145.9</v>
      </c>
      <c r="CO399" s="5">
        <v>145</v>
      </c>
      <c r="CP399" s="5">
        <v>146.30000000000001</v>
      </c>
      <c r="CQ399" s="5">
        <v>144.80000000000001</v>
      </c>
      <c r="CR399" s="5">
        <v>144.6</v>
      </c>
      <c r="CS399" s="5">
        <v>141.5</v>
      </c>
      <c r="CT399" s="5">
        <v>139</v>
      </c>
      <c r="CU399" s="5">
        <v>140.19999999999999</v>
      </c>
      <c r="CV399" s="5">
        <v>141.1</v>
      </c>
      <c r="CW399" s="5">
        <v>140.80000000000001</v>
      </c>
      <c r="CX399" s="5">
        <v>139.69999999999999</v>
      </c>
      <c r="CY399" s="5">
        <v>139</v>
      </c>
      <c r="CZ399" s="5">
        <v>139.6</v>
      </c>
      <c r="DA399" s="5">
        <v>139.6</v>
      </c>
      <c r="DB399" s="5">
        <v>139.80000000000001</v>
      </c>
      <c r="DC399" s="5">
        <v>138.30000000000001</v>
      </c>
      <c r="DD399" s="5">
        <v>137.5</v>
      </c>
      <c r="DE399" s="5">
        <v>131.80000000000001</v>
      </c>
      <c r="DF399" s="5">
        <v>132.9</v>
      </c>
      <c r="DG399" s="5">
        <v>136.1</v>
      </c>
      <c r="DH399" s="5">
        <v>137</v>
      </c>
      <c r="DI399" s="5">
        <v>144.1</v>
      </c>
      <c r="DJ399" s="5">
        <v>144.1</v>
      </c>
      <c r="DK399" s="5">
        <v>149.9</v>
      </c>
      <c r="DL399" s="5">
        <v>152.6</v>
      </c>
      <c r="DM399" s="5">
        <v>152.5</v>
      </c>
      <c r="DN399" s="5">
        <v>154.1</v>
      </c>
      <c r="DO399" s="5">
        <v>157.30000000000001</v>
      </c>
      <c r="DP399" s="5">
        <v>159.5</v>
      </c>
      <c r="DQ399" s="5">
        <v>164.8</v>
      </c>
      <c r="DR399" s="5">
        <v>164.9</v>
      </c>
      <c r="DS399" s="5">
        <v>166.4</v>
      </c>
      <c r="DT399" s="5">
        <v>166.6</v>
      </c>
    </row>
    <row r="400" spans="1:124">
      <c r="A400" s="3" t="s">
        <v>813</v>
      </c>
      <c r="B400" s="3" t="s">
        <v>814</v>
      </c>
      <c r="C400" s="4">
        <v>4.3830000000000001E-2</v>
      </c>
      <c r="D400" s="5">
        <v>107.7</v>
      </c>
      <c r="E400" s="5">
        <v>114.9</v>
      </c>
      <c r="F400" s="5">
        <v>114.6</v>
      </c>
      <c r="G400" s="5">
        <v>116.6</v>
      </c>
      <c r="H400" s="5">
        <v>113.2</v>
      </c>
      <c r="I400" s="5">
        <v>118.8</v>
      </c>
      <c r="J400" s="5">
        <v>125.1</v>
      </c>
      <c r="K400" s="5">
        <v>128.6</v>
      </c>
      <c r="L400" s="5">
        <v>128.1</v>
      </c>
      <c r="M400" s="5">
        <v>127.6</v>
      </c>
      <c r="N400" s="5">
        <v>125.7</v>
      </c>
      <c r="O400" s="5">
        <v>122</v>
      </c>
      <c r="P400" s="5">
        <v>114.2</v>
      </c>
      <c r="Q400" s="5">
        <v>112.4</v>
      </c>
      <c r="R400" s="5">
        <v>114.7</v>
      </c>
      <c r="S400" s="5">
        <v>115</v>
      </c>
      <c r="T400" s="5">
        <v>114.4</v>
      </c>
      <c r="U400" s="5">
        <v>115.1</v>
      </c>
      <c r="V400" s="5">
        <v>118.4</v>
      </c>
      <c r="W400" s="5">
        <v>119.6</v>
      </c>
      <c r="X400" s="5">
        <v>116.8</v>
      </c>
      <c r="Y400" s="5">
        <v>116.7</v>
      </c>
      <c r="Z400" s="5">
        <v>115.7</v>
      </c>
      <c r="AA400" s="5">
        <v>114.8</v>
      </c>
      <c r="AB400" s="5">
        <v>114.3</v>
      </c>
      <c r="AC400" s="5">
        <v>113.9</v>
      </c>
      <c r="AD400" s="5">
        <v>109</v>
      </c>
      <c r="AE400" s="5">
        <v>110.5</v>
      </c>
      <c r="AF400" s="5">
        <v>110.6</v>
      </c>
      <c r="AG400" s="5">
        <v>112.8</v>
      </c>
      <c r="AH400" s="5">
        <v>112.6</v>
      </c>
      <c r="AI400" s="5">
        <v>114.3</v>
      </c>
      <c r="AJ400" s="5">
        <v>114.8</v>
      </c>
      <c r="AK400" s="5">
        <v>115.9</v>
      </c>
      <c r="AL400" s="5">
        <v>116.1</v>
      </c>
      <c r="AM400" s="5">
        <v>115.6</v>
      </c>
      <c r="AN400" s="5">
        <v>110.9</v>
      </c>
      <c r="AO400" s="5">
        <v>107.8</v>
      </c>
      <c r="AP400" s="5">
        <v>89.9</v>
      </c>
      <c r="AQ400" s="5">
        <v>92.6</v>
      </c>
      <c r="AR400" s="5">
        <v>90.5</v>
      </c>
      <c r="AS400" s="5">
        <v>89.4</v>
      </c>
      <c r="AT400" s="5">
        <v>90.5</v>
      </c>
      <c r="AU400" s="5">
        <v>90.7</v>
      </c>
      <c r="AV400" s="5">
        <v>93.9</v>
      </c>
      <c r="AW400" s="5">
        <v>90.7</v>
      </c>
      <c r="AX400" s="5">
        <v>90.7</v>
      </c>
      <c r="AY400" s="5">
        <v>90.7</v>
      </c>
      <c r="AZ400" s="5">
        <v>90.7</v>
      </c>
      <c r="BA400" s="5">
        <v>90.7</v>
      </c>
      <c r="BB400" s="5">
        <v>90.7</v>
      </c>
      <c r="BC400" s="5">
        <v>90.7</v>
      </c>
      <c r="BD400" s="5">
        <v>90.7</v>
      </c>
      <c r="BE400" s="5">
        <v>89.1</v>
      </c>
      <c r="BF400" s="5">
        <v>86.4</v>
      </c>
      <c r="BG400" s="5">
        <v>85.4</v>
      </c>
      <c r="BH400" s="5">
        <v>74.8</v>
      </c>
      <c r="BI400" s="5">
        <v>79.7</v>
      </c>
      <c r="BJ400" s="5">
        <v>80.3</v>
      </c>
      <c r="BK400" s="5">
        <v>80.3</v>
      </c>
      <c r="BL400" s="5">
        <v>80.3</v>
      </c>
      <c r="BM400" s="5">
        <v>80.3</v>
      </c>
      <c r="BN400" s="5">
        <v>80.3</v>
      </c>
      <c r="BO400" s="5">
        <v>80.3</v>
      </c>
      <c r="BP400" s="5">
        <v>83.1</v>
      </c>
      <c r="BQ400" s="5">
        <v>84.4</v>
      </c>
      <c r="BR400" s="5">
        <v>85.4</v>
      </c>
      <c r="BS400" s="5">
        <v>85.4</v>
      </c>
      <c r="BT400" s="5">
        <v>86.5</v>
      </c>
      <c r="BU400" s="5">
        <v>88.6</v>
      </c>
      <c r="BV400" s="5">
        <v>88.6</v>
      </c>
      <c r="BW400" s="5">
        <v>88.6</v>
      </c>
      <c r="BX400" s="5">
        <v>85</v>
      </c>
      <c r="BY400" s="5">
        <v>85</v>
      </c>
      <c r="BZ400" s="5">
        <v>85</v>
      </c>
      <c r="CA400" s="5">
        <v>85</v>
      </c>
      <c r="CB400" s="5">
        <v>83.6</v>
      </c>
      <c r="CC400" s="5">
        <v>85.2</v>
      </c>
      <c r="CD400" s="5">
        <v>97</v>
      </c>
      <c r="CE400" s="5">
        <v>97</v>
      </c>
      <c r="CF400" s="5">
        <v>99.1</v>
      </c>
      <c r="CG400" s="5">
        <v>100</v>
      </c>
      <c r="CH400" s="5">
        <v>100.1</v>
      </c>
      <c r="CI400" s="5">
        <v>100.3</v>
      </c>
      <c r="CJ400" s="5">
        <v>100.3</v>
      </c>
      <c r="CK400" s="5">
        <v>100.7</v>
      </c>
      <c r="CL400" s="5">
        <v>99.3</v>
      </c>
      <c r="CM400" s="5">
        <v>96.8</v>
      </c>
      <c r="CN400" s="5">
        <v>95.2</v>
      </c>
      <c r="CO400" s="5">
        <v>95.2</v>
      </c>
      <c r="CP400" s="5">
        <v>96.9</v>
      </c>
      <c r="CQ400" s="5">
        <v>98.2</v>
      </c>
      <c r="CR400" s="5">
        <v>98.2</v>
      </c>
      <c r="CS400" s="5">
        <v>90.7</v>
      </c>
      <c r="CT400" s="5">
        <v>90.7</v>
      </c>
      <c r="CU400" s="5">
        <v>90.7</v>
      </c>
      <c r="CV400" s="5">
        <v>97.9</v>
      </c>
      <c r="CW400" s="5">
        <v>96.7</v>
      </c>
      <c r="CX400" s="5">
        <v>92.4</v>
      </c>
      <c r="CY400" s="5">
        <v>88.8</v>
      </c>
      <c r="CZ400" s="5">
        <v>90.9</v>
      </c>
      <c r="DA400" s="5">
        <v>86</v>
      </c>
      <c r="DB400" s="5">
        <v>85</v>
      </c>
      <c r="DC400" s="5">
        <v>88.8</v>
      </c>
      <c r="DD400" s="5">
        <v>93.3</v>
      </c>
      <c r="DE400" s="5">
        <v>91.5</v>
      </c>
      <c r="DF400" s="5">
        <v>93.2</v>
      </c>
      <c r="DG400" s="5">
        <v>95</v>
      </c>
      <c r="DH400" s="5">
        <v>97.3</v>
      </c>
      <c r="DI400" s="5">
        <v>102</v>
      </c>
      <c r="DJ400" s="5">
        <v>106.2</v>
      </c>
      <c r="DK400" s="5">
        <v>123</v>
      </c>
      <c r="DL400" s="5">
        <v>131.6</v>
      </c>
      <c r="DM400" s="5">
        <v>128.4</v>
      </c>
      <c r="DN400" s="5">
        <v>133.1</v>
      </c>
      <c r="DO400" s="5">
        <v>133.6</v>
      </c>
      <c r="DP400" s="5">
        <v>137.6</v>
      </c>
      <c r="DQ400" s="5">
        <v>157.6</v>
      </c>
      <c r="DR400" s="5">
        <v>173.1</v>
      </c>
      <c r="DS400" s="5">
        <v>175.8</v>
      </c>
      <c r="DT400" s="5">
        <v>186.5</v>
      </c>
    </row>
    <row r="401" spans="1:124">
      <c r="A401" s="3" t="s">
        <v>815</v>
      </c>
      <c r="B401" s="3" t="s">
        <v>816</v>
      </c>
      <c r="C401" s="4">
        <v>2.1160000000000002E-2</v>
      </c>
      <c r="D401" s="5">
        <v>110.8</v>
      </c>
      <c r="E401" s="5">
        <v>115.5</v>
      </c>
      <c r="F401" s="5">
        <v>113.8</v>
      </c>
      <c r="G401" s="5">
        <v>118</v>
      </c>
      <c r="H401" s="5">
        <v>120.6</v>
      </c>
      <c r="I401" s="5">
        <v>126.6</v>
      </c>
      <c r="J401" s="5">
        <v>130.80000000000001</v>
      </c>
      <c r="K401" s="5">
        <v>133.5</v>
      </c>
      <c r="L401" s="5">
        <v>130.30000000000001</v>
      </c>
      <c r="M401" s="5">
        <v>131.9</v>
      </c>
      <c r="N401" s="5">
        <v>123.1</v>
      </c>
      <c r="O401" s="5">
        <v>126.4</v>
      </c>
      <c r="P401" s="5">
        <v>126.9</v>
      </c>
      <c r="Q401" s="5">
        <v>126</v>
      </c>
      <c r="R401" s="5">
        <v>127.8</v>
      </c>
      <c r="S401" s="5">
        <v>126.5</v>
      </c>
      <c r="T401" s="5">
        <v>124.5</v>
      </c>
      <c r="U401" s="5">
        <v>125.5</v>
      </c>
      <c r="V401" s="5">
        <v>123.2</v>
      </c>
      <c r="W401" s="5">
        <v>124.6</v>
      </c>
      <c r="X401" s="5">
        <v>124.9</v>
      </c>
      <c r="Y401" s="5">
        <v>125.8</v>
      </c>
      <c r="Z401" s="5">
        <v>124.1</v>
      </c>
      <c r="AA401" s="5">
        <v>124.5</v>
      </c>
      <c r="AB401" s="5">
        <v>125.4</v>
      </c>
      <c r="AC401" s="5">
        <v>128.4</v>
      </c>
      <c r="AD401" s="5">
        <v>126.9</v>
      </c>
      <c r="AE401" s="5">
        <v>126.5</v>
      </c>
      <c r="AF401" s="5">
        <v>126.5</v>
      </c>
      <c r="AG401" s="5">
        <v>124.3</v>
      </c>
      <c r="AH401" s="5">
        <v>126.4</v>
      </c>
      <c r="AI401" s="5">
        <v>127</v>
      </c>
      <c r="AJ401" s="5">
        <v>127.7</v>
      </c>
      <c r="AK401" s="5">
        <v>127.7</v>
      </c>
      <c r="AL401" s="5">
        <v>126.2</v>
      </c>
      <c r="AM401" s="5">
        <v>127.3</v>
      </c>
      <c r="AN401" s="5">
        <v>126.3</v>
      </c>
      <c r="AO401" s="5">
        <v>121</v>
      </c>
      <c r="AP401" s="5">
        <v>119.3</v>
      </c>
      <c r="AQ401" s="5">
        <v>121.9</v>
      </c>
      <c r="AR401" s="5">
        <v>121.4</v>
      </c>
      <c r="AS401" s="5">
        <v>119.7</v>
      </c>
      <c r="AT401" s="5">
        <v>120.5</v>
      </c>
      <c r="AU401" s="5">
        <v>121</v>
      </c>
      <c r="AV401" s="5">
        <v>120.1</v>
      </c>
      <c r="AW401" s="5">
        <v>120.8</v>
      </c>
      <c r="AX401" s="5">
        <v>119.2</v>
      </c>
      <c r="AY401" s="5">
        <v>119.6</v>
      </c>
      <c r="AZ401" s="5">
        <v>118.5</v>
      </c>
      <c r="BA401" s="5">
        <v>118.1</v>
      </c>
      <c r="BB401" s="5">
        <v>119</v>
      </c>
      <c r="BC401" s="5">
        <v>119.7</v>
      </c>
      <c r="BD401" s="5">
        <v>119.5</v>
      </c>
      <c r="BE401" s="5">
        <v>117.6</v>
      </c>
      <c r="BF401" s="5">
        <v>108</v>
      </c>
      <c r="BG401" s="5">
        <v>101</v>
      </c>
      <c r="BH401" s="5">
        <v>97.5</v>
      </c>
      <c r="BI401" s="5">
        <v>95.9</v>
      </c>
      <c r="BJ401" s="5">
        <v>96.6</v>
      </c>
      <c r="BK401" s="5">
        <v>97.6</v>
      </c>
      <c r="BL401" s="5">
        <v>103.7</v>
      </c>
      <c r="BM401" s="5">
        <v>103.7</v>
      </c>
      <c r="BN401" s="5">
        <v>103.1</v>
      </c>
      <c r="BO401" s="5">
        <v>104.6</v>
      </c>
      <c r="BP401" s="5">
        <v>104.1</v>
      </c>
      <c r="BQ401" s="5">
        <v>103.4</v>
      </c>
      <c r="BR401" s="5">
        <v>102.7</v>
      </c>
      <c r="BS401" s="5">
        <v>105.8</v>
      </c>
      <c r="BT401" s="5">
        <v>112.9</v>
      </c>
      <c r="BU401" s="5">
        <v>114.6</v>
      </c>
      <c r="BV401" s="5">
        <v>115</v>
      </c>
      <c r="BW401" s="5">
        <v>112.8</v>
      </c>
      <c r="BX401" s="5">
        <v>115.7</v>
      </c>
      <c r="BY401" s="5">
        <v>113.2</v>
      </c>
      <c r="BZ401" s="5">
        <v>112.5</v>
      </c>
      <c r="CA401" s="5">
        <v>113.4</v>
      </c>
      <c r="CB401" s="5">
        <v>114.1</v>
      </c>
      <c r="CC401" s="5">
        <v>115.5</v>
      </c>
      <c r="CD401" s="5">
        <v>121</v>
      </c>
      <c r="CE401" s="5">
        <v>127.6</v>
      </c>
      <c r="CF401" s="5">
        <v>129</v>
      </c>
      <c r="CG401" s="5">
        <v>128.9</v>
      </c>
      <c r="CH401" s="5">
        <v>129.5</v>
      </c>
      <c r="CI401" s="5">
        <v>129.6</v>
      </c>
      <c r="CJ401" s="5">
        <v>129.80000000000001</v>
      </c>
      <c r="CK401" s="5">
        <v>129.1</v>
      </c>
      <c r="CL401" s="5">
        <v>128.6</v>
      </c>
      <c r="CM401" s="5">
        <v>125.6</v>
      </c>
      <c r="CN401" s="5">
        <v>122.2</v>
      </c>
      <c r="CO401" s="5">
        <v>121.2</v>
      </c>
      <c r="CP401" s="5">
        <v>123.3</v>
      </c>
      <c r="CQ401" s="5">
        <v>121.1</v>
      </c>
      <c r="CR401" s="5">
        <v>122</v>
      </c>
      <c r="CS401" s="5">
        <v>122.8</v>
      </c>
      <c r="CT401" s="5">
        <v>124.5</v>
      </c>
      <c r="CU401" s="5">
        <v>125.2</v>
      </c>
      <c r="CV401" s="5">
        <v>125</v>
      </c>
      <c r="CW401" s="5">
        <v>119.5</v>
      </c>
      <c r="CX401" s="5">
        <v>117.1</v>
      </c>
      <c r="CY401" s="5">
        <v>112.9</v>
      </c>
      <c r="CZ401" s="5">
        <v>111.9</v>
      </c>
      <c r="DA401" s="5">
        <v>112.2</v>
      </c>
      <c r="DB401" s="5">
        <v>111.2</v>
      </c>
      <c r="DC401" s="5">
        <v>113.2</v>
      </c>
      <c r="DD401" s="5">
        <v>119.8</v>
      </c>
      <c r="DE401" s="5">
        <v>122.6</v>
      </c>
      <c r="DF401" s="5">
        <v>123.8</v>
      </c>
      <c r="DG401" s="5">
        <v>126.8</v>
      </c>
      <c r="DH401" s="5">
        <v>132.1</v>
      </c>
      <c r="DI401" s="5">
        <v>142.1</v>
      </c>
      <c r="DJ401" s="5">
        <v>147.5</v>
      </c>
      <c r="DK401" s="5">
        <v>165.9</v>
      </c>
      <c r="DL401" s="5">
        <v>169.2</v>
      </c>
      <c r="DM401" s="5">
        <v>173.8</v>
      </c>
      <c r="DN401" s="5">
        <v>185</v>
      </c>
      <c r="DO401" s="5">
        <v>186.1</v>
      </c>
      <c r="DP401" s="5">
        <v>192.1</v>
      </c>
      <c r="DQ401" s="5">
        <v>217</v>
      </c>
      <c r="DR401" s="5">
        <v>244.2</v>
      </c>
      <c r="DS401" s="5">
        <v>250.9</v>
      </c>
      <c r="DT401" s="5">
        <v>274.39999999999998</v>
      </c>
    </row>
    <row r="402" spans="1:124">
      <c r="A402" s="3" t="s">
        <v>817</v>
      </c>
      <c r="B402" s="3" t="s">
        <v>818</v>
      </c>
      <c r="C402" s="4">
        <v>8.4720000000000004E-2</v>
      </c>
      <c r="D402" s="5">
        <v>124.6</v>
      </c>
      <c r="E402" s="5">
        <v>128</v>
      </c>
      <c r="F402" s="5">
        <v>134.19999999999999</v>
      </c>
      <c r="G402" s="5">
        <v>138.5</v>
      </c>
      <c r="H402" s="5">
        <v>140.5</v>
      </c>
      <c r="I402" s="5">
        <v>140.80000000000001</v>
      </c>
      <c r="J402" s="5">
        <v>142.9</v>
      </c>
      <c r="K402" s="5">
        <v>141.5</v>
      </c>
      <c r="L402" s="5">
        <v>142.1</v>
      </c>
      <c r="M402" s="5">
        <v>145.5</v>
      </c>
      <c r="N402" s="5">
        <v>145.9</v>
      </c>
      <c r="O402" s="5">
        <v>145.1</v>
      </c>
      <c r="P402" s="5">
        <v>145.6</v>
      </c>
      <c r="Q402" s="5">
        <v>144.1</v>
      </c>
      <c r="R402" s="5">
        <v>146</v>
      </c>
      <c r="S402" s="5">
        <v>144.80000000000001</v>
      </c>
      <c r="T402" s="5">
        <v>145.69999999999999</v>
      </c>
      <c r="U402" s="5">
        <v>143.30000000000001</v>
      </c>
      <c r="V402" s="5">
        <v>143.4</v>
      </c>
      <c r="W402" s="5">
        <v>144.69999999999999</v>
      </c>
      <c r="X402" s="5">
        <v>144.19999999999999</v>
      </c>
      <c r="Y402" s="5">
        <v>147.1</v>
      </c>
      <c r="Z402" s="5">
        <v>146.69999999999999</v>
      </c>
      <c r="AA402" s="5">
        <v>147.1</v>
      </c>
      <c r="AB402" s="5">
        <v>145.19999999999999</v>
      </c>
      <c r="AC402" s="5">
        <v>143.19999999999999</v>
      </c>
      <c r="AD402" s="5">
        <v>143.69999999999999</v>
      </c>
      <c r="AE402" s="5">
        <v>144</v>
      </c>
      <c r="AF402" s="5">
        <v>143.1</v>
      </c>
      <c r="AG402" s="5">
        <v>142.6</v>
      </c>
      <c r="AH402" s="5">
        <v>142.9</v>
      </c>
      <c r="AI402" s="5">
        <v>143.30000000000001</v>
      </c>
      <c r="AJ402" s="5">
        <v>143.69999999999999</v>
      </c>
      <c r="AK402" s="5">
        <v>141</v>
      </c>
      <c r="AL402" s="5">
        <v>141.4</v>
      </c>
      <c r="AM402" s="5">
        <v>141.4</v>
      </c>
      <c r="AN402" s="5">
        <v>142.4</v>
      </c>
      <c r="AO402" s="5">
        <v>143.19999999999999</v>
      </c>
      <c r="AP402" s="5">
        <v>145.9</v>
      </c>
      <c r="AQ402" s="5">
        <v>144.4</v>
      </c>
      <c r="AR402" s="5">
        <v>145</v>
      </c>
      <c r="AS402" s="5">
        <v>145.19999999999999</v>
      </c>
      <c r="AT402" s="5">
        <v>145.69999999999999</v>
      </c>
      <c r="AU402" s="5">
        <v>143.69999999999999</v>
      </c>
      <c r="AV402" s="5">
        <v>143.30000000000001</v>
      </c>
      <c r="AW402" s="5">
        <v>142</v>
      </c>
      <c r="AX402" s="5">
        <v>141.69999999999999</v>
      </c>
      <c r="AY402" s="5">
        <v>141.4</v>
      </c>
      <c r="AZ402" s="5">
        <v>143.19999999999999</v>
      </c>
      <c r="BA402" s="5">
        <v>143.6</v>
      </c>
      <c r="BB402" s="5">
        <v>145.4</v>
      </c>
      <c r="BC402" s="5">
        <v>146.5</v>
      </c>
      <c r="BD402" s="5">
        <v>146.9</v>
      </c>
      <c r="BE402" s="5">
        <v>142.9</v>
      </c>
      <c r="BF402" s="5">
        <v>145</v>
      </c>
      <c r="BG402" s="5">
        <v>144.19999999999999</v>
      </c>
      <c r="BH402" s="5">
        <v>144.30000000000001</v>
      </c>
      <c r="BI402" s="5">
        <v>144.5</v>
      </c>
      <c r="BJ402" s="5">
        <v>144.1</v>
      </c>
      <c r="BK402" s="5">
        <v>141.30000000000001</v>
      </c>
      <c r="BL402" s="5">
        <v>142</v>
      </c>
      <c r="BM402" s="5">
        <v>141.69999999999999</v>
      </c>
      <c r="BN402" s="5">
        <v>142.69999999999999</v>
      </c>
      <c r="BO402" s="5">
        <v>139.4</v>
      </c>
      <c r="BP402" s="5">
        <v>139.69999999999999</v>
      </c>
      <c r="BQ402" s="5">
        <v>139</v>
      </c>
      <c r="BR402" s="5">
        <v>143.69999999999999</v>
      </c>
      <c r="BS402" s="5">
        <v>141.80000000000001</v>
      </c>
      <c r="BT402" s="5">
        <v>142</v>
      </c>
      <c r="BU402" s="5">
        <v>142.19999999999999</v>
      </c>
      <c r="BV402" s="5">
        <v>142.5</v>
      </c>
      <c r="BW402" s="5">
        <v>143</v>
      </c>
      <c r="BX402" s="5">
        <v>143.6</v>
      </c>
      <c r="BY402" s="5">
        <v>143.30000000000001</v>
      </c>
      <c r="BZ402" s="5">
        <v>145.4</v>
      </c>
      <c r="CA402" s="5">
        <v>145.30000000000001</v>
      </c>
      <c r="CB402" s="5">
        <v>146.4</v>
      </c>
      <c r="CC402" s="5">
        <v>149.1</v>
      </c>
      <c r="CD402" s="5">
        <v>150</v>
      </c>
      <c r="CE402" s="5">
        <v>153</v>
      </c>
      <c r="CF402" s="5">
        <v>153.69999999999999</v>
      </c>
      <c r="CG402" s="5">
        <v>153.4</v>
      </c>
      <c r="CH402" s="5">
        <v>153.4</v>
      </c>
      <c r="CI402" s="5">
        <v>154</v>
      </c>
      <c r="CJ402" s="5">
        <v>153.9</v>
      </c>
      <c r="CK402" s="5">
        <v>153</v>
      </c>
      <c r="CL402" s="5">
        <v>153</v>
      </c>
      <c r="CM402" s="5">
        <v>152.6</v>
      </c>
      <c r="CN402" s="5">
        <v>153.1</v>
      </c>
      <c r="CO402" s="5">
        <v>152.1</v>
      </c>
      <c r="CP402" s="5">
        <v>153</v>
      </c>
      <c r="CQ402" s="5">
        <v>153.30000000000001</v>
      </c>
      <c r="CR402" s="5">
        <v>152.9</v>
      </c>
      <c r="CS402" s="5">
        <v>151.6</v>
      </c>
      <c r="CT402" s="5">
        <v>148.1</v>
      </c>
      <c r="CU402" s="5">
        <v>152</v>
      </c>
      <c r="CV402" s="5">
        <v>152.19999999999999</v>
      </c>
      <c r="CW402" s="5">
        <v>153.6</v>
      </c>
      <c r="CX402" s="5">
        <v>154.19999999999999</v>
      </c>
      <c r="CY402" s="5">
        <v>152.6</v>
      </c>
      <c r="CZ402" s="5">
        <v>153.1</v>
      </c>
      <c r="DA402" s="5">
        <v>152.1</v>
      </c>
      <c r="DB402" s="5">
        <v>152.30000000000001</v>
      </c>
      <c r="DC402" s="5">
        <v>152</v>
      </c>
      <c r="DD402" s="5">
        <v>153.4</v>
      </c>
      <c r="DE402" s="5">
        <v>154.30000000000001</v>
      </c>
      <c r="DF402" s="5">
        <v>152.69999999999999</v>
      </c>
      <c r="DG402" s="5">
        <v>153.80000000000001</v>
      </c>
      <c r="DH402" s="5">
        <v>158.30000000000001</v>
      </c>
      <c r="DI402" s="5">
        <v>155.19999999999999</v>
      </c>
      <c r="DJ402" s="5">
        <v>149.1</v>
      </c>
      <c r="DK402" s="5">
        <v>149.1</v>
      </c>
      <c r="DL402" s="5">
        <v>150</v>
      </c>
      <c r="DM402" s="5">
        <v>147.1</v>
      </c>
      <c r="DN402" s="5">
        <v>145.6</v>
      </c>
      <c r="DO402" s="5">
        <v>143.69999999999999</v>
      </c>
      <c r="DP402" s="5">
        <v>144.80000000000001</v>
      </c>
      <c r="DQ402" s="5">
        <v>147.30000000000001</v>
      </c>
      <c r="DR402" s="5">
        <v>147.30000000000001</v>
      </c>
      <c r="DS402" s="5">
        <v>147.6</v>
      </c>
      <c r="DT402" s="5">
        <v>149.5</v>
      </c>
    </row>
    <row r="403" spans="1:124">
      <c r="A403" s="3" t="s">
        <v>819</v>
      </c>
      <c r="B403" s="3" t="s">
        <v>820</v>
      </c>
      <c r="C403" s="4">
        <v>1.00082</v>
      </c>
      <c r="D403" s="5">
        <v>107</v>
      </c>
      <c r="E403" s="5">
        <v>108.1</v>
      </c>
      <c r="F403" s="5">
        <v>108</v>
      </c>
      <c r="G403" s="5">
        <v>108.2</v>
      </c>
      <c r="H403" s="5">
        <v>108.7</v>
      </c>
      <c r="I403" s="5">
        <v>109.7</v>
      </c>
      <c r="J403" s="5">
        <v>107.8</v>
      </c>
      <c r="K403" s="5">
        <v>107.8</v>
      </c>
      <c r="L403" s="5">
        <v>109</v>
      </c>
      <c r="M403" s="5">
        <v>110.8</v>
      </c>
      <c r="N403" s="5">
        <v>111.3</v>
      </c>
      <c r="O403" s="5">
        <v>110.9</v>
      </c>
      <c r="P403" s="5">
        <v>110.6</v>
      </c>
      <c r="Q403" s="5">
        <v>110.5</v>
      </c>
      <c r="R403" s="5">
        <v>112.9</v>
      </c>
      <c r="S403" s="5">
        <v>116.2</v>
      </c>
      <c r="T403" s="5">
        <v>116.9</v>
      </c>
      <c r="U403" s="5">
        <v>121.4</v>
      </c>
      <c r="V403" s="5">
        <v>120.9</v>
      </c>
      <c r="W403" s="5">
        <v>120.3</v>
      </c>
      <c r="X403" s="5">
        <v>120.2</v>
      </c>
      <c r="Y403" s="5">
        <v>121.2</v>
      </c>
      <c r="Z403" s="5">
        <v>124.7</v>
      </c>
      <c r="AA403" s="5">
        <v>126.4</v>
      </c>
      <c r="AB403" s="5">
        <v>126.8</v>
      </c>
      <c r="AC403" s="5">
        <v>125.5</v>
      </c>
      <c r="AD403" s="5">
        <v>124.4</v>
      </c>
      <c r="AE403" s="5">
        <v>126.2</v>
      </c>
      <c r="AF403" s="5">
        <v>130</v>
      </c>
      <c r="AG403" s="5">
        <v>129.4</v>
      </c>
      <c r="AH403" s="5">
        <v>128.80000000000001</v>
      </c>
      <c r="AI403" s="5">
        <v>130.80000000000001</v>
      </c>
      <c r="AJ403" s="5">
        <v>122.6</v>
      </c>
      <c r="AK403" s="5">
        <v>117.7</v>
      </c>
      <c r="AL403" s="5">
        <v>113</v>
      </c>
      <c r="AM403" s="5">
        <v>118.1</v>
      </c>
      <c r="AN403" s="5">
        <v>120.4</v>
      </c>
      <c r="AO403" s="5">
        <v>122.1</v>
      </c>
      <c r="AP403" s="5">
        <v>120.9</v>
      </c>
      <c r="AQ403" s="5">
        <v>119.6</v>
      </c>
      <c r="AR403" s="5">
        <v>116.4</v>
      </c>
      <c r="AS403" s="5">
        <v>115.6</v>
      </c>
      <c r="AT403" s="5">
        <v>115</v>
      </c>
      <c r="AU403" s="5">
        <v>113.3</v>
      </c>
      <c r="AV403" s="5">
        <v>111.2</v>
      </c>
      <c r="AW403" s="5">
        <v>109.7</v>
      </c>
      <c r="AX403" s="5">
        <v>108.8</v>
      </c>
      <c r="AY403" s="5">
        <v>110.9</v>
      </c>
      <c r="AZ403" s="5">
        <v>114.7</v>
      </c>
      <c r="BA403" s="5">
        <v>115.4</v>
      </c>
      <c r="BB403" s="5">
        <v>114.5</v>
      </c>
      <c r="BC403" s="5">
        <v>116.5</v>
      </c>
      <c r="BD403" s="5">
        <v>113.3</v>
      </c>
      <c r="BE403" s="5">
        <v>111.5</v>
      </c>
      <c r="BF403" s="5">
        <v>112.1</v>
      </c>
      <c r="BG403" s="5">
        <v>113.5</v>
      </c>
      <c r="BH403" s="5">
        <v>112.5</v>
      </c>
      <c r="BI403" s="5">
        <v>112.1</v>
      </c>
      <c r="BJ403" s="5">
        <v>114.4</v>
      </c>
      <c r="BK403" s="5">
        <v>114.3</v>
      </c>
      <c r="BL403" s="5">
        <v>113.3</v>
      </c>
      <c r="BM403" s="5">
        <v>112.8</v>
      </c>
      <c r="BN403" s="5">
        <v>111</v>
      </c>
      <c r="BO403" s="5">
        <v>111.8</v>
      </c>
      <c r="BP403" s="5">
        <v>111.3</v>
      </c>
      <c r="BQ403" s="5">
        <v>112.7</v>
      </c>
      <c r="BR403" s="5">
        <v>112.7</v>
      </c>
      <c r="BS403" s="5">
        <v>112.6</v>
      </c>
      <c r="BT403" s="5">
        <v>113</v>
      </c>
      <c r="BU403" s="5">
        <v>114.3</v>
      </c>
      <c r="BV403" s="5">
        <v>115.7</v>
      </c>
      <c r="BW403" s="5">
        <v>114.6</v>
      </c>
      <c r="BX403" s="5">
        <v>115.8</v>
      </c>
      <c r="BY403" s="5">
        <v>118.1</v>
      </c>
      <c r="BZ403" s="5">
        <v>117.7</v>
      </c>
      <c r="CA403" s="5">
        <v>118.3</v>
      </c>
      <c r="CB403" s="5">
        <v>118.7</v>
      </c>
      <c r="CC403" s="5">
        <v>119.4</v>
      </c>
      <c r="CD403" s="5">
        <v>120.3</v>
      </c>
      <c r="CE403" s="5">
        <v>119.6</v>
      </c>
      <c r="CF403" s="5">
        <v>116.9</v>
      </c>
      <c r="CG403" s="5">
        <v>115.7</v>
      </c>
      <c r="CH403" s="5">
        <v>114.7</v>
      </c>
      <c r="CI403" s="5">
        <v>115.5</v>
      </c>
      <c r="CJ403" s="5">
        <v>116.9</v>
      </c>
      <c r="CK403" s="5">
        <v>116</v>
      </c>
      <c r="CL403" s="5">
        <v>114.5</v>
      </c>
      <c r="CM403" s="5">
        <v>113.6</v>
      </c>
      <c r="CN403" s="5">
        <v>114.3</v>
      </c>
      <c r="CO403" s="5">
        <v>113.7</v>
      </c>
      <c r="CP403" s="5">
        <v>112.1</v>
      </c>
      <c r="CQ403" s="5">
        <v>110.8</v>
      </c>
      <c r="CR403" s="5">
        <v>109</v>
      </c>
      <c r="CS403" s="5">
        <v>110.8</v>
      </c>
      <c r="CT403" s="5">
        <v>109.3</v>
      </c>
      <c r="CU403" s="5">
        <v>108.1</v>
      </c>
      <c r="CV403" s="5">
        <v>106.2</v>
      </c>
      <c r="CW403" s="5">
        <v>106.4</v>
      </c>
      <c r="CX403" s="5">
        <v>109.1</v>
      </c>
      <c r="CY403" s="5">
        <v>111.1</v>
      </c>
      <c r="CZ403" s="5">
        <v>112.4</v>
      </c>
      <c r="DA403" s="5">
        <v>112.4</v>
      </c>
      <c r="DB403" s="5">
        <v>115.1</v>
      </c>
      <c r="DC403" s="5">
        <v>118.1</v>
      </c>
      <c r="DD403" s="5">
        <v>121.7</v>
      </c>
      <c r="DE403" s="5">
        <v>122.5</v>
      </c>
      <c r="DF403" s="5">
        <v>128.69999999999999</v>
      </c>
      <c r="DG403" s="5">
        <v>136.19999999999999</v>
      </c>
      <c r="DH403" s="5">
        <v>140.19999999999999</v>
      </c>
      <c r="DI403" s="5">
        <v>135.80000000000001</v>
      </c>
      <c r="DJ403" s="5">
        <v>133.5</v>
      </c>
      <c r="DK403" s="5">
        <v>135.1</v>
      </c>
      <c r="DL403" s="5">
        <v>136.9</v>
      </c>
      <c r="DM403" s="5">
        <v>138.19999999999999</v>
      </c>
      <c r="DN403" s="5">
        <v>141.9</v>
      </c>
      <c r="DO403" s="5">
        <v>144.30000000000001</v>
      </c>
      <c r="DP403" s="5">
        <v>142.6</v>
      </c>
      <c r="DQ403" s="5">
        <v>140.80000000000001</v>
      </c>
      <c r="DR403" s="5">
        <v>143.9</v>
      </c>
      <c r="DS403" s="5">
        <v>149.6</v>
      </c>
      <c r="DT403" s="5">
        <v>151.6</v>
      </c>
    </row>
    <row r="404" spans="1:124">
      <c r="A404" s="3" t="s">
        <v>821</v>
      </c>
      <c r="B404" s="3" t="s">
        <v>822</v>
      </c>
      <c r="C404" s="4">
        <v>0.19433</v>
      </c>
      <c r="D404" s="5">
        <v>103.4</v>
      </c>
      <c r="E404" s="5">
        <v>107.1</v>
      </c>
      <c r="F404" s="5">
        <v>106.9</v>
      </c>
      <c r="G404" s="5">
        <v>108.2</v>
      </c>
      <c r="H404" s="5">
        <v>108.6</v>
      </c>
      <c r="I404" s="5">
        <v>110.6</v>
      </c>
      <c r="J404" s="5">
        <v>106.5</v>
      </c>
      <c r="K404" s="5">
        <v>107.5</v>
      </c>
      <c r="L404" s="5">
        <v>110.9</v>
      </c>
      <c r="M404" s="5">
        <v>114.5</v>
      </c>
      <c r="N404" s="5">
        <v>117.7</v>
      </c>
      <c r="O404" s="5">
        <v>117.7</v>
      </c>
      <c r="P404" s="5">
        <v>112.3</v>
      </c>
      <c r="Q404" s="5">
        <v>113.6</v>
      </c>
      <c r="R404" s="5">
        <v>121.8</v>
      </c>
      <c r="S404" s="5">
        <v>126.6</v>
      </c>
      <c r="T404" s="5">
        <v>124.5</v>
      </c>
      <c r="U404" s="5">
        <v>130.69999999999999</v>
      </c>
      <c r="V404" s="5">
        <v>129</v>
      </c>
      <c r="W404" s="5">
        <v>128.4</v>
      </c>
      <c r="X404" s="5">
        <v>127.3</v>
      </c>
      <c r="Y404" s="5">
        <v>129.19999999999999</v>
      </c>
      <c r="Z404" s="5">
        <v>137.69999999999999</v>
      </c>
      <c r="AA404" s="5">
        <v>135.80000000000001</v>
      </c>
      <c r="AB404" s="5">
        <v>132.4</v>
      </c>
      <c r="AC404" s="5">
        <v>131.80000000000001</v>
      </c>
      <c r="AD404" s="5">
        <v>129</v>
      </c>
      <c r="AE404" s="5">
        <v>130</v>
      </c>
      <c r="AF404" s="5">
        <v>133.1</v>
      </c>
      <c r="AG404" s="5">
        <v>136.5</v>
      </c>
      <c r="AH404" s="5">
        <v>133.6</v>
      </c>
      <c r="AI404" s="5">
        <v>142.80000000000001</v>
      </c>
      <c r="AJ404" s="5">
        <v>120.6</v>
      </c>
      <c r="AK404" s="5">
        <v>114.6</v>
      </c>
      <c r="AL404" s="5">
        <v>109.3</v>
      </c>
      <c r="AM404" s="5">
        <v>122.4</v>
      </c>
      <c r="AN404" s="5">
        <v>118.9</v>
      </c>
      <c r="AO404" s="5">
        <v>124.6</v>
      </c>
      <c r="AP404" s="5">
        <v>123.2</v>
      </c>
      <c r="AQ404" s="5">
        <v>118.8</v>
      </c>
      <c r="AR404" s="5">
        <v>106.3</v>
      </c>
      <c r="AS404" s="5">
        <v>102.3</v>
      </c>
      <c r="AT404" s="5">
        <v>104.4</v>
      </c>
      <c r="AU404" s="5">
        <v>102.2</v>
      </c>
      <c r="AV404" s="5">
        <v>98</v>
      </c>
      <c r="AW404" s="5">
        <v>94.7</v>
      </c>
      <c r="AX404" s="5">
        <v>93.8</v>
      </c>
      <c r="AY404" s="5">
        <v>98</v>
      </c>
      <c r="AZ404" s="5">
        <v>108.7</v>
      </c>
      <c r="BA404" s="5">
        <v>112.5</v>
      </c>
      <c r="BB404" s="5">
        <v>109.1</v>
      </c>
      <c r="BC404" s="5">
        <v>115.3</v>
      </c>
      <c r="BD404" s="5">
        <v>106.9</v>
      </c>
      <c r="BE404" s="5">
        <v>101.5</v>
      </c>
      <c r="BF404" s="5">
        <v>101.8</v>
      </c>
      <c r="BG404" s="5">
        <v>108.8</v>
      </c>
      <c r="BH404" s="5">
        <v>105.5</v>
      </c>
      <c r="BI404" s="5">
        <v>102.4</v>
      </c>
      <c r="BJ404" s="5">
        <v>110.4</v>
      </c>
      <c r="BK404" s="5">
        <v>114</v>
      </c>
      <c r="BL404" s="5">
        <v>109.6</v>
      </c>
      <c r="BM404" s="5">
        <v>110.5</v>
      </c>
      <c r="BN404" s="5">
        <v>98.3</v>
      </c>
      <c r="BO404" s="5">
        <v>106.1</v>
      </c>
      <c r="BP404" s="5">
        <v>107</v>
      </c>
      <c r="BQ404" s="5">
        <v>108.2</v>
      </c>
      <c r="BR404" s="5">
        <v>109.9</v>
      </c>
      <c r="BS404" s="5">
        <v>109.5</v>
      </c>
      <c r="BT404" s="5">
        <v>109.5</v>
      </c>
      <c r="BU404" s="5">
        <v>110.3</v>
      </c>
      <c r="BV404" s="5">
        <v>112.3</v>
      </c>
      <c r="BW404" s="5">
        <v>111.4</v>
      </c>
      <c r="BX404" s="5">
        <v>116.4</v>
      </c>
      <c r="BY404" s="5">
        <v>124.1</v>
      </c>
      <c r="BZ404" s="5">
        <v>116.3</v>
      </c>
      <c r="CA404" s="5">
        <v>122.1</v>
      </c>
      <c r="CB404" s="5">
        <v>124</v>
      </c>
      <c r="CC404" s="5">
        <v>124</v>
      </c>
      <c r="CD404" s="5">
        <v>125.8</v>
      </c>
      <c r="CE404" s="5">
        <v>128</v>
      </c>
      <c r="CF404" s="5">
        <v>120.1</v>
      </c>
      <c r="CG404" s="5">
        <v>118.4</v>
      </c>
      <c r="CH404" s="5">
        <v>116.9</v>
      </c>
      <c r="CI404" s="5">
        <v>120.6</v>
      </c>
      <c r="CJ404" s="5">
        <v>124.3</v>
      </c>
      <c r="CK404" s="5">
        <v>123</v>
      </c>
      <c r="CL404" s="5">
        <v>121.5</v>
      </c>
      <c r="CM404" s="5">
        <v>118.6</v>
      </c>
      <c r="CN404" s="5">
        <v>120.2</v>
      </c>
      <c r="CO404" s="5">
        <v>118.6</v>
      </c>
      <c r="CP404" s="5">
        <v>115.3</v>
      </c>
      <c r="CQ404" s="5">
        <v>112.4</v>
      </c>
      <c r="CR404" s="5">
        <v>105.4</v>
      </c>
      <c r="CS404" s="5">
        <v>111.9</v>
      </c>
      <c r="CT404" s="5">
        <v>103.3</v>
      </c>
      <c r="CU404" s="5">
        <v>97.1</v>
      </c>
      <c r="CV404" s="5">
        <v>97.1</v>
      </c>
      <c r="CW404" s="5">
        <v>97.8</v>
      </c>
      <c r="CX404" s="5">
        <v>105.2</v>
      </c>
      <c r="CY404" s="5">
        <v>110.3</v>
      </c>
      <c r="CZ404" s="5">
        <v>111.3</v>
      </c>
      <c r="DA404" s="5">
        <v>110.5</v>
      </c>
      <c r="DB404" s="5">
        <v>114.6</v>
      </c>
      <c r="DC404" s="5">
        <v>116.4</v>
      </c>
      <c r="DD404" s="5">
        <v>123.2</v>
      </c>
      <c r="DE404" s="5">
        <v>123.7</v>
      </c>
      <c r="DF404" s="5">
        <v>140.1</v>
      </c>
      <c r="DG404" s="5">
        <v>148.9</v>
      </c>
      <c r="DH404" s="5">
        <v>147.69999999999999</v>
      </c>
      <c r="DI404" s="5">
        <v>143.69999999999999</v>
      </c>
      <c r="DJ404" s="5">
        <v>129</v>
      </c>
      <c r="DK404" s="5">
        <v>136.19999999999999</v>
      </c>
      <c r="DL404" s="5">
        <v>137</v>
      </c>
      <c r="DM404" s="5">
        <v>138.9</v>
      </c>
      <c r="DN404" s="5">
        <v>139.6</v>
      </c>
      <c r="DO404" s="5">
        <v>145.19999999999999</v>
      </c>
      <c r="DP404" s="5">
        <v>140.1</v>
      </c>
      <c r="DQ404" s="5">
        <v>136.69999999999999</v>
      </c>
      <c r="DR404" s="5">
        <v>142.19999999999999</v>
      </c>
      <c r="DS404" s="5">
        <v>153.19999999999999</v>
      </c>
      <c r="DT404" s="5">
        <v>152</v>
      </c>
    </row>
    <row r="405" spans="1:124">
      <c r="A405" s="3" t="s">
        <v>823</v>
      </c>
      <c r="B405" s="3" t="s">
        <v>824</v>
      </c>
      <c r="C405" s="4">
        <v>8.3470000000000003E-2</v>
      </c>
      <c r="D405" s="5">
        <v>105.8</v>
      </c>
      <c r="E405" s="5">
        <v>106.1</v>
      </c>
      <c r="F405" s="5">
        <v>106.3</v>
      </c>
      <c r="G405" s="5">
        <v>107.3</v>
      </c>
      <c r="H405" s="5">
        <v>107.5</v>
      </c>
      <c r="I405" s="5">
        <v>108.2</v>
      </c>
      <c r="J405" s="5">
        <v>106.8</v>
      </c>
      <c r="K405" s="5">
        <v>105.2</v>
      </c>
      <c r="L405" s="5">
        <v>105.1</v>
      </c>
      <c r="M405" s="5">
        <v>105.7</v>
      </c>
      <c r="N405" s="5">
        <v>106.1</v>
      </c>
      <c r="O405" s="5">
        <v>107.6</v>
      </c>
      <c r="P405" s="5">
        <v>107.2</v>
      </c>
      <c r="Q405" s="5">
        <v>106.5</v>
      </c>
      <c r="R405" s="5">
        <v>108.9</v>
      </c>
      <c r="S405" s="5">
        <v>111.4</v>
      </c>
      <c r="T405" s="5">
        <v>112.6</v>
      </c>
      <c r="U405" s="5">
        <v>116</v>
      </c>
      <c r="V405" s="5">
        <v>115.8</v>
      </c>
      <c r="W405" s="5">
        <v>114.7</v>
      </c>
      <c r="X405" s="5">
        <v>114.7</v>
      </c>
      <c r="Y405" s="5">
        <v>116.4</v>
      </c>
      <c r="Z405" s="5">
        <v>116.9</v>
      </c>
      <c r="AA405" s="5">
        <v>115.9</v>
      </c>
      <c r="AB405" s="5">
        <v>116.3</v>
      </c>
      <c r="AC405" s="5">
        <v>116.3</v>
      </c>
      <c r="AD405" s="5">
        <v>117.3</v>
      </c>
      <c r="AE405" s="5">
        <v>116.4</v>
      </c>
      <c r="AF405" s="5">
        <v>116.1</v>
      </c>
      <c r="AG405" s="5">
        <v>115.6</v>
      </c>
      <c r="AH405" s="5">
        <v>115.4</v>
      </c>
      <c r="AI405" s="5">
        <v>112.8</v>
      </c>
      <c r="AJ405" s="5">
        <v>109.4</v>
      </c>
      <c r="AK405" s="5">
        <v>106.5</v>
      </c>
      <c r="AL405" s="5">
        <v>107.1</v>
      </c>
      <c r="AM405" s="5">
        <v>109.5</v>
      </c>
      <c r="AN405" s="5">
        <v>108.8</v>
      </c>
      <c r="AO405" s="5">
        <v>109.2</v>
      </c>
      <c r="AP405" s="5">
        <v>108.5</v>
      </c>
      <c r="AQ405" s="5">
        <v>109.2</v>
      </c>
      <c r="AR405" s="5">
        <v>106.7</v>
      </c>
      <c r="AS405" s="5">
        <v>108.1</v>
      </c>
      <c r="AT405" s="5">
        <v>103.9</v>
      </c>
      <c r="AU405" s="5">
        <v>104.6</v>
      </c>
      <c r="AV405" s="5">
        <v>102.1</v>
      </c>
      <c r="AW405" s="5">
        <v>100.5</v>
      </c>
      <c r="AX405" s="5">
        <v>101.4</v>
      </c>
      <c r="AY405" s="5">
        <v>103.2</v>
      </c>
      <c r="AZ405" s="5">
        <v>104.5</v>
      </c>
      <c r="BA405" s="5">
        <v>106.5</v>
      </c>
      <c r="BB405" s="5">
        <v>106</v>
      </c>
      <c r="BC405" s="5">
        <v>106.1</v>
      </c>
      <c r="BD405" s="5">
        <v>106.8</v>
      </c>
      <c r="BE405" s="5">
        <v>105.9</v>
      </c>
      <c r="BF405" s="5">
        <v>109</v>
      </c>
      <c r="BG405" s="5">
        <v>110.9</v>
      </c>
      <c r="BH405" s="5">
        <v>111.4</v>
      </c>
      <c r="BI405" s="5">
        <v>110.7</v>
      </c>
      <c r="BJ405" s="5">
        <v>111.5</v>
      </c>
      <c r="BK405" s="5">
        <v>114</v>
      </c>
      <c r="BL405" s="5">
        <v>112.7</v>
      </c>
      <c r="BM405" s="5">
        <v>112.8</v>
      </c>
      <c r="BN405" s="5">
        <v>111.5</v>
      </c>
      <c r="BO405" s="5">
        <v>111.7</v>
      </c>
      <c r="BP405" s="5">
        <v>107.8</v>
      </c>
      <c r="BQ405" s="5">
        <v>109.3</v>
      </c>
      <c r="BR405" s="5">
        <v>109.7</v>
      </c>
      <c r="BS405" s="5">
        <v>109.8</v>
      </c>
      <c r="BT405" s="5">
        <v>109.6</v>
      </c>
      <c r="BU405" s="5">
        <v>110.3</v>
      </c>
      <c r="BV405" s="5">
        <v>112.2</v>
      </c>
      <c r="BW405" s="5">
        <v>113.6</v>
      </c>
      <c r="BX405" s="5">
        <v>114.1</v>
      </c>
      <c r="BY405" s="5">
        <v>114.8</v>
      </c>
      <c r="BZ405" s="5">
        <v>115.7</v>
      </c>
      <c r="CA405" s="5">
        <v>115.9</v>
      </c>
      <c r="CB405" s="5">
        <v>116</v>
      </c>
      <c r="CC405" s="5">
        <v>117.1</v>
      </c>
      <c r="CD405" s="5">
        <v>116.4</v>
      </c>
      <c r="CE405" s="5">
        <v>117.7</v>
      </c>
      <c r="CF405" s="5">
        <v>116.7</v>
      </c>
      <c r="CG405" s="5">
        <v>115.7</v>
      </c>
      <c r="CH405" s="5">
        <v>116.1</v>
      </c>
      <c r="CI405" s="5">
        <v>114.8</v>
      </c>
      <c r="CJ405" s="5">
        <v>113.8</v>
      </c>
      <c r="CK405" s="5">
        <v>113.2</v>
      </c>
      <c r="CL405" s="5">
        <v>114.6</v>
      </c>
      <c r="CM405" s="5">
        <v>115.7</v>
      </c>
      <c r="CN405" s="5">
        <v>114.7</v>
      </c>
      <c r="CO405" s="5">
        <v>115.1</v>
      </c>
      <c r="CP405" s="5">
        <v>115.3</v>
      </c>
      <c r="CQ405" s="5">
        <v>113.8</v>
      </c>
      <c r="CR405" s="5">
        <v>112.7</v>
      </c>
      <c r="CS405" s="5">
        <v>113.4</v>
      </c>
      <c r="CT405" s="5">
        <v>114.7</v>
      </c>
      <c r="CU405" s="5">
        <v>115.4</v>
      </c>
      <c r="CV405" s="5">
        <v>112.3</v>
      </c>
      <c r="CW405" s="5">
        <v>110</v>
      </c>
      <c r="CX405" s="5">
        <v>112.9</v>
      </c>
      <c r="CY405" s="5">
        <v>114.5</v>
      </c>
      <c r="CZ405" s="5">
        <v>116.5</v>
      </c>
      <c r="DA405" s="5">
        <v>120</v>
      </c>
      <c r="DB405" s="5">
        <v>123</v>
      </c>
      <c r="DC405" s="5">
        <v>127.8</v>
      </c>
      <c r="DD405" s="5">
        <v>134.4</v>
      </c>
      <c r="DE405" s="5">
        <v>136.30000000000001</v>
      </c>
      <c r="DF405" s="5">
        <v>139.19999999999999</v>
      </c>
      <c r="DG405" s="5">
        <v>146</v>
      </c>
      <c r="DH405" s="5">
        <v>149.30000000000001</v>
      </c>
      <c r="DI405" s="5">
        <v>148</v>
      </c>
      <c r="DJ405" s="5">
        <v>143.80000000000001</v>
      </c>
      <c r="DK405" s="5">
        <v>143.1</v>
      </c>
      <c r="DL405" s="5">
        <v>146.4</v>
      </c>
      <c r="DM405" s="5">
        <v>149.9</v>
      </c>
      <c r="DN405" s="5">
        <v>157.69999999999999</v>
      </c>
      <c r="DO405" s="5">
        <v>162.69999999999999</v>
      </c>
      <c r="DP405" s="5">
        <v>159.6</v>
      </c>
      <c r="DQ405" s="5">
        <v>156.69999999999999</v>
      </c>
      <c r="DR405" s="5">
        <v>158.6</v>
      </c>
      <c r="DS405" s="5">
        <v>159.9</v>
      </c>
      <c r="DT405" s="5">
        <v>161.30000000000001</v>
      </c>
    </row>
    <row r="406" spans="1:124">
      <c r="A406" s="3" t="s">
        <v>825</v>
      </c>
      <c r="B406" s="3" t="s">
        <v>826</v>
      </c>
      <c r="C406" s="4">
        <v>0.51617999999999997</v>
      </c>
      <c r="D406" s="5">
        <v>107.1</v>
      </c>
      <c r="E406" s="5">
        <v>108.3</v>
      </c>
      <c r="F406" s="5">
        <v>108.1</v>
      </c>
      <c r="G406" s="5">
        <v>109</v>
      </c>
      <c r="H406" s="5">
        <v>109.8</v>
      </c>
      <c r="I406" s="5">
        <v>110.4</v>
      </c>
      <c r="J406" s="5">
        <v>108.2</v>
      </c>
      <c r="K406" s="5">
        <v>108.9</v>
      </c>
      <c r="L406" s="5">
        <v>110.2</v>
      </c>
      <c r="M406" s="5">
        <v>111.1</v>
      </c>
      <c r="N406" s="5">
        <v>110.6</v>
      </c>
      <c r="O406" s="5">
        <v>109.9</v>
      </c>
      <c r="P406" s="5">
        <v>110.9</v>
      </c>
      <c r="Q406" s="5">
        <v>110.1</v>
      </c>
      <c r="R406" s="5">
        <v>112.4</v>
      </c>
      <c r="S406" s="5">
        <v>114.6</v>
      </c>
      <c r="T406" s="5">
        <v>115.8</v>
      </c>
      <c r="U406" s="5">
        <v>119.6</v>
      </c>
      <c r="V406" s="5">
        <v>119.6</v>
      </c>
      <c r="W406" s="5">
        <v>119.6</v>
      </c>
      <c r="X406" s="5">
        <v>119.7</v>
      </c>
      <c r="Y406" s="5">
        <v>121.3</v>
      </c>
      <c r="Z406" s="5">
        <v>123.8</v>
      </c>
      <c r="AA406" s="5">
        <v>127.8</v>
      </c>
      <c r="AB406" s="5">
        <v>129.69999999999999</v>
      </c>
      <c r="AC406" s="5">
        <v>129.4</v>
      </c>
      <c r="AD406" s="5">
        <v>128.4</v>
      </c>
      <c r="AE406" s="5">
        <v>131.69999999999999</v>
      </c>
      <c r="AF406" s="5">
        <v>135.19999999999999</v>
      </c>
      <c r="AG406" s="5">
        <v>135.1</v>
      </c>
      <c r="AH406" s="5">
        <v>134.69999999999999</v>
      </c>
      <c r="AI406" s="5">
        <v>134</v>
      </c>
      <c r="AJ406" s="5">
        <v>130.6</v>
      </c>
      <c r="AK406" s="5">
        <v>126.5</v>
      </c>
      <c r="AL406" s="5">
        <v>121.1</v>
      </c>
      <c r="AM406" s="5">
        <v>124.7</v>
      </c>
      <c r="AN406" s="5">
        <v>127.3</v>
      </c>
      <c r="AO406" s="5">
        <v>129</v>
      </c>
      <c r="AP406" s="5">
        <v>127.8</v>
      </c>
      <c r="AQ406" s="5">
        <v>127.1</v>
      </c>
      <c r="AR406" s="5">
        <v>126.6</v>
      </c>
      <c r="AS406" s="5">
        <v>125.1</v>
      </c>
      <c r="AT406" s="5">
        <v>124.4</v>
      </c>
      <c r="AU406" s="5">
        <v>122.1</v>
      </c>
      <c r="AV406" s="5">
        <v>120.5</v>
      </c>
      <c r="AW406" s="5">
        <v>118.7</v>
      </c>
      <c r="AX406" s="5">
        <v>117.2</v>
      </c>
      <c r="AY406" s="5">
        <v>118</v>
      </c>
      <c r="AZ406" s="5">
        <v>121.1</v>
      </c>
      <c r="BA406" s="5">
        <v>119.8</v>
      </c>
      <c r="BB406" s="5">
        <v>119.6</v>
      </c>
      <c r="BC406" s="5">
        <v>120.5</v>
      </c>
      <c r="BD406" s="5">
        <v>118.7</v>
      </c>
      <c r="BE406" s="5">
        <v>117.3</v>
      </c>
      <c r="BF406" s="5">
        <v>117.3</v>
      </c>
      <c r="BG406" s="5">
        <v>117.1</v>
      </c>
      <c r="BH406" s="5">
        <v>116.7</v>
      </c>
      <c r="BI406" s="5">
        <v>117.9</v>
      </c>
      <c r="BJ406" s="5">
        <v>119.4</v>
      </c>
      <c r="BK406" s="5">
        <v>118</v>
      </c>
      <c r="BL406" s="5">
        <v>118.2</v>
      </c>
      <c r="BM406" s="5">
        <v>117.7</v>
      </c>
      <c r="BN406" s="5">
        <v>117.9</v>
      </c>
      <c r="BO406" s="5">
        <v>117.4</v>
      </c>
      <c r="BP406" s="5">
        <v>117.3</v>
      </c>
      <c r="BQ406" s="5">
        <v>119.2</v>
      </c>
      <c r="BR406" s="5">
        <v>118.9</v>
      </c>
      <c r="BS406" s="5">
        <v>118.9</v>
      </c>
      <c r="BT406" s="5">
        <v>118.8</v>
      </c>
      <c r="BU406" s="5">
        <v>120.2</v>
      </c>
      <c r="BV406" s="5">
        <v>122.4</v>
      </c>
      <c r="BW406" s="5">
        <v>119.9</v>
      </c>
      <c r="BX406" s="5">
        <v>120.3</v>
      </c>
      <c r="BY406" s="5">
        <v>121.5</v>
      </c>
      <c r="BZ406" s="5">
        <v>123</v>
      </c>
      <c r="CA406" s="5">
        <v>121.2</v>
      </c>
      <c r="CB406" s="5">
        <v>121</v>
      </c>
      <c r="CC406" s="5">
        <v>122.5</v>
      </c>
      <c r="CD406" s="5">
        <v>123.6</v>
      </c>
      <c r="CE406" s="5">
        <v>121.3</v>
      </c>
      <c r="CF406" s="5">
        <v>119.5</v>
      </c>
      <c r="CG406" s="5">
        <v>117.5</v>
      </c>
      <c r="CH406" s="5">
        <v>116.2</v>
      </c>
      <c r="CI406" s="5">
        <v>115.9</v>
      </c>
      <c r="CJ406" s="5">
        <v>117.2</v>
      </c>
      <c r="CK406" s="5">
        <v>115.7</v>
      </c>
      <c r="CL406" s="5">
        <v>113.2</v>
      </c>
      <c r="CM406" s="5">
        <v>112.2</v>
      </c>
      <c r="CN406" s="5">
        <v>112.2</v>
      </c>
      <c r="CO406" s="5">
        <v>111.4</v>
      </c>
      <c r="CP406" s="5">
        <v>109.4</v>
      </c>
      <c r="CQ406" s="5">
        <v>108.1</v>
      </c>
      <c r="CR406" s="5">
        <v>107.8</v>
      </c>
      <c r="CS406" s="5">
        <v>108.4</v>
      </c>
      <c r="CT406" s="5">
        <v>108.6</v>
      </c>
      <c r="CU406" s="5">
        <v>108.6</v>
      </c>
      <c r="CV406" s="5">
        <v>105.3</v>
      </c>
      <c r="CW406" s="5">
        <v>106.4</v>
      </c>
      <c r="CX406" s="5">
        <v>107.9</v>
      </c>
      <c r="CY406" s="5">
        <v>109.4</v>
      </c>
      <c r="CZ406" s="5">
        <v>110.9</v>
      </c>
      <c r="DA406" s="5">
        <v>112</v>
      </c>
      <c r="DB406" s="5">
        <v>114.6</v>
      </c>
      <c r="DC406" s="5">
        <v>117.9</v>
      </c>
      <c r="DD406" s="5">
        <v>120.4</v>
      </c>
      <c r="DE406" s="5">
        <v>121.3</v>
      </c>
      <c r="DF406" s="5">
        <v>125.9</v>
      </c>
      <c r="DG406" s="5">
        <v>135.9</v>
      </c>
      <c r="DH406" s="5">
        <v>140.69999999999999</v>
      </c>
      <c r="DI406" s="5">
        <v>134.19999999999999</v>
      </c>
      <c r="DJ406" s="5">
        <v>135.80000000000001</v>
      </c>
      <c r="DK406" s="5">
        <v>136.4</v>
      </c>
      <c r="DL406" s="5">
        <v>139</v>
      </c>
      <c r="DM406" s="5">
        <v>140.19999999999999</v>
      </c>
      <c r="DN406" s="5">
        <v>145.30000000000001</v>
      </c>
      <c r="DO406" s="5">
        <v>146.6</v>
      </c>
      <c r="DP406" s="5">
        <v>144.4</v>
      </c>
      <c r="DQ406" s="5">
        <v>143.1</v>
      </c>
      <c r="DR406" s="5">
        <v>146.19999999999999</v>
      </c>
      <c r="DS406" s="5">
        <v>152</v>
      </c>
      <c r="DT406" s="5">
        <v>155.30000000000001</v>
      </c>
    </row>
    <row r="407" spans="1:124">
      <c r="A407" s="3" t="s">
        <v>827</v>
      </c>
      <c r="B407" s="3" t="s">
        <v>828</v>
      </c>
      <c r="C407" s="4">
        <v>2.6190000000000001E-2</v>
      </c>
      <c r="D407" s="5">
        <v>106.7</v>
      </c>
      <c r="E407" s="5">
        <v>108.8</v>
      </c>
      <c r="F407" s="5">
        <v>109.8</v>
      </c>
      <c r="G407" s="5">
        <v>108.8</v>
      </c>
      <c r="H407" s="5">
        <v>109.3</v>
      </c>
      <c r="I407" s="5">
        <v>112.1</v>
      </c>
      <c r="J407" s="5">
        <v>115</v>
      </c>
      <c r="K407" s="5">
        <v>115.4</v>
      </c>
      <c r="L407" s="5">
        <v>117.1</v>
      </c>
      <c r="M407" s="5">
        <v>121</v>
      </c>
      <c r="N407" s="5">
        <v>123.5</v>
      </c>
      <c r="O407" s="5">
        <v>125.7</v>
      </c>
      <c r="P407" s="5">
        <v>126.7</v>
      </c>
      <c r="Q407" s="5">
        <v>125.7</v>
      </c>
      <c r="R407" s="5">
        <v>129.30000000000001</v>
      </c>
      <c r="S407" s="5">
        <v>131.9</v>
      </c>
      <c r="T407" s="5">
        <v>137.1</v>
      </c>
      <c r="U407" s="5">
        <v>139.5</v>
      </c>
      <c r="V407" s="5">
        <v>140.4</v>
      </c>
      <c r="W407" s="5">
        <v>143.5</v>
      </c>
      <c r="X407" s="5">
        <v>137</v>
      </c>
      <c r="Y407" s="5">
        <v>135.9</v>
      </c>
      <c r="Z407" s="5">
        <v>136.30000000000001</v>
      </c>
      <c r="AA407" s="5">
        <v>140.9</v>
      </c>
      <c r="AB407" s="5">
        <v>141.69999999999999</v>
      </c>
      <c r="AC407" s="5">
        <v>136.1</v>
      </c>
      <c r="AD407" s="5">
        <v>136.69999999999999</v>
      </c>
      <c r="AE407" s="5">
        <v>137.5</v>
      </c>
      <c r="AF407" s="5">
        <v>139.4</v>
      </c>
      <c r="AG407" s="5">
        <v>137</v>
      </c>
      <c r="AH407" s="5">
        <v>136.30000000000001</v>
      </c>
      <c r="AI407" s="5">
        <v>135.5</v>
      </c>
      <c r="AJ407" s="5">
        <v>127</v>
      </c>
      <c r="AK407" s="5">
        <v>122.9</v>
      </c>
      <c r="AL407" s="5">
        <v>120</v>
      </c>
      <c r="AM407" s="5">
        <v>121.9</v>
      </c>
      <c r="AN407" s="5">
        <v>124.8</v>
      </c>
      <c r="AO407" s="5">
        <v>130.19999999999999</v>
      </c>
      <c r="AP407" s="5">
        <v>131.1</v>
      </c>
      <c r="AQ407" s="5">
        <v>131.19999999999999</v>
      </c>
      <c r="AR407" s="5">
        <v>127.9</v>
      </c>
      <c r="AS407" s="5">
        <v>126.4</v>
      </c>
      <c r="AT407" s="5">
        <v>122.1</v>
      </c>
      <c r="AU407" s="5">
        <v>121</v>
      </c>
      <c r="AV407" s="5">
        <v>118.4</v>
      </c>
      <c r="AW407" s="5">
        <v>118.5</v>
      </c>
      <c r="AX407" s="5">
        <v>117.9</v>
      </c>
      <c r="AY407" s="5">
        <v>120.1</v>
      </c>
      <c r="AZ407" s="5">
        <v>121</v>
      </c>
      <c r="BA407" s="5">
        <v>122.5</v>
      </c>
      <c r="BB407" s="5">
        <v>123.2</v>
      </c>
      <c r="BC407" s="5">
        <v>124</v>
      </c>
      <c r="BD407" s="5">
        <v>122.6</v>
      </c>
      <c r="BE407" s="5">
        <v>123.2</v>
      </c>
      <c r="BF407" s="5">
        <v>124.4</v>
      </c>
      <c r="BG407" s="5">
        <v>123.8</v>
      </c>
      <c r="BH407" s="5">
        <v>125.1</v>
      </c>
      <c r="BI407" s="5">
        <v>126.6</v>
      </c>
      <c r="BJ407" s="5">
        <v>129</v>
      </c>
      <c r="BK407" s="5">
        <v>129.9</v>
      </c>
      <c r="BL407" s="5">
        <v>128.1</v>
      </c>
      <c r="BM407" s="5">
        <v>125.2</v>
      </c>
      <c r="BN407" s="5">
        <v>125.4</v>
      </c>
      <c r="BO407" s="5">
        <v>125.2</v>
      </c>
      <c r="BP407" s="5">
        <v>122.5</v>
      </c>
      <c r="BQ407" s="5">
        <v>126.8</v>
      </c>
      <c r="BR407" s="5">
        <v>125</v>
      </c>
      <c r="BS407" s="5">
        <v>124.7</v>
      </c>
      <c r="BT407" s="5">
        <v>125.4</v>
      </c>
      <c r="BU407" s="5">
        <v>125.5</v>
      </c>
      <c r="BV407" s="5">
        <v>129.1</v>
      </c>
      <c r="BW407" s="5">
        <v>127.7</v>
      </c>
      <c r="BX407" s="5">
        <v>128.4</v>
      </c>
      <c r="BY407" s="5">
        <v>128.5</v>
      </c>
      <c r="BZ407" s="5">
        <v>130.80000000000001</v>
      </c>
      <c r="CA407" s="5">
        <v>130.6</v>
      </c>
      <c r="CB407" s="5">
        <v>133.30000000000001</v>
      </c>
      <c r="CC407" s="5">
        <v>133</v>
      </c>
      <c r="CD407" s="5">
        <v>132.80000000000001</v>
      </c>
      <c r="CE407" s="5">
        <v>132</v>
      </c>
      <c r="CF407" s="5">
        <v>124.3</v>
      </c>
      <c r="CG407" s="5">
        <v>127.2</v>
      </c>
      <c r="CH407" s="5">
        <v>125.4</v>
      </c>
      <c r="CI407" s="5">
        <v>124.8</v>
      </c>
      <c r="CJ407" s="5">
        <v>125</v>
      </c>
      <c r="CK407" s="5">
        <v>124.5</v>
      </c>
      <c r="CL407" s="5">
        <v>124.8</v>
      </c>
      <c r="CM407" s="5">
        <v>126.8</v>
      </c>
      <c r="CN407" s="5">
        <v>124.8</v>
      </c>
      <c r="CO407" s="5">
        <v>122.9</v>
      </c>
      <c r="CP407" s="5">
        <v>122</v>
      </c>
      <c r="CQ407" s="5">
        <v>122.1</v>
      </c>
      <c r="CR407" s="5">
        <v>120.5</v>
      </c>
      <c r="CS407" s="5">
        <v>121.2</v>
      </c>
      <c r="CT407" s="5">
        <v>121.6</v>
      </c>
      <c r="CU407" s="5">
        <v>116.1</v>
      </c>
      <c r="CV407" s="5">
        <v>116.2</v>
      </c>
      <c r="CW407" s="5">
        <v>108.5</v>
      </c>
      <c r="CX407" s="5">
        <v>108.3</v>
      </c>
      <c r="CY407" s="5">
        <v>110.6</v>
      </c>
      <c r="CZ407" s="5">
        <v>110.9</v>
      </c>
      <c r="DA407" s="5">
        <v>111.5</v>
      </c>
      <c r="DB407" s="5">
        <v>115.2</v>
      </c>
      <c r="DC407" s="5">
        <v>122.7</v>
      </c>
      <c r="DD407" s="5">
        <v>133.5</v>
      </c>
      <c r="DE407" s="5">
        <v>134.5</v>
      </c>
      <c r="DF407" s="5">
        <v>134.80000000000001</v>
      </c>
      <c r="DG407" s="5">
        <v>142.80000000000001</v>
      </c>
      <c r="DH407" s="5">
        <v>144.6</v>
      </c>
      <c r="DI407" s="5">
        <v>140.5</v>
      </c>
      <c r="DJ407" s="5">
        <v>144</v>
      </c>
      <c r="DK407" s="5">
        <v>141.6</v>
      </c>
      <c r="DL407" s="5">
        <v>141.1</v>
      </c>
      <c r="DM407" s="5">
        <v>141.30000000000001</v>
      </c>
      <c r="DN407" s="5">
        <v>140</v>
      </c>
      <c r="DO407" s="5">
        <v>141.6</v>
      </c>
      <c r="DP407" s="5">
        <v>140.69999999999999</v>
      </c>
      <c r="DQ407" s="5">
        <v>139</v>
      </c>
      <c r="DR407" s="5">
        <v>140.30000000000001</v>
      </c>
      <c r="DS407" s="5">
        <v>144.19999999999999</v>
      </c>
      <c r="DT407" s="5">
        <v>148.5</v>
      </c>
    </row>
    <row r="408" spans="1:124">
      <c r="A408" s="3" t="s">
        <v>829</v>
      </c>
      <c r="B408" s="3" t="s">
        <v>830</v>
      </c>
      <c r="C408" s="4">
        <v>7.1540000000000006E-2</v>
      </c>
      <c r="D408" s="5">
        <v>102.4</v>
      </c>
      <c r="E408" s="5">
        <v>101.6</v>
      </c>
      <c r="F408" s="5">
        <v>99.6</v>
      </c>
      <c r="G408" s="5">
        <v>96.4</v>
      </c>
      <c r="H408" s="5">
        <v>92.3</v>
      </c>
      <c r="I408" s="5">
        <v>93.1</v>
      </c>
      <c r="J408" s="5">
        <v>95.7</v>
      </c>
      <c r="K408" s="5">
        <v>93.5</v>
      </c>
      <c r="L408" s="5">
        <v>93.2</v>
      </c>
      <c r="M408" s="5">
        <v>96.4</v>
      </c>
      <c r="N408" s="5">
        <v>94.4</v>
      </c>
      <c r="O408" s="5">
        <v>90.4</v>
      </c>
      <c r="P408" s="5">
        <v>93.9</v>
      </c>
      <c r="Q408" s="5">
        <v>90.8</v>
      </c>
      <c r="R408" s="5">
        <v>85.9</v>
      </c>
      <c r="S408" s="5">
        <v>88.2</v>
      </c>
      <c r="T408" s="5">
        <v>86.8</v>
      </c>
      <c r="U408" s="5">
        <v>87.2</v>
      </c>
      <c r="V408" s="5">
        <v>87.7</v>
      </c>
      <c r="W408" s="5">
        <v>89.2</v>
      </c>
      <c r="X408" s="5">
        <v>91.8</v>
      </c>
      <c r="Y408" s="5">
        <v>84.8</v>
      </c>
      <c r="Z408" s="5">
        <v>85.2</v>
      </c>
      <c r="AA408" s="5">
        <v>88.3</v>
      </c>
      <c r="AB408" s="5">
        <v>89.9</v>
      </c>
      <c r="AC408" s="5">
        <v>91</v>
      </c>
      <c r="AD408" s="5">
        <v>91.2</v>
      </c>
      <c r="AE408" s="5">
        <v>96.7</v>
      </c>
      <c r="AF408" s="5">
        <v>98.9</v>
      </c>
      <c r="AG408" s="5">
        <v>96.7</v>
      </c>
      <c r="AH408" s="5">
        <v>98.3</v>
      </c>
      <c r="AI408" s="5">
        <v>98</v>
      </c>
      <c r="AJ408" s="5">
        <v>93.3</v>
      </c>
      <c r="AK408" s="5">
        <v>86.9</v>
      </c>
      <c r="AL408" s="5">
        <v>86.5</v>
      </c>
      <c r="AM408" s="5">
        <v>88.3</v>
      </c>
      <c r="AN408" s="5">
        <v>91.2</v>
      </c>
      <c r="AO408" s="5">
        <v>90.4</v>
      </c>
      <c r="AP408" s="5">
        <v>89.8</v>
      </c>
      <c r="AQ408" s="5">
        <v>93.7</v>
      </c>
      <c r="AR408" s="5">
        <v>93.7</v>
      </c>
      <c r="AS408" s="5">
        <v>99.4</v>
      </c>
      <c r="AT408" s="5">
        <v>101.7</v>
      </c>
      <c r="AU408" s="5">
        <v>102.2</v>
      </c>
      <c r="AV408" s="5">
        <v>102.2</v>
      </c>
      <c r="AW408" s="5">
        <v>102.2</v>
      </c>
      <c r="AX408" s="5">
        <v>102.9</v>
      </c>
      <c r="AY408" s="5">
        <v>112.6</v>
      </c>
      <c r="AZ408" s="5">
        <v>112.2</v>
      </c>
      <c r="BA408" s="5">
        <v>118.9</v>
      </c>
      <c r="BB408" s="5">
        <v>119.8</v>
      </c>
      <c r="BC408" s="5">
        <v>121.5</v>
      </c>
      <c r="BD408" s="5">
        <v>113.4</v>
      </c>
      <c r="BE408" s="5">
        <v>113.5</v>
      </c>
      <c r="BF408" s="5">
        <v>116.8</v>
      </c>
      <c r="BG408" s="5">
        <v>113.2</v>
      </c>
      <c r="BH408" s="5">
        <v>108.4</v>
      </c>
      <c r="BI408" s="5">
        <v>107.2</v>
      </c>
      <c r="BJ408" s="5">
        <v>106.4</v>
      </c>
      <c r="BK408" s="5">
        <v>105.8</v>
      </c>
      <c r="BL408" s="5">
        <v>103</v>
      </c>
      <c r="BM408" s="5">
        <v>100.3</v>
      </c>
      <c r="BN408" s="5">
        <v>98</v>
      </c>
      <c r="BO408" s="5">
        <v>93.6</v>
      </c>
      <c r="BP408" s="5">
        <v>92.8</v>
      </c>
      <c r="BQ408" s="5">
        <v>92.7</v>
      </c>
      <c r="BR408" s="5">
        <v>90.1</v>
      </c>
      <c r="BS408" s="5">
        <v>88.8</v>
      </c>
      <c r="BT408" s="5">
        <v>95</v>
      </c>
      <c r="BU408" s="5">
        <v>95.7</v>
      </c>
      <c r="BV408" s="5">
        <v>88</v>
      </c>
      <c r="BW408" s="5">
        <v>88.2</v>
      </c>
      <c r="BX408" s="5">
        <v>87.5</v>
      </c>
      <c r="BY408" s="5">
        <v>87.7</v>
      </c>
      <c r="BZ408" s="5">
        <v>88.9</v>
      </c>
      <c r="CA408" s="5">
        <v>88.8</v>
      </c>
      <c r="CB408" s="5">
        <v>88.8</v>
      </c>
      <c r="CC408" s="5">
        <v>88.6</v>
      </c>
      <c r="CD408" s="5">
        <v>88.8</v>
      </c>
      <c r="CE408" s="5">
        <v>87.8</v>
      </c>
      <c r="CF408" s="5">
        <v>87.1</v>
      </c>
      <c r="CG408" s="5">
        <v>87.9</v>
      </c>
      <c r="CH408" s="5">
        <v>85.9</v>
      </c>
      <c r="CI408" s="5">
        <v>90.2</v>
      </c>
      <c r="CJ408" s="5">
        <v>90.4</v>
      </c>
      <c r="CK408" s="5">
        <v>90</v>
      </c>
      <c r="CL408" s="5">
        <v>90</v>
      </c>
      <c r="CM408" s="5">
        <v>90.1</v>
      </c>
      <c r="CN408" s="5">
        <v>95.8</v>
      </c>
      <c r="CO408" s="5">
        <v>97.1</v>
      </c>
      <c r="CP408" s="5">
        <v>98.8</v>
      </c>
      <c r="CQ408" s="5">
        <v>99.8</v>
      </c>
      <c r="CR408" s="5">
        <v>98.5</v>
      </c>
      <c r="CS408" s="5">
        <v>100.9</v>
      </c>
      <c r="CT408" s="5">
        <v>99</v>
      </c>
      <c r="CU408" s="5">
        <v>101</v>
      </c>
      <c r="CV408" s="5">
        <v>101.4</v>
      </c>
      <c r="CW408" s="5">
        <v>100</v>
      </c>
      <c r="CX408" s="5">
        <v>102.5</v>
      </c>
      <c r="CY408" s="5">
        <v>104</v>
      </c>
      <c r="CZ408" s="5">
        <v>103.6</v>
      </c>
      <c r="DA408" s="5">
        <v>105.4</v>
      </c>
      <c r="DB408" s="5">
        <v>105</v>
      </c>
      <c r="DC408" s="5">
        <v>109.3</v>
      </c>
      <c r="DD408" s="5">
        <v>111.6</v>
      </c>
      <c r="DE408" s="5">
        <v>112</v>
      </c>
      <c r="DF408" s="5">
        <v>114.6</v>
      </c>
      <c r="DG408" s="5">
        <v>112.2</v>
      </c>
      <c r="DH408" s="5">
        <v>122.8</v>
      </c>
      <c r="DI408" s="5">
        <v>126.7</v>
      </c>
      <c r="DJ408" s="5">
        <v>128.19999999999999</v>
      </c>
      <c r="DK408" s="5">
        <v>127.9</v>
      </c>
      <c r="DL408" s="5">
        <v>128.5</v>
      </c>
      <c r="DM408" s="5">
        <v>128.80000000000001</v>
      </c>
      <c r="DN408" s="5">
        <v>131.80000000000001</v>
      </c>
      <c r="DO408" s="5">
        <v>131.6</v>
      </c>
      <c r="DP408" s="5">
        <v>133.80000000000001</v>
      </c>
      <c r="DQ408" s="5">
        <v>130.30000000000001</v>
      </c>
      <c r="DR408" s="5">
        <v>133.1</v>
      </c>
      <c r="DS408" s="5">
        <v>134</v>
      </c>
      <c r="DT408" s="5">
        <v>136.69999999999999</v>
      </c>
    </row>
    <row r="409" spans="1:124">
      <c r="A409" s="3" t="s">
        <v>831</v>
      </c>
      <c r="B409" s="3" t="s">
        <v>832</v>
      </c>
      <c r="C409" s="4">
        <v>0.10911</v>
      </c>
      <c r="D409" s="5">
        <v>116.7</v>
      </c>
      <c r="E409" s="5">
        <v>114.8</v>
      </c>
      <c r="F409" s="5">
        <v>115.8</v>
      </c>
      <c r="G409" s="5">
        <v>112.8</v>
      </c>
      <c r="H409" s="5">
        <v>115.5</v>
      </c>
      <c r="I409" s="5">
        <v>116.3</v>
      </c>
      <c r="J409" s="5">
        <v>114.7</v>
      </c>
      <c r="K409" s="5">
        <v>112.5</v>
      </c>
      <c r="L409" s="5">
        <v>110.6</v>
      </c>
      <c r="M409" s="5">
        <v>113.6</v>
      </c>
      <c r="N409" s="5">
        <v>115.1</v>
      </c>
      <c r="O409" s="5">
        <v>115.8</v>
      </c>
      <c r="P409" s="5">
        <v>115.5</v>
      </c>
      <c r="Q409" s="5">
        <v>119.3</v>
      </c>
      <c r="R409" s="5">
        <v>116.4</v>
      </c>
      <c r="S409" s="5">
        <v>123.6</v>
      </c>
      <c r="T409" s="5">
        <v>126.6</v>
      </c>
      <c r="U409" s="5">
        <v>135.6</v>
      </c>
      <c r="V409" s="5">
        <v>133.69999999999999</v>
      </c>
      <c r="W409" s="5">
        <v>128.4</v>
      </c>
      <c r="X409" s="5">
        <v>128.19999999999999</v>
      </c>
      <c r="Y409" s="5">
        <v>130.30000000000001</v>
      </c>
      <c r="Z409" s="5">
        <v>134.9</v>
      </c>
      <c r="AA409" s="5">
        <v>132.9</v>
      </c>
      <c r="AB409" s="5">
        <v>131.4</v>
      </c>
      <c r="AC409" s="5">
        <v>122.4</v>
      </c>
      <c r="AD409" s="5">
        <v>121.6</v>
      </c>
      <c r="AE409" s="5">
        <v>117.2</v>
      </c>
      <c r="AF409" s="5">
        <v>128.4</v>
      </c>
      <c r="AG409" s="5">
        <v>119.9</v>
      </c>
      <c r="AH409" s="5">
        <v>120.9</v>
      </c>
      <c r="AI409" s="5">
        <v>128.5</v>
      </c>
      <c r="AJ409" s="5">
        <v>116.7</v>
      </c>
      <c r="AK409" s="5">
        <v>109.2</v>
      </c>
      <c r="AL409" s="5">
        <v>101.2</v>
      </c>
      <c r="AM409" s="5">
        <v>104</v>
      </c>
      <c r="AN409" s="5">
        <v>117.7</v>
      </c>
      <c r="AO409" s="5">
        <v>113.7</v>
      </c>
      <c r="AP409" s="5">
        <v>111.7</v>
      </c>
      <c r="AQ409" s="5">
        <v>107.6</v>
      </c>
      <c r="AR409" s="5">
        <v>105.6</v>
      </c>
      <c r="AS409" s="5">
        <v>107.6</v>
      </c>
      <c r="AT409" s="5">
        <v>105</v>
      </c>
      <c r="AU409" s="5">
        <v>103.3</v>
      </c>
      <c r="AV409" s="5">
        <v>101.6</v>
      </c>
      <c r="AW409" s="5">
        <v>104.2</v>
      </c>
      <c r="AX409" s="5">
        <v>102.8</v>
      </c>
      <c r="AY409" s="5">
        <v>102.8</v>
      </c>
      <c r="AZ409" s="5">
        <v>103.3</v>
      </c>
      <c r="BA409" s="5">
        <v>102.6</v>
      </c>
      <c r="BB409" s="5">
        <v>100.4</v>
      </c>
      <c r="BC409" s="5">
        <v>102.7</v>
      </c>
      <c r="BD409" s="5">
        <v>101.5</v>
      </c>
      <c r="BE409" s="5">
        <v>101.7</v>
      </c>
      <c r="BF409" s="5">
        <v>102</v>
      </c>
      <c r="BG409" s="5">
        <v>104.4</v>
      </c>
      <c r="BH409" s="5">
        <v>105.2</v>
      </c>
      <c r="BI409" s="5">
        <v>102.5</v>
      </c>
      <c r="BJ409" s="5">
        <v>102.2</v>
      </c>
      <c r="BK409" s="5">
        <v>99.7</v>
      </c>
      <c r="BL409" s="5">
        <v>100.7</v>
      </c>
      <c r="BM409" s="5">
        <v>98.8</v>
      </c>
      <c r="BN409" s="5">
        <v>105.7</v>
      </c>
      <c r="BO409" s="5">
        <v>104.1</v>
      </c>
      <c r="BP409" s="5">
        <v>102.7</v>
      </c>
      <c r="BQ409" s="5">
        <v>102.5</v>
      </c>
      <c r="BR409" s="5">
        <v>103.2</v>
      </c>
      <c r="BS409" s="5">
        <v>103.6</v>
      </c>
      <c r="BT409" s="5">
        <v>103.2</v>
      </c>
      <c r="BU409" s="5">
        <v>105.8</v>
      </c>
      <c r="BV409" s="5">
        <v>107.5</v>
      </c>
      <c r="BW409" s="5">
        <v>109.7</v>
      </c>
      <c r="BX409" s="5">
        <v>110.7</v>
      </c>
      <c r="BY409" s="5">
        <v>111.7</v>
      </c>
      <c r="BZ409" s="5">
        <v>112.3</v>
      </c>
      <c r="CA409" s="5">
        <v>116.3</v>
      </c>
      <c r="CB409" s="5">
        <v>116.7</v>
      </c>
      <c r="CC409" s="5">
        <v>115</v>
      </c>
      <c r="CD409" s="5">
        <v>115</v>
      </c>
      <c r="CE409" s="5">
        <v>115.7</v>
      </c>
      <c r="CF409" s="5">
        <v>116.8</v>
      </c>
      <c r="CG409" s="5">
        <v>117.8</v>
      </c>
      <c r="CH409" s="5">
        <v>118.6</v>
      </c>
      <c r="CI409" s="5">
        <v>119.9</v>
      </c>
      <c r="CJ409" s="5">
        <v>120.5</v>
      </c>
      <c r="CK409" s="5">
        <v>121.7</v>
      </c>
      <c r="CL409" s="5">
        <v>122.1</v>
      </c>
      <c r="CM409" s="5">
        <v>122.1</v>
      </c>
      <c r="CN409" s="5">
        <v>123</v>
      </c>
      <c r="CO409" s="5">
        <v>123.8</v>
      </c>
      <c r="CP409" s="5">
        <v>123.2</v>
      </c>
      <c r="CQ409" s="5">
        <v>123.1</v>
      </c>
      <c r="CR409" s="5">
        <v>122.7</v>
      </c>
      <c r="CS409" s="5">
        <v>122.4</v>
      </c>
      <c r="CT409" s="5">
        <v>122.8</v>
      </c>
      <c r="CU409" s="5">
        <v>122.8</v>
      </c>
      <c r="CV409" s="5">
        <v>122.8</v>
      </c>
      <c r="CW409" s="5">
        <v>122.7</v>
      </c>
      <c r="CX409" s="5">
        <v>122.7</v>
      </c>
      <c r="CY409" s="5">
        <v>123</v>
      </c>
      <c r="CZ409" s="5">
        <v>123.9</v>
      </c>
      <c r="DA409" s="5">
        <v>116.4</v>
      </c>
      <c r="DB409" s="5">
        <v>119.1</v>
      </c>
      <c r="DC409" s="5">
        <v>119.1</v>
      </c>
      <c r="DD409" s="5">
        <v>119.3</v>
      </c>
      <c r="DE409" s="5">
        <v>119.7</v>
      </c>
      <c r="DF409" s="5">
        <v>120.9</v>
      </c>
      <c r="DG409" s="5">
        <v>122.1</v>
      </c>
      <c r="DH409" s="5">
        <v>127.5</v>
      </c>
      <c r="DI409" s="5">
        <v>124.6</v>
      </c>
      <c r="DJ409" s="5">
        <v>123.7</v>
      </c>
      <c r="DK409" s="5">
        <v>124</v>
      </c>
      <c r="DL409" s="5">
        <v>124.3</v>
      </c>
      <c r="DM409" s="5">
        <v>123.6</v>
      </c>
      <c r="DN409" s="5">
        <v>124.6</v>
      </c>
      <c r="DO409" s="5">
        <v>126.5</v>
      </c>
      <c r="DP409" s="5">
        <v>131.9</v>
      </c>
      <c r="DQ409" s="5">
        <v>132.30000000000001</v>
      </c>
      <c r="DR409" s="5">
        <v>132.80000000000001</v>
      </c>
      <c r="DS409" s="5">
        <v>135.30000000000001</v>
      </c>
      <c r="DT409" s="5">
        <v>137</v>
      </c>
    </row>
    <row r="410" spans="1:124">
      <c r="A410" s="3" t="s">
        <v>833</v>
      </c>
      <c r="B410" s="3" t="s">
        <v>834</v>
      </c>
      <c r="C410" s="4">
        <v>0.45368999999999998</v>
      </c>
      <c r="D410" s="5">
        <v>105.9</v>
      </c>
      <c r="E410" s="5">
        <v>106.4</v>
      </c>
      <c r="F410" s="5">
        <v>106.1</v>
      </c>
      <c r="G410" s="5">
        <v>106.5</v>
      </c>
      <c r="H410" s="5">
        <v>107.9</v>
      </c>
      <c r="I410" s="5">
        <v>109.1</v>
      </c>
      <c r="J410" s="5">
        <v>108.3</v>
      </c>
      <c r="K410" s="5">
        <v>108.9</v>
      </c>
      <c r="L410" s="5">
        <v>108.1</v>
      </c>
      <c r="M410" s="5">
        <v>107.5</v>
      </c>
      <c r="N410" s="5">
        <v>107.3</v>
      </c>
      <c r="O410" s="5">
        <v>107.5</v>
      </c>
      <c r="P410" s="5">
        <v>109.1</v>
      </c>
      <c r="Q410" s="5">
        <v>105.4</v>
      </c>
      <c r="R410" s="5">
        <v>107</v>
      </c>
      <c r="S410" s="5">
        <v>109.7</v>
      </c>
      <c r="T410" s="5">
        <v>111.1</v>
      </c>
      <c r="U410" s="5">
        <v>112.3</v>
      </c>
      <c r="V410" s="5">
        <v>113</v>
      </c>
      <c r="W410" s="5">
        <v>113.1</v>
      </c>
      <c r="X410" s="5">
        <v>113.8</v>
      </c>
      <c r="Y410" s="5">
        <v>113.2</v>
      </c>
      <c r="Z410" s="5">
        <v>110.9</v>
      </c>
      <c r="AA410" s="5">
        <v>115.1</v>
      </c>
      <c r="AB410" s="5">
        <v>118.6</v>
      </c>
      <c r="AC410" s="5">
        <v>118.6</v>
      </c>
      <c r="AD410" s="5">
        <v>120.7</v>
      </c>
      <c r="AE410" s="5">
        <v>120.3</v>
      </c>
      <c r="AF410" s="5">
        <v>118.3</v>
      </c>
      <c r="AG410" s="5">
        <v>124</v>
      </c>
      <c r="AH410" s="5">
        <v>121.9</v>
      </c>
      <c r="AI410" s="5">
        <v>121.9</v>
      </c>
      <c r="AJ410" s="5">
        <v>118.6</v>
      </c>
      <c r="AK410" s="5">
        <v>122.9</v>
      </c>
      <c r="AL410" s="5">
        <v>122.5</v>
      </c>
      <c r="AM410" s="5">
        <v>119.6</v>
      </c>
      <c r="AN410" s="5">
        <v>121.6</v>
      </c>
      <c r="AO410" s="5">
        <v>122.9</v>
      </c>
      <c r="AP410" s="5">
        <v>122.7</v>
      </c>
      <c r="AQ410" s="5">
        <v>124.9</v>
      </c>
      <c r="AR410" s="5">
        <v>122.7</v>
      </c>
      <c r="AS410" s="5">
        <v>123.6</v>
      </c>
      <c r="AT410" s="5">
        <v>124.1</v>
      </c>
      <c r="AU410" s="5">
        <v>123.1</v>
      </c>
      <c r="AV410" s="5">
        <v>121.6</v>
      </c>
      <c r="AW410" s="5">
        <v>122.6</v>
      </c>
      <c r="AX410" s="5">
        <v>121.8</v>
      </c>
      <c r="AY410" s="5">
        <v>119.5</v>
      </c>
      <c r="AZ410" s="5">
        <v>116.7</v>
      </c>
      <c r="BA410" s="5">
        <v>118.8</v>
      </c>
      <c r="BB410" s="5">
        <v>117.7</v>
      </c>
      <c r="BC410" s="5">
        <v>117.1</v>
      </c>
      <c r="BD410" s="5">
        <v>116</v>
      </c>
      <c r="BE410" s="5">
        <v>116.5</v>
      </c>
      <c r="BF410" s="5">
        <v>115.3</v>
      </c>
      <c r="BG410" s="5">
        <v>115.3</v>
      </c>
      <c r="BH410" s="5">
        <v>115.5</v>
      </c>
      <c r="BI410" s="5">
        <v>117.9</v>
      </c>
      <c r="BJ410" s="5">
        <v>117</v>
      </c>
      <c r="BK410" s="5">
        <v>117.2</v>
      </c>
      <c r="BL410" s="5">
        <v>116.8</v>
      </c>
      <c r="BM410" s="5">
        <v>117.2</v>
      </c>
      <c r="BN410" s="5">
        <v>116.9</v>
      </c>
      <c r="BO410" s="5">
        <v>115.3</v>
      </c>
      <c r="BP410" s="5">
        <v>114.9</v>
      </c>
      <c r="BQ410" s="5">
        <v>113.7</v>
      </c>
      <c r="BR410" s="5">
        <v>112.9</v>
      </c>
      <c r="BS410" s="5">
        <v>114</v>
      </c>
      <c r="BT410" s="5">
        <v>114.8</v>
      </c>
      <c r="BU410" s="5">
        <v>115.3</v>
      </c>
      <c r="BV410" s="5">
        <v>114.8</v>
      </c>
      <c r="BW410" s="5">
        <v>117</v>
      </c>
      <c r="BX410" s="5">
        <v>118.2</v>
      </c>
      <c r="BY410" s="5">
        <v>118.2</v>
      </c>
      <c r="BZ410" s="5">
        <v>117.9</v>
      </c>
      <c r="CA410" s="5">
        <v>119.1</v>
      </c>
      <c r="CB410" s="5">
        <v>119.1</v>
      </c>
      <c r="CC410" s="5">
        <v>120.4</v>
      </c>
      <c r="CD410" s="5">
        <v>119.9</v>
      </c>
      <c r="CE410" s="5">
        <v>121</v>
      </c>
      <c r="CF410" s="5">
        <v>119.7</v>
      </c>
      <c r="CG410" s="5">
        <v>122.5</v>
      </c>
      <c r="CH410" s="5">
        <v>123.5</v>
      </c>
      <c r="CI410" s="5">
        <v>122.8</v>
      </c>
      <c r="CJ410" s="5">
        <v>123</v>
      </c>
      <c r="CK410" s="5">
        <v>124</v>
      </c>
      <c r="CL410" s="5">
        <v>121.9</v>
      </c>
      <c r="CM410" s="5">
        <v>124.2</v>
      </c>
      <c r="CN410" s="5">
        <v>122.9</v>
      </c>
      <c r="CO410" s="5">
        <v>122.8</v>
      </c>
      <c r="CP410" s="5">
        <v>123</v>
      </c>
      <c r="CQ410" s="5">
        <v>122.9</v>
      </c>
      <c r="CR410" s="5">
        <v>121.8</v>
      </c>
      <c r="CS410" s="5">
        <v>121.5</v>
      </c>
      <c r="CT410" s="5">
        <v>121.7</v>
      </c>
      <c r="CU410" s="5">
        <v>122</v>
      </c>
      <c r="CV410" s="5">
        <v>120.3</v>
      </c>
      <c r="CW410" s="5">
        <v>120.8</v>
      </c>
      <c r="CX410" s="5">
        <v>123.2</v>
      </c>
      <c r="CY410" s="5">
        <v>124.2</v>
      </c>
      <c r="CZ410" s="5">
        <v>125.3</v>
      </c>
      <c r="DA410" s="5">
        <v>125.4</v>
      </c>
      <c r="DB410" s="5">
        <v>125.6</v>
      </c>
      <c r="DC410" s="5">
        <v>125.8</v>
      </c>
      <c r="DD410" s="5">
        <v>125.8</v>
      </c>
      <c r="DE410" s="5">
        <v>125.3</v>
      </c>
      <c r="DF410" s="5">
        <v>125.2</v>
      </c>
      <c r="DG410" s="5">
        <v>125.4</v>
      </c>
      <c r="DH410" s="5">
        <v>126.7</v>
      </c>
      <c r="DI410" s="5">
        <v>127.3</v>
      </c>
      <c r="DJ410" s="5">
        <v>128.4</v>
      </c>
      <c r="DK410" s="5">
        <v>128.9</v>
      </c>
      <c r="DL410" s="5">
        <v>130.1</v>
      </c>
      <c r="DM410" s="5">
        <v>129.9</v>
      </c>
      <c r="DN410" s="5">
        <v>131.6</v>
      </c>
      <c r="DO410" s="5">
        <v>131.4</v>
      </c>
      <c r="DP410" s="5">
        <v>133.19999999999999</v>
      </c>
      <c r="DQ410" s="5">
        <v>136.19999999999999</v>
      </c>
      <c r="DR410" s="5">
        <v>139.69999999999999</v>
      </c>
      <c r="DS410" s="5">
        <v>141</v>
      </c>
      <c r="DT410" s="5">
        <v>141.1</v>
      </c>
    </row>
    <row r="411" spans="1:124">
      <c r="A411" s="3" t="s">
        <v>835</v>
      </c>
      <c r="B411" s="3" t="s">
        <v>836</v>
      </c>
      <c r="C411" s="4">
        <v>0.38578000000000001</v>
      </c>
      <c r="D411" s="5">
        <v>105.8</v>
      </c>
      <c r="E411" s="5">
        <v>106.5</v>
      </c>
      <c r="F411" s="5">
        <v>105.5</v>
      </c>
      <c r="G411" s="5">
        <v>105.9</v>
      </c>
      <c r="H411" s="5">
        <v>107.1</v>
      </c>
      <c r="I411" s="5">
        <v>108.1</v>
      </c>
      <c r="J411" s="5">
        <v>107.9</v>
      </c>
      <c r="K411" s="5">
        <v>108.2</v>
      </c>
      <c r="L411" s="5">
        <v>107.5</v>
      </c>
      <c r="M411" s="5">
        <v>107</v>
      </c>
      <c r="N411" s="5">
        <v>106.5</v>
      </c>
      <c r="O411" s="5">
        <v>107</v>
      </c>
      <c r="P411" s="5">
        <v>109</v>
      </c>
      <c r="Q411" s="5">
        <v>104.2</v>
      </c>
      <c r="R411" s="5">
        <v>105.6</v>
      </c>
      <c r="S411" s="5">
        <v>107.1</v>
      </c>
      <c r="T411" s="5">
        <v>109</v>
      </c>
      <c r="U411" s="5">
        <v>110.1</v>
      </c>
      <c r="V411" s="5">
        <v>111.1</v>
      </c>
      <c r="W411" s="5">
        <v>111.5</v>
      </c>
      <c r="X411" s="5">
        <v>111.6</v>
      </c>
      <c r="Y411" s="5">
        <v>111.8</v>
      </c>
      <c r="Z411" s="5">
        <v>110</v>
      </c>
      <c r="AA411" s="5">
        <v>113.9</v>
      </c>
      <c r="AB411" s="5">
        <v>116.4</v>
      </c>
      <c r="AC411" s="5">
        <v>116.1</v>
      </c>
      <c r="AD411" s="5">
        <v>118.3</v>
      </c>
      <c r="AE411" s="5">
        <v>119</v>
      </c>
      <c r="AF411" s="5">
        <v>116.9</v>
      </c>
      <c r="AG411" s="5">
        <v>122.2</v>
      </c>
      <c r="AH411" s="5">
        <v>120.6</v>
      </c>
      <c r="AI411" s="5">
        <v>120.5</v>
      </c>
      <c r="AJ411" s="5">
        <v>117.6</v>
      </c>
      <c r="AK411" s="5">
        <v>122.5</v>
      </c>
      <c r="AL411" s="5">
        <v>121.7</v>
      </c>
      <c r="AM411" s="5">
        <v>117.9</v>
      </c>
      <c r="AN411" s="5">
        <v>120.3</v>
      </c>
      <c r="AO411" s="5">
        <v>121.5</v>
      </c>
      <c r="AP411" s="5">
        <v>120.8</v>
      </c>
      <c r="AQ411" s="5">
        <v>122.6</v>
      </c>
      <c r="AR411" s="5">
        <v>120.3</v>
      </c>
      <c r="AS411" s="5">
        <v>121</v>
      </c>
      <c r="AT411" s="5">
        <v>121.3</v>
      </c>
      <c r="AU411" s="5">
        <v>119.9</v>
      </c>
      <c r="AV411" s="5">
        <v>118.4</v>
      </c>
      <c r="AW411" s="5">
        <v>119</v>
      </c>
      <c r="AX411" s="5">
        <v>119</v>
      </c>
      <c r="AY411" s="5">
        <v>115.8</v>
      </c>
      <c r="AZ411" s="5">
        <v>111.5</v>
      </c>
      <c r="BA411" s="5">
        <v>114.4</v>
      </c>
      <c r="BB411" s="5">
        <v>113.4</v>
      </c>
      <c r="BC411" s="5">
        <v>112.7</v>
      </c>
      <c r="BD411" s="5">
        <v>111.9</v>
      </c>
      <c r="BE411" s="5">
        <v>112.6</v>
      </c>
      <c r="BF411" s="5">
        <v>111.3</v>
      </c>
      <c r="BG411" s="5">
        <v>111.2</v>
      </c>
      <c r="BH411" s="5">
        <v>111.1</v>
      </c>
      <c r="BI411" s="5">
        <v>113.7</v>
      </c>
      <c r="BJ411" s="5">
        <v>113.4</v>
      </c>
      <c r="BK411" s="5">
        <v>113.4</v>
      </c>
      <c r="BL411" s="5">
        <v>112.5</v>
      </c>
      <c r="BM411" s="5">
        <v>112.8</v>
      </c>
      <c r="BN411" s="5">
        <v>113</v>
      </c>
      <c r="BO411" s="5">
        <v>110.9</v>
      </c>
      <c r="BP411" s="5">
        <v>111.2</v>
      </c>
      <c r="BQ411" s="5">
        <v>110.5</v>
      </c>
      <c r="BR411" s="5">
        <v>109.5</v>
      </c>
      <c r="BS411" s="5">
        <v>110.9</v>
      </c>
      <c r="BT411" s="5">
        <v>111.5</v>
      </c>
      <c r="BU411" s="5">
        <v>112.5</v>
      </c>
      <c r="BV411" s="5">
        <v>112.1</v>
      </c>
      <c r="BW411" s="5">
        <v>114.8</v>
      </c>
      <c r="BX411" s="5">
        <v>116.1</v>
      </c>
      <c r="BY411" s="5">
        <v>115.2</v>
      </c>
      <c r="BZ411" s="5">
        <v>114.6</v>
      </c>
      <c r="CA411" s="5">
        <v>116.2</v>
      </c>
      <c r="CB411" s="5">
        <v>116</v>
      </c>
      <c r="CC411" s="5">
        <v>117.6</v>
      </c>
      <c r="CD411" s="5">
        <v>116.7</v>
      </c>
      <c r="CE411" s="5">
        <v>117.8</v>
      </c>
      <c r="CF411" s="5">
        <v>116.1</v>
      </c>
      <c r="CG411" s="5">
        <v>118.8</v>
      </c>
      <c r="CH411" s="5">
        <v>120.4</v>
      </c>
      <c r="CI411" s="5">
        <v>119.8</v>
      </c>
      <c r="CJ411" s="5">
        <v>119.7</v>
      </c>
      <c r="CK411" s="5">
        <v>120.8</v>
      </c>
      <c r="CL411" s="5">
        <v>118.4</v>
      </c>
      <c r="CM411" s="5">
        <v>120.9</v>
      </c>
      <c r="CN411" s="5">
        <v>119.7</v>
      </c>
      <c r="CO411" s="5">
        <v>119.3</v>
      </c>
      <c r="CP411" s="5">
        <v>119.1</v>
      </c>
      <c r="CQ411" s="5">
        <v>118</v>
      </c>
      <c r="CR411" s="5">
        <v>116.8</v>
      </c>
      <c r="CS411" s="5">
        <v>117</v>
      </c>
      <c r="CT411" s="5">
        <v>117.2</v>
      </c>
      <c r="CU411" s="5">
        <v>117.5</v>
      </c>
      <c r="CV411" s="5">
        <v>115.8</v>
      </c>
      <c r="CW411" s="5">
        <v>116</v>
      </c>
      <c r="CX411" s="5">
        <v>119</v>
      </c>
      <c r="CY411" s="5">
        <v>119.4</v>
      </c>
      <c r="CZ411" s="5">
        <v>120.5</v>
      </c>
      <c r="DA411" s="5">
        <v>120.8</v>
      </c>
      <c r="DB411" s="5">
        <v>120.8</v>
      </c>
      <c r="DC411" s="5">
        <v>121.2</v>
      </c>
      <c r="DD411" s="5">
        <v>121</v>
      </c>
      <c r="DE411" s="5">
        <v>120.6</v>
      </c>
      <c r="DF411" s="5">
        <v>120.2</v>
      </c>
      <c r="DG411" s="5">
        <v>120.1</v>
      </c>
      <c r="DH411" s="5">
        <v>121.2</v>
      </c>
      <c r="DI411" s="5">
        <v>121.8</v>
      </c>
      <c r="DJ411" s="5">
        <v>123.1</v>
      </c>
      <c r="DK411" s="5">
        <v>123.7</v>
      </c>
      <c r="DL411" s="5">
        <v>124.9</v>
      </c>
      <c r="DM411" s="5">
        <v>124.7</v>
      </c>
      <c r="DN411" s="5">
        <v>126.7</v>
      </c>
      <c r="DO411" s="5">
        <v>126.4</v>
      </c>
      <c r="DP411" s="5">
        <v>128</v>
      </c>
      <c r="DQ411" s="5">
        <v>131.1</v>
      </c>
      <c r="DR411" s="5">
        <v>134.9</v>
      </c>
      <c r="DS411" s="5">
        <v>135.80000000000001</v>
      </c>
      <c r="DT411" s="5">
        <v>135.4</v>
      </c>
    </row>
    <row r="412" spans="1:124">
      <c r="A412" s="3" t="s">
        <v>837</v>
      </c>
      <c r="B412" s="3" t="s">
        <v>838</v>
      </c>
      <c r="C412" s="4">
        <v>6.4339999999999994E-2</v>
      </c>
      <c r="D412" s="5">
        <v>106</v>
      </c>
      <c r="E412" s="5">
        <v>106.5</v>
      </c>
      <c r="F412" s="5">
        <v>109.5</v>
      </c>
      <c r="G412" s="5">
        <v>110.2</v>
      </c>
      <c r="H412" s="5">
        <v>112.4</v>
      </c>
      <c r="I412" s="5">
        <v>115.5</v>
      </c>
      <c r="J412" s="5">
        <v>111.4</v>
      </c>
      <c r="K412" s="5">
        <v>113.5</v>
      </c>
      <c r="L412" s="5">
        <v>111.9</v>
      </c>
      <c r="M412" s="5">
        <v>110.6</v>
      </c>
      <c r="N412" s="5">
        <v>112.2</v>
      </c>
      <c r="O412" s="5">
        <v>110.9</v>
      </c>
      <c r="P412" s="5">
        <v>110</v>
      </c>
      <c r="Q412" s="5">
        <v>112.5</v>
      </c>
      <c r="R412" s="5">
        <v>115.7</v>
      </c>
      <c r="S412" s="5">
        <v>124.7</v>
      </c>
      <c r="T412" s="5">
        <v>123.1</v>
      </c>
      <c r="U412" s="5">
        <v>125.1</v>
      </c>
      <c r="V412" s="5">
        <v>124.1</v>
      </c>
      <c r="W412" s="5">
        <v>121.6</v>
      </c>
      <c r="X412" s="5">
        <v>126.4</v>
      </c>
      <c r="Y412" s="5">
        <v>120.7</v>
      </c>
      <c r="Z412" s="5">
        <v>114.9</v>
      </c>
      <c r="AA412" s="5">
        <v>121</v>
      </c>
      <c r="AB412" s="5">
        <v>131.1</v>
      </c>
      <c r="AC412" s="5">
        <v>133.4</v>
      </c>
      <c r="AD412" s="5">
        <v>134.9</v>
      </c>
      <c r="AE412" s="5">
        <v>127.9</v>
      </c>
      <c r="AF412" s="5">
        <v>126.5</v>
      </c>
      <c r="AG412" s="5">
        <v>134.6</v>
      </c>
      <c r="AH412" s="5">
        <v>129.80000000000001</v>
      </c>
      <c r="AI412" s="5">
        <v>130</v>
      </c>
      <c r="AJ412" s="5">
        <v>124.4</v>
      </c>
      <c r="AK412" s="5">
        <v>125.2</v>
      </c>
      <c r="AL412" s="5">
        <v>127.5</v>
      </c>
      <c r="AM412" s="5">
        <v>129.80000000000001</v>
      </c>
      <c r="AN412" s="5">
        <v>129.4</v>
      </c>
      <c r="AO412" s="5">
        <v>131.6</v>
      </c>
      <c r="AP412" s="5">
        <v>134.4</v>
      </c>
      <c r="AQ412" s="5">
        <v>138.4</v>
      </c>
      <c r="AR412" s="5">
        <v>136.6</v>
      </c>
      <c r="AS412" s="5">
        <v>138.5</v>
      </c>
      <c r="AT412" s="5">
        <v>139.4</v>
      </c>
      <c r="AU412" s="5">
        <v>140.9</v>
      </c>
      <c r="AV412" s="5">
        <v>139.4</v>
      </c>
      <c r="AW412" s="5">
        <v>142.30000000000001</v>
      </c>
      <c r="AX412" s="5">
        <v>136.5</v>
      </c>
      <c r="AY412" s="5">
        <v>139.4</v>
      </c>
      <c r="AZ412" s="5">
        <v>145.19999999999999</v>
      </c>
      <c r="BA412" s="5">
        <v>141.9</v>
      </c>
      <c r="BB412" s="5">
        <v>140</v>
      </c>
      <c r="BC412" s="5">
        <v>140.1</v>
      </c>
      <c r="BD412" s="5">
        <v>137.1</v>
      </c>
      <c r="BE412" s="5">
        <v>136.19999999999999</v>
      </c>
      <c r="BF412" s="5">
        <v>136.19999999999999</v>
      </c>
      <c r="BG412" s="5">
        <v>136.1</v>
      </c>
      <c r="BH412" s="5">
        <v>138.19999999999999</v>
      </c>
      <c r="BI412" s="5">
        <v>140</v>
      </c>
      <c r="BJ412" s="5">
        <v>135</v>
      </c>
      <c r="BK412" s="5">
        <v>136.5</v>
      </c>
      <c r="BL412" s="5">
        <v>138.80000000000001</v>
      </c>
      <c r="BM412" s="5">
        <v>140.1</v>
      </c>
      <c r="BN412" s="5">
        <v>136.6</v>
      </c>
      <c r="BO412" s="5">
        <v>138.4</v>
      </c>
      <c r="BP412" s="5">
        <v>132.9</v>
      </c>
      <c r="BQ412" s="5">
        <v>131.5</v>
      </c>
      <c r="BR412" s="5">
        <v>131.80000000000001</v>
      </c>
      <c r="BS412" s="5">
        <v>131</v>
      </c>
      <c r="BT412" s="5">
        <v>132.9</v>
      </c>
      <c r="BU412" s="5">
        <v>130.69999999999999</v>
      </c>
      <c r="BV412" s="5">
        <v>128.9</v>
      </c>
      <c r="BW412" s="5">
        <v>129.4</v>
      </c>
      <c r="BX412" s="5">
        <v>129.4</v>
      </c>
      <c r="BY412" s="5">
        <v>134.69999999999999</v>
      </c>
      <c r="BZ412" s="5">
        <v>136</v>
      </c>
      <c r="CA412" s="5">
        <v>135.1</v>
      </c>
      <c r="CB412" s="5">
        <v>136</v>
      </c>
      <c r="CC412" s="5">
        <v>135.19999999999999</v>
      </c>
      <c r="CD412" s="5">
        <v>137.19999999999999</v>
      </c>
      <c r="CE412" s="5">
        <v>138.69999999999999</v>
      </c>
      <c r="CF412" s="5">
        <v>139.30000000000001</v>
      </c>
      <c r="CG412" s="5">
        <v>142.80000000000001</v>
      </c>
      <c r="CH412" s="5">
        <v>140.30000000000001</v>
      </c>
      <c r="CI412" s="5">
        <v>139.30000000000001</v>
      </c>
      <c r="CJ412" s="5">
        <v>141.4</v>
      </c>
      <c r="CK412" s="5">
        <v>141.19999999999999</v>
      </c>
      <c r="CL412" s="5">
        <v>141.5</v>
      </c>
      <c r="CM412" s="5">
        <v>142.1</v>
      </c>
      <c r="CN412" s="5">
        <v>139.9</v>
      </c>
      <c r="CO412" s="5">
        <v>141.9</v>
      </c>
      <c r="CP412" s="5">
        <v>145.30000000000001</v>
      </c>
      <c r="CQ412" s="5">
        <v>150.80000000000001</v>
      </c>
      <c r="CR412" s="5">
        <v>149.80000000000001</v>
      </c>
      <c r="CS412" s="5">
        <v>147.19999999999999</v>
      </c>
      <c r="CT412" s="5">
        <v>147</v>
      </c>
      <c r="CU412" s="5">
        <v>147.19999999999999</v>
      </c>
      <c r="CV412" s="5">
        <v>145.80000000000001</v>
      </c>
      <c r="CW412" s="5">
        <v>147.80000000000001</v>
      </c>
      <c r="CX412" s="5">
        <v>147.30000000000001</v>
      </c>
      <c r="CY412" s="5">
        <v>151.5</v>
      </c>
      <c r="CZ412" s="5">
        <v>152.69999999999999</v>
      </c>
      <c r="DA412" s="5">
        <v>151.19999999999999</v>
      </c>
      <c r="DB412" s="5">
        <v>152.80000000000001</v>
      </c>
      <c r="DC412" s="5">
        <v>151.6</v>
      </c>
      <c r="DD412" s="5">
        <v>152.69999999999999</v>
      </c>
      <c r="DE412" s="5">
        <v>152.19999999999999</v>
      </c>
      <c r="DF412" s="5">
        <v>153.19999999999999</v>
      </c>
      <c r="DG412" s="5">
        <v>154.9</v>
      </c>
      <c r="DH412" s="5">
        <v>157.1</v>
      </c>
      <c r="DI412" s="5">
        <v>158</v>
      </c>
      <c r="DJ412" s="5">
        <v>157.4</v>
      </c>
      <c r="DK412" s="5">
        <v>157.19999999999999</v>
      </c>
      <c r="DL412" s="5">
        <v>157.30000000000001</v>
      </c>
      <c r="DM412" s="5">
        <v>156.5</v>
      </c>
      <c r="DN412" s="5">
        <v>156.5</v>
      </c>
      <c r="DO412" s="5">
        <v>157</v>
      </c>
      <c r="DP412" s="5">
        <v>160</v>
      </c>
      <c r="DQ412" s="5">
        <v>161.5</v>
      </c>
      <c r="DR412" s="5">
        <v>162.19999999999999</v>
      </c>
      <c r="DS412" s="5">
        <v>165.8</v>
      </c>
      <c r="DT412" s="5">
        <v>168.9</v>
      </c>
    </row>
    <row r="413" spans="1:124">
      <c r="A413" s="3" t="s">
        <v>839</v>
      </c>
      <c r="B413" s="3" t="s">
        <v>840</v>
      </c>
      <c r="C413" s="4">
        <v>3.5699999999999998E-3</v>
      </c>
      <c r="D413" s="5">
        <v>106</v>
      </c>
      <c r="E413" s="5">
        <v>106.1</v>
      </c>
      <c r="F413" s="5">
        <v>104.4</v>
      </c>
      <c r="G413" s="5">
        <v>104.4</v>
      </c>
      <c r="H413" s="5">
        <v>104.4</v>
      </c>
      <c r="I413" s="5">
        <v>104.4</v>
      </c>
      <c r="J413" s="5">
        <v>104.4</v>
      </c>
      <c r="K413" s="5">
        <v>104.4</v>
      </c>
      <c r="L413" s="5">
        <v>104.4</v>
      </c>
      <c r="M413" s="5">
        <v>104.4</v>
      </c>
      <c r="N413" s="5">
        <v>104.4</v>
      </c>
      <c r="O413" s="5">
        <v>104.4</v>
      </c>
      <c r="P413" s="5">
        <v>104.4</v>
      </c>
      <c r="Q413" s="5">
        <v>104.4</v>
      </c>
      <c r="R413" s="5">
        <v>104.4</v>
      </c>
      <c r="S413" s="5">
        <v>123.6</v>
      </c>
      <c r="T413" s="5">
        <v>123.6</v>
      </c>
      <c r="U413" s="5">
        <v>123.4</v>
      </c>
      <c r="V413" s="5">
        <v>123.6</v>
      </c>
      <c r="W413" s="5">
        <v>123.2</v>
      </c>
      <c r="X413" s="5">
        <v>124.1</v>
      </c>
      <c r="Y413" s="5">
        <v>128.6</v>
      </c>
      <c r="Z413" s="5">
        <v>128.6</v>
      </c>
      <c r="AA413" s="5">
        <v>128.6</v>
      </c>
      <c r="AB413" s="5">
        <v>128.6</v>
      </c>
      <c r="AC413" s="5">
        <v>128.6</v>
      </c>
      <c r="AD413" s="5">
        <v>128.19999999999999</v>
      </c>
      <c r="AE413" s="5">
        <v>126.3</v>
      </c>
      <c r="AF413" s="5">
        <v>126.1</v>
      </c>
      <c r="AG413" s="5">
        <v>125.8</v>
      </c>
      <c r="AH413" s="5">
        <v>125.7</v>
      </c>
      <c r="AI413" s="5">
        <v>125.8</v>
      </c>
      <c r="AJ413" s="5">
        <v>125.3</v>
      </c>
      <c r="AK413" s="5">
        <v>125.9</v>
      </c>
      <c r="AL413" s="5">
        <v>126.3</v>
      </c>
      <c r="AM413" s="5">
        <v>126.2</v>
      </c>
      <c r="AN413" s="5">
        <v>124.5</v>
      </c>
      <c r="AO413" s="5">
        <v>124.5</v>
      </c>
      <c r="AP413" s="5">
        <v>124.5</v>
      </c>
      <c r="AQ413" s="5">
        <v>124.5</v>
      </c>
      <c r="AR413" s="5">
        <v>132.1</v>
      </c>
      <c r="AS413" s="5">
        <v>136.4</v>
      </c>
      <c r="AT413" s="5">
        <v>146</v>
      </c>
      <c r="AU413" s="5">
        <v>149.9</v>
      </c>
      <c r="AV413" s="5">
        <v>149.9</v>
      </c>
      <c r="AW413" s="5">
        <v>160.19999999999999</v>
      </c>
      <c r="AX413" s="5">
        <v>161.5</v>
      </c>
      <c r="AY413" s="5">
        <v>165.4</v>
      </c>
      <c r="AZ413" s="5">
        <v>165.4</v>
      </c>
      <c r="BA413" s="5">
        <v>174.1</v>
      </c>
      <c r="BB413" s="5">
        <v>177.6</v>
      </c>
      <c r="BC413" s="5">
        <v>177.6</v>
      </c>
      <c r="BD413" s="5">
        <v>177.6</v>
      </c>
      <c r="BE413" s="5">
        <v>177.6</v>
      </c>
      <c r="BF413" s="5">
        <v>177.6</v>
      </c>
      <c r="BG413" s="5">
        <v>177.6</v>
      </c>
      <c r="BH413" s="5">
        <v>178.2</v>
      </c>
      <c r="BI413" s="5">
        <v>178.2</v>
      </c>
      <c r="BJ413" s="5">
        <v>178.2</v>
      </c>
      <c r="BK413" s="5">
        <v>178.8</v>
      </c>
      <c r="BL413" s="5">
        <v>179.4</v>
      </c>
      <c r="BM413" s="5">
        <v>179.4</v>
      </c>
      <c r="BN413" s="5">
        <v>179.4</v>
      </c>
      <c r="BO413" s="5">
        <v>179.4</v>
      </c>
      <c r="BP413" s="5">
        <v>179.4</v>
      </c>
      <c r="BQ413" s="5">
        <v>141.19999999999999</v>
      </c>
      <c r="BR413" s="5">
        <v>141.19999999999999</v>
      </c>
      <c r="BS413" s="5">
        <v>141.69999999999999</v>
      </c>
      <c r="BT413" s="5">
        <v>141.69999999999999</v>
      </c>
      <c r="BU413" s="5">
        <v>145.1</v>
      </c>
      <c r="BV413" s="5">
        <v>145.5</v>
      </c>
      <c r="BW413" s="5">
        <v>143.4</v>
      </c>
      <c r="BX413" s="5">
        <v>146.9</v>
      </c>
      <c r="BY413" s="5">
        <v>142.80000000000001</v>
      </c>
      <c r="BZ413" s="5">
        <v>143</v>
      </c>
      <c r="CA413" s="5">
        <v>152.4</v>
      </c>
      <c r="CB413" s="5">
        <v>155.4</v>
      </c>
      <c r="CC413" s="5">
        <v>154.19999999999999</v>
      </c>
      <c r="CD413" s="5">
        <v>153.5</v>
      </c>
      <c r="CE413" s="5">
        <v>155.30000000000001</v>
      </c>
      <c r="CF413" s="5">
        <v>156.6</v>
      </c>
      <c r="CG413" s="5">
        <v>156.6</v>
      </c>
      <c r="CH413" s="5">
        <v>156.6</v>
      </c>
      <c r="CI413" s="5">
        <v>159.1</v>
      </c>
      <c r="CJ413" s="5">
        <v>159.1</v>
      </c>
      <c r="CK413" s="5">
        <v>153.9</v>
      </c>
      <c r="CL413" s="5">
        <v>154.19999999999999</v>
      </c>
      <c r="CM413" s="5">
        <v>154.19999999999999</v>
      </c>
      <c r="CN413" s="5">
        <v>154.5</v>
      </c>
      <c r="CO413" s="5">
        <v>154.5</v>
      </c>
      <c r="CP413" s="5">
        <v>154.5</v>
      </c>
      <c r="CQ413" s="5">
        <v>155</v>
      </c>
      <c r="CR413" s="5">
        <v>154</v>
      </c>
      <c r="CS413" s="5">
        <v>154</v>
      </c>
      <c r="CT413" s="5">
        <v>155</v>
      </c>
      <c r="CU413" s="5">
        <v>154.30000000000001</v>
      </c>
      <c r="CV413" s="5">
        <v>149.69999999999999</v>
      </c>
      <c r="CW413" s="5">
        <v>149.69999999999999</v>
      </c>
      <c r="CX413" s="5">
        <v>150.4</v>
      </c>
      <c r="CY413" s="5">
        <v>150.4</v>
      </c>
      <c r="CZ413" s="5">
        <v>154.19999999999999</v>
      </c>
      <c r="DA413" s="5">
        <v>154.19999999999999</v>
      </c>
      <c r="DB413" s="5">
        <v>155</v>
      </c>
      <c r="DC413" s="5">
        <v>155</v>
      </c>
      <c r="DD413" s="5">
        <v>155</v>
      </c>
      <c r="DE413" s="5">
        <v>157.69999999999999</v>
      </c>
      <c r="DF413" s="5">
        <v>162</v>
      </c>
      <c r="DG413" s="5">
        <v>166.4</v>
      </c>
      <c r="DH413" s="5">
        <v>169.9</v>
      </c>
      <c r="DI413" s="5">
        <v>173.9</v>
      </c>
      <c r="DJ413" s="5">
        <v>184.9</v>
      </c>
      <c r="DK413" s="5">
        <v>188.2</v>
      </c>
      <c r="DL413" s="5">
        <v>199.3</v>
      </c>
      <c r="DM413" s="5">
        <v>207.3</v>
      </c>
      <c r="DN413" s="5">
        <v>212.3</v>
      </c>
      <c r="DO413" s="5">
        <v>215.4</v>
      </c>
      <c r="DP413" s="5">
        <v>219.1</v>
      </c>
      <c r="DQ413" s="5">
        <v>223.7</v>
      </c>
      <c r="DR413" s="5">
        <v>247.9</v>
      </c>
      <c r="DS413" s="5">
        <v>255.2</v>
      </c>
      <c r="DT413" s="5">
        <v>255.2</v>
      </c>
    </row>
    <row r="414" spans="1:124">
      <c r="A414" s="3" t="s">
        <v>841</v>
      </c>
      <c r="B414" s="3" t="s">
        <v>842</v>
      </c>
      <c r="C414" s="4">
        <v>0.49145</v>
      </c>
      <c r="D414" s="5">
        <v>103.8</v>
      </c>
      <c r="E414" s="5">
        <v>105.1</v>
      </c>
      <c r="F414" s="5">
        <v>105.6</v>
      </c>
      <c r="G414" s="5">
        <v>105.4</v>
      </c>
      <c r="H414" s="5">
        <v>105.4</v>
      </c>
      <c r="I414" s="5">
        <v>106</v>
      </c>
      <c r="J414" s="5">
        <v>105.1</v>
      </c>
      <c r="K414" s="5">
        <v>105.3</v>
      </c>
      <c r="L414" s="5">
        <v>105.9</v>
      </c>
      <c r="M414" s="5">
        <v>106.3</v>
      </c>
      <c r="N414" s="5">
        <v>106.4</v>
      </c>
      <c r="O414" s="5">
        <v>106.1</v>
      </c>
      <c r="P414" s="5">
        <v>107.5</v>
      </c>
      <c r="Q414" s="5">
        <v>108</v>
      </c>
      <c r="R414" s="5">
        <v>108.1</v>
      </c>
      <c r="S414" s="5">
        <v>107.6</v>
      </c>
      <c r="T414" s="5">
        <v>109.5</v>
      </c>
      <c r="U414" s="5">
        <v>108.7</v>
      </c>
      <c r="V414" s="5">
        <v>110.5</v>
      </c>
      <c r="W414" s="5">
        <v>110.4</v>
      </c>
      <c r="X414" s="5">
        <v>111.4</v>
      </c>
      <c r="Y414" s="5">
        <v>110.8</v>
      </c>
      <c r="Z414" s="5">
        <v>111.8</v>
      </c>
      <c r="AA414" s="5">
        <v>111.5</v>
      </c>
      <c r="AB414" s="5">
        <v>111.3</v>
      </c>
      <c r="AC414" s="5">
        <v>111.7</v>
      </c>
      <c r="AD414" s="5">
        <v>112</v>
      </c>
      <c r="AE414" s="5">
        <v>112.9</v>
      </c>
      <c r="AF414" s="5">
        <v>112</v>
      </c>
      <c r="AG414" s="5">
        <v>111.7</v>
      </c>
      <c r="AH414" s="5">
        <v>112.7</v>
      </c>
      <c r="AI414" s="5">
        <v>112.6</v>
      </c>
      <c r="AJ414" s="5">
        <v>111.8</v>
      </c>
      <c r="AK414" s="5">
        <v>111.5</v>
      </c>
      <c r="AL414" s="5">
        <v>111.4</v>
      </c>
      <c r="AM414" s="5">
        <v>111.4</v>
      </c>
      <c r="AN414" s="5">
        <v>109.9</v>
      </c>
      <c r="AO414" s="5">
        <v>108.8</v>
      </c>
      <c r="AP414" s="5">
        <v>109.6</v>
      </c>
      <c r="AQ414" s="5">
        <v>110.4</v>
      </c>
      <c r="AR414" s="5">
        <v>111.1</v>
      </c>
      <c r="AS414" s="5">
        <v>110.3</v>
      </c>
      <c r="AT414" s="5">
        <v>110.1</v>
      </c>
      <c r="AU414" s="5">
        <v>109.7</v>
      </c>
      <c r="AV414" s="5">
        <v>109.6</v>
      </c>
      <c r="AW414" s="5">
        <v>109.1</v>
      </c>
      <c r="AX414" s="5">
        <v>109.8</v>
      </c>
      <c r="AY414" s="5">
        <v>108.8</v>
      </c>
      <c r="AZ414" s="5">
        <v>108.3</v>
      </c>
      <c r="BA414" s="5">
        <v>108.1</v>
      </c>
      <c r="BB414" s="5">
        <v>107.4</v>
      </c>
      <c r="BC414" s="5">
        <v>107.4</v>
      </c>
      <c r="BD414" s="5">
        <v>107.2</v>
      </c>
      <c r="BE414" s="5">
        <v>108.8</v>
      </c>
      <c r="BF414" s="5">
        <v>108.4</v>
      </c>
      <c r="BG414" s="5">
        <v>108.7</v>
      </c>
      <c r="BH414" s="5">
        <v>108.9</v>
      </c>
      <c r="BI414" s="5">
        <v>108.9</v>
      </c>
      <c r="BJ414" s="5">
        <v>109.1</v>
      </c>
      <c r="BK414" s="5">
        <v>110.3</v>
      </c>
      <c r="BL414" s="5">
        <v>110.3</v>
      </c>
      <c r="BM414" s="5">
        <v>111.1</v>
      </c>
      <c r="BN414" s="5">
        <v>111.3</v>
      </c>
      <c r="BO414" s="5">
        <v>109</v>
      </c>
      <c r="BP414" s="5">
        <v>108.8</v>
      </c>
      <c r="BQ414" s="5">
        <v>107.5</v>
      </c>
      <c r="BR414" s="5">
        <v>107.7</v>
      </c>
      <c r="BS414" s="5">
        <v>106.3</v>
      </c>
      <c r="BT414" s="5">
        <v>107.5</v>
      </c>
      <c r="BU414" s="5">
        <v>107.1</v>
      </c>
      <c r="BV414" s="5">
        <v>108.4</v>
      </c>
      <c r="BW414" s="5">
        <v>108.3</v>
      </c>
      <c r="BX414" s="5">
        <v>113.8</v>
      </c>
      <c r="BY414" s="5">
        <v>112</v>
      </c>
      <c r="BZ414" s="5">
        <v>111.8</v>
      </c>
      <c r="CA414" s="5">
        <v>111.3</v>
      </c>
      <c r="CB414" s="5">
        <v>111.4</v>
      </c>
      <c r="CC414" s="5">
        <v>111.5</v>
      </c>
      <c r="CD414" s="5">
        <v>112.4</v>
      </c>
      <c r="CE414" s="5">
        <v>112.7</v>
      </c>
      <c r="CF414" s="5">
        <v>113.1</v>
      </c>
      <c r="CG414" s="5">
        <v>113.9</v>
      </c>
      <c r="CH414" s="5">
        <v>114.5</v>
      </c>
      <c r="CI414" s="5">
        <v>113.8</v>
      </c>
      <c r="CJ414" s="5">
        <v>116.2</v>
      </c>
      <c r="CK414" s="5">
        <v>115.7</v>
      </c>
      <c r="CL414" s="5">
        <v>116.4</v>
      </c>
      <c r="CM414" s="5">
        <v>115.7</v>
      </c>
      <c r="CN414" s="5">
        <v>115.5</v>
      </c>
      <c r="CO414" s="5">
        <v>114.3</v>
      </c>
      <c r="CP414" s="5">
        <v>113.8</v>
      </c>
      <c r="CQ414" s="5">
        <v>114</v>
      </c>
      <c r="CR414" s="5">
        <v>113.9</v>
      </c>
      <c r="CS414" s="5">
        <v>114.3</v>
      </c>
      <c r="CT414" s="5">
        <v>113.2</v>
      </c>
      <c r="CU414" s="5">
        <v>112.9</v>
      </c>
      <c r="CV414" s="5">
        <v>113.2</v>
      </c>
      <c r="CW414" s="5">
        <v>114.2</v>
      </c>
      <c r="CX414" s="5">
        <v>113.5</v>
      </c>
      <c r="CY414" s="5">
        <v>113.1</v>
      </c>
      <c r="CZ414" s="5">
        <v>112.7</v>
      </c>
      <c r="DA414" s="5">
        <v>114.6</v>
      </c>
      <c r="DB414" s="5">
        <v>113</v>
      </c>
      <c r="DC414" s="5">
        <v>114.4</v>
      </c>
      <c r="DD414" s="5">
        <v>115.7</v>
      </c>
      <c r="DE414" s="5">
        <v>117.1</v>
      </c>
      <c r="DF414" s="5">
        <v>118</v>
      </c>
      <c r="DG414" s="5">
        <v>118.7</v>
      </c>
      <c r="DH414" s="5">
        <v>121.4</v>
      </c>
      <c r="DI414" s="5">
        <v>123.7</v>
      </c>
      <c r="DJ414" s="5">
        <v>124.3</v>
      </c>
      <c r="DK414" s="5">
        <v>124.6</v>
      </c>
      <c r="DL414" s="5">
        <v>126.8</v>
      </c>
      <c r="DM414" s="5">
        <v>128.19999999999999</v>
      </c>
      <c r="DN414" s="5">
        <v>131</v>
      </c>
      <c r="DO414" s="5">
        <v>134.1</v>
      </c>
      <c r="DP414" s="5">
        <v>137</v>
      </c>
      <c r="DQ414" s="5">
        <v>137.80000000000001</v>
      </c>
      <c r="DR414" s="5">
        <v>137.30000000000001</v>
      </c>
      <c r="DS414" s="5">
        <v>138.6</v>
      </c>
      <c r="DT414" s="5">
        <v>141.19999999999999</v>
      </c>
    </row>
    <row r="415" spans="1:124">
      <c r="A415" s="3" t="s">
        <v>843</v>
      </c>
      <c r="B415" s="3" t="s">
        <v>844</v>
      </c>
      <c r="C415" s="4">
        <v>0.38663999999999998</v>
      </c>
      <c r="D415" s="5">
        <v>104.1</v>
      </c>
      <c r="E415" s="5">
        <v>105.9</v>
      </c>
      <c r="F415" s="5">
        <v>106</v>
      </c>
      <c r="G415" s="5">
        <v>105.7</v>
      </c>
      <c r="H415" s="5">
        <v>106.1</v>
      </c>
      <c r="I415" s="5">
        <v>106.9</v>
      </c>
      <c r="J415" s="5">
        <v>106.1</v>
      </c>
      <c r="K415" s="5">
        <v>106</v>
      </c>
      <c r="L415" s="5">
        <v>106.5</v>
      </c>
      <c r="M415" s="5">
        <v>106.6</v>
      </c>
      <c r="N415" s="5">
        <v>107</v>
      </c>
      <c r="O415" s="5">
        <v>106.5</v>
      </c>
      <c r="P415" s="5">
        <v>108.3</v>
      </c>
      <c r="Q415" s="5">
        <v>108.7</v>
      </c>
      <c r="R415" s="5">
        <v>108.7</v>
      </c>
      <c r="S415" s="5">
        <v>107.7</v>
      </c>
      <c r="T415" s="5">
        <v>110</v>
      </c>
      <c r="U415" s="5">
        <v>108.6</v>
      </c>
      <c r="V415" s="5">
        <v>110.5</v>
      </c>
      <c r="W415" s="5">
        <v>110.3</v>
      </c>
      <c r="X415" s="5">
        <v>111.1</v>
      </c>
      <c r="Y415" s="5">
        <v>110.9</v>
      </c>
      <c r="Z415" s="5">
        <v>111.9</v>
      </c>
      <c r="AA415" s="5">
        <v>111.9</v>
      </c>
      <c r="AB415" s="5">
        <v>111.3</v>
      </c>
      <c r="AC415" s="5">
        <v>111.4</v>
      </c>
      <c r="AD415" s="5">
        <v>112.5</v>
      </c>
      <c r="AE415" s="5">
        <v>113.2</v>
      </c>
      <c r="AF415" s="5">
        <v>112.3</v>
      </c>
      <c r="AG415" s="5">
        <v>111.7</v>
      </c>
      <c r="AH415" s="5">
        <v>112.8</v>
      </c>
      <c r="AI415" s="5">
        <v>113</v>
      </c>
      <c r="AJ415" s="5">
        <v>112.2</v>
      </c>
      <c r="AK415" s="5">
        <v>112.7</v>
      </c>
      <c r="AL415" s="5">
        <v>112.3</v>
      </c>
      <c r="AM415" s="5">
        <v>112.4</v>
      </c>
      <c r="AN415" s="5">
        <v>110.3</v>
      </c>
      <c r="AO415" s="5">
        <v>109.2</v>
      </c>
      <c r="AP415" s="5">
        <v>110.5</v>
      </c>
      <c r="AQ415" s="5">
        <v>111.4</v>
      </c>
      <c r="AR415" s="5">
        <v>111.9</v>
      </c>
      <c r="AS415" s="5">
        <v>110.8</v>
      </c>
      <c r="AT415" s="5">
        <v>111</v>
      </c>
      <c r="AU415" s="5">
        <v>110.2</v>
      </c>
      <c r="AV415" s="5">
        <v>109.8</v>
      </c>
      <c r="AW415" s="5">
        <v>109.7</v>
      </c>
      <c r="AX415" s="5">
        <v>110.3</v>
      </c>
      <c r="AY415" s="5">
        <v>109.1</v>
      </c>
      <c r="AZ415" s="5">
        <v>108.4</v>
      </c>
      <c r="BA415" s="5">
        <v>108.4</v>
      </c>
      <c r="BB415" s="5">
        <v>107.5</v>
      </c>
      <c r="BC415" s="5">
        <v>107.7</v>
      </c>
      <c r="BD415" s="5">
        <v>107.4</v>
      </c>
      <c r="BE415" s="5">
        <v>109.5</v>
      </c>
      <c r="BF415" s="5">
        <v>109.7</v>
      </c>
      <c r="BG415" s="5">
        <v>109.8</v>
      </c>
      <c r="BH415" s="5">
        <v>110.3</v>
      </c>
      <c r="BI415" s="5">
        <v>109.8</v>
      </c>
      <c r="BJ415" s="5">
        <v>110</v>
      </c>
      <c r="BK415" s="5">
        <v>111.4</v>
      </c>
      <c r="BL415" s="5">
        <v>111.3</v>
      </c>
      <c r="BM415" s="5">
        <v>112.2</v>
      </c>
      <c r="BN415" s="5">
        <v>112.3</v>
      </c>
      <c r="BO415" s="5">
        <v>109.5</v>
      </c>
      <c r="BP415" s="5">
        <v>109.2</v>
      </c>
      <c r="BQ415" s="5">
        <v>107.6</v>
      </c>
      <c r="BR415" s="5">
        <v>107.7</v>
      </c>
      <c r="BS415" s="5">
        <v>106.1</v>
      </c>
      <c r="BT415" s="5">
        <v>107.4</v>
      </c>
      <c r="BU415" s="5">
        <v>106.9</v>
      </c>
      <c r="BV415" s="5">
        <v>108.4</v>
      </c>
      <c r="BW415" s="5">
        <v>108.2</v>
      </c>
      <c r="BX415" s="5">
        <v>114.9</v>
      </c>
      <c r="BY415" s="5">
        <v>112.8</v>
      </c>
      <c r="BZ415" s="5">
        <v>112.4</v>
      </c>
      <c r="CA415" s="5">
        <v>111.4</v>
      </c>
      <c r="CB415" s="5">
        <v>111.7</v>
      </c>
      <c r="CC415" s="5">
        <v>110.8</v>
      </c>
      <c r="CD415" s="5">
        <v>111.7</v>
      </c>
      <c r="CE415" s="5">
        <v>112.2</v>
      </c>
      <c r="CF415" s="5">
        <v>112.7</v>
      </c>
      <c r="CG415" s="5">
        <v>113.7</v>
      </c>
      <c r="CH415" s="5">
        <v>114.2</v>
      </c>
      <c r="CI415" s="5">
        <v>113.6</v>
      </c>
      <c r="CJ415" s="5">
        <v>115.8</v>
      </c>
      <c r="CK415" s="5">
        <v>115.2</v>
      </c>
      <c r="CL415" s="5">
        <v>115.9</v>
      </c>
      <c r="CM415" s="5">
        <v>115.1</v>
      </c>
      <c r="CN415" s="5">
        <v>115</v>
      </c>
      <c r="CO415" s="5">
        <v>114.1</v>
      </c>
      <c r="CP415" s="5">
        <v>113.3</v>
      </c>
      <c r="CQ415" s="5">
        <v>113.7</v>
      </c>
      <c r="CR415" s="5">
        <v>113.4</v>
      </c>
      <c r="CS415" s="5">
        <v>113.9</v>
      </c>
      <c r="CT415" s="5">
        <v>112.8</v>
      </c>
      <c r="CU415" s="5">
        <v>112.3</v>
      </c>
      <c r="CV415" s="5">
        <v>113.2</v>
      </c>
      <c r="CW415" s="5">
        <v>113.9</v>
      </c>
      <c r="CX415" s="5">
        <v>113.1</v>
      </c>
      <c r="CY415" s="5">
        <v>112.4</v>
      </c>
      <c r="CZ415" s="5">
        <v>112.4</v>
      </c>
      <c r="DA415" s="5">
        <v>114.1</v>
      </c>
      <c r="DB415" s="5">
        <v>112.5</v>
      </c>
      <c r="DC415" s="5">
        <v>114.2</v>
      </c>
      <c r="DD415" s="5">
        <v>115.6</v>
      </c>
      <c r="DE415" s="5">
        <v>116.9</v>
      </c>
      <c r="DF415" s="5">
        <v>117.9</v>
      </c>
      <c r="DG415" s="5">
        <v>118.2</v>
      </c>
      <c r="DH415" s="5">
        <v>120.7</v>
      </c>
      <c r="DI415" s="5">
        <v>123.1</v>
      </c>
      <c r="DJ415" s="5">
        <v>124.2</v>
      </c>
      <c r="DK415" s="5">
        <v>124.4</v>
      </c>
      <c r="DL415" s="5">
        <v>127.1</v>
      </c>
      <c r="DM415" s="5">
        <v>128.4</v>
      </c>
      <c r="DN415" s="5">
        <v>131.80000000000001</v>
      </c>
      <c r="DO415" s="5">
        <v>134.4</v>
      </c>
      <c r="DP415" s="5">
        <v>137.69999999999999</v>
      </c>
      <c r="DQ415" s="5">
        <v>138.4</v>
      </c>
      <c r="DR415" s="5">
        <v>137.69999999999999</v>
      </c>
      <c r="DS415" s="5">
        <v>138.5</v>
      </c>
      <c r="DT415" s="5">
        <v>141.5</v>
      </c>
    </row>
    <row r="416" spans="1:124">
      <c r="A416" s="3" t="s">
        <v>845</v>
      </c>
      <c r="B416" s="3" t="s">
        <v>846</v>
      </c>
      <c r="C416" s="4">
        <v>1.7330000000000002E-2</v>
      </c>
      <c r="D416" s="5">
        <v>103.8</v>
      </c>
      <c r="E416" s="5">
        <v>102.1</v>
      </c>
      <c r="F416" s="5">
        <v>102.3</v>
      </c>
      <c r="G416" s="5">
        <v>101.8</v>
      </c>
      <c r="H416" s="5">
        <v>101.2</v>
      </c>
      <c r="I416" s="5">
        <v>103</v>
      </c>
      <c r="J416" s="5">
        <v>104</v>
      </c>
      <c r="K416" s="5">
        <v>104.3</v>
      </c>
      <c r="L416" s="5">
        <v>107</v>
      </c>
      <c r="M416" s="5">
        <v>105.7</v>
      </c>
      <c r="N416" s="5">
        <v>107.8</v>
      </c>
      <c r="O416" s="5">
        <v>106.5</v>
      </c>
      <c r="P416" s="5">
        <v>103.7</v>
      </c>
      <c r="Q416" s="5">
        <v>108.6</v>
      </c>
      <c r="R416" s="5">
        <v>105.3</v>
      </c>
      <c r="S416" s="5">
        <v>108.1</v>
      </c>
      <c r="T416" s="5">
        <v>110.2</v>
      </c>
      <c r="U416" s="5">
        <v>111.7</v>
      </c>
      <c r="V416" s="5">
        <v>109.7</v>
      </c>
      <c r="W416" s="5">
        <v>112.2</v>
      </c>
      <c r="X416" s="5">
        <v>110.5</v>
      </c>
      <c r="Y416" s="5">
        <v>111.9</v>
      </c>
      <c r="Z416" s="5">
        <v>113.7</v>
      </c>
      <c r="AA416" s="5">
        <v>115.2</v>
      </c>
      <c r="AB416" s="5">
        <v>114.4</v>
      </c>
      <c r="AC416" s="5">
        <v>113.1</v>
      </c>
      <c r="AD416" s="5">
        <v>115.5</v>
      </c>
      <c r="AE416" s="5">
        <v>116.4</v>
      </c>
      <c r="AF416" s="5">
        <v>116.5</v>
      </c>
      <c r="AG416" s="5">
        <v>117.5</v>
      </c>
      <c r="AH416" s="5">
        <v>119.2</v>
      </c>
      <c r="AI416" s="5">
        <v>117.6</v>
      </c>
      <c r="AJ416" s="5">
        <v>113</v>
      </c>
      <c r="AK416" s="5">
        <v>113.7</v>
      </c>
      <c r="AL416" s="5">
        <v>114.9</v>
      </c>
      <c r="AM416" s="5">
        <v>115.5</v>
      </c>
      <c r="AN416" s="5">
        <v>116.6</v>
      </c>
      <c r="AO416" s="5">
        <v>116.6</v>
      </c>
      <c r="AP416" s="5">
        <v>115.9</v>
      </c>
      <c r="AQ416" s="5">
        <v>117.3</v>
      </c>
      <c r="AR416" s="5">
        <v>126</v>
      </c>
      <c r="AS416" s="5">
        <v>125.7</v>
      </c>
      <c r="AT416" s="5">
        <v>123.9</v>
      </c>
      <c r="AU416" s="5">
        <v>120.1</v>
      </c>
      <c r="AV416" s="5">
        <v>120.7</v>
      </c>
      <c r="AW416" s="5">
        <v>121.2</v>
      </c>
      <c r="AX416" s="5">
        <v>130.4</v>
      </c>
      <c r="AY416" s="5">
        <v>130.80000000000001</v>
      </c>
      <c r="AZ416" s="5">
        <v>130.6</v>
      </c>
      <c r="BA416" s="5">
        <v>128.30000000000001</v>
      </c>
      <c r="BB416" s="5">
        <v>125.1</v>
      </c>
      <c r="BC416" s="5">
        <v>127.1</v>
      </c>
      <c r="BD416" s="5">
        <v>127.6</v>
      </c>
      <c r="BE416" s="5">
        <v>127.2</v>
      </c>
      <c r="BF416" s="5">
        <v>121</v>
      </c>
      <c r="BG416" s="5">
        <v>121.7</v>
      </c>
      <c r="BH416" s="5">
        <v>114.8</v>
      </c>
      <c r="BI416" s="5">
        <v>119.3</v>
      </c>
      <c r="BJ416" s="5">
        <v>120.6</v>
      </c>
      <c r="BK416" s="5">
        <v>119.1</v>
      </c>
      <c r="BL416" s="5">
        <v>122.3</v>
      </c>
      <c r="BM416" s="5">
        <v>120.9</v>
      </c>
      <c r="BN416" s="5">
        <v>121.9</v>
      </c>
      <c r="BO416" s="5">
        <v>124.3</v>
      </c>
      <c r="BP416" s="5">
        <v>122.9</v>
      </c>
      <c r="BQ416" s="5">
        <v>122.6</v>
      </c>
      <c r="BR416" s="5">
        <v>121.7</v>
      </c>
      <c r="BS416" s="5">
        <v>121.7</v>
      </c>
      <c r="BT416" s="5">
        <v>123</v>
      </c>
      <c r="BU416" s="5">
        <v>121.4</v>
      </c>
      <c r="BV416" s="5">
        <v>124.6</v>
      </c>
      <c r="BW416" s="5">
        <v>126.6</v>
      </c>
      <c r="BX416" s="5">
        <v>127.1</v>
      </c>
      <c r="BY416" s="5">
        <v>122.4</v>
      </c>
      <c r="BZ416" s="5">
        <v>130.30000000000001</v>
      </c>
      <c r="CA416" s="5">
        <v>125</v>
      </c>
      <c r="CB416" s="5">
        <v>126.6</v>
      </c>
      <c r="CC416" s="5">
        <v>130.6</v>
      </c>
      <c r="CD416" s="5">
        <v>133.1</v>
      </c>
      <c r="CE416" s="5">
        <v>133.5</v>
      </c>
      <c r="CF416" s="5">
        <v>133.4</v>
      </c>
      <c r="CG416" s="5">
        <v>132.69999999999999</v>
      </c>
      <c r="CH416" s="5">
        <v>132.30000000000001</v>
      </c>
      <c r="CI416" s="5">
        <v>131.19999999999999</v>
      </c>
      <c r="CJ416" s="5">
        <v>130.1</v>
      </c>
      <c r="CK416" s="5">
        <v>131.9</v>
      </c>
      <c r="CL416" s="5">
        <v>133.4</v>
      </c>
      <c r="CM416" s="5">
        <v>128.6</v>
      </c>
      <c r="CN416" s="5">
        <v>133.1</v>
      </c>
      <c r="CO416" s="5">
        <v>132.80000000000001</v>
      </c>
      <c r="CP416" s="5">
        <v>133.80000000000001</v>
      </c>
      <c r="CQ416" s="5">
        <v>130.5</v>
      </c>
      <c r="CR416" s="5">
        <v>133.6</v>
      </c>
      <c r="CS416" s="5">
        <v>132.19999999999999</v>
      </c>
      <c r="CT416" s="5">
        <v>132.69999999999999</v>
      </c>
      <c r="CU416" s="5">
        <v>132.80000000000001</v>
      </c>
      <c r="CV416" s="5">
        <v>129.30000000000001</v>
      </c>
      <c r="CW416" s="5">
        <v>131.19999999999999</v>
      </c>
      <c r="CX416" s="5">
        <v>130.30000000000001</v>
      </c>
      <c r="CY416" s="5">
        <v>128.5</v>
      </c>
      <c r="CZ416" s="5">
        <v>129.19999999999999</v>
      </c>
      <c r="DA416" s="5">
        <v>126.6</v>
      </c>
      <c r="DB416" s="5">
        <v>127</v>
      </c>
      <c r="DC416" s="5">
        <v>126.6</v>
      </c>
      <c r="DD416" s="5">
        <v>127.7</v>
      </c>
      <c r="DE416" s="5">
        <v>127.3</v>
      </c>
      <c r="DF416" s="5">
        <v>129.19999999999999</v>
      </c>
      <c r="DG416" s="5">
        <v>131.9</v>
      </c>
      <c r="DH416" s="5">
        <v>132.80000000000001</v>
      </c>
      <c r="DI416" s="5">
        <v>133.19999999999999</v>
      </c>
      <c r="DJ416" s="5">
        <v>134.6</v>
      </c>
      <c r="DK416" s="5">
        <v>134.4</v>
      </c>
      <c r="DL416" s="5">
        <v>132.9</v>
      </c>
      <c r="DM416" s="5">
        <v>138.1</v>
      </c>
      <c r="DN416" s="5">
        <v>137.6</v>
      </c>
      <c r="DO416" s="5">
        <v>141.9</v>
      </c>
      <c r="DP416" s="5">
        <v>144.5</v>
      </c>
      <c r="DQ416" s="5">
        <v>141.4</v>
      </c>
      <c r="DR416" s="5">
        <v>142.4</v>
      </c>
      <c r="DS416" s="5">
        <v>144</v>
      </c>
      <c r="DT416" s="5">
        <v>147</v>
      </c>
    </row>
    <row r="417" spans="1:124">
      <c r="A417" s="3" t="s">
        <v>847</v>
      </c>
      <c r="B417" s="3" t="s">
        <v>848</v>
      </c>
      <c r="C417" s="4">
        <v>1.208E-2</v>
      </c>
      <c r="D417" s="5">
        <v>108</v>
      </c>
      <c r="E417" s="5">
        <v>100</v>
      </c>
      <c r="F417" s="5">
        <v>107</v>
      </c>
      <c r="G417" s="5">
        <v>105.8</v>
      </c>
      <c r="H417" s="5">
        <v>111.8</v>
      </c>
      <c r="I417" s="5">
        <v>98.9</v>
      </c>
      <c r="J417" s="5">
        <v>99.1</v>
      </c>
      <c r="K417" s="5">
        <v>103</v>
      </c>
      <c r="L417" s="5">
        <v>103.9</v>
      </c>
      <c r="M417" s="5">
        <v>115.3</v>
      </c>
      <c r="N417" s="5">
        <v>102.9</v>
      </c>
      <c r="O417" s="5">
        <v>106.9</v>
      </c>
      <c r="P417" s="5">
        <v>108.7</v>
      </c>
      <c r="Q417" s="5">
        <v>111.5</v>
      </c>
      <c r="R417" s="5">
        <v>105.5</v>
      </c>
      <c r="S417" s="5">
        <v>105.4</v>
      </c>
      <c r="T417" s="5">
        <v>106.6</v>
      </c>
      <c r="U417" s="5">
        <v>106.9</v>
      </c>
      <c r="V417" s="5">
        <v>107</v>
      </c>
      <c r="W417" s="5">
        <v>105</v>
      </c>
      <c r="X417" s="5">
        <v>108.7</v>
      </c>
      <c r="Y417" s="5">
        <v>107.5</v>
      </c>
      <c r="Z417" s="5">
        <v>112.7</v>
      </c>
      <c r="AA417" s="5">
        <v>110.7</v>
      </c>
      <c r="AB417" s="5">
        <v>110.5</v>
      </c>
      <c r="AC417" s="5">
        <v>109.1</v>
      </c>
      <c r="AD417" s="5">
        <v>104.2</v>
      </c>
      <c r="AE417" s="5">
        <v>103.1</v>
      </c>
      <c r="AF417" s="5">
        <v>103</v>
      </c>
      <c r="AG417" s="5">
        <v>102.2</v>
      </c>
      <c r="AH417" s="5">
        <v>110.3</v>
      </c>
      <c r="AI417" s="5">
        <v>107.3</v>
      </c>
      <c r="AJ417" s="5">
        <v>105.7</v>
      </c>
      <c r="AK417" s="5">
        <v>107</v>
      </c>
      <c r="AL417" s="5">
        <v>107.6</v>
      </c>
      <c r="AM417" s="5">
        <v>102.7</v>
      </c>
      <c r="AN417" s="5">
        <v>103.7</v>
      </c>
      <c r="AO417" s="5">
        <v>102.4</v>
      </c>
      <c r="AP417" s="5">
        <v>102.3</v>
      </c>
      <c r="AQ417" s="5">
        <v>103.7</v>
      </c>
      <c r="AR417" s="5">
        <v>103.9</v>
      </c>
      <c r="AS417" s="5">
        <v>103.8</v>
      </c>
      <c r="AT417" s="5">
        <v>90.3</v>
      </c>
      <c r="AU417" s="5">
        <v>107.6</v>
      </c>
      <c r="AV417" s="5">
        <v>108.3</v>
      </c>
      <c r="AW417" s="5">
        <v>107.9</v>
      </c>
      <c r="AX417" s="5">
        <v>107.8</v>
      </c>
      <c r="AY417" s="5">
        <v>106.6</v>
      </c>
      <c r="AZ417" s="5">
        <v>108.8</v>
      </c>
      <c r="BA417" s="5">
        <v>106.9</v>
      </c>
      <c r="BB417" s="5">
        <v>106.9</v>
      </c>
      <c r="BC417" s="5">
        <v>108.6</v>
      </c>
      <c r="BD417" s="5">
        <v>107.8</v>
      </c>
      <c r="BE417" s="5">
        <v>106.2</v>
      </c>
      <c r="BF417" s="5">
        <v>100.1</v>
      </c>
      <c r="BG417" s="5">
        <v>100.1</v>
      </c>
      <c r="BH417" s="5">
        <v>101</v>
      </c>
      <c r="BI417" s="5">
        <v>106.1</v>
      </c>
      <c r="BJ417" s="5">
        <v>107.1</v>
      </c>
      <c r="BK417" s="5">
        <v>107.5</v>
      </c>
      <c r="BL417" s="5">
        <v>108</v>
      </c>
      <c r="BM417" s="5">
        <v>108.2</v>
      </c>
      <c r="BN417" s="5">
        <v>108</v>
      </c>
      <c r="BO417" s="5">
        <v>107.5</v>
      </c>
      <c r="BP417" s="5">
        <v>109.6</v>
      </c>
      <c r="BQ417" s="5">
        <v>106.8</v>
      </c>
      <c r="BR417" s="5">
        <v>106.6</v>
      </c>
      <c r="BS417" s="5">
        <v>107.1</v>
      </c>
      <c r="BT417" s="5">
        <v>108.7</v>
      </c>
      <c r="BU417" s="5">
        <v>109.1</v>
      </c>
      <c r="BV417" s="5">
        <v>109.3</v>
      </c>
      <c r="BW417" s="5">
        <v>109.7</v>
      </c>
      <c r="BX417" s="5">
        <v>110.3</v>
      </c>
      <c r="BY417" s="5">
        <v>110.9</v>
      </c>
      <c r="BZ417" s="5">
        <v>110.2</v>
      </c>
      <c r="CA417" s="5">
        <v>109.8</v>
      </c>
      <c r="CB417" s="5">
        <v>110.5</v>
      </c>
      <c r="CC417" s="5">
        <v>111.4</v>
      </c>
      <c r="CD417" s="5">
        <v>113.4</v>
      </c>
      <c r="CE417" s="5">
        <v>113.7</v>
      </c>
      <c r="CF417" s="5">
        <v>114.9</v>
      </c>
      <c r="CG417" s="5">
        <v>115</v>
      </c>
      <c r="CH417" s="5">
        <v>115.3</v>
      </c>
      <c r="CI417" s="5">
        <v>113.6</v>
      </c>
      <c r="CJ417" s="5">
        <v>115</v>
      </c>
      <c r="CK417" s="5">
        <v>114.3</v>
      </c>
      <c r="CL417" s="5">
        <v>114.2</v>
      </c>
      <c r="CM417" s="5">
        <v>114.5</v>
      </c>
      <c r="CN417" s="5">
        <v>113.8</v>
      </c>
      <c r="CO417" s="5">
        <v>111.6</v>
      </c>
      <c r="CP417" s="5">
        <v>111.1</v>
      </c>
      <c r="CQ417" s="5">
        <v>111.3</v>
      </c>
      <c r="CR417" s="5">
        <v>110.9</v>
      </c>
      <c r="CS417" s="5">
        <v>111.2</v>
      </c>
      <c r="CT417" s="5">
        <v>114.6</v>
      </c>
      <c r="CU417" s="5">
        <v>114.4</v>
      </c>
      <c r="CV417" s="5">
        <v>114.4</v>
      </c>
      <c r="CW417" s="5">
        <v>117</v>
      </c>
      <c r="CX417" s="5">
        <v>109.2</v>
      </c>
      <c r="CY417" s="5">
        <v>107.2</v>
      </c>
      <c r="CZ417" s="5">
        <v>107</v>
      </c>
      <c r="DA417" s="5">
        <v>108.4</v>
      </c>
      <c r="DB417" s="5">
        <v>108.6</v>
      </c>
      <c r="DC417" s="5">
        <v>108.9</v>
      </c>
      <c r="DD417" s="5">
        <v>112.8</v>
      </c>
      <c r="DE417" s="5">
        <v>110.5</v>
      </c>
      <c r="DF417" s="5">
        <v>112.2</v>
      </c>
      <c r="DG417" s="5">
        <v>114.5</v>
      </c>
      <c r="DH417" s="5">
        <v>115.1</v>
      </c>
      <c r="DI417" s="5">
        <v>118.3</v>
      </c>
      <c r="DJ417" s="5">
        <v>118.7</v>
      </c>
      <c r="DK417" s="5">
        <v>120.9</v>
      </c>
      <c r="DL417" s="5">
        <v>118.9</v>
      </c>
      <c r="DM417" s="5">
        <v>120.8</v>
      </c>
      <c r="DN417" s="5">
        <v>120.2</v>
      </c>
      <c r="DO417" s="5">
        <v>120.3</v>
      </c>
      <c r="DP417" s="5">
        <v>122.5</v>
      </c>
      <c r="DQ417" s="5">
        <v>123.3</v>
      </c>
      <c r="DR417" s="5">
        <v>128.1</v>
      </c>
      <c r="DS417" s="5">
        <v>128.80000000000001</v>
      </c>
      <c r="DT417" s="5">
        <v>133.5</v>
      </c>
    </row>
    <row r="418" spans="1:124">
      <c r="A418" s="3" t="s">
        <v>849</v>
      </c>
      <c r="B418" s="3" t="s">
        <v>850</v>
      </c>
      <c r="C418" s="4">
        <v>7.5399999999999995E-2</v>
      </c>
      <c r="D418" s="5">
        <v>101.9</v>
      </c>
      <c r="E418" s="5">
        <v>102</v>
      </c>
      <c r="F418" s="5">
        <v>104.4</v>
      </c>
      <c r="G418" s="5">
        <v>104.4</v>
      </c>
      <c r="H418" s="5">
        <v>101.6</v>
      </c>
      <c r="I418" s="5">
        <v>103</v>
      </c>
      <c r="J418" s="5">
        <v>101.5</v>
      </c>
      <c r="K418" s="5">
        <v>102.5</v>
      </c>
      <c r="L418" s="5">
        <v>103.1</v>
      </c>
      <c r="M418" s="5">
        <v>103.8</v>
      </c>
      <c r="N418" s="5">
        <v>103.8</v>
      </c>
      <c r="O418" s="5">
        <v>103.8</v>
      </c>
      <c r="P418" s="5">
        <v>103.9</v>
      </c>
      <c r="Q418" s="5">
        <v>103.9</v>
      </c>
      <c r="R418" s="5">
        <v>106.3</v>
      </c>
      <c r="S418" s="5">
        <v>107.6</v>
      </c>
      <c r="T418" s="5">
        <v>107.2</v>
      </c>
      <c r="U418" s="5">
        <v>108.8</v>
      </c>
      <c r="V418" s="5">
        <v>111.6</v>
      </c>
      <c r="W418" s="5">
        <v>111.3</v>
      </c>
      <c r="X418" s="5">
        <v>113.6</v>
      </c>
      <c r="Y418" s="5">
        <v>110.6</v>
      </c>
      <c r="Z418" s="5">
        <v>110.2</v>
      </c>
      <c r="AA418" s="5">
        <v>108.5</v>
      </c>
      <c r="AB418" s="5">
        <v>111.1</v>
      </c>
      <c r="AC418" s="5">
        <v>112.8</v>
      </c>
      <c r="AD418" s="5">
        <v>110.1</v>
      </c>
      <c r="AE418" s="5">
        <v>112.1</v>
      </c>
      <c r="AF418" s="5">
        <v>111.1</v>
      </c>
      <c r="AG418" s="5">
        <v>111.6</v>
      </c>
      <c r="AH418" s="5">
        <v>111.1</v>
      </c>
      <c r="AI418" s="5">
        <v>110.3</v>
      </c>
      <c r="AJ418" s="5">
        <v>110.2</v>
      </c>
      <c r="AK418" s="5">
        <v>105.7</v>
      </c>
      <c r="AL418" s="5">
        <v>106.5</v>
      </c>
      <c r="AM418" s="5">
        <v>106.8</v>
      </c>
      <c r="AN418" s="5">
        <v>107.1</v>
      </c>
      <c r="AO418" s="5">
        <v>106.2</v>
      </c>
      <c r="AP418" s="5">
        <v>105</v>
      </c>
      <c r="AQ418" s="5">
        <v>105.2</v>
      </c>
      <c r="AR418" s="5">
        <v>104.9</v>
      </c>
      <c r="AS418" s="5">
        <v>105.2</v>
      </c>
      <c r="AT418" s="5">
        <v>105.3</v>
      </c>
      <c r="AU418" s="5">
        <v>105.2</v>
      </c>
      <c r="AV418" s="5">
        <v>106.1</v>
      </c>
      <c r="AW418" s="5">
        <v>103.7</v>
      </c>
      <c r="AX418" s="5">
        <v>102.7</v>
      </c>
      <c r="AY418" s="5">
        <v>102.9</v>
      </c>
      <c r="AZ418" s="5">
        <v>102.2</v>
      </c>
      <c r="BA418" s="5">
        <v>102</v>
      </c>
      <c r="BB418" s="5">
        <v>102.6</v>
      </c>
      <c r="BC418" s="5">
        <v>100.9</v>
      </c>
      <c r="BD418" s="5">
        <v>101.5</v>
      </c>
      <c r="BE418" s="5">
        <v>101.5</v>
      </c>
      <c r="BF418" s="5">
        <v>100.4</v>
      </c>
      <c r="BG418" s="5">
        <v>101.6</v>
      </c>
      <c r="BH418" s="5">
        <v>101.9</v>
      </c>
      <c r="BI418" s="5">
        <v>102.4</v>
      </c>
      <c r="BJ418" s="5">
        <v>102.3</v>
      </c>
      <c r="BK418" s="5">
        <v>103.2</v>
      </c>
      <c r="BL418" s="5">
        <v>102.7</v>
      </c>
      <c r="BM418" s="5">
        <v>103.5</v>
      </c>
      <c r="BN418" s="5">
        <v>103.9</v>
      </c>
      <c r="BO418" s="5">
        <v>103.1</v>
      </c>
      <c r="BP418" s="5">
        <v>103.3</v>
      </c>
      <c r="BQ418" s="5">
        <v>104.1</v>
      </c>
      <c r="BR418" s="5">
        <v>104.5</v>
      </c>
      <c r="BS418" s="5">
        <v>104</v>
      </c>
      <c r="BT418" s="5">
        <v>104.1</v>
      </c>
      <c r="BU418" s="5">
        <v>104.3</v>
      </c>
      <c r="BV418" s="5">
        <v>104.3</v>
      </c>
      <c r="BW418" s="5">
        <v>104.5</v>
      </c>
      <c r="BX418" s="5">
        <v>105.6</v>
      </c>
      <c r="BY418" s="5">
        <v>105.4</v>
      </c>
      <c r="BZ418" s="5">
        <v>104.7</v>
      </c>
      <c r="CA418" s="5">
        <v>107.8</v>
      </c>
      <c r="CB418" s="5">
        <v>106.2</v>
      </c>
      <c r="CC418" s="5">
        <v>111</v>
      </c>
      <c r="CD418" s="5">
        <v>111</v>
      </c>
      <c r="CE418" s="5">
        <v>110.7</v>
      </c>
      <c r="CF418" s="5">
        <v>109.7</v>
      </c>
      <c r="CG418" s="5">
        <v>110.6</v>
      </c>
      <c r="CH418" s="5">
        <v>111.8</v>
      </c>
      <c r="CI418" s="5">
        <v>111.2</v>
      </c>
      <c r="CJ418" s="5">
        <v>114.8</v>
      </c>
      <c r="CK418" s="5">
        <v>115</v>
      </c>
      <c r="CL418" s="5">
        <v>115</v>
      </c>
      <c r="CM418" s="5">
        <v>115.8</v>
      </c>
      <c r="CN418" s="5">
        <v>114</v>
      </c>
      <c r="CO418" s="5">
        <v>111.4</v>
      </c>
      <c r="CP418" s="5">
        <v>112.6</v>
      </c>
      <c r="CQ418" s="5">
        <v>112.1</v>
      </c>
      <c r="CR418" s="5">
        <v>112.4</v>
      </c>
      <c r="CS418" s="5">
        <v>112.6</v>
      </c>
      <c r="CT418" s="5">
        <v>110.7</v>
      </c>
      <c r="CU418" s="5">
        <v>111.3</v>
      </c>
      <c r="CV418" s="5">
        <v>109.5</v>
      </c>
      <c r="CW418" s="5">
        <v>111.1</v>
      </c>
      <c r="CX418" s="5">
        <v>112.5</v>
      </c>
      <c r="CY418" s="5">
        <v>114.2</v>
      </c>
      <c r="CZ418" s="5">
        <v>111.4</v>
      </c>
      <c r="DA418" s="5">
        <v>114.9</v>
      </c>
      <c r="DB418" s="5">
        <v>113.2</v>
      </c>
      <c r="DC418" s="5">
        <v>113.8</v>
      </c>
      <c r="DD418" s="5">
        <v>113.9</v>
      </c>
      <c r="DE418" s="5">
        <v>116.6</v>
      </c>
      <c r="DF418" s="5">
        <v>116.6</v>
      </c>
      <c r="DG418" s="5">
        <v>119</v>
      </c>
      <c r="DH418" s="5">
        <v>123.4</v>
      </c>
      <c r="DI418" s="5">
        <v>125.1</v>
      </c>
      <c r="DJ418" s="5">
        <v>123.5</v>
      </c>
      <c r="DK418" s="5">
        <v>124.2</v>
      </c>
      <c r="DL418" s="5">
        <v>124.8</v>
      </c>
      <c r="DM418" s="5">
        <v>126.3</v>
      </c>
      <c r="DN418" s="5">
        <v>127.4</v>
      </c>
      <c r="DO418" s="5">
        <v>133.4</v>
      </c>
      <c r="DP418" s="5">
        <v>134.19999999999999</v>
      </c>
      <c r="DQ418" s="5">
        <v>135.80000000000001</v>
      </c>
      <c r="DR418" s="5">
        <v>135.80000000000001</v>
      </c>
      <c r="DS418" s="5">
        <v>140</v>
      </c>
      <c r="DT418" s="5">
        <v>139.19999999999999</v>
      </c>
    </row>
    <row r="419" spans="1:124">
      <c r="A419" s="3" t="s">
        <v>851</v>
      </c>
      <c r="B419" s="3" t="s">
        <v>852</v>
      </c>
      <c r="C419" s="4">
        <v>0.61219000000000001</v>
      </c>
      <c r="D419" s="5">
        <v>105</v>
      </c>
      <c r="E419" s="5">
        <v>106.5</v>
      </c>
      <c r="F419" s="5">
        <v>106.8</v>
      </c>
      <c r="G419" s="5">
        <v>106.9</v>
      </c>
      <c r="H419" s="5">
        <v>107.4</v>
      </c>
      <c r="I419" s="5">
        <v>106.8</v>
      </c>
      <c r="J419" s="5">
        <v>106.5</v>
      </c>
      <c r="K419" s="5">
        <v>106.8</v>
      </c>
      <c r="L419" s="5">
        <v>107.5</v>
      </c>
      <c r="M419" s="5">
        <v>106.4</v>
      </c>
      <c r="N419" s="5">
        <v>107.2</v>
      </c>
      <c r="O419" s="5">
        <v>108</v>
      </c>
      <c r="P419" s="5">
        <v>109.5</v>
      </c>
      <c r="Q419" s="5">
        <v>110.5</v>
      </c>
      <c r="R419" s="5">
        <v>111.5</v>
      </c>
      <c r="S419" s="5">
        <v>112.6</v>
      </c>
      <c r="T419" s="5">
        <v>111.8</v>
      </c>
      <c r="U419" s="5">
        <v>112.1</v>
      </c>
      <c r="V419" s="5">
        <v>112.8</v>
      </c>
      <c r="W419" s="5">
        <v>112.4</v>
      </c>
      <c r="X419" s="5">
        <v>112.8</v>
      </c>
      <c r="Y419" s="5">
        <v>112.4</v>
      </c>
      <c r="Z419" s="5">
        <v>109.4</v>
      </c>
      <c r="AA419" s="5">
        <v>109.8</v>
      </c>
      <c r="AB419" s="5">
        <v>110.7</v>
      </c>
      <c r="AC419" s="5">
        <v>111.4</v>
      </c>
      <c r="AD419" s="5">
        <v>112.7</v>
      </c>
      <c r="AE419" s="5">
        <v>113.2</v>
      </c>
      <c r="AF419" s="5">
        <v>112.9</v>
      </c>
      <c r="AG419" s="5">
        <v>113.8</v>
      </c>
      <c r="AH419" s="5">
        <v>112.9</v>
      </c>
      <c r="AI419" s="5">
        <v>113.4</v>
      </c>
      <c r="AJ419" s="5">
        <v>112.3</v>
      </c>
      <c r="AK419" s="5">
        <v>112.7</v>
      </c>
      <c r="AL419" s="5">
        <v>111.4</v>
      </c>
      <c r="AM419" s="5">
        <v>111.3</v>
      </c>
      <c r="AN419" s="5">
        <v>111.4</v>
      </c>
      <c r="AO419" s="5">
        <v>112.2</v>
      </c>
      <c r="AP419" s="5">
        <v>112.6</v>
      </c>
      <c r="AQ419" s="5">
        <v>112.8</v>
      </c>
      <c r="AR419" s="5">
        <v>111.1</v>
      </c>
      <c r="AS419" s="5">
        <v>111.8</v>
      </c>
      <c r="AT419" s="5">
        <v>112.3</v>
      </c>
      <c r="AU419" s="5">
        <v>112.6</v>
      </c>
      <c r="AV419" s="5">
        <v>112.4</v>
      </c>
      <c r="AW419" s="5">
        <v>113</v>
      </c>
      <c r="AX419" s="5">
        <v>112.4</v>
      </c>
      <c r="AY419" s="5">
        <v>112.4</v>
      </c>
      <c r="AZ419" s="5">
        <v>113.5</v>
      </c>
      <c r="BA419" s="5">
        <v>113.3</v>
      </c>
      <c r="BB419" s="5">
        <v>112.7</v>
      </c>
      <c r="BC419" s="5">
        <v>113.8</v>
      </c>
      <c r="BD419" s="5">
        <v>113.5</v>
      </c>
      <c r="BE419" s="5">
        <v>113.6</v>
      </c>
      <c r="BF419" s="5">
        <v>113.9</v>
      </c>
      <c r="BG419" s="5">
        <v>113.9</v>
      </c>
      <c r="BH419" s="5">
        <v>114.1</v>
      </c>
      <c r="BI419" s="5">
        <v>114.1</v>
      </c>
      <c r="BJ419" s="5">
        <v>113.7</v>
      </c>
      <c r="BK419" s="5">
        <v>114.5</v>
      </c>
      <c r="BL419" s="5">
        <v>115</v>
      </c>
      <c r="BM419" s="5">
        <v>115</v>
      </c>
      <c r="BN419" s="5">
        <v>116.2</v>
      </c>
      <c r="BO419" s="5">
        <v>115.1</v>
      </c>
      <c r="BP419" s="5">
        <v>115.5</v>
      </c>
      <c r="BQ419" s="5">
        <v>114.4</v>
      </c>
      <c r="BR419" s="5">
        <v>115.2</v>
      </c>
      <c r="BS419" s="5">
        <v>115.6</v>
      </c>
      <c r="BT419" s="5">
        <v>115.4</v>
      </c>
      <c r="BU419" s="5">
        <v>115.2</v>
      </c>
      <c r="BV419" s="5">
        <v>115</v>
      </c>
      <c r="BW419" s="5">
        <v>114.8</v>
      </c>
      <c r="BX419" s="5">
        <v>114.5</v>
      </c>
      <c r="BY419" s="5">
        <v>114.5</v>
      </c>
      <c r="BZ419" s="5">
        <v>114.7</v>
      </c>
      <c r="CA419" s="5">
        <v>116.3</v>
      </c>
      <c r="CB419" s="5">
        <v>116.4</v>
      </c>
      <c r="CC419" s="5">
        <v>116</v>
      </c>
      <c r="CD419" s="5">
        <v>116.7</v>
      </c>
      <c r="CE419" s="5">
        <v>117.8</v>
      </c>
      <c r="CF419" s="5">
        <v>117.5</v>
      </c>
      <c r="CG419" s="5">
        <v>118.8</v>
      </c>
      <c r="CH419" s="5">
        <v>119.1</v>
      </c>
      <c r="CI419" s="5">
        <v>119.4</v>
      </c>
      <c r="CJ419" s="5">
        <v>120</v>
      </c>
      <c r="CK419" s="5">
        <v>118.8</v>
      </c>
      <c r="CL419" s="5">
        <v>119.5</v>
      </c>
      <c r="CM419" s="5">
        <v>119</v>
      </c>
      <c r="CN419" s="5">
        <v>118.8</v>
      </c>
      <c r="CO419" s="5">
        <v>118.3</v>
      </c>
      <c r="CP419" s="5">
        <v>118.4</v>
      </c>
      <c r="CQ419" s="5">
        <v>117.8</v>
      </c>
      <c r="CR419" s="5">
        <v>118.7</v>
      </c>
      <c r="CS419" s="5">
        <v>119</v>
      </c>
      <c r="CT419" s="5">
        <v>117.7</v>
      </c>
      <c r="CU419" s="5">
        <v>117.2</v>
      </c>
      <c r="CV419" s="5">
        <v>118</v>
      </c>
      <c r="CW419" s="5">
        <v>119.4</v>
      </c>
      <c r="CX419" s="5">
        <v>120.1</v>
      </c>
      <c r="CY419" s="5">
        <v>119.8</v>
      </c>
      <c r="CZ419" s="5">
        <v>119.6</v>
      </c>
      <c r="DA419" s="5">
        <v>119.6</v>
      </c>
      <c r="DB419" s="5">
        <v>120.8</v>
      </c>
      <c r="DC419" s="5">
        <v>121.3</v>
      </c>
      <c r="DD419" s="5">
        <v>121.7</v>
      </c>
      <c r="DE419" s="5">
        <v>121.8</v>
      </c>
      <c r="DF419" s="5">
        <v>122.4</v>
      </c>
      <c r="DG419" s="5">
        <v>122.8</v>
      </c>
      <c r="DH419" s="5">
        <v>123.4</v>
      </c>
      <c r="DI419" s="5">
        <v>124.8</v>
      </c>
      <c r="DJ419" s="5">
        <v>126.2</v>
      </c>
      <c r="DK419" s="5">
        <v>126.8</v>
      </c>
      <c r="DL419" s="5">
        <v>128.4</v>
      </c>
      <c r="DM419" s="5">
        <v>128.80000000000001</v>
      </c>
      <c r="DN419" s="5">
        <v>129</v>
      </c>
      <c r="DO419" s="5">
        <v>129.9</v>
      </c>
      <c r="DP419" s="5">
        <v>130.9</v>
      </c>
      <c r="DQ419" s="5">
        <v>126.9</v>
      </c>
      <c r="DR419" s="5">
        <v>128</v>
      </c>
      <c r="DS419" s="5">
        <v>129.6</v>
      </c>
      <c r="DT419" s="5">
        <v>132</v>
      </c>
    </row>
    <row r="420" spans="1:124">
      <c r="A420" s="3" t="s">
        <v>853</v>
      </c>
      <c r="B420" s="3" t="s">
        <v>854</v>
      </c>
      <c r="C420" s="4">
        <v>7.6050000000000006E-2</v>
      </c>
      <c r="D420" s="5">
        <v>106.3</v>
      </c>
      <c r="E420" s="5">
        <v>106.2</v>
      </c>
      <c r="F420" s="5">
        <v>106.9</v>
      </c>
      <c r="G420" s="5">
        <v>108.7</v>
      </c>
      <c r="H420" s="5">
        <v>107.8</v>
      </c>
      <c r="I420" s="5">
        <v>105.4</v>
      </c>
      <c r="J420" s="5">
        <v>104.5</v>
      </c>
      <c r="K420" s="5">
        <v>106</v>
      </c>
      <c r="L420" s="5">
        <v>105.6</v>
      </c>
      <c r="M420" s="5">
        <v>106.1</v>
      </c>
      <c r="N420" s="5">
        <v>105</v>
      </c>
      <c r="O420" s="5">
        <v>104.3</v>
      </c>
      <c r="P420" s="5">
        <v>106.6</v>
      </c>
      <c r="Q420" s="5">
        <v>108.3</v>
      </c>
      <c r="R420" s="5">
        <v>106.7</v>
      </c>
      <c r="S420" s="5">
        <v>108.6</v>
      </c>
      <c r="T420" s="5">
        <v>111</v>
      </c>
      <c r="U420" s="5">
        <v>107</v>
      </c>
      <c r="V420" s="5">
        <v>109.3</v>
      </c>
      <c r="W420" s="5">
        <v>107.3</v>
      </c>
      <c r="X420" s="5">
        <v>105.3</v>
      </c>
      <c r="Y420" s="5">
        <v>105.1</v>
      </c>
      <c r="Z420" s="5">
        <v>105.8</v>
      </c>
      <c r="AA420" s="5">
        <v>106.3</v>
      </c>
      <c r="AB420" s="5">
        <v>109.8</v>
      </c>
      <c r="AC420" s="5">
        <v>112.2</v>
      </c>
      <c r="AD420" s="5">
        <v>110.9</v>
      </c>
      <c r="AE420" s="5">
        <v>112.2</v>
      </c>
      <c r="AF420" s="5">
        <v>110.9</v>
      </c>
      <c r="AG420" s="5">
        <v>110.5</v>
      </c>
      <c r="AH420" s="5">
        <v>109.2</v>
      </c>
      <c r="AI420" s="5">
        <v>111.1</v>
      </c>
      <c r="AJ420" s="5">
        <v>109.5</v>
      </c>
      <c r="AK420" s="5">
        <v>108.4</v>
      </c>
      <c r="AL420" s="5">
        <v>107.4</v>
      </c>
      <c r="AM420" s="5">
        <v>109.2</v>
      </c>
      <c r="AN420" s="5">
        <v>105.5</v>
      </c>
      <c r="AO420" s="5">
        <v>106.9</v>
      </c>
      <c r="AP420" s="5">
        <v>108.4</v>
      </c>
      <c r="AQ420" s="5">
        <v>108</v>
      </c>
      <c r="AR420" s="5">
        <v>106.9</v>
      </c>
      <c r="AS420" s="5">
        <v>110.9</v>
      </c>
      <c r="AT420" s="5">
        <v>110.7</v>
      </c>
      <c r="AU420" s="5">
        <v>109.3</v>
      </c>
      <c r="AV420" s="5">
        <v>111.1</v>
      </c>
      <c r="AW420" s="5">
        <v>109.8</v>
      </c>
      <c r="AX420" s="5">
        <v>110.1</v>
      </c>
      <c r="AY420" s="5">
        <v>109.8</v>
      </c>
      <c r="AZ420" s="5">
        <v>110.9</v>
      </c>
      <c r="BA420" s="5">
        <v>111.9</v>
      </c>
      <c r="BB420" s="5">
        <v>110.5</v>
      </c>
      <c r="BC420" s="5">
        <v>110.7</v>
      </c>
      <c r="BD420" s="5">
        <v>111.9</v>
      </c>
      <c r="BE420" s="5">
        <v>112.2</v>
      </c>
      <c r="BF420" s="5">
        <v>112.5</v>
      </c>
      <c r="BG420" s="5">
        <v>112.9</v>
      </c>
      <c r="BH420" s="5">
        <v>114.3</v>
      </c>
      <c r="BI420" s="5">
        <v>113.5</v>
      </c>
      <c r="BJ420" s="5">
        <v>113.5</v>
      </c>
      <c r="BK420" s="5">
        <v>113.7</v>
      </c>
      <c r="BL420" s="5">
        <v>114</v>
      </c>
      <c r="BM420" s="5">
        <v>114.2</v>
      </c>
      <c r="BN420" s="5">
        <v>116.5</v>
      </c>
      <c r="BO420" s="5">
        <v>112.8</v>
      </c>
      <c r="BP420" s="5">
        <v>113.5</v>
      </c>
      <c r="BQ420" s="5">
        <v>112.5</v>
      </c>
      <c r="BR420" s="5">
        <v>111.4</v>
      </c>
      <c r="BS420" s="5">
        <v>111.5</v>
      </c>
      <c r="BT420" s="5">
        <v>111.4</v>
      </c>
      <c r="BU420" s="5">
        <v>112.4</v>
      </c>
      <c r="BV420" s="5">
        <v>110.3</v>
      </c>
      <c r="BW420" s="5">
        <v>109.5</v>
      </c>
      <c r="BX420" s="5">
        <v>111.2</v>
      </c>
      <c r="BY420" s="5">
        <v>109.1</v>
      </c>
      <c r="BZ420" s="5">
        <v>109.5</v>
      </c>
      <c r="CA420" s="5">
        <v>111.2</v>
      </c>
      <c r="CB420" s="5">
        <v>111.2</v>
      </c>
      <c r="CC420" s="5">
        <v>109.7</v>
      </c>
      <c r="CD420" s="5">
        <v>110.1</v>
      </c>
      <c r="CE420" s="5">
        <v>111.5</v>
      </c>
      <c r="CF420" s="5">
        <v>111</v>
      </c>
      <c r="CG420" s="5">
        <v>110.3</v>
      </c>
      <c r="CH420" s="5">
        <v>112.3</v>
      </c>
      <c r="CI420" s="5">
        <v>112.2</v>
      </c>
      <c r="CJ420" s="5">
        <v>112.8</v>
      </c>
      <c r="CK420" s="5">
        <v>112.6</v>
      </c>
      <c r="CL420" s="5">
        <v>111.1</v>
      </c>
      <c r="CM420" s="5">
        <v>111.6</v>
      </c>
      <c r="CN420" s="5">
        <v>109.7</v>
      </c>
      <c r="CO420" s="5">
        <v>110.5</v>
      </c>
      <c r="CP420" s="5">
        <v>109.4</v>
      </c>
      <c r="CQ420" s="5">
        <v>108.7</v>
      </c>
      <c r="CR420" s="5">
        <v>110.7</v>
      </c>
      <c r="CS420" s="5">
        <v>110.7</v>
      </c>
      <c r="CT420" s="5">
        <v>112</v>
      </c>
      <c r="CU420" s="5">
        <v>112.7</v>
      </c>
      <c r="CV420" s="5">
        <v>112</v>
      </c>
      <c r="CW420" s="5">
        <v>112</v>
      </c>
      <c r="CX420" s="5">
        <v>112.6</v>
      </c>
      <c r="CY420" s="5">
        <v>113.1</v>
      </c>
      <c r="CZ420" s="5">
        <v>113.5</v>
      </c>
      <c r="DA420" s="5">
        <v>112.4</v>
      </c>
      <c r="DB420" s="5">
        <v>114.2</v>
      </c>
      <c r="DC420" s="5">
        <v>113.9</v>
      </c>
      <c r="DD420" s="5">
        <v>114.9</v>
      </c>
      <c r="DE420" s="5">
        <v>114.1</v>
      </c>
      <c r="DF420" s="5">
        <v>117.2</v>
      </c>
      <c r="DG420" s="5">
        <v>118.6</v>
      </c>
      <c r="DH420" s="5">
        <v>120.1</v>
      </c>
      <c r="DI420" s="5">
        <v>122.2</v>
      </c>
      <c r="DJ420" s="5">
        <v>121.3</v>
      </c>
      <c r="DK420" s="5">
        <v>124.7</v>
      </c>
      <c r="DL420" s="5">
        <v>123.6</v>
      </c>
      <c r="DM420" s="5">
        <v>125.3</v>
      </c>
      <c r="DN420" s="5">
        <v>127.8</v>
      </c>
      <c r="DO420" s="5">
        <v>128.80000000000001</v>
      </c>
      <c r="DP420" s="5">
        <v>128.9</v>
      </c>
      <c r="DQ420" s="5">
        <v>129.80000000000001</v>
      </c>
      <c r="DR420" s="5">
        <v>130.4</v>
      </c>
      <c r="DS420" s="5">
        <v>132.30000000000001</v>
      </c>
      <c r="DT420" s="5">
        <v>133.9</v>
      </c>
    </row>
    <row r="421" spans="1:124">
      <c r="A421" s="3" t="s">
        <v>855</v>
      </c>
      <c r="B421" s="3" t="s">
        <v>856</v>
      </c>
      <c r="C421" s="4">
        <v>0.30512</v>
      </c>
      <c r="D421" s="5">
        <v>107</v>
      </c>
      <c r="E421" s="5">
        <v>109.2</v>
      </c>
      <c r="F421" s="5">
        <v>109</v>
      </c>
      <c r="G421" s="5">
        <v>108.7</v>
      </c>
      <c r="H421" s="5">
        <v>110.4</v>
      </c>
      <c r="I421" s="5">
        <v>109.4</v>
      </c>
      <c r="J421" s="5">
        <v>110.1</v>
      </c>
      <c r="K421" s="5">
        <v>111</v>
      </c>
      <c r="L421" s="5">
        <v>111.5</v>
      </c>
      <c r="M421" s="5">
        <v>109.5</v>
      </c>
      <c r="N421" s="5">
        <v>110.2</v>
      </c>
      <c r="O421" s="5">
        <v>112.7</v>
      </c>
      <c r="P421" s="5">
        <v>113.4</v>
      </c>
      <c r="Q421" s="5">
        <v>114.3</v>
      </c>
      <c r="R421" s="5">
        <v>114.2</v>
      </c>
      <c r="S421" s="5">
        <v>116</v>
      </c>
      <c r="T421" s="5">
        <v>115.4</v>
      </c>
      <c r="U421" s="5">
        <v>116.9</v>
      </c>
      <c r="V421" s="5">
        <v>117.3</v>
      </c>
      <c r="W421" s="5">
        <v>118.3</v>
      </c>
      <c r="X421" s="5">
        <v>118.2</v>
      </c>
      <c r="Y421" s="5">
        <v>119</v>
      </c>
      <c r="Z421" s="5">
        <v>112.1</v>
      </c>
      <c r="AA421" s="5">
        <v>112.6</v>
      </c>
      <c r="AB421" s="5">
        <v>112.8</v>
      </c>
      <c r="AC421" s="5">
        <v>113.1</v>
      </c>
      <c r="AD421" s="5">
        <v>114.4</v>
      </c>
      <c r="AE421" s="5">
        <v>115.2</v>
      </c>
      <c r="AF421" s="5">
        <v>115.4</v>
      </c>
      <c r="AG421" s="5">
        <v>116.1</v>
      </c>
      <c r="AH421" s="5">
        <v>115.5</v>
      </c>
      <c r="AI421" s="5">
        <v>115</v>
      </c>
      <c r="AJ421" s="5">
        <v>115.2</v>
      </c>
      <c r="AK421" s="5">
        <v>115.6</v>
      </c>
      <c r="AL421" s="5">
        <v>114.4</v>
      </c>
      <c r="AM421" s="5">
        <v>113.8</v>
      </c>
      <c r="AN421" s="5">
        <v>114.7</v>
      </c>
      <c r="AO421" s="5">
        <v>114.5</v>
      </c>
      <c r="AP421" s="5">
        <v>115.1</v>
      </c>
      <c r="AQ421" s="5">
        <v>115.4</v>
      </c>
      <c r="AR421" s="5">
        <v>113.6</v>
      </c>
      <c r="AS421" s="5">
        <v>115.3</v>
      </c>
      <c r="AT421" s="5">
        <v>114.2</v>
      </c>
      <c r="AU421" s="5">
        <v>114.5</v>
      </c>
      <c r="AV421" s="5">
        <v>113.8</v>
      </c>
      <c r="AW421" s="5">
        <v>114.6</v>
      </c>
      <c r="AX421" s="5">
        <v>113.3</v>
      </c>
      <c r="AY421" s="5">
        <v>111.9</v>
      </c>
      <c r="AZ421" s="5">
        <v>113.1</v>
      </c>
      <c r="BA421" s="5">
        <v>112.3</v>
      </c>
      <c r="BB421" s="5">
        <v>112.5</v>
      </c>
      <c r="BC421" s="5">
        <v>113.8</v>
      </c>
      <c r="BD421" s="5">
        <v>113.3</v>
      </c>
      <c r="BE421" s="5">
        <v>113.3</v>
      </c>
      <c r="BF421" s="5">
        <v>113.9</v>
      </c>
      <c r="BG421" s="5">
        <v>113.9</v>
      </c>
      <c r="BH421" s="5">
        <v>114.2</v>
      </c>
      <c r="BI421" s="5">
        <v>113.9</v>
      </c>
      <c r="BJ421" s="5">
        <v>113.8</v>
      </c>
      <c r="BK421" s="5">
        <v>114.7</v>
      </c>
      <c r="BL421" s="5">
        <v>115.8</v>
      </c>
      <c r="BM421" s="5">
        <v>116</v>
      </c>
      <c r="BN421" s="5">
        <v>116.8</v>
      </c>
      <c r="BO421" s="5">
        <v>117.6</v>
      </c>
      <c r="BP421" s="5">
        <v>118.1</v>
      </c>
      <c r="BQ421" s="5">
        <v>117.4</v>
      </c>
      <c r="BR421" s="5">
        <v>118.5</v>
      </c>
      <c r="BS421" s="5">
        <v>119.4</v>
      </c>
      <c r="BT421" s="5">
        <v>118.8</v>
      </c>
      <c r="BU421" s="5">
        <v>117.4</v>
      </c>
      <c r="BV421" s="5">
        <v>117.4</v>
      </c>
      <c r="BW421" s="5">
        <v>117.3</v>
      </c>
      <c r="BX421" s="5">
        <v>116.9</v>
      </c>
      <c r="BY421" s="5">
        <v>117.7</v>
      </c>
      <c r="BZ421" s="5">
        <v>118.7</v>
      </c>
      <c r="CA421" s="5">
        <v>120.6</v>
      </c>
      <c r="CB421" s="5">
        <v>120.5</v>
      </c>
      <c r="CC421" s="5">
        <v>119.7</v>
      </c>
      <c r="CD421" s="5">
        <v>120.6</v>
      </c>
      <c r="CE421" s="5">
        <v>122.1</v>
      </c>
      <c r="CF421" s="5">
        <v>121.7</v>
      </c>
      <c r="CG421" s="5">
        <v>124.5</v>
      </c>
      <c r="CH421" s="5">
        <v>124.4</v>
      </c>
      <c r="CI421" s="5">
        <v>124.8</v>
      </c>
      <c r="CJ421" s="5">
        <v>126.3</v>
      </c>
      <c r="CK421" s="5">
        <v>123.6</v>
      </c>
      <c r="CL421" s="5">
        <v>124.7</v>
      </c>
      <c r="CM421" s="5">
        <v>124.5</v>
      </c>
      <c r="CN421" s="5">
        <v>124.7</v>
      </c>
      <c r="CO421" s="5">
        <v>123.5</v>
      </c>
      <c r="CP421" s="5">
        <v>124.1</v>
      </c>
      <c r="CQ421" s="5">
        <v>123.3</v>
      </c>
      <c r="CR421" s="5">
        <v>124.5</v>
      </c>
      <c r="CS421" s="5">
        <v>124.9</v>
      </c>
      <c r="CT421" s="5">
        <v>124.3</v>
      </c>
      <c r="CU421" s="5">
        <v>122.8</v>
      </c>
      <c r="CV421" s="5">
        <v>124.8</v>
      </c>
      <c r="CW421" s="5">
        <v>126.9</v>
      </c>
      <c r="CX421" s="5">
        <v>128.6</v>
      </c>
      <c r="CY421" s="5">
        <v>127.5</v>
      </c>
      <c r="CZ421" s="5">
        <v>126.9</v>
      </c>
      <c r="DA421" s="5">
        <v>127.1</v>
      </c>
      <c r="DB421" s="5">
        <v>129.1</v>
      </c>
      <c r="DC421" s="5">
        <v>129.69999999999999</v>
      </c>
      <c r="DD421" s="5">
        <v>129.69999999999999</v>
      </c>
      <c r="DE421" s="5">
        <v>130.30000000000001</v>
      </c>
      <c r="DF421" s="5">
        <v>130.69999999999999</v>
      </c>
      <c r="DG421" s="5">
        <v>130.30000000000001</v>
      </c>
      <c r="DH421" s="5">
        <v>130.9</v>
      </c>
      <c r="DI421" s="5">
        <v>133.30000000000001</v>
      </c>
      <c r="DJ421" s="5">
        <v>135.69999999999999</v>
      </c>
      <c r="DK421" s="5">
        <v>136.19999999999999</v>
      </c>
      <c r="DL421" s="5">
        <v>139.19999999999999</v>
      </c>
      <c r="DM421" s="5">
        <v>139.4</v>
      </c>
      <c r="DN421" s="5">
        <v>138.69999999999999</v>
      </c>
      <c r="DO421" s="5">
        <v>140</v>
      </c>
      <c r="DP421" s="5">
        <v>141</v>
      </c>
      <c r="DQ421" s="5">
        <v>132.69999999999999</v>
      </c>
      <c r="DR421" s="5">
        <v>134.19999999999999</v>
      </c>
      <c r="DS421" s="5">
        <v>136.6</v>
      </c>
      <c r="DT421" s="5">
        <v>138.80000000000001</v>
      </c>
    </row>
    <row r="422" spans="1:124">
      <c r="A422" s="3" t="s">
        <v>857</v>
      </c>
      <c r="B422" s="3" t="s">
        <v>858</v>
      </c>
      <c r="C422" s="4">
        <v>1.8339999999999999E-2</v>
      </c>
      <c r="D422" s="5">
        <v>102.5</v>
      </c>
      <c r="E422" s="5">
        <v>102.8</v>
      </c>
      <c r="F422" s="5">
        <v>101.5</v>
      </c>
      <c r="G422" s="5">
        <v>103.6</v>
      </c>
      <c r="H422" s="5">
        <v>103.7</v>
      </c>
      <c r="I422" s="5">
        <v>100.8</v>
      </c>
      <c r="J422" s="5">
        <v>104.8</v>
      </c>
      <c r="K422" s="5">
        <v>101.9</v>
      </c>
      <c r="L422" s="5">
        <v>99.4</v>
      </c>
      <c r="M422" s="5">
        <v>102.4</v>
      </c>
      <c r="N422" s="5">
        <v>106</v>
      </c>
      <c r="O422" s="5">
        <v>103.4</v>
      </c>
      <c r="P422" s="5">
        <v>108.6</v>
      </c>
      <c r="Q422" s="5">
        <v>107.5</v>
      </c>
      <c r="R422" s="5">
        <v>107.5</v>
      </c>
      <c r="S422" s="5">
        <v>107.6</v>
      </c>
      <c r="T422" s="5">
        <v>104.9</v>
      </c>
      <c r="U422" s="5">
        <v>111</v>
      </c>
      <c r="V422" s="5">
        <v>112</v>
      </c>
      <c r="W422" s="5">
        <v>112.4</v>
      </c>
      <c r="X422" s="5">
        <v>110</v>
      </c>
      <c r="Y422" s="5">
        <v>108.6</v>
      </c>
      <c r="Z422" s="5">
        <v>109.1</v>
      </c>
      <c r="AA422" s="5">
        <v>113.1</v>
      </c>
      <c r="AB422" s="5">
        <v>112.2</v>
      </c>
      <c r="AC422" s="5">
        <v>119.5</v>
      </c>
      <c r="AD422" s="5">
        <v>114.4</v>
      </c>
      <c r="AE422" s="5">
        <v>118</v>
      </c>
      <c r="AF422" s="5">
        <v>117.8</v>
      </c>
      <c r="AG422" s="5">
        <v>117.2</v>
      </c>
      <c r="AH422" s="5">
        <v>111.9</v>
      </c>
      <c r="AI422" s="5">
        <v>110.8</v>
      </c>
      <c r="AJ422" s="5">
        <v>111.2</v>
      </c>
      <c r="AK422" s="5">
        <v>114.9</v>
      </c>
      <c r="AL422" s="5">
        <v>106.3</v>
      </c>
      <c r="AM422" s="5">
        <v>102.3</v>
      </c>
      <c r="AN422" s="5">
        <v>98.1</v>
      </c>
      <c r="AO422" s="5">
        <v>97.7</v>
      </c>
      <c r="AP422" s="5">
        <v>96.9</v>
      </c>
      <c r="AQ422" s="5">
        <v>100.8</v>
      </c>
      <c r="AR422" s="5">
        <v>104.6</v>
      </c>
      <c r="AS422" s="5">
        <v>101.5</v>
      </c>
      <c r="AT422" s="5">
        <v>99.5</v>
      </c>
      <c r="AU422" s="5">
        <v>97.1</v>
      </c>
      <c r="AV422" s="5">
        <v>97.9</v>
      </c>
      <c r="AW422" s="5">
        <v>97.1</v>
      </c>
      <c r="AX422" s="5">
        <v>94.3</v>
      </c>
      <c r="AY422" s="5">
        <v>98.7</v>
      </c>
      <c r="AZ422" s="5">
        <v>92.5</v>
      </c>
      <c r="BA422" s="5">
        <v>97.3</v>
      </c>
      <c r="BB422" s="5">
        <v>94.9</v>
      </c>
      <c r="BC422" s="5">
        <v>100</v>
      </c>
      <c r="BD422" s="5">
        <v>98.6</v>
      </c>
      <c r="BE422" s="5">
        <v>100.8</v>
      </c>
      <c r="BF422" s="5">
        <v>98.1</v>
      </c>
      <c r="BG422" s="5">
        <v>96.3</v>
      </c>
      <c r="BH422" s="5">
        <v>96.9</v>
      </c>
      <c r="BI422" s="5">
        <v>97.1</v>
      </c>
      <c r="BJ422" s="5">
        <v>96.9</v>
      </c>
      <c r="BK422" s="5">
        <v>96.1</v>
      </c>
      <c r="BL422" s="5">
        <v>99.5</v>
      </c>
      <c r="BM422" s="5">
        <v>100.8</v>
      </c>
      <c r="BN422" s="5">
        <v>99.8</v>
      </c>
      <c r="BO422" s="5">
        <v>94.7</v>
      </c>
      <c r="BP422" s="5">
        <v>95.1</v>
      </c>
      <c r="BQ422" s="5">
        <v>94.2</v>
      </c>
      <c r="BR422" s="5">
        <v>95.2</v>
      </c>
      <c r="BS422" s="5">
        <v>94.8</v>
      </c>
      <c r="BT422" s="5">
        <v>92.4</v>
      </c>
      <c r="BU422" s="5">
        <v>93.1</v>
      </c>
      <c r="BV422" s="5">
        <v>95.1</v>
      </c>
      <c r="BW422" s="5">
        <v>98.2</v>
      </c>
      <c r="BX422" s="5">
        <v>94.4</v>
      </c>
      <c r="BY422" s="5">
        <v>93.8</v>
      </c>
      <c r="BZ422" s="5">
        <v>96.1</v>
      </c>
      <c r="CA422" s="5">
        <v>99.3</v>
      </c>
      <c r="CB422" s="5">
        <v>97.4</v>
      </c>
      <c r="CC422" s="5">
        <v>98</v>
      </c>
      <c r="CD422" s="5">
        <v>97.1</v>
      </c>
      <c r="CE422" s="5">
        <v>96.3</v>
      </c>
      <c r="CF422" s="5">
        <v>100</v>
      </c>
      <c r="CG422" s="5">
        <v>96.8</v>
      </c>
      <c r="CH422" s="5">
        <v>100.8</v>
      </c>
      <c r="CI422" s="5">
        <v>104</v>
      </c>
      <c r="CJ422" s="5">
        <v>100.4</v>
      </c>
      <c r="CK422" s="5">
        <v>96.9</v>
      </c>
      <c r="CL422" s="5">
        <v>97.6</v>
      </c>
      <c r="CM422" s="5">
        <v>94.1</v>
      </c>
      <c r="CN422" s="5">
        <v>93.1</v>
      </c>
      <c r="CO422" s="5">
        <v>93.6</v>
      </c>
      <c r="CP422" s="5">
        <v>89.8</v>
      </c>
      <c r="CQ422" s="5">
        <v>89.1</v>
      </c>
      <c r="CR422" s="5">
        <v>90.8</v>
      </c>
      <c r="CS422" s="5">
        <v>91.9</v>
      </c>
      <c r="CT422" s="5">
        <v>93.4</v>
      </c>
      <c r="CU422" s="5">
        <v>96.8</v>
      </c>
      <c r="CV422" s="5">
        <v>89</v>
      </c>
      <c r="CW422" s="5">
        <v>92.6</v>
      </c>
      <c r="CX422" s="5">
        <v>88.7</v>
      </c>
      <c r="CY422" s="5">
        <v>88.7</v>
      </c>
      <c r="CZ422" s="5">
        <v>93.2</v>
      </c>
      <c r="DA422" s="5">
        <v>96.5</v>
      </c>
      <c r="DB422" s="5">
        <v>92.8</v>
      </c>
      <c r="DC422" s="5">
        <v>97.8</v>
      </c>
      <c r="DD422" s="5">
        <v>102.4</v>
      </c>
      <c r="DE422" s="5">
        <v>102.2</v>
      </c>
      <c r="DF422" s="5">
        <v>100.8</v>
      </c>
      <c r="DG422" s="5">
        <v>105.7</v>
      </c>
      <c r="DH422" s="5">
        <v>108.6</v>
      </c>
      <c r="DI422" s="5">
        <v>109.7</v>
      </c>
      <c r="DJ422" s="5">
        <v>112.2</v>
      </c>
      <c r="DK422" s="5">
        <v>115.5</v>
      </c>
      <c r="DL422" s="5">
        <v>115.7</v>
      </c>
      <c r="DM422" s="5">
        <v>117.3</v>
      </c>
      <c r="DN422" s="5">
        <v>119.1</v>
      </c>
      <c r="DO422" s="5">
        <v>117.6</v>
      </c>
      <c r="DP422" s="5">
        <v>119.3</v>
      </c>
      <c r="DQ422" s="5">
        <v>117.6</v>
      </c>
      <c r="DR422" s="5">
        <v>116.2</v>
      </c>
      <c r="DS422" s="5">
        <v>118.1</v>
      </c>
      <c r="DT422" s="5">
        <v>123.3</v>
      </c>
    </row>
    <row r="423" spans="1:124">
      <c r="A423" s="3" t="s">
        <v>859</v>
      </c>
      <c r="B423" s="3" t="s">
        <v>860</v>
      </c>
      <c r="C423" s="4">
        <v>2.7040000000000002E-2</v>
      </c>
      <c r="D423" s="5">
        <v>102.5</v>
      </c>
      <c r="E423" s="5">
        <v>102.4</v>
      </c>
      <c r="F423" s="5">
        <v>103.2</v>
      </c>
      <c r="G423" s="5">
        <v>102.6</v>
      </c>
      <c r="H423" s="5">
        <v>103.9</v>
      </c>
      <c r="I423" s="5">
        <v>102.4</v>
      </c>
      <c r="J423" s="5">
        <v>103.7</v>
      </c>
      <c r="K423" s="5">
        <v>104</v>
      </c>
      <c r="L423" s="5">
        <v>104.2</v>
      </c>
      <c r="M423" s="5">
        <v>104.6</v>
      </c>
      <c r="N423" s="5">
        <v>106.2</v>
      </c>
      <c r="O423" s="5">
        <v>107.7</v>
      </c>
      <c r="P423" s="5">
        <v>110.3</v>
      </c>
      <c r="Q423" s="5">
        <v>110.8</v>
      </c>
      <c r="R423" s="5">
        <v>111.5</v>
      </c>
      <c r="S423" s="5">
        <v>110.9</v>
      </c>
      <c r="T423" s="5">
        <v>111</v>
      </c>
      <c r="U423" s="5">
        <v>110.1</v>
      </c>
      <c r="V423" s="5">
        <v>109.6</v>
      </c>
      <c r="W423" s="5">
        <v>109.6</v>
      </c>
      <c r="X423" s="5">
        <v>112</v>
      </c>
      <c r="Y423" s="5">
        <v>112.2</v>
      </c>
      <c r="Z423" s="5">
        <v>115.9</v>
      </c>
      <c r="AA423" s="5">
        <v>116.2</v>
      </c>
      <c r="AB423" s="5">
        <v>116.6</v>
      </c>
      <c r="AC423" s="5">
        <v>117.3</v>
      </c>
      <c r="AD423" s="5">
        <v>117.2</v>
      </c>
      <c r="AE423" s="5">
        <v>116.8</v>
      </c>
      <c r="AF423" s="5">
        <v>117.2</v>
      </c>
      <c r="AG423" s="5">
        <v>117.6</v>
      </c>
      <c r="AH423" s="5">
        <v>118.3</v>
      </c>
      <c r="AI423" s="5">
        <v>118.6</v>
      </c>
      <c r="AJ423" s="5">
        <v>118.5</v>
      </c>
      <c r="AK423" s="5">
        <v>119.2</v>
      </c>
      <c r="AL423" s="5">
        <v>120</v>
      </c>
      <c r="AM423" s="5">
        <v>122.2</v>
      </c>
      <c r="AN423" s="5">
        <v>124.1</v>
      </c>
      <c r="AO423" s="5">
        <v>121.1</v>
      </c>
      <c r="AP423" s="5">
        <v>119.6</v>
      </c>
      <c r="AQ423" s="5">
        <v>120.1</v>
      </c>
      <c r="AR423" s="5">
        <v>120.8</v>
      </c>
      <c r="AS423" s="5">
        <v>120.7</v>
      </c>
      <c r="AT423" s="5">
        <v>120.7</v>
      </c>
      <c r="AU423" s="5">
        <v>122.2</v>
      </c>
      <c r="AV423" s="5">
        <v>122.2</v>
      </c>
      <c r="AW423" s="5">
        <v>125.6</v>
      </c>
      <c r="AX423" s="5">
        <v>125.9</v>
      </c>
      <c r="AY423" s="5">
        <v>126.1</v>
      </c>
      <c r="AZ423" s="5">
        <v>126.7</v>
      </c>
      <c r="BA423" s="5">
        <v>126.3</v>
      </c>
      <c r="BB423" s="5">
        <v>120.5</v>
      </c>
      <c r="BC423" s="5">
        <v>120.8</v>
      </c>
      <c r="BD423" s="5">
        <v>121.5</v>
      </c>
      <c r="BE423" s="5">
        <v>123.6</v>
      </c>
      <c r="BF423" s="5">
        <v>123.8</v>
      </c>
      <c r="BG423" s="5">
        <v>123.9</v>
      </c>
      <c r="BH423" s="5">
        <v>121.3</v>
      </c>
      <c r="BI423" s="5">
        <v>121.3</v>
      </c>
      <c r="BJ423" s="5">
        <v>121.3</v>
      </c>
      <c r="BK423" s="5">
        <v>122.5</v>
      </c>
      <c r="BL423" s="5">
        <v>121.5</v>
      </c>
      <c r="BM423" s="5">
        <v>122.3</v>
      </c>
      <c r="BN423" s="5">
        <v>123</v>
      </c>
      <c r="BO423" s="5">
        <v>122</v>
      </c>
      <c r="BP423" s="5">
        <v>120.7</v>
      </c>
      <c r="BQ423" s="5">
        <v>120.8</v>
      </c>
      <c r="BR423" s="5">
        <v>121</v>
      </c>
      <c r="BS423" s="5">
        <v>124.2</v>
      </c>
      <c r="BT423" s="5">
        <v>124.7</v>
      </c>
      <c r="BU423" s="5">
        <v>122.5</v>
      </c>
      <c r="BV423" s="5">
        <v>121.9</v>
      </c>
      <c r="BW423" s="5">
        <v>120.9</v>
      </c>
      <c r="BX423" s="5">
        <v>117.6</v>
      </c>
      <c r="BY423" s="5">
        <v>116.8</v>
      </c>
      <c r="BZ423" s="5">
        <v>118</v>
      </c>
      <c r="CA423" s="5">
        <v>117.1</v>
      </c>
      <c r="CB423" s="5">
        <v>117.7</v>
      </c>
      <c r="CC423" s="5">
        <v>117.2</v>
      </c>
      <c r="CD423" s="5">
        <v>122.2</v>
      </c>
      <c r="CE423" s="5">
        <v>125.2</v>
      </c>
      <c r="CF423" s="5">
        <v>125.6</v>
      </c>
      <c r="CG423" s="5">
        <v>125.1</v>
      </c>
      <c r="CH423" s="5">
        <v>125.1</v>
      </c>
      <c r="CI423" s="5">
        <v>125.7</v>
      </c>
      <c r="CJ423" s="5">
        <v>125.9</v>
      </c>
      <c r="CK423" s="5">
        <v>127.2</v>
      </c>
      <c r="CL423" s="5">
        <v>128.80000000000001</v>
      </c>
      <c r="CM423" s="5">
        <v>122.9</v>
      </c>
      <c r="CN423" s="5">
        <v>120.5</v>
      </c>
      <c r="CO423" s="5">
        <v>120.6</v>
      </c>
      <c r="CP423" s="5">
        <v>123</v>
      </c>
      <c r="CQ423" s="5">
        <v>120.3</v>
      </c>
      <c r="CR423" s="5">
        <v>120.9</v>
      </c>
      <c r="CS423" s="5">
        <v>120.8</v>
      </c>
      <c r="CT423" s="5">
        <v>120.1</v>
      </c>
      <c r="CU423" s="5">
        <v>119.1</v>
      </c>
      <c r="CV423" s="5">
        <v>122.1</v>
      </c>
      <c r="CW423" s="5">
        <v>120.5</v>
      </c>
      <c r="CX423" s="5">
        <v>119.6</v>
      </c>
      <c r="CY423" s="5">
        <v>120.2</v>
      </c>
      <c r="CZ423" s="5">
        <v>120.7</v>
      </c>
      <c r="DA423" s="5">
        <v>120</v>
      </c>
      <c r="DB423" s="5">
        <v>121.2</v>
      </c>
      <c r="DC423" s="5">
        <v>121</v>
      </c>
      <c r="DD423" s="5">
        <v>121.3</v>
      </c>
      <c r="DE423" s="5">
        <v>120.9</v>
      </c>
      <c r="DF423" s="5">
        <v>121.4</v>
      </c>
      <c r="DG423" s="5">
        <v>121.4</v>
      </c>
      <c r="DH423" s="5">
        <v>120.6</v>
      </c>
      <c r="DI423" s="5">
        <v>121.3</v>
      </c>
      <c r="DJ423" s="5">
        <v>122.6</v>
      </c>
      <c r="DK423" s="5">
        <v>123.2</v>
      </c>
      <c r="DL423" s="5">
        <v>122.7</v>
      </c>
      <c r="DM423" s="5">
        <v>123.7</v>
      </c>
      <c r="DN423" s="5">
        <v>123.1</v>
      </c>
      <c r="DO423" s="5">
        <v>125.7</v>
      </c>
      <c r="DP423" s="5">
        <v>125.7</v>
      </c>
      <c r="DQ423" s="5">
        <v>126.4</v>
      </c>
      <c r="DR423" s="5">
        <v>127.9</v>
      </c>
      <c r="DS423" s="5">
        <v>129.1</v>
      </c>
      <c r="DT423" s="5">
        <v>133.19999999999999</v>
      </c>
    </row>
    <row r="424" spans="1:124">
      <c r="A424" s="3" t="s">
        <v>861</v>
      </c>
      <c r="B424" s="3" t="s">
        <v>862</v>
      </c>
      <c r="C424" s="4">
        <v>2.3640000000000001E-2</v>
      </c>
      <c r="D424" s="5">
        <v>101.4</v>
      </c>
      <c r="E424" s="5">
        <v>101.7</v>
      </c>
      <c r="F424" s="5">
        <v>101.9</v>
      </c>
      <c r="G424" s="5">
        <v>101.8</v>
      </c>
      <c r="H424" s="5">
        <v>102</v>
      </c>
      <c r="I424" s="5">
        <v>101.9</v>
      </c>
      <c r="J424" s="5">
        <v>102.5</v>
      </c>
      <c r="K424" s="5">
        <v>103.3</v>
      </c>
      <c r="L424" s="5">
        <v>103.1</v>
      </c>
      <c r="M424" s="5">
        <v>103</v>
      </c>
      <c r="N424" s="5">
        <v>102.4</v>
      </c>
      <c r="O424" s="5">
        <v>103.7</v>
      </c>
      <c r="P424" s="5">
        <v>104.2</v>
      </c>
      <c r="Q424" s="5">
        <v>104.2</v>
      </c>
      <c r="R424" s="5">
        <v>108.7</v>
      </c>
      <c r="S424" s="5">
        <v>110.3</v>
      </c>
      <c r="T424" s="5">
        <v>108.5</v>
      </c>
      <c r="U424" s="5">
        <v>109.2</v>
      </c>
      <c r="V424" s="5">
        <v>109.4</v>
      </c>
      <c r="W424" s="5">
        <v>109</v>
      </c>
      <c r="X424" s="5">
        <v>109.1</v>
      </c>
      <c r="Y424" s="5">
        <v>108.7</v>
      </c>
      <c r="Z424" s="5">
        <v>109</v>
      </c>
      <c r="AA424" s="5">
        <v>108.6</v>
      </c>
      <c r="AB424" s="5">
        <v>109.2</v>
      </c>
      <c r="AC424" s="5">
        <v>108.6</v>
      </c>
      <c r="AD424" s="5">
        <v>109.2</v>
      </c>
      <c r="AE424" s="5">
        <v>109</v>
      </c>
      <c r="AF424" s="5">
        <v>109.3</v>
      </c>
      <c r="AG424" s="5">
        <v>110.1</v>
      </c>
      <c r="AH424" s="5">
        <v>110</v>
      </c>
      <c r="AI424" s="5">
        <v>109.8</v>
      </c>
      <c r="AJ424" s="5">
        <v>109</v>
      </c>
      <c r="AK424" s="5">
        <v>109.9</v>
      </c>
      <c r="AL424" s="5">
        <v>109.6</v>
      </c>
      <c r="AM424" s="5">
        <v>110.1</v>
      </c>
      <c r="AN424" s="5">
        <v>110.1</v>
      </c>
      <c r="AO424" s="5">
        <v>110.7</v>
      </c>
      <c r="AP424" s="5">
        <v>110.9</v>
      </c>
      <c r="AQ424" s="5">
        <v>110.6</v>
      </c>
      <c r="AR424" s="5">
        <v>109.1</v>
      </c>
      <c r="AS424" s="5">
        <v>109.5</v>
      </c>
      <c r="AT424" s="5">
        <v>111.6</v>
      </c>
      <c r="AU424" s="5">
        <v>113.9</v>
      </c>
      <c r="AV424" s="5">
        <v>116.6</v>
      </c>
      <c r="AW424" s="5">
        <v>116.8</v>
      </c>
      <c r="AX424" s="5">
        <v>117.1</v>
      </c>
      <c r="AY424" s="5">
        <v>116.4</v>
      </c>
      <c r="AZ424" s="5">
        <v>117.3</v>
      </c>
      <c r="BA424" s="5">
        <v>117.3</v>
      </c>
      <c r="BB424" s="5">
        <v>117.5</v>
      </c>
      <c r="BC424" s="5">
        <v>117.4</v>
      </c>
      <c r="BD424" s="5">
        <v>117.4</v>
      </c>
      <c r="BE424" s="5">
        <v>117.1</v>
      </c>
      <c r="BF424" s="5">
        <v>117.3</v>
      </c>
      <c r="BG424" s="5">
        <v>117.2</v>
      </c>
      <c r="BH424" s="5">
        <v>117.1</v>
      </c>
      <c r="BI424" s="5">
        <v>117.3</v>
      </c>
      <c r="BJ424" s="5">
        <v>117.2</v>
      </c>
      <c r="BK424" s="5">
        <v>117.2</v>
      </c>
      <c r="BL424" s="5">
        <v>117.1</v>
      </c>
      <c r="BM424" s="5">
        <v>117</v>
      </c>
      <c r="BN424" s="5">
        <v>116.9</v>
      </c>
      <c r="BO424" s="5">
        <v>116.6</v>
      </c>
      <c r="BP424" s="5">
        <v>116.9</v>
      </c>
      <c r="BQ424" s="5">
        <v>115.2</v>
      </c>
      <c r="BR424" s="5">
        <v>115.2</v>
      </c>
      <c r="BS424" s="5">
        <v>115.3</v>
      </c>
      <c r="BT424" s="5">
        <v>115.4</v>
      </c>
      <c r="BU424" s="5">
        <v>115.5</v>
      </c>
      <c r="BV424" s="5">
        <v>115.7</v>
      </c>
      <c r="BW424" s="5">
        <v>116.1</v>
      </c>
      <c r="BX424" s="5">
        <v>115.6</v>
      </c>
      <c r="BY424" s="5">
        <v>115.6</v>
      </c>
      <c r="BZ424" s="5">
        <v>115.8</v>
      </c>
      <c r="CA424" s="5">
        <v>115.9</v>
      </c>
      <c r="CB424" s="5">
        <v>115.8</v>
      </c>
      <c r="CC424" s="5">
        <v>114.5</v>
      </c>
      <c r="CD424" s="5">
        <v>115.8</v>
      </c>
      <c r="CE424" s="5">
        <v>115.4</v>
      </c>
      <c r="CF424" s="5">
        <v>115.8</v>
      </c>
      <c r="CG424" s="5">
        <v>115.8</v>
      </c>
      <c r="CH424" s="5">
        <v>115.9</v>
      </c>
      <c r="CI424" s="5">
        <v>115.5</v>
      </c>
      <c r="CJ424" s="5">
        <v>115.3</v>
      </c>
      <c r="CK424" s="5">
        <v>116.6</v>
      </c>
      <c r="CL424" s="5">
        <v>116.4</v>
      </c>
      <c r="CM424" s="5">
        <v>116.3</v>
      </c>
      <c r="CN424" s="5">
        <v>116.7</v>
      </c>
      <c r="CO424" s="5">
        <v>116.5</v>
      </c>
      <c r="CP424" s="5">
        <v>116.5</v>
      </c>
      <c r="CQ424" s="5">
        <v>116.6</v>
      </c>
      <c r="CR424" s="5">
        <v>116.6</v>
      </c>
      <c r="CS424" s="5">
        <v>117.1</v>
      </c>
      <c r="CT424" s="5">
        <v>117.1</v>
      </c>
      <c r="CU424" s="5">
        <v>119.7</v>
      </c>
      <c r="CV424" s="5">
        <v>119.7</v>
      </c>
      <c r="CW424" s="5">
        <v>119.7</v>
      </c>
      <c r="CX424" s="5">
        <v>120.3</v>
      </c>
      <c r="CY424" s="5">
        <v>120.2</v>
      </c>
      <c r="CZ424" s="5">
        <v>120.2</v>
      </c>
      <c r="DA424" s="5">
        <v>120.2</v>
      </c>
      <c r="DB424" s="5">
        <v>121</v>
      </c>
      <c r="DC424" s="5">
        <v>121</v>
      </c>
      <c r="DD424" s="5">
        <v>121.7</v>
      </c>
      <c r="DE424" s="5">
        <v>121.6</v>
      </c>
      <c r="DF424" s="5">
        <v>121.7</v>
      </c>
      <c r="DG424" s="5">
        <v>122</v>
      </c>
      <c r="DH424" s="5">
        <v>122.1</v>
      </c>
      <c r="DI424" s="5">
        <v>122.4</v>
      </c>
      <c r="DJ424" s="5">
        <v>122.4</v>
      </c>
      <c r="DK424" s="5">
        <v>120.8</v>
      </c>
      <c r="DL424" s="5">
        <v>120.8</v>
      </c>
      <c r="DM424" s="5">
        <v>120.8</v>
      </c>
      <c r="DN424" s="5">
        <v>120.8</v>
      </c>
      <c r="DO424" s="5">
        <v>120.6</v>
      </c>
      <c r="DP424" s="5">
        <v>120.5</v>
      </c>
      <c r="DQ424" s="5">
        <v>120.5</v>
      </c>
      <c r="DR424" s="5">
        <v>120.3</v>
      </c>
      <c r="DS424" s="5">
        <v>120.3</v>
      </c>
      <c r="DT424" s="5">
        <v>121.2</v>
      </c>
    </row>
    <row r="425" spans="1:124">
      <c r="A425" s="3" t="s">
        <v>863</v>
      </c>
      <c r="B425" s="3" t="s">
        <v>864</v>
      </c>
      <c r="C425" s="4">
        <v>0.10008</v>
      </c>
      <c r="D425" s="5">
        <v>103.3</v>
      </c>
      <c r="E425" s="5">
        <v>103.8</v>
      </c>
      <c r="F425" s="5">
        <v>104.7</v>
      </c>
      <c r="G425" s="5">
        <v>105.6</v>
      </c>
      <c r="H425" s="5">
        <v>101.9</v>
      </c>
      <c r="I425" s="5">
        <v>104.3</v>
      </c>
      <c r="J425" s="5">
        <v>99.7</v>
      </c>
      <c r="K425" s="5">
        <v>97.7</v>
      </c>
      <c r="L425" s="5">
        <v>102.1</v>
      </c>
      <c r="M425" s="5">
        <v>99.2</v>
      </c>
      <c r="N425" s="5">
        <v>101.8</v>
      </c>
      <c r="O425" s="5">
        <v>99.1</v>
      </c>
      <c r="P425" s="5">
        <v>102.1</v>
      </c>
      <c r="Q425" s="5">
        <v>104</v>
      </c>
      <c r="R425" s="5">
        <v>109.2</v>
      </c>
      <c r="S425" s="5">
        <v>110.1</v>
      </c>
      <c r="T425" s="5">
        <v>106.1</v>
      </c>
      <c r="U425" s="5">
        <v>104.6</v>
      </c>
      <c r="V425" s="5">
        <v>106.5</v>
      </c>
      <c r="W425" s="5">
        <v>104.8</v>
      </c>
      <c r="X425" s="5">
        <v>108.2</v>
      </c>
      <c r="Y425" s="5">
        <v>104.1</v>
      </c>
      <c r="Z425" s="5">
        <v>104</v>
      </c>
      <c r="AA425" s="5">
        <v>104.1</v>
      </c>
      <c r="AB425" s="5">
        <v>105.7</v>
      </c>
      <c r="AC425" s="5">
        <v>105.8</v>
      </c>
      <c r="AD425" s="5">
        <v>112.6</v>
      </c>
      <c r="AE425" s="5">
        <v>109</v>
      </c>
      <c r="AF425" s="5">
        <v>109.3</v>
      </c>
      <c r="AG425" s="5">
        <v>111.3</v>
      </c>
      <c r="AH425" s="5">
        <v>108.1</v>
      </c>
      <c r="AI425" s="5">
        <v>112</v>
      </c>
      <c r="AJ425" s="5">
        <v>107.5</v>
      </c>
      <c r="AK425" s="5">
        <v>108.3</v>
      </c>
      <c r="AL425" s="5">
        <v>106.2</v>
      </c>
      <c r="AM425" s="5">
        <v>105.8</v>
      </c>
      <c r="AN425" s="5">
        <v>107.8</v>
      </c>
      <c r="AO425" s="5">
        <v>113.3</v>
      </c>
      <c r="AP425" s="5">
        <v>111.8</v>
      </c>
      <c r="AQ425" s="5">
        <v>109.9</v>
      </c>
      <c r="AR425" s="5">
        <v>107.5</v>
      </c>
      <c r="AS425" s="5">
        <v>106.2</v>
      </c>
      <c r="AT425" s="5">
        <v>112.4</v>
      </c>
      <c r="AU425" s="5">
        <v>112.4</v>
      </c>
      <c r="AV425" s="5">
        <v>111.5</v>
      </c>
      <c r="AW425" s="5">
        <v>113.5</v>
      </c>
      <c r="AX425" s="5">
        <v>114</v>
      </c>
      <c r="AY425" s="5">
        <v>118</v>
      </c>
      <c r="AZ425" s="5">
        <v>119.9</v>
      </c>
      <c r="BA425" s="5">
        <v>119.6</v>
      </c>
      <c r="BB425" s="5">
        <v>118.6</v>
      </c>
      <c r="BC425" s="5">
        <v>119.7</v>
      </c>
      <c r="BD425" s="5">
        <v>118.4</v>
      </c>
      <c r="BE425" s="5">
        <v>118.6</v>
      </c>
      <c r="BF425" s="5">
        <v>119.1</v>
      </c>
      <c r="BG425" s="5">
        <v>119.1</v>
      </c>
      <c r="BH425" s="5">
        <v>118.7</v>
      </c>
      <c r="BI425" s="5">
        <v>120.6</v>
      </c>
      <c r="BJ425" s="5">
        <v>117.9</v>
      </c>
      <c r="BK425" s="5">
        <v>119.4</v>
      </c>
      <c r="BL425" s="5">
        <v>118.9</v>
      </c>
      <c r="BM425" s="5">
        <v>117.7</v>
      </c>
      <c r="BN425" s="5">
        <v>120.2</v>
      </c>
      <c r="BO425" s="5">
        <v>118.7</v>
      </c>
      <c r="BP425" s="5">
        <v>120</v>
      </c>
      <c r="BQ425" s="5">
        <v>116.6</v>
      </c>
      <c r="BR425" s="5">
        <v>117</v>
      </c>
      <c r="BS425" s="5">
        <v>115.4</v>
      </c>
      <c r="BT425" s="5">
        <v>115.3</v>
      </c>
      <c r="BU425" s="5">
        <v>118.6</v>
      </c>
      <c r="BV425" s="5">
        <v>118.6</v>
      </c>
      <c r="BW425" s="5">
        <v>118.3</v>
      </c>
      <c r="BX425" s="5">
        <v>118</v>
      </c>
      <c r="BY425" s="5">
        <v>118.3</v>
      </c>
      <c r="BZ425" s="5">
        <v>115.3</v>
      </c>
      <c r="CA425" s="5">
        <v>117.2</v>
      </c>
      <c r="CB425" s="5">
        <v>118.7</v>
      </c>
      <c r="CC425" s="5">
        <v>119.2</v>
      </c>
      <c r="CD425" s="5">
        <v>118.6</v>
      </c>
      <c r="CE425" s="5">
        <v>119.1</v>
      </c>
      <c r="CF425" s="5">
        <v>118.5</v>
      </c>
      <c r="CG425" s="5">
        <v>119.2</v>
      </c>
      <c r="CH425" s="5">
        <v>119.3</v>
      </c>
      <c r="CI425" s="5">
        <v>119</v>
      </c>
      <c r="CJ425" s="5">
        <v>119.1</v>
      </c>
      <c r="CK425" s="5">
        <v>119.2</v>
      </c>
      <c r="CL425" s="5">
        <v>119.4</v>
      </c>
      <c r="CM425" s="5">
        <v>119.3</v>
      </c>
      <c r="CN425" s="5">
        <v>119.3</v>
      </c>
      <c r="CO425" s="5">
        <v>119.4</v>
      </c>
      <c r="CP425" s="5">
        <v>119.4</v>
      </c>
      <c r="CQ425" s="5">
        <v>119.5</v>
      </c>
      <c r="CR425" s="5">
        <v>119.4</v>
      </c>
      <c r="CS425" s="5">
        <v>119.5</v>
      </c>
      <c r="CT425" s="5">
        <v>112.1</v>
      </c>
      <c r="CU425" s="5">
        <v>112.5</v>
      </c>
      <c r="CV425" s="5">
        <v>112.5</v>
      </c>
      <c r="CW425" s="5">
        <v>112.6</v>
      </c>
      <c r="CX425" s="5">
        <v>112.5</v>
      </c>
      <c r="CY425" s="5">
        <v>113.6</v>
      </c>
      <c r="CZ425" s="5">
        <v>112.6</v>
      </c>
      <c r="DA425" s="5">
        <v>112.4</v>
      </c>
      <c r="DB425" s="5">
        <v>112.7</v>
      </c>
      <c r="DC425" s="5">
        <v>112.9</v>
      </c>
      <c r="DD425" s="5">
        <v>112.8</v>
      </c>
      <c r="DE425" s="5">
        <v>112.3</v>
      </c>
      <c r="DF425" s="5">
        <v>112.2</v>
      </c>
      <c r="DG425" s="5">
        <v>112.9</v>
      </c>
      <c r="DH425" s="5">
        <v>113.1</v>
      </c>
      <c r="DI425" s="5">
        <v>112.8</v>
      </c>
      <c r="DJ425" s="5">
        <v>112.8</v>
      </c>
      <c r="DK425" s="5">
        <v>113.7</v>
      </c>
      <c r="DL425" s="5">
        <v>114.3</v>
      </c>
      <c r="DM425" s="5">
        <v>114.5</v>
      </c>
      <c r="DN425" s="5">
        <v>115.3</v>
      </c>
      <c r="DO425" s="5">
        <v>115.4</v>
      </c>
      <c r="DP425" s="5">
        <v>116.6</v>
      </c>
      <c r="DQ425" s="5">
        <v>117.3</v>
      </c>
      <c r="DR425" s="5">
        <v>118.3</v>
      </c>
      <c r="DS425" s="5">
        <v>120.7</v>
      </c>
      <c r="DT425" s="5">
        <v>123.3</v>
      </c>
    </row>
    <row r="426" spans="1:124">
      <c r="A426" s="3" t="s">
        <v>865</v>
      </c>
      <c r="B426" s="3" t="s">
        <v>866</v>
      </c>
      <c r="C426" s="4">
        <v>2.734E-2</v>
      </c>
      <c r="D426" s="5">
        <v>98.8</v>
      </c>
      <c r="E426" s="5">
        <v>101.7</v>
      </c>
      <c r="F426" s="5">
        <v>104.5</v>
      </c>
      <c r="G426" s="5">
        <v>102.5</v>
      </c>
      <c r="H426" s="5">
        <v>105.5</v>
      </c>
      <c r="I426" s="5">
        <v>104.5</v>
      </c>
      <c r="J426" s="5">
        <v>103.2</v>
      </c>
      <c r="K426" s="5">
        <v>102.2</v>
      </c>
      <c r="L426" s="5">
        <v>100.1</v>
      </c>
      <c r="M426" s="5">
        <v>105.5</v>
      </c>
      <c r="N426" s="5">
        <v>102.6</v>
      </c>
      <c r="O426" s="5">
        <v>103.4</v>
      </c>
      <c r="P426" s="5">
        <v>105.8</v>
      </c>
      <c r="Q426" s="5">
        <v>105.5</v>
      </c>
      <c r="R426" s="5">
        <v>109.2</v>
      </c>
      <c r="S426" s="5">
        <v>105</v>
      </c>
      <c r="T426" s="5">
        <v>105.7</v>
      </c>
      <c r="U426" s="5">
        <v>108.7</v>
      </c>
      <c r="V426" s="5">
        <v>106.2</v>
      </c>
      <c r="W426" s="5">
        <v>96.7</v>
      </c>
      <c r="X426" s="5">
        <v>96.5</v>
      </c>
      <c r="Y426" s="5">
        <v>95.7</v>
      </c>
      <c r="Z426" s="5">
        <v>101</v>
      </c>
      <c r="AA426" s="5">
        <v>98.4</v>
      </c>
      <c r="AB426" s="5">
        <v>98.7</v>
      </c>
      <c r="AC426" s="5">
        <v>97.3</v>
      </c>
      <c r="AD426" s="5">
        <v>95.4</v>
      </c>
      <c r="AE426" s="5">
        <v>104.2</v>
      </c>
      <c r="AF426" s="5">
        <v>98.9</v>
      </c>
      <c r="AG426" s="5">
        <v>104.6</v>
      </c>
      <c r="AH426" s="5">
        <v>106</v>
      </c>
      <c r="AI426" s="5">
        <v>104</v>
      </c>
      <c r="AJ426" s="5">
        <v>97.2</v>
      </c>
      <c r="AK426" s="5">
        <v>98.4</v>
      </c>
      <c r="AL426" s="5">
        <v>100.9</v>
      </c>
      <c r="AM426" s="5">
        <v>102.8</v>
      </c>
      <c r="AN426" s="5">
        <v>98.9</v>
      </c>
      <c r="AO426" s="5">
        <v>96.5</v>
      </c>
      <c r="AP426" s="5">
        <v>102.1</v>
      </c>
      <c r="AQ426" s="5">
        <v>105.1</v>
      </c>
      <c r="AR426" s="5">
        <v>96</v>
      </c>
      <c r="AS426" s="5">
        <v>90.4</v>
      </c>
      <c r="AT426" s="5">
        <v>91.2</v>
      </c>
      <c r="AU426" s="5">
        <v>93.7</v>
      </c>
      <c r="AV426" s="5">
        <v>93.7</v>
      </c>
      <c r="AW426" s="5">
        <v>92.1</v>
      </c>
      <c r="AX426" s="5">
        <v>92.3</v>
      </c>
      <c r="AY426" s="5">
        <v>92.3</v>
      </c>
      <c r="AZ426" s="5">
        <v>92.3</v>
      </c>
      <c r="BA426" s="5">
        <v>93.8</v>
      </c>
      <c r="BB426" s="5">
        <v>93.8</v>
      </c>
      <c r="BC426" s="5">
        <v>94.5</v>
      </c>
      <c r="BD426" s="5">
        <v>94.5</v>
      </c>
      <c r="BE426" s="5">
        <v>91.9</v>
      </c>
      <c r="BF426" s="5">
        <v>91.9</v>
      </c>
      <c r="BG426" s="5">
        <v>91.8</v>
      </c>
      <c r="BH426" s="5">
        <v>91.8</v>
      </c>
      <c r="BI426" s="5">
        <v>91.8</v>
      </c>
      <c r="BJ426" s="5">
        <v>91.8</v>
      </c>
      <c r="BK426" s="5">
        <v>93.3</v>
      </c>
      <c r="BL426" s="5">
        <v>92.2</v>
      </c>
      <c r="BM426" s="5">
        <v>92.2</v>
      </c>
      <c r="BN426" s="5">
        <v>92.2</v>
      </c>
      <c r="BO426" s="5">
        <v>83.5</v>
      </c>
      <c r="BP426" s="5">
        <v>83.5</v>
      </c>
      <c r="BQ426" s="5">
        <v>84</v>
      </c>
      <c r="BR426" s="5">
        <v>91.3</v>
      </c>
      <c r="BS426" s="5">
        <v>91.8</v>
      </c>
      <c r="BT426" s="5">
        <v>94.6</v>
      </c>
      <c r="BU426" s="5">
        <v>95.3</v>
      </c>
      <c r="BV426" s="5">
        <v>95.5</v>
      </c>
      <c r="BW426" s="5">
        <v>94.8</v>
      </c>
      <c r="BX426" s="5">
        <v>93</v>
      </c>
      <c r="BY426" s="5">
        <v>93.2</v>
      </c>
      <c r="BZ426" s="5">
        <v>93.2</v>
      </c>
      <c r="CA426" s="5">
        <v>93.2</v>
      </c>
      <c r="CB426" s="5">
        <v>93.2</v>
      </c>
      <c r="CC426" s="5">
        <v>93.5</v>
      </c>
      <c r="CD426" s="5">
        <v>93.5</v>
      </c>
      <c r="CE426" s="5">
        <v>93.5</v>
      </c>
      <c r="CF426" s="5">
        <v>93.3</v>
      </c>
      <c r="CG426" s="5">
        <v>93.8</v>
      </c>
      <c r="CH426" s="5">
        <v>92.1</v>
      </c>
      <c r="CI426" s="5">
        <v>92.9</v>
      </c>
      <c r="CJ426" s="5">
        <v>91.6</v>
      </c>
      <c r="CK426" s="5">
        <v>94.5</v>
      </c>
      <c r="CL426" s="5">
        <v>97.1</v>
      </c>
      <c r="CM426" s="5">
        <v>97.1</v>
      </c>
      <c r="CN426" s="5">
        <v>95.7</v>
      </c>
      <c r="CO426" s="5">
        <v>95.1</v>
      </c>
      <c r="CP426" s="5">
        <v>95.1</v>
      </c>
      <c r="CQ426" s="5">
        <v>95.1</v>
      </c>
      <c r="CR426" s="5">
        <v>95.1</v>
      </c>
      <c r="CS426" s="5">
        <v>95.1</v>
      </c>
      <c r="CT426" s="5">
        <v>95.1</v>
      </c>
      <c r="CU426" s="5">
        <v>95.1</v>
      </c>
      <c r="CV426" s="5">
        <v>95.1</v>
      </c>
      <c r="CW426" s="5">
        <v>100.2</v>
      </c>
      <c r="CX426" s="5">
        <v>100.7</v>
      </c>
      <c r="CY426" s="5">
        <v>100.7</v>
      </c>
      <c r="CZ426" s="5">
        <v>100.7</v>
      </c>
      <c r="DA426" s="5">
        <v>100.7</v>
      </c>
      <c r="DB426" s="5">
        <v>100.7</v>
      </c>
      <c r="DC426" s="5">
        <v>100.2</v>
      </c>
      <c r="DD426" s="5">
        <v>100.7</v>
      </c>
      <c r="DE426" s="5">
        <v>100.7</v>
      </c>
      <c r="DF426" s="5">
        <v>100.7</v>
      </c>
      <c r="DG426" s="5">
        <v>100.9</v>
      </c>
      <c r="DH426" s="5">
        <v>100.9</v>
      </c>
      <c r="DI426" s="5">
        <v>100.2</v>
      </c>
      <c r="DJ426" s="5">
        <v>100.2</v>
      </c>
      <c r="DK426" s="5">
        <v>96.7</v>
      </c>
      <c r="DL426" s="5">
        <v>96.2</v>
      </c>
      <c r="DM426" s="5">
        <v>96.2</v>
      </c>
      <c r="DN426" s="5">
        <v>98.9</v>
      </c>
      <c r="DO426" s="5">
        <v>98.4</v>
      </c>
      <c r="DP426" s="5">
        <v>101.4</v>
      </c>
      <c r="DQ426" s="5">
        <v>102.6</v>
      </c>
      <c r="DR426" s="5">
        <v>102.6</v>
      </c>
      <c r="DS426" s="5">
        <v>97.3</v>
      </c>
      <c r="DT426" s="5">
        <v>102.7</v>
      </c>
    </row>
    <row r="427" spans="1:124">
      <c r="A427" s="3" t="s">
        <v>867</v>
      </c>
      <c r="B427" s="3" t="s">
        <v>868</v>
      </c>
      <c r="C427" s="4">
        <v>4.13E-3</v>
      </c>
      <c r="D427" s="5">
        <v>106.7</v>
      </c>
      <c r="E427" s="5">
        <v>106.7</v>
      </c>
      <c r="F427" s="5">
        <v>108.2</v>
      </c>
      <c r="G427" s="5">
        <v>110.5</v>
      </c>
      <c r="H427" s="5">
        <v>110.5</v>
      </c>
      <c r="I427" s="5">
        <v>110.5</v>
      </c>
      <c r="J427" s="5">
        <v>110.5</v>
      </c>
      <c r="K427" s="5">
        <v>110.5</v>
      </c>
      <c r="L427" s="5">
        <v>115.8</v>
      </c>
      <c r="M427" s="5">
        <v>115.9</v>
      </c>
      <c r="N427" s="5">
        <v>115.9</v>
      </c>
      <c r="O427" s="5">
        <v>115.9</v>
      </c>
      <c r="P427" s="5">
        <v>115.4</v>
      </c>
      <c r="Q427" s="5">
        <v>115.4</v>
      </c>
      <c r="R427" s="5">
        <v>115.4</v>
      </c>
      <c r="S427" s="5">
        <v>115.7</v>
      </c>
      <c r="T427" s="5">
        <v>125.8</v>
      </c>
      <c r="U427" s="5">
        <v>125.8</v>
      </c>
      <c r="V427" s="5">
        <v>127.2</v>
      </c>
      <c r="W427" s="5">
        <v>127.2</v>
      </c>
      <c r="X427" s="5">
        <v>131.69999999999999</v>
      </c>
      <c r="Y427" s="5">
        <v>135.4</v>
      </c>
      <c r="Z427" s="5">
        <v>135.4</v>
      </c>
      <c r="AA427" s="5">
        <v>135.4</v>
      </c>
      <c r="AB427" s="5">
        <v>136.4</v>
      </c>
      <c r="AC427" s="5">
        <v>138.80000000000001</v>
      </c>
      <c r="AD427" s="5">
        <v>140.69999999999999</v>
      </c>
      <c r="AE427" s="5">
        <v>140.69999999999999</v>
      </c>
      <c r="AF427" s="5">
        <v>140.69999999999999</v>
      </c>
      <c r="AG427" s="5">
        <v>140.69999999999999</v>
      </c>
      <c r="AH427" s="5">
        <v>140.30000000000001</v>
      </c>
      <c r="AI427" s="5">
        <v>140.30000000000001</v>
      </c>
      <c r="AJ427" s="5">
        <v>142</v>
      </c>
      <c r="AK427" s="5">
        <v>143.9</v>
      </c>
      <c r="AL427" s="5">
        <v>144.9</v>
      </c>
      <c r="AM427" s="5">
        <v>144.9</v>
      </c>
      <c r="AN427" s="5">
        <v>146.80000000000001</v>
      </c>
      <c r="AO427" s="5">
        <v>146.80000000000001</v>
      </c>
      <c r="AP427" s="5">
        <v>146.80000000000001</v>
      </c>
      <c r="AQ427" s="5">
        <v>147.5</v>
      </c>
      <c r="AR427" s="5">
        <v>147.5</v>
      </c>
      <c r="AS427" s="5">
        <v>153.9</v>
      </c>
      <c r="AT427" s="5">
        <v>153.9</v>
      </c>
      <c r="AU427" s="5">
        <v>153.9</v>
      </c>
      <c r="AV427" s="5">
        <v>155.69999999999999</v>
      </c>
      <c r="AW427" s="5">
        <v>154.4</v>
      </c>
      <c r="AX427" s="5">
        <v>154.4</v>
      </c>
      <c r="AY427" s="5">
        <v>151.69999999999999</v>
      </c>
      <c r="AZ427" s="5">
        <v>151.80000000000001</v>
      </c>
      <c r="BA427" s="5">
        <v>151.80000000000001</v>
      </c>
      <c r="BB427" s="5">
        <v>151.80000000000001</v>
      </c>
      <c r="BC427" s="5">
        <v>151.80000000000001</v>
      </c>
      <c r="BD427" s="5">
        <v>151.80000000000001</v>
      </c>
      <c r="BE427" s="5">
        <v>151.80000000000001</v>
      </c>
      <c r="BF427" s="5">
        <v>151.80000000000001</v>
      </c>
      <c r="BG427" s="5">
        <v>151.80000000000001</v>
      </c>
      <c r="BH427" s="5">
        <v>151.80000000000001</v>
      </c>
      <c r="BI427" s="5">
        <v>151.80000000000001</v>
      </c>
      <c r="BJ427" s="5">
        <v>151.80000000000001</v>
      </c>
      <c r="BK427" s="5">
        <v>151.80000000000001</v>
      </c>
      <c r="BL427" s="5">
        <v>151.80000000000001</v>
      </c>
      <c r="BM427" s="5">
        <v>151.80000000000001</v>
      </c>
      <c r="BN427" s="5">
        <v>153.80000000000001</v>
      </c>
      <c r="BO427" s="5">
        <v>153.80000000000001</v>
      </c>
      <c r="BP427" s="5">
        <v>153.80000000000001</v>
      </c>
      <c r="BQ427" s="5">
        <v>153.80000000000001</v>
      </c>
      <c r="BR427" s="5">
        <v>153.80000000000001</v>
      </c>
      <c r="BS427" s="5">
        <v>153.80000000000001</v>
      </c>
      <c r="BT427" s="5">
        <v>153.80000000000001</v>
      </c>
      <c r="BU427" s="5">
        <v>153.80000000000001</v>
      </c>
      <c r="BV427" s="5">
        <v>153.80000000000001</v>
      </c>
      <c r="BW427" s="5">
        <v>153.80000000000001</v>
      </c>
      <c r="BX427" s="5">
        <v>151.4</v>
      </c>
      <c r="BY427" s="5">
        <v>151.4</v>
      </c>
      <c r="BZ427" s="5">
        <v>151.4</v>
      </c>
      <c r="CA427" s="5">
        <v>154.6</v>
      </c>
      <c r="CB427" s="5">
        <v>154.6</v>
      </c>
      <c r="CC427" s="5">
        <v>154.6</v>
      </c>
      <c r="CD427" s="5">
        <v>154.6</v>
      </c>
      <c r="CE427" s="5">
        <v>154.6</v>
      </c>
      <c r="CF427" s="5">
        <v>154.6</v>
      </c>
      <c r="CG427" s="5">
        <v>155.30000000000001</v>
      </c>
      <c r="CH427" s="5">
        <v>157.19999999999999</v>
      </c>
      <c r="CI427" s="5">
        <v>157.19999999999999</v>
      </c>
      <c r="CJ427" s="5">
        <v>162</v>
      </c>
      <c r="CK427" s="5">
        <v>162</v>
      </c>
      <c r="CL427" s="5">
        <v>168.4</v>
      </c>
      <c r="CM427" s="5">
        <v>171.6</v>
      </c>
      <c r="CN427" s="5">
        <v>174.8</v>
      </c>
      <c r="CO427" s="5">
        <v>174.8</v>
      </c>
      <c r="CP427" s="5">
        <v>175</v>
      </c>
      <c r="CQ427" s="5">
        <v>175</v>
      </c>
      <c r="CR427" s="5">
        <v>175</v>
      </c>
      <c r="CS427" s="5">
        <v>175</v>
      </c>
      <c r="CT427" s="5">
        <v>175</v>
      </c>
      <c r="CU427" s="5">
        <v>175</v>
      </c>
      <c r="CV427" s="5">
        <v>175</v>
      </c>
      <c r="CW427" s="5">
        <v>174.1</v>
      </c>
      <c r="CX427" s="5">
        <v>167.7</v>
      </c>
      <c r="CY427" s="5">
        <v>169.5</v>
      </c>
      <c r="CZ427" s="5">
        <v>174</v>
      </c>
      <c r="DA427" s="5">
        <v>171.1</v>
      </c>
      <c r="DB427" s="5">
        <v>165.8</v>
      </c>
      <c r="DC427" s="5">
        <v>161</v>
      </c>
      <c r="DD427" s="5">
        <v>166</v>
      </c>
      <c r="DE427" s="5">
        <v>168.8</v>
      </c>
      <c r="DF427" s="5">
        <v>173.6</v>
      </c>
      <c r="DG427" s="5">
        <v>176.6</v>
      </c>
      <c r="DH427" s="5">
        <v>170.7</v>
      </c>
      <c r="DI427" s="5">
        <v>170.7</v>
      </c>
      <c r="DJ427" s="5">
        <v>175.1</v>
      </c>
      <c r="DK427" s="5">
        <v>175.3</v>
      </c>
      <c r="DL427" s="5">
        <v>186.8</v>
      </c>
      <c r="DM427" s="5">
        <v>180.7</v>
      </c>
      <c r="DN427" s="5">
        <v>180.7</v>
      </c>
      <c r="DO427" s="5">
        <v>182.5</v>
      </c>
      <c r="DP427" s="5">
        <v>182.5</v>
      </c>
      <c r="DQ427" s="5">
        <v>182.5</v>
      </c>
      <c r="DR427" s="5">
        <v>186.9</v>
      </c>
      <c r="DS427" s="5">
        <v>188</v>
      </c>
      <c r="DT427" s="5">
        <v>193.3</v>
      </c>
    </row>
    <row r="428" spans="1:124">
      <c r="A428" s="3" t="s">
        <v>869</v>
      </c>
      <c r="B428" s="3" t="s">
        <v>870</v>
      </c>
      <c r="C428" s="4">
        <v>8.8999999999999999E-3</v>
      </c>
      <c r="D428" s="5">
        <v>100.2</v>
      </c>
      <c r="E428" s="5">
        <v>100.7</v>
      </c>
      <c r="F428" s="5">
        <v>101.2</v>
      </c>
      <c r="G428" s="5">
        <v>101.4</v>
      </c>
      <c r="H428" s="5">
        <v>101.5</v>
      </c>
      <c r="I428" s="5">
        <v>101.4</v>
      </c>
      <c r="J428" s="5">
        <v>101.8</v>
      </c>
      <c r="K428" s="5">
        <v>100.6</v>
      </c>
      <c r="L428" s="5">
        <v>101.2</v>
      </c>
      <c r="M428" s="5">
        <v>101.8</v>
      </c>
      <c r="N428" s="5">
        <v>101.8</v>
      </c>
      <c r="O428" s="5">
        <v>100.9</v>
      </c>
      <c r="P428" s="5">
        <v>103.6</v>
      </c>
      <c r="Q428" s="5">
        <v>103.7</v>
      </c>
      <c r="R428" s="5">
        <v>103.8</v>
      </c>
      <c r="S428" s="5">
        <v>102.8</v>
      </c>
      <c r="T428" s="5">
        <v>102.4</v>
      </c>
      <c r="U428" s="5">
        <v>105.9</v>
      </c>
      <c r="V428" s="5">
        <v>106.2</v>
      </c>
      <c r="W428" s="5">
        <v>106.7</v>
      </c>
      <c r="X428" s="5">
        <v>106.5</v>
      </c>
      <c r="Y428" s="5">
        <v>106.4</v>
      </c>
      <c r="Z428" s="5">
        <v>106.2</v>
      </c>
      <c r="AA428" s="5">
        <v>106.8</v>
      </c>
      <c r="AB428" s="5">
        <v>108.2</v>
      </c>
      <c r="AC428" s="5">
        <v>111.8</v>
      </c>
      <c r="AD428" s="5">
        <v>112.6</v>
      </c>
      <c r="AE428" s="5">
        <v>113.9</v>
      </c>
      <c r="AF428" s="5">
        <v>114.8</v>
      </c>
      <c r="AG428" s="5">
        <v>114.6</v>
      </c>
      <c r="AH428" s="5">
        <v>115.1</v>
      </c>
      <c r="AI428" s="5">
        <v>114.8</v>
      </c>
      <c r="AJ428" s="5">
        <v>113.5</v>
      </c>
      <c r="AK428" s="5">
        <v>113.2</v>
      </c>
      <c r="AL428" s="5">
        <v>114.2</v>
      </c>
      <c r="AM428" s="5">
        <v>112.1</v>
      </c>
      <c r="AN428" s="5">
        <v>112.2</v>
      </c>
      <c r="AO428" s="5">
        <v>111.9</v>
      </c>
      <c r="AP428" s="5">
        <v>113.7</v>
      </c>
      <c r="AQ428" s="5">
        <v>114</v>
      </c>
      <c r="AR428" s="5">
        <v>114.8</v>
      </c>
      <c r="AS428" s="5">
        <v>115.1</v>
      </c>
      <c r="AT428" s="5">
        <v>113.9</v>
      </c>
      <c r="AU428" s="5">
        <v>115.3</v>
      </c>
      <c r="AV428" s="5">
        <v>113.8</v>
      </c>
      <c r="AW428" s="5">
        <v>113.8</v>
      </c>
      <c r="AX428" s="5">
        <v>114</v>
      </c>
      <c r="AY428" s="5">
        <v>113.7</v>
      </c>
      <c r="AZ428" s="5">
        <v>113.4</v>
      </c>
      <c r="BA428" s="5">
        <v>113.1</v>
      </c>
      <c r="BB428" s="5">
        <v>113.2</v>
      </c>
      <c r="BC428" s="5">
        <v>113.5</v>
      </c>
      <c r="BD428" s="5">
        <v>114.1</v>
      </c>
      <c r="BE428" s="5">
        <v>113.6</v>
      </c>
      <c r="BF428" s="5">
        <v>113.4</v>
      </c>
      <c r="BG428" s="5">
        <v>113.7</v>
      </c>
      <c r="BH428" s="5">
        <v>113.5</v>
      </c>
      <c r="BI428" s="5">
        <v>113.2</v>
      </c>
      <c r="BJ428" s="5">
        <v>114.5</v>
      </c>
      <c r="BK428" s="5">
        <v>114.9</v>
      </c>
      <c r="BL428" s="5">
        <v>114.5</v>
      </c>
      <c r="BM428" s="5">
        <v>115.1</v>
      </c>
      <c r="BN428" s="5">
        <v>115.3</v>
      </c>
      <c r="BO428" s="5">
        <v>112.8</v>
      </c>
      <c r="BP428" s="5">
        <v>113</v>
      </c>
      <c r="BQ428" s="5">
        <v>112.4</v>
      </c>
      <c r="BR428" s="5">
        <v>112.6</v>
      </c>
      <c r="BS428" s="5">
        <v>112.9</v>
      </c>
      <c r="BT428" s="5">
        <v>112.9</v>
      </c>
      <c r="BU428" s="5">
        <v>113.3</v>
      </c>
      <c r="BV428" s="5">
        <v>113.4</v>
      </c>
      <c r="BW428" s="5">
        <v>113.9</v>
      </c>
      <c r="BX428" s="5">
        <v>115.2</v>
      </c>
      <c r="BY428" s="5">
        <v>116.2</v>
      </c>
      <c r="BZ428" s="5">
        <v>116.1</v>
      </c>
      <c r="CA428" s="5">
        <v>117.6</v>
      </c>
      <c r="CB428" s="5">
        <v>118.1</v>
      </c>
      <c r="CC428" s="5">
        <v>117.9</v>
      </c>
      <c r="CD428" s="5">
        <v>118.9</v>
      </c>
      <c r="CE428" s="5">
        <v>121.9</v>
      </c>
      <c r="CF428" s="5">
        <v>122.6</v>
      </c>
      <c r="CG428" s="5">
        <v>121.7</v>
      </c>
      <c r="CH428" s="5">
        <v>121.8</v>
      </c>
      <c r="CI428" s="5">
        <v>123.6</v>
      </c>
      <c r="CJ428" s="5">
        <v>124</v>
      </c>
      <c r="CK428" s="5">
        <v>123.7</v>
      </c>
      <c r="CL428" s="5">
        <v>124.2</v>
      </c>
      <c r="CM428" s="5">
        <v>124.7</v>
      </c>
      <c r="CN428" s="5">
        <v>125.4</v>
      </c>
      <c r="CO428" s="5">
        <v>125.5</v>
      </c>
      <c r="CP428" s="5">
        <v>125.4</v>
      </c>
      <c r="CQ428" s="5">
        <v>125.5</v>
      </c>
      <c r="CR428" s="5">
        <v>124.9</v>
      </c>
      <c r="CS428" s="5">
        <v>125.4</v>
      </c>
      <c r="CT428" s="5">
        <v>125.5</v>
      </c>
      <c r="CU428" s="5">
        <v>125.6</v>
      </c>
      <c r="CV428" s="5">
        <v>124.9</v>
      </c>
      <c r="CW428" s="5">
        <v>125.9</v>
      </c>
      <c r="CX428" s="5">
        <v>126.1</v>
      </c>
      <c r="CY428" s="5">
        <v>126.2</v>
      </c>
      <c r="CZ428" s="5">
        <v>126.1</v>
      </c>
      <c r="DA428" s="5">
        <v>126.3</v>
      </c>
      <c r="DB428" s="5">
        <v>126.9</v>
      </c>
      <c r="DC428" s="5">
        <v>127.9</v>
      </c>
      <c r="DD428" s="5">
        <v>127.9</v>
      </c>
      <c r="DE428" s="5">
        <v>128.1</v>
      </c>
      <c r="DF428" s="5">
        <v>126.9</v>
      </c>
      <c r="DG428" s="5">
        <v>128.4</v>
      </c>
      <c r="DH428" s="5">
        <v>128.19999999999999</v>
      </c>
      <c r="DI428" s="5">
        <v>127.4</v>
      </c>
      <c r="DJ428" s="5">
        <v>127.5</v>
      </c>
      <c r="DK428" s="5">
        <v>127.1</v>
      </c>
      <c r="DL428" s="5">
        <v>127.4</v>
      </c>
      <c r="DM428" s="5">
        <v>126.7</v>
      </c>
      <c r="DN428" s="5">
        <v>127.4</v>
      </c>
      <c r="DO428" s="5">
        <v>126.1</v>
      </c>
      <c r="DP428" s="5">
        <v>128.4</v>
      </c>
      <c r="DQ428" s="5">
        <v>126.5</v>
      </c>
      <c r="DR428" s="5">
        <v>127.1</v>
      </c>
      <c r="DS428" s="5">
        <v>127.4</v>
      </c>
      <c r="DT428" s="5">
        <v>127.5</v>
      </c>
    </row>
    <row r="429" spans="1:124">
      <c r="A429" s="3" t="s">
        <v>871</v>
      </c>
      <c r="B429" s="3" t="s">
        <v>872</v>
      </c>
      <c r="C429" s="4">
        <v>1.5339999999999999E-2</v>
      </c>
      <c r="D429" s="5">
        <v>98.4</v>
      </c>
      <c r="E429" s="5">
        <v>100.3</v>
      </c>
      <c r="F429" s="5">
        <v>101.9</v>
      </c>
      <c r="G429" s="5">
        <v>101.4</v>
      </c>
      <c r="H429" s="5">
        <v>104.5</v>
      </c>
      <c r="I429" s="5">
        <v>105.2</v>
      </c>
      <c r="J429" s="5">
        <v>103.6</v>
      </c>
      <c r="K429" s="5">
        <v>105.8</v>
      </c>
      <c r="L429" s="5">
        <v>104.3</v>
      </c>
      <c r="M429" s="5">
        <v>104.9</v>
      </c>
      <c r="N429" s="5">
        <v>106.9</v>
      </c>
      <c r="O429" s="5">
        <v>106.8</v>
      </c>
      <c r="P429" s="5">
        <v>102.4</v>
      </c>
      <c r="Q429" s="5">
        <v>104.2</v>
      </c>
      <c r="R429" s="5">
        <v>104.7</v>
      </c>
      <c r="S429" s="5">
        <v>102.5</v>
      </c>
      <c r="T429" s="5">
        <v>99.3</v>
      </c>
      <c r="U429" s="5">
        <v>99.5</v>
      </c>
      <c r="V429" s="5">
        <v>97.6</v>
      </c>
      <c r="W429" s="5">
        <v>102.6</v>
      </c>
      <c r="X429" s="5">
        <v>102.7</v>
      </c>
      <c r="Y429" s="5">
        <v>101.8</v>
      </c>
      <c r="Z429" s="5">
        <v>100.4</v>
      </c>
      <c r="AA429" s="5">
        <v>101.1</v>
      </c>
      <c r="AB429" s="5">
        <v>101.4</v>
      </c>
      <c r="AC429" s="5">
        <v>100.3</v>
      </c>
      <c r="AD429" s="5">
        <v>100</v>
      </c>
      <c r="AE429" s="5">
        <v>99.6</v>
      </c>
      <c r="AF429" s="5">
        <v>97.4</v>
      </c>
      <c r="AG429" s="5">
        <v>97</v>
      </c>
      <c r="AH429" s="5">
        <v>101.5</v>
      </c>
      <c r="AI429" s="5">
        <v>102.6</v>
      </c>
      <c r="AJ429" s="5">
        <v>103.5</v>
      </c>
      <c r="AK429" s="5">
        <v>100.6</v>
      </c>
      <c r="AL429" s="5">
        <v>95.7</v>
      </c>
      <c r="AM429" s="5">
        <v>94.9</v>
      </c>
      <c r="AN429" s="5">
        <v>93.6</v>
      </c>
      <c r="AO429" s="5">
        <v>94</v>
      </c>
      <c r="AP429" s="5">
        <v>93.8</v>
      </c>
      <c r="AQ429" s="5">
        <v>100.7</v>
      </c>
      <c r="AR429" s="5">
        <v>101.1</v>
      </c>
      <c r="AS429" s="5">
        <v>99</v>
      </c>
      <c r="AT429" s="5">
        <v>98.6</v>
      </c>
      <c r="AU429" s="5">
        <v>100.2</v>
      </c>
      <c r="AV429" s="5">
        <v>99.4</v>
      </c>
      <c r="AW429" s="5">
        <v>98.9</v>
      </c>
      <c r="AX429" s="5">
        <v>98.8</v>
      </c>
      <c r="AY429" s="5">
        <v>99.3</v>
      </c>
      <c r="AZ429" s="5">
        <v>99.6</v>
      </c>
      <c r="BA429" s="5">
        <v>99.3</v>
      </c>
      <c r="BB429" s="5">
        <v>98.1</v>
      </c>
      <c r="BC429" s="5">
        <v>97.9</v>
      </c>
      <c r="BD429" s="5">
        <v>98.2</v>
      </c>
      <c r="BE429" s="5">
        <v>98</v>
      </c>
      <c r="BF429" s="5">
        <v>97.8</v>
      </c>
      <c r="BG429" s="5">
        <v>98.7</v>
      </c>
      <c r="BH429" s="5">
        <v>99</v>
      </c>
      <c r="BI429" s="5">
        <v>98.6</v>
      </c>
      <c r="BJ429" s="5">
        <v>98.3</v>
      </c>
      <c r="BK429" s="5">
        <v>98.7</v>
      </c>
      <c r="BL429" s="5">
        <v>94.6</v>
      </c>
      <c r="BM429" s="5">
        <v>93.9</v>
      </c>
      <c r="BN429" s="5">
        <v>96.5</v>
      </c>
      <c r="BO429" s="5">
        <v>93.8</v>
      </c>
      <c r="BP429" s="5">
        <v>93</v>
      </c>
      <c r="BQ429" s="5">
        <v>93</v>
      </c>
      <c r="BR429" s="5">
        <v>91.7</v>
      </c>
      <c r="BS429" s="5">
        <v>91</v>
      </c>
      <c r="BT429" s="5">
        <v>91.6</v>
      </c>
      <c r="BU429" s="5">
        <v>88.2</v>
      </c>
      <c r="BV429" s="5">
        <v>88.2</v>
      </c>
      <c r="BW429" s="5">
        <v>87.5</v>
      </c>
      <c r="BX429" s="5">
        <v>87.2</v>
      </c>
      <c r="BY429" s="5">
        <v>87.9</v>
      </c>
      <c r="BZ429" s="5">
        <v>88.2</v>
      </c>
      <c r="CA429" s="5">
        <v>90.5</v>
      </c>
      <c r="CB429" s="5">
        <v>89.9</v>
      </c>
      <c r="CC429" s="5">
        <v>93.2</v>
      </c>
      <c r="CD429" s="5">
        <v>94.9</v>
      </c>
      <c r="CE429" s="5">
        <v>94.5</v>
      </c>
      <c r="CF429" s="5">
        <v>93.8</v>
      </c>
      <c r="CG429" s="5">
        <v>93</v>
      </c>
      <c r="CH429" s="5">
        <v>89.3</v>
      </c>
      <c r="CI429" s="5">
        <v>89.5</v>
      </c>
      <c r="CJ429" s="5">
        <v>86.2</v>
      </c>
      <c r="CK429" s="5">
        <v>87.6</v>
      </c>
      <c r="CL429" s="5">
        <v>86.5</v>
      </c>
      <c r="CM429" s="5">
        <v>87.2</v>
      </c>
      <c r="CN429" s="5">
        <v>87.4</v>
      </c>
      <c r="CO429" s="5">
        <v>87.3</v>
      </c>
      <c r="CP429" s="5">
        <v>87.5</v>
      </c>
      <c r="CQ429" s="5">
        <v>86.1</v>
      </c>
      <c r="CR429" s="5">
        <v>87</v>
      </c>
      <c r="CS429" s="5">
        <v>87.1</v>
      </c>
      <c r="CT429" s="5">
        <v>87.3</v>
      </c>
      <c r="CU429" s="5">
        <v>86.3</v>
      </c>
      <c r="CV429" s="5">
        <v>86.7</v>
      </c>
      <c r="CW429" s="5">
        <v>85.3</v>
      </c>
      <c r="CX429" s="5">
        <v>84.7</v>
      </c>
      <c r="CY429" s="5">
        <v>84.1</v>
      </c>
      <c r="CZ429" s="5">
        <v>84.6</v>
      </c>
      <c r="DA429" s="5">
        <v>85.5</v>
      </c>
      <c r="DB429" s="5">
        <v>85.8</v>
      </c>
      <c r="DC429" s="5">
        <v>86.8</v>
      </c>
      <c r="DD429" s="5">
        <v>90.1</v>
      </c>
      <c r="DE429" s="5">
        <v>90.2</v>
      </c>
      <c r="DF429" s="5">
        <v>92.1</v>
      </c>
      <c r="DG429" s="5">
        <v>96.3</v>
      </c>
      <c r="DH429" s="5">
        <v>95</v>
      </c>
      <c r="DI429" s="5">
        <v>94</v>
      </c>
      <c r="DJ429" s="5">
        <v>96.6</v>
      </c>
      <c r="DK429" s="5">
        <v>96.9</v>
      </c>
      <c r="DL429" s="5">
        <v>98.1</v>
      </c>
      <c r="DM429" s="5">
        <v>100.2</v>
      </c>
      <c r="DN429" s="5">
        <v>100.3</v>
      </c>
      <c r="DO429" s="5">
        <v>101.2</v>
      </c>
      <c r="DP429" s="5">
        <v>99.9</v>
      </c>
      <c r="DQ429" s="5">
        <v>98.7</v>
      </c>
      <c r="DR429" s="5">
        <v>99</v>
      </c>
      <c r="DS429" s="5">
        <v>98</v>
      </c>
      <c r="DT429" s="5">
        <v>98.7</v>
      </c>
    </row>
    <row r="430" spans="1:124">
      <c r="A430" s="3" t="s">
        <v>873</v>
      </c>
      <c r="B430" s="3" t="s">
        <v>874</v>
      </c>
      <c r="C430" s="4">
        <v>6.2100000000000002E-3</v>
      </c>
      <c r="D430" s="5">
        <v>105.2</v>
      </c>
      <c r="E430" s="5">
        <v>108.7</v>
      </c>
      <c r="F430" s="5">
        <v>107.1</v>
      </c>
      <c r="G430" s="5">
        <v>109.1</v>
      </c>
      <c r="H430" s="5">
        <v>112.9</v>
      </c>
      <c r="I430" s="5">
        <v>112.5</v>
      </c>
      <c r="J430" s="5">
        <v>120</v>
      </c>
      <c r="K430" s="5">
        <v>126.4</v>
      </c>
      <c r="L430" s="5">
        <v>119.4</v>
      </c>
      <c r="M430" s="5">
        <v>119.4</v>
      </c>
      <c r="N430" s="5">
        <v>121.9</v>
      </c>
      <c r="O430" s="5">
        <v>129.69999999999999</v>
      </c>
      <c r="P430" s="5">
        <v>130.69999999999999</v>
      </c>
      <c r="Q430" s="5">
        <v>126.5</v>
      </c>
      <c r="R430" s="5">
        <v>127.6</v>
      </c>
      <c r="S430" s="5">
        <v>131.19999999999999</v>
      </c>
      <c r="T430" s="5">
        <v>130.5</v>
      </c>
      <c r="U430" s="5">
        <v>127.8</v>
      </c>
      <c r="V430" s="5">
        <v>126.7</v>
      </c>
      <c r="W430" s="5">
        <v>127.3</v>
      </c>
      <c r="X430" s="5">
        <v>134.6</v>
      </c>
      <c r="Y430" s="5">
        <v>128.69999999999999</v>
      </c>
      <c r="Z430" s="5">
        <v>133.69999999999999</v>
      </c>
      <c r="AA430" s="5">
        <v>129.4</v>
      </c>
      <c r="AB430" s="5">
        <v>138</v>
      </c>
      <c r="AC430" s="5">
        <v>141.6</v>
      </c>
      <c r="AD430" s="5">
        <v>135.1</v>
      </c>
      <c r="AE430" s="5">
        <v>133.30000000000001</v>
      </c>
      <c r="AF430" s="5">
        <v>132.30000000000001</v>
      </c>
      <c r="AG430" s="5">
        <v>133.1</v>
      </c>
      <c r="AH430" s="5">
        <v>136.4</v>
      </c>
      <c r="AI430" s="5">
        <v>136.4</v>
      </c>
      <c r="AJ430" s="5">
        <v>139.6</v>
      </c>
      <c r="AK430" s="5">
        <v>140.9</v>
      </c>
      <c r="AL430" s="5">
        <v>142.30000000000001</v>
      </c>
      <c r="AM430" s="5">
        <v>140.9</v>
      </c>
      <c r="AN430" s="5">
        <v>145.1</v>
      </c>
      <c r="AO430" s="5">
        <v>145.4</v>
      </c>
      <c r="AP430" s="5">
        <v>144.19999999999999</v>
      </c>
      <c r="AQ430" s="5">
        <v>142.5</v>
      </c>
      <c r="AR430" s="5">
        <v>142.6</v>
      </c>
      <c r="AS430" s="5">
        <v>140.30000000000001</v>
      </c>
      <c r="AT430" s="5">
        <v>142.30000000000001</v>
      </c>
      <c r="AU430" s="5">
        <v>142.6</v>
      </c>
      <c r="AV430" s="5">
        <v>142.5</v>
      </c>
      <c r="AW430" s="5">
        <v>138.4</v>
      </c>
      <c r="AX430" s="5">
        <v>138.4</v>
      </c>
      <c r="AY430" s="5">
        <v>138.4</v>
      </c>
      <c r="AZ430" s="5">
        <v>150.6</v>
      </c>
      <c r="BA430" s="5">
        <v>150.6</v>
      </c>
      <c r="BB430" s="5">
        <v>150.6</v>
      </c>
      <c r="BC430" s="5">
        <v>150.6</v>
      </c>
      <c r="BD430" s="5">
        <v>150.6</v>
      </c>
      <c r="BE430" s="5">
        <v>150.6</v>
      </c>
      <c r="BF430" s="5">
        <v>150.6</v>
      </c>
      <c r="BG430" s="5">
        <v>150.6</v>
      </c>
      <c r="BH430" s="5">
        <v>150.6</v>
      </c>
      <c r="BI430" s="5">
        <v>150.6</v>
      </c>
      <c r="BJ430" s="5">
        <v>150.6</v>
      </c>
      <c r="BK430" s="5">
        <v>150.6</v>
      </c>
      <c r="BL430" s="5">
        <v>160.1</v>
      </c>
      <c r="BM430" s="5">
        <v>160.1</v>
      </c>
      <c r="BN430" s="5">
        <v>160.1</v>
      </c>
      <c r="BO430" s="5">
        <v>160.1</v>
      </c>
      <c r="BP430" s="5">
        <v>148.19999999999999</v>
      </c>
      <c r="BQ430" s="5">
        <v>148.19999999999999</v>
      </c>
      <c r="BR430" s="5">
        <v>150.5</v>
      </c>
      <c r="BS430" s="5">
        <v>150.5</v>
      </c>
      <c r="BT430" s="5">
        <v>152.80000000000001</v>
      </c>
      <c r="BU430" s="5">
        <v>152.80000000000001</v>
      </c>
      <c r="BV430" s="5">
        <v>152.80000000000001</v>
      </c>
      <c r="BW430" s="5">
        <v>154.5</v>
      </c>
      <c r="BX430" s="5">
        <v>154.5</v>
      </c>
      <c r="BY430" s="5">
        <v>139</v>
      </c>
      <c r="BZ430" s="5">
        <v>139</v>
      </c>
      <c r="CA430" s="5">
        <v>137</v>
      </c>
      <c r="CB430" s="5">
        <v>137.30000000000001</v>
      </c>
      <c r="CC430" s="5">
        <v>137.30000000000001</v>
      </c>
      <c r="CD430" s="5">
        <v>137.30000000000001</v>
      </c>
      <c r="CE430" s="5">
        <v>137</v>
      </c>
      <c r="CF430" s="5">
        <v>134.9</v>
      </c>
      <c r="CG430" s="5">
        <v>137</v>
      </c>
      <c r="CH430" s="5">
        <v>139.19999999999999</v>
      </c>
      <c r="CI430" s="5">
        <v>140.1</v>
      </c>
      <c r="CJ430" s="5">
        <v>138.6</v>
      </c>
      <c r="CK430" s="5">
        <v>138.6</v>
      </c>
      <c r="CL430" s="5">
        <v>141.80000000000001</v>
      </c>
      <c r="CM430" s="5">
        <v>136.9</v>
      </c>
      <c r="CN430" s="5">
        <v>138.9</v>
      </c>
      <c r="CO430" s="5">
        <v>138.9</v>
      </c>
      <c r="CP430" s="5">
        <v>138.9</v>
      </c>
      <c r="CQ430" s="5">
        <v>138.9</v>
      </c>
      <c r="CR430" s="5">
        <v>138.9</v>
      </c>
      <c r="CS430" s="5">
        <v>138.9</v>
      </c>
      <c r="CT430" s="5">
        <v>139.4</v>
      </c>
      <c r="CU430" s="5">
        <v>143.19999999999999</v>
      </c>
      <c r="CV430" s="5">
        <v>141.4</v>
      </c>
      <c r="CW430" s="5">
        <v>144.80000000000001</v>
      </c>
      <c r="CX430" s="5">
        <v>144.80000000000001</v>
      </c>
      <c r="CY430" s="5">
        <v>144.80000000000001</v>
      </c>
      <c r="CZ430" s="5">
        <v>144.80000000000001</v>
      </c>
      <c r="DA430" s="5">
        <v>144.80000000000001</v>
      </c>
      <c r="DB430" s="5">
        <v>144</v>
      </c>
      <c r="DC430" s="5">
        <v>144</v>
      </c>
      <c r="DD430" s="5">
        <v>144</v>
      </c>
      <c r="DE430" s="5">
        <v>144</v>
      </c>
      <c r="DF430" s="5">
        <v>146.30000000000001</v>
      </c>
      <c r="DG430" s="5">
        <v>148.4</v>
      </c>
      <c r="DH430" s="5">
        <v>151.9</v>
      </c>
      <c r="DI430" s="5">
        <v>151.9</v>
      </c>
      <c r="DJ430" s="5">
        <v>154.1</v>
      </c>
      <c r="DK430" s="5">
        <v>151.9</v>
      </c>
      <c r="DL430" s="5">
        <v>151.9</v>
      </c>
      <c r="DM430" s="5">
        <v>151.9</v>
      </c>
      <c r="DN430" s="5">
        <v>151.9</v>
      </c>
      <c r="DO430" s="5">
        <v>154</v>
      </c>
      <c r="DP430" s="5">
        <v>157.6</v>
      </c>
      <c r="DQ430" s="5">
        <v>157.6</v>
      </c>
      <c r="DR430" s="5">
        <v>158</v>
      </c>
      <c r="DS430" s="5">
        <v>158</v>
      </c>
      <c r="DT430" s="5">
        <v>160.5</v>
      </c>
    </row>
    <row r="431" spans="1:124">
      <c r="A431" s="3" t="s">
        <v>875</v>
      </c>
      <c r="B431" s="3" t="s">
        <v>876</v>
      </c>
      <c r="C431" s="4">
        <v>0.69227000000000005</v>
      </c>
      <c r="D431" s="5">
        <v>103.4</v>
      </c>
      <c r="E431" s="5">
        <v>103.5</v>
      </c>
      <c r="F431" s="5">
        <v>104.6</v>
      </c>
      <c r="G431" s="5">
        <v>104.8</v>
      </c>
      <c r="H431" s="5">
        <v>105</v>
      </c>
      <c r="I431" s="5">
        <v>104.8</v>
      </c>
      <c r="J431" s="5">
        <v>105</v>
      </c>
      <c r="K431" s="5">
        <v>103.9</v>
      </c>
      <c r="L431" s="5">
        <v>104.2</v>
      </c>
      <c r="M431" s="5">
        <v>106</v>
      </c>
      <c r="N431" s="5">
        <v>106.2</v>
      </c>
      <c r="O431" s="5">
        <v>106.6</v>
      </c>
      <c r="P431" s="5">
        <v>108.1</v>
      </c>
      <c r="Q431" s="5">
        <v>107.9</v>
      </c>
      <c r="R431" s="5">
        <v>108.5</v>
      </c>
      <c r="S431" s="5">
        <v>109.7</v>
      </c>
      <c r="T431" s="5">
        <v>110.4</v>
      </c>
      <c r="U431" s="5">
        <v>112</v>
      </c>
      <c r="V431" s="5">
        <v>111.8</v>
      </c>
      <c r="W431" s="5">
        <v>111.9</v>
      </c>
      <c r="X431" s="5">
        <v>111.4</v>
      </c>
      <c r="Y431" s="5">
        <v>112.2</v>
      </c>
      <c r="Z431" s="5">
        <v>112</v>
      </c>
      <c r="AA431" s="5">
        <v>112.4</v>
      </c>
      <c r="AB431" s="5">
        <v>112.4</v>
      </c>
      <c r="AC431" s="5">
        <v>113.4</v>
      </c>
      <c r="AD431" s="5">
        <v>112.5</v>
      </c>
      <c r="AE431" s="5">
        <v>113</v>
      </c>
      <c r="AF431" s="5">
        <v>112.2</v>
      </c>
      <c r="AG431" s="5">
        <v>113.2</v>
      </c>
      <c r="AH431" s="5">
        <v>112.7</v>
      </c>
      <c r="AI431" s="5">
        <v>111.6</v>
      </c>
      <c r="AJ431" s="5">
        <v>109.8</v>
      </c>
      <c r="AK431" s="5">
        <v>110.7</v>
      </c>
      <c r="AL431" s="5">
        <v>109.5</v>
      </c>
      <c r="AM431" s="5">
        <v>110.1</v>
      </c>
      <c r="AN431" s="5">
        <v>110.4</v>
      </c>
      <c r="AO431" s="5">
        <v>110.1</v>
      </c>
      <c r="AP431" s="5">
        <v>112</v>
      </c>
      <c r="AQ431" s="5">
        <v>110</v>
      </c>
      <c r="AR431" s="5">
        <v>109.6</v>
      </c>
      <c r="AS431" s="5">
        <v>108.6</v>
      </c>
      <c r="AT431" s="5">
        <v>108.6</v>
      </c>
      <c r="AU431" s="5">
        <v>108</v>
      </c>
      <c r="AV431" s="5">
        <v>106.8</v>
      </c>
      <c r="AW431" s="5">
        <v>105.6</v>
      </c>
      <c r="AX431" s="5">
        <v>105.2</v>
      </c>
      <c r="AY431" s="5">
        <v>105.5</v>
      </c>
      <c r="AZ431" s="5">
        <v>105.9</v>
      </c>
      <c r="BA431" s="5">
        <v>106.6</v>
      </c>
      <c r="BB431" s="5">
        <v>106.5</v>
      </c>
      <c r="BC431" s="5">
        <v>106.8</v>
      </c>
      <c r="BD431" s="5">
        <v>106.6</v>
      </c>
      <c r="BE431" s="5">
        <v>106.1</v>
      </c>
      <c r="BF431" s="5">
        <v>106.2</v>
      </c>
      <c r="BG431" s="5">
        <v>105.7</v>
      </c>
      <c r="BH431" s="5">
        <v>106.3</v>
      </c>
      <c r="BI431" s="5">
        <v>106.6</v>
      </c>
      <c r="BJ431" s="5">
        <v>107.3</v>
      </c>
      <c r="BK431" s="5">
        <v>107.8</v>
      </c>
      <c r="BL431" s="5">
        <v>107.9</v>
      </c>
      <c r="BM431" s="5">
        <v>109.1</v>
      </c>
      <c r="BN431" s="5">
        <v>109.5</v>
      </c>
      <c r="BO431" s="5">
        <v>108.4</v>
      </c>
      <c r="BP431" s="5">
        <v>108.4</v>
      </c>
      <c r="BQ431" s="5">
        <v>109</v>
      </c>
      <c r="BR431" s="5">
        <v>109.7</v>
      </c>
      <c r="BS431" s="5">
        <v>109.5</v>
      </c>
      <c r="BT431" s="5">
        <v>110</v>
      </c>
      <c r="BU431" s="5">
        <v>111.5</v>
      </c>
      <c r="BV431" s="5">
        <v>113.4</v>
      </c>
      <c r="BW431" s="5">
        <v>114.7</v>
      </c>
      <c r="BX431" s="5">
        <v>113.7</v>
      </c>
      <c r="BY431" s="5">
        <v>114.7</v>
      </c>
      <c r="BZ431" s="5">
        <v>115.9</v>
      </c>
      <c r="CA431" s="5">
        <v>116.8</v>
      </c>
      <c r="CB431" s="5">
        <v>117.2</v>
      </c>
      <c r="CC431" s="5">
        <v>117.8</v>
      </c>
      <c r="CD431" s="5">
        <v>118.7</v>
      </c>
      <c r="CE431" s="5">
        <v>118.1</v>
      </c>
      <c r="CF431" s="5">
        <v>117.4</v>
      </c>
      <c r="CG431" s="5">
        <v>116.4</v>
      </c>
      <c r="CH431" s="5">
        <v>116</v>
      </c>
      <c r="CI431" s="5">
        <v>115.9</v>
      </c>
      <c r="CJ431" s="5">
        <v>115.6</v>
      </c>
      <c r="CK431" s="5">
        <v>115.9</v>
      </c>
      <c r="CL431" s="5">
        <v>114.6</v>
      </c>
      <c r="CM431" s="5">
        <v>114.2</v>
      </c>
      <c r="CN431" s="5">
        <v>114</v>
      </c>
      <c r="CO431" s="5">
        <v>113.7</v>
      </c>
      <c r="CP431" s="5">
        <v>113.7</v>
      </c>
      <c r="CQ431" s="5">
        <v>114</v>
      </c>
      <c r="CR431" s="5">
        <v>113.6</v>
      </c>
      <c r="CS431" s="5">
        <v>113.4</v>
      </c>
      <c r="CT431" s="5">
        <v>113.5</v>
      </c>
      <c r="CU431" s="5">
        <v>114.3</v>
      </c>
      <c r="CV431" s="5">
        <v>114.6</v>
      </c>
      <c r="CW431" s="5">
        <v>114.8</v>
      </c>
      <c r="CX431" s="5">
        <v>113.6</v>
      </c>
      <c r="CY431" s="5">
        <v>113.6</v>
      </c>
      <c r="CZ431" s="5">
        <v>113.2</v>
      </c>
      <c r="DA431" s="5">
        <v>112.9</v>
      </c>
      <c r="DB431" s="5">
        <v>113.2</v>
      </c>
      <c r="DC431" s="5">
        <v>115</v>
      </c>
      <c r="DD431" s="5">
        <v>115.1</v>
      </c>
      <c r="DE431" s="5">
        <v>116.5</v>
      </c>
      <c r="DF431" s="5">
        <v>118.1</v>
      </c>
      <c r="DG431" s="5">
        <v>120</v>
      </c>
      <c r="DH431" s="5">
        <v>122.9</v>
      </c>
      <c r="DI431" s="5">
        <v>123.6</v>
      </c>
      <c r="DJ431" s="5">
        <v>124.7</v>
      </c>
      <c r="DK431" s="5">
        <v>125.6</v>
      </c>
      <c r="DL431" s="5">
        <v>126.3</v>
      </c>
      <c r="DM431" s="5">
        <v>127.1</v>
      </c>
      <c r="DN431" s="5">
        <v>131</v>
      </c>
      <c r="DO431" s="5">
        <v>134</v>
      </c>
      <c r="DP431" s="5">
        <v>134.1</v>
      </c>
      <c r="DQ431" s="5">
        <v>136.30000000000001</v>
      </c>
      <c r="DR431" s="5">
        <v>137.6</v>
      </c>
      <c r="DS431" s="5">
        <v>139.69999999999999</v>
      </c>
      <c r="DT431" s="5">
        <v>141.69999999999999</v>
      </c>
    </row>
    <row r="432" spans="1:124">
      <c r="A432" s="3" t="s">
        <v>877</v>
      </c>
      <c r="B432" s="3" t="s">
        <v>878</v>
      </c>
      <c r="C432" s="4">
        <v>6.2019999999999999E-2</v>
      </c>
      <c r="D432" s="5">
        <v>104.2</v>
      </c>
      <c r="E432" s="5">
        <v>105.1</v>
      </c>
      <c r="F432" s="5">
        <v>105.3</v>
      </c>
      <c r="G432" s="5">
        <v>106</v>
      </c>
      <c r="H432" s="5">
        <v>105.3</v>
      </c>
      <c r="I432" s="5">
        <v>104.5</v>
      </c>
      <c r="J432" s="5">
        <v>104.8</v>
      </c>
      <c r="K432" s="5">
        <v>104.4</v>
      </c>
      <c r="L432" s="5">
        <v>107</v>
      </c>
      <c r="M432" s="5">
        <v>106.5</v>
      </c>
      <c r="N432" s="5">
        <v>106.3</v>
      </c>
      <c r="O432" s="5">
        <v>106.9</v>
      </c>
      <c r="P432" s="5">
        <v>102.8</v>
      </c>
      <c r="Q432" s="5">
        <v>104</v>
      </c>
      <c r="R432" s="5">
        <v>103.7</v>
      </c>
      <c r="S432" s="5">
        <v>103.6</v>
      </c>
      <c r="T432" s="5">
        <v>103.5</v>
      </c>
      <c r="U432" s="5">
        <v>103.6</v>
      </c>
      <c r="V432" s="5">
        <v>103.9</v>
      </c>
      <c r="W432" s="5">
        <v>102.3</v>
      </c>
      <c r="X432" s="5">
        <v>104.6</v>
      </c>
      <c r="Y432" s="5">
        <v>105.5</v>
      </c>
      <c r="Z432" s="5">
        <v>105.5</v>
      </c>
      <c r="AA432" s="5">
        <v>106.3</v>
      </c>
      <c r="AB432" s="5">
        <v>104.1</v>
      </c>
      <c r="AC432" s="5">
        <v>103.3</v>
      </c>
      <c r="AD432" s="5">
        <v>102.8</v>
      </c>
      <c r="AE432" s="5">
        <v>103.5</v>
      </c>
      <c r="AF432" s="5">
        <v>102.6</v>
      </c>
      <c r="AG432" s="5">
        <v>103.6</v>
      </c>
      <c r="AH432" s="5">
        <v>101.6</v>
      </c>
      <c r="AI432" s="5">
        <v>102.3</v>
      </c>
      <c r="AJ432" s="5">
        <v>102.8</v>
      </c>
      <c r="AK432" s="5">
        <v>102.3</v>
      </c>
      <c r="AL432" s="5">
        <v>102</v>
      </c>
      <c r="AM432" s="5">
        <v>102.8</v>
      </c>
      <c r="AN432" s="5">
        <v>101.2</v>
      </c>
      <c r="AO432" s="5">
        <v>106.8</v>
      </c>
      <c r="AP432" s="5">
        <v>107.4</v>
      </c>
      <c r="AQ432" s="5">
        <v>107.5</v>
      </c>
      <c r="AR432" s="5">
        <v>107.6</v>
      </c>
      <c r="AS432" s="5">
        <v>107.5</v>
      </c>
      <c r="AT432" s="5">
        <v>107.6</v>
      </c>
      <c r="AU432" s="5">
        <v>107</v>
      </c>
      <c r="AV432" s="5">
        <v>106.4</v>
      </c>
      <c r="AW432" s="5">
        <v>106.2</v>
      </c>
      <c r="AX432" s="5">
        <v>106.8</v>
      </c>
      <c r="AY432" s="5">
        <v>106.4</v>
      </c>
      <c r="AZ432" s="5">
        <v>107.7</v>
      </c>
      <c r="BA432" s="5">
        <v>107.9</v>
      </c>
      <c r="BB432" s="5">
        <v>108.2</v>
      </c>
      <c r="BC432" s="5">
        <v>108.5</v>
      </c>
      <c r="BD432" s="5">
        <v>108.3</v>
      </c>
      <c r="BE432" s="5">
        <v>108.1</v>
      </c>
      <c r="BF432" s="5">
        <v>108</v>
      </c>
      <c r="BG432" s="5">
        <v>107.9</v>
      </c>
      <c r="BH432" s="5">
        <v>107.9</v>
      </c>
      <c r="BI432" s="5">
        <v>108.1</v>
      </c>
      <c r="BJ432" s="5">
        <v>108.6</v>
      </c>
      <c r="BK432" s="5">
        <v>108.6</v>
      </c>
      <c r="BL432" s="5">
        <v>107.5</v>
      </c>
      <c r="BM432" s="5">
        <v>107.6</v>
      </c>
      <c r="BN432" s="5">
        <v>108.3</v>
      </c>
      <c r="BO432" s="5">
        <v>108.5</v>
      </c>
      <c r="BP432" s="5">
        <v>109.5</v>
      </c>
      <c r="BQ432" s="5">
        <v>109.6</v>
      </c>
      <c r="BR432" s="5">
        <v>109.6</v>
      </c>
      <c r="BS432" s="5">
        <v>109.5</v>
      </c>
      <c r="BT432" s="5">
        <v>109.7</v>
      </c>
      <c r="BU432" s="5">
        <v>109.8</v>
      </c>
      <c r="BV432" s="5">
        <v>110.2</v>
      </c>
      <c r="BW432" s="5">
        <v>110.2</v>
      </c>
      <c r="BX432" s="5">
        <v>110.2</v>
      </c>
      <c r="BY432" s="5">
        <v>109.7</v>
      </c>
      <c r="BZ432" s="5">
        <v>111.9</v>
      </c>
      <c r="CA432" s="5">
        <v>111.7</v>
      </c>
      <c r="CB432" s="5">
        <v>109.8</v>
      </c>
      <c r="CC432" s="5">
        <v>109.7</v>
      </c>
      <c r="CD432" s="5">
        <v>109.9</v>
      </c>
      <c r="CE432" s="5">
        <v>109.9</v>
      </c>
      <c r="CF432" s="5">
        <v>111.1</v>
      </c>
      <c r="CG432" s="5">
        <v>109.6</v>
      </c>
      <c r="CH432" s="5">
        <v>109.5</v>
      </c>
      <c r="CI432" s="5">
        <v>109.1</v>
      </c>
      <c r="CJ432" s="5">
        <v>108.1</v>
      </c>
      <c r="CK432" s="5">
        <v>108.3</v>
      </c>
      <c r="CL432" s="5">
        <v>108.3</v>
      </c>
      <c r="CM432" s="5">
        <v>108.7</v>
      </c>
      <c r="CN432" s="5">
        <v>108.7</v>
      </c>
      <c r="CO432" s="5">
        <v>108.6</v>
      </c>
      <c r="CP432" s="5">
        <v>108.6</v>
      </c>
      <c r="CQ432" s="5">
        <v>108.7</v>
      </c>
      <c r="CR432" s="5">
        <v>108.6</v>
      </c>
      <c r="CS432" s="5">
        <v>108.5</v>
      </c>
      <c r="CT432" s="5">
        <v>108</v>
      </c>
      <c r="CU432" s="5">
        <v>108.6</v>
      </c>
      <c r="CV432" s="5">
        <v>109</v>
      </c>
      <c r="CW432" s="5">
        <v>109.9</v>
      </c>
      <c r="CX432" s="5">
        <v>111.7</v>
      </c>
      <c r="CY432" s="5">
        <v>111.8</v>
      </c>
      <c r="CZ432" s="5">
        <v>111.5</v>
      </c>
      <c r="DA432" s="5">
        <v>113.3</v>
      </c>
      <c r="DB432" s="5">
        <v>113.1</v>
      </c>
      <c r="DC432" s="5">
        <v>113.2</v>
      </c>
      <c r="DD432" s="5">
        <v>114.7</v>
      </c>
      <c r="DE432" s="5">
        <v>114.3</v>
      </c>
      <c r="DF432" s="5">
        <v>114.6</v>
      </c>
      <c r="DG432" s="5">
        <v>114.7</v>
      </c>
      <c r="DH432" s="5">
        <v>115.7</v>
      </c>
      <c r="DI432" s="5">
        <v>115.3</v>
      </c>
      <c r="DJ432" s="5">
        <v>116.4</v>
      </c>
      <c r="DK432" s="5">
        <v>117</v>
      </c>
      <c r="DL432" s="5">
        <v>116.5</v>
      </c>
      <c r="DM432" s="5">
        <v>117.1</v>
      </c>
      <c r="DN432" s="5">
        <v>117.6</v>
      </c>
      <c r="DO432" s="5">
        <v>118.8</v>
      </c>
      <c r="DP432" s="5">
        <v>120.7</v>
      </c>
      <c r="DQ432" s="5">
        <v>120.3</v>
      </c>
      <c r="DR432" s="5">
        <v>121.5</v>
      </c>
      <c r="DS432" s="5">
        <v>120.3</v>
      </c>
      <c r="DT432" s="5">
        <v>120</v>
      </c>
    </row>
    <row r="433" spans="1:124">
      <c r="A433" s="3" t="s">
        <v>879</v>
      </c>
      <c r="B433" s="3" t="s">
        <v>880</v>
      </c>
      <c r="C433" s="4">
        <v>8.1799999999999998E-3</v>
      </c>
      <c r="D433" s="5">
        <v>110.1</v>
      </c>
      <c r="E433" s="5">
        <v>111.8</v>
      </c>
      <c r="F433" s="5">
        <v>112.8</v>
      </c>
      <c r="G433" s="5">
        <v>110.1</v>
      </c>
      <c r="H433" s="5">
        <v>111.4</v>
      </c>
      <c r="I433" s="5">
        <v>107.9</v>
      </c>
      <c r="J433" s="5">
        <v>109</v>
      </c>
      <c r="K433" s="5">
        <v>104.2</v>
      </c>
      <c r="L433" s="5">
        <v>107.2</v>
      </c>
      <c r="M433" s="5">
        <v>109.8</v>
      </c>
      <c r="N433" s="5">
        <v>110.6</v>
      </c>
      <c r="O433" s="5">
        <v>110.6</v>
      </c>
      <c r="P433" s="5">
        <v>110.2</v>
      </c>
      <c r="Q433" s="5">
        <v>109.9</v>
      </c>
      <c r="R433" s="5">
        <v>108.8</v>
      </c>
      <c r="S433" s="5">
        <v>108.8</v>
      </c>
      <c r="T433" s="5">
        <v>112.7</v>
      </c>
      <c r="U433" s="5">
        <v>117.6</v>
      </c>
      <c r="V433" s="5">
        <v>114.9</v>
      </c>
      <c r="W433" s="5">
        <v>114.2</v>
      </c>
      <c r="X433" s="5">
        <v>113.8</v>
      </c>
      <c r="Y433" s="5">
        <v>113.8</v>
      </c>
      <c r="Z433" s="5">
        <v>114.5</v>
      </c>
      <c r="AA433" s="5">
        <v>114.1</v>
      </c>
      <c r="AB433" s="5">
        <v>111.7</v>
      </c>
      <c r="AC433" s="5">
        <v>112.2</v>
      </c>
      <c r="AD433" s="5">
        <v>110.7</v>
      </c>
      <c r="AE433" s="5">
        <v>110.7</v>
      </c>
      <c r="AF433" s="5">
        <v>110.7</v>
      </c>
      <c r="AG433" s="5">
        <v>108.5</v>
      </c>
      <c r="AH433" s="5">
        <v>109.6</v>
      </c>
      <c r="AI433" s="5">
        <v>108.5</v>
      </c>
      <c r="AJ433" s="5">
        <v>107.4</v>
      </c>
      <c r="AK433" s="5">
        <v>104.2</v>
      </c>
      <c r="AL433" s="5">
        <v>98.5</v>
      </c>
      <c r="AM433" s="5">
        <v>100.8</v>
      </c>
      <c r="AN433" s="5">
        <v>102.9</v>
      </c>
      <c r="AO433" s="5">
        <v>103</v>
      </c>
      <c r="AP433" s="5">
        <v>102.4</v>
      </c>
      <c r="AQ433" s="5">
        <v>102.9</v>
      </c>
      <c r="AR433" s="5">
        <v>100.3</v>
      </c>
      <c r="AS433" s="5">
        <v>98.9</v>
      </c>
      <c r="AT433" s="5">
        <v>95.1</v>
      </c>
      <c r="AU433" s="5">
        <v>94.3</v>
      </c>
      <c r="AV433" s="5">
        <v>88.4</v>
      </c>
      <c r="AW433" s="5">
        <v>92.3</v>
      </c>
      <c r="AX433" s="5">
        <v>88.2</v>
      </c>
      <c r="AY433" s="5">
        <v>94.6</v>
      </c>
      <c r="AZ433" s="5">
        <v>99.3</v>
      </c>
      <c r="BA433" s="5">
        <v>92.1</v>
      </c>
      <c r="BB433" s="5">
        <v>91</v>
      </c>
      <c r="BC433" s="5">
        <v>91.7</v>
      </c>
      <c r="BD433" s="5">
        <v>92</v>
      </c>
      <c r="BE433" s="5">
        <v>93.5</v>
      </c>
      <c r="BF433" s="5">
        <v>94.8</v>
      </c>
      <c r="BG433" s="5">
        <v>100.9</v>
      </c>
      <c r="BH433" s="5">
        <v>101.8</v>
      </c>
      <c r="BI433" s="5">
        <v>104.2</v>
      </c>
      <c r="BJ433" s="5">
        <v>106.8</v>
      </c>
      <c r="BK433" s="5">
        <v>100.7</v>
      </c>
      <c r="BL433" s="5">
        <v>102</v>
      </c>
      <c r="BM433" s="5">
        <v>102.4</v>
      </c>
      <c r="BN433" s="5">
        <v>99.3</v>
      </c>
      <c r="BO433" s="5">
        <v>106</v>
      </c>
      <c r="BP433" s="5">
        <v>103.5</v>
      </c>
      <c r="BQ433" s="5">
        <v>104</v>
      </c>
      <c r="BR433" s="5">
        <v>100.2</v>
      </c>
      <c r="BS433" s="5">
        <v>103.7</v>
      </c>
      <c r="BT433" s="5">
        <v>103.4</v>
      </c>
      <c r="BU433" s="5">
        <v>104.2</v>
      </c>
      <c r="BV433" s="5">
        <v>105.9</v>
      </c>
      <c r="BW433" s="5">
        <v>111.4</v>
      </c>
      <c r="BX433" s="5">
        <v>111.8</v>
      </c>
      <c r="BY433" s="5">
        <v>113</v>
      </c>
      <c r="BZ433" s="5">
        <v>113</v>
      </c>
      <c r="CA433" s="5">
        <v>112.6</v>
      </c>
      <c r="CB433" s="5">
        <v>113.3</v>
      </c>
      <c r="CC433" s="5">
        <v>115.4</v>
      </c>
      <c r="CD433" s="5">
        <v>118</v>
      </c>
      <c r="CE433" s="5">
        <v>118</v>
      </c>
      <c r="CF433" s="5">
        <v>113</v>
      </c>
      <c r="CG433" s="5">
        <v>110.3</v>
      </c>
      <c r="CH433" s="5">
        <v>112.8</v>
      </c>
      <c r="CI433" s="5">
        <v>112.8</v>
      </c>
      <c r="CJ433" s="5">
        <v>110</v>
      </c>
      <c r="CK433" s="5">
        <v>108.8</v>
      </c>
      <c r="CL433" s="5">
        <v>107.2</v>
      </c>
      <c r="CM433" s="5">
        <v>104.2</v>
      </c>
      <c r="CN433" s="5">
        <v>102.8</v>
      </c>
      <c r="CO433" s="5">
        <v>103.5</v>
      </c>
      <c r="CP433" s="5">
        <v>102.7</v>
      </c>
      <c r="CQ433" s="5">
        <v>98.9</v>
      </c>
      <c r="CR433" s="5">
        <v>99.7</v>
      </c>
      <c r="CS433" s="5">
        <v>101.2</v>
      </c>
      <c r="CT433" s="5">
        <v>100.1</v>
      </c>
      <c r="CU433" s="5">
        <v>102.9</v>
      </c>
      <c r="CV433" s="5">
        <v>101.8</v>
      </c>
      <c r="CW433" s="5">
        <v>100.3</v>
      </c>
      <c r="CX433" s="5">
        <v>101.1</v>
      </c>
      <c r="CY433" s="5">
        <v>103.3</v>
      </c>
      <c r="CZ433" s="5">
        <v>100.9</v>
      </c>
      <c r="DA433" s="5">
        <v>106.5</v>
      </c>
      <c r="DB433" s="5">
        <v>118.4</v>
      </c>
      <c r="DC433" s="5">
        <v>129.1</v>
      </c>
      <c r="DD433" s="5">
        <v>129.30000000000001</v>
      </c>
      <c r="DE433" s="5">
        <v>121.8</v>
      </c>
      <c r="DF433" s="5">
        <v>132.5</v>
      </c>
      <c r="DG433" s="5">
        <v>142.6</v>
      </c>
      <c r="DH433" s="5">
        <v>140.30000000000001</v>
      </c>
      <c r="DI433" s="5">
        <v>138</v>
      </c>
      <c r="DJ433" s="5">
        <v>143.4</v>
      </c>
      <c r="DK433" s="5">
        <v>146.5</v>
      </c>
      <c r="DL433" s="5">
        <v>156.1</v>
      </c>
      <c r="DM433" s="5">
        <v>157.30000000000001</v>
      </c>
      <c r="DN433" s="5">
        <v>160.30000000000001</v>
      </c>
      <c r="DO433" s="5">
        <v>158</v>
      </c>
      <c r="DP433" s="5">
        <v>148</v>
      </c>
      <c r="DQ433" s="5">
        <v>142.69999999999999</v>
      </c>
      <c r="DR433" s="5">
        <v>154.6</v>
      </c>
      <c r="DS433" s="5">
        <v>160.30000000000001</v>
      </c>
      <c r="DT433" s="5">
        <v>156.80000000000001</v>
      </c>
    </row>
    <row r="434" spans="1:124">
      <c r="A434" s="3" t="s">
        <v>881</v>
      </c>
      <c r="B434" s="3" t="s">
        <v>882</v>
      </c>
      <c r="C434" s="4">
        <v>8.695E-2</v>
      </c>
      <c r="D434" s="5">
        <v>101.6</v>
      </c>
      <c r="E434" s="5">
        <v>99.8</v>
      </c>
      <c r="F434" s="5">
        <v>101.8</v>
      </c>
      <c r="G434" s="5">
        <v>101.9</v>
      </c>
      <c r="H434" s="5">
        <v>102.7</v>
      </c>
      <c r="I434" s="5">
        <v>100.6</v>
      </c>
      <c r="J434" s="5">
        <v>99.5</v>
      </c>
      <c r="K434" s="5">
        <v>98.5</v>
      </c>
      <c r="L434" s="5">
        <v>99.3</v>
      </c>
      <c r="M434" s="5">
        <v>100.2</v>
      </c>
      <c r="N434" s="5">
        <v>104.4</v>
      </c>
      <c r="O434" s="5">
        <v>107.3</v>
      </c>
      <c r="P434" s="5">
        <v>106.8</v>
      </c>
      <c r="Q434" s="5">
        <v>104.9</v>
      </c>
      <c r="R434" s="5">
        <v>107.8</v>
      </c>
      <c r="S434" s="5">
        <v>113.8</v>
      </c>
      <c r="T434" s="5">
        <v>117</v>
      </c>
      <c r="U434" s="5">
        <v>119.8</v>
      </c>
      <c r="V434" s="5">
        <v>118.3</v>
      </c>
      <c r="W434" s="5">
        <v>117.6</v>
      </c>
      <c r="X434" s="5">
        <v>116.3</v>
      </c>
      <c r="Y434" s="5">
        <v>116.3</v>
      </c>
      <c r="Z434" s="5">
        <v>116.2</v>
      </c>
      <c r="AA434" s="5">
        <v>116.3</v>
      </c>
      <c r="AB434" s="5">
        <v>114.7</v>
      </c>
      <c r="AC434" s="5">
        <v>114.2</v>
      </c>
      <c r="AD434" s="5">
        <v>115.2</v>
      </c>
      <c r="AE434" s="5">
        <v>117.8</v>
      </c>
      <c r="AF434" s="5">
        <v>117.3</v>
      </c>
      <c r="AG434" s="5">
        <v>116.8</v>
      </c>
      <c r="AH434" s="5">
        <v>117.3</v>
      </c>
      <c r="AI434" s="5">
        <v>113</v>
      </c>
      <c r="AJ434" s="5">
        <v>109.5</v>
      </c>
      <c r="AK434" s="5">
        <v>111.5</v>
      </c>
      <c r="AL434" s="5">
        <v>108.7</v>
      </c>
      <c r="AM434" s="5">
        <v>111.7</v>
      </c>
      <c r="AN434" s="5">
        <v>114.5</v>
      </c>
      <c r="AO434" s="5">
        <v>117.8</v>
      </c>
      <c r="AP434" s="5">
        <v>117.8</v>
      </c>
      <c r="AQ434" s="5">
        <v>118.4</v>
      </c>
      <c r="AR434" s="5">
        <v>115.5</v>
      </c>
      <c r="AS434" s="5">
        <v>110.2</v>
      </c>
      <c r="AT434" s="5">
        <v>110.5</v>
      </c>
      <c r="AU434" s="5">
        <v>108.2</v>
      </c>
      <c r="AV434" s="5">
        <v>106.3</v>
      </c>
      <c r="AW434" s="5">
        <v>105.3</v>
      </c>
      <c r="AX434" s="5">
        <v>102.8</v>
      </c>
      <c r="AY434" s="5">
        <v>105</v>
      </c>
      <c r="AZ434" s="5">
        <v>108.1</v>
      </c>
      <c r="BA434" s="5">
        <v>107.1</v>
      </c>
      <c r="BB434" s="5">
        <v>106.4</v>
      </c>
      <c r="BC434" s="5">
        <v>105</v>
      </c>
      <c r="BD434" s="5">
        <v>103.4</v>
      </c>
      <c r="BE434" s="5">
        <v>105.7</v>
      </c>
      <c r="BF434" s="5">
        <v>104.8</v>
      </c>
      <c r="BG434" s="5">
        <v>105.4</v>
      </c>
      <c r="BH434" s="5">
        <v>104.6</v>
      </c>
      <c r="BI434" s="5">
        <v>105.7</v>
      </c>
      <c r="BJ434" s="5">
        <v>106.2</v>
      </c>
      <c r="BK434" s="5">
        <v>107.9</v>
      </c>
      <c r="BL434" s="5">
        <v>106.1</v>
      </c>
      <c r="BM434" s="5">
        <v>105</v>
      </c>
      <c r="BN434" s="5">
        <v>106.8</v>
      </c>
      <c r="BO434" s="5">
        <v>103.5</v>
      </c>
      <c r="BP434" s="5">
        <v>103.7</v>
      </c>
      <c r="BQ434" s="5">
        <v>106.9</v>
      </c>
      <c r="BR434" s="5">
        <v>107.2</v>
      </c>
      <c r="BS434" s="5">
        <v>106.5</v>
      </c>
      <c r="BT434" s="5">
        <v>107.9</v>
      </c>
      <c r="BU434" s="5">
        <v>109.4</v>
      </c>
      <c r="BV434" s="5">
        <v>113.8</v>
      </c>
      <c r="BW434" s="5">
        <v>114.9</v>
      </c>
      <c r="BX434" s="5">
        <v>111.5</v>
      </c>
      <c r="BY434" s="5">
        <v>112.1</v>
      </c>
      <c r="BZ434" s="5">
        <v>113.8</v>
      </c>
      <c r="CA434" s="5">
        <v>116</v>
      </c>
      <c r="CB434" s="5">
        <v>116.8</v>
      </c>
      <c r="CC434" s="5">
        <v>122.6</v>
      </c>
      <c r="CD434" s="5">
        <v>123.9</v>
      </c>
      <c r="CE434" s="5">
        <v>118.3</v>
      </c>
      <c r="CF434" s="5">
        <v>120.1</v>
      </c>
      <c r="CG434" s="5">
        <v>118</v>
      </c>
      <c r="CH434" s="5">
        <v>119.1</v>
      </c>
      <c r="CI434" s="5">
        <v>120.7</v>
      </c>
      <c r="CJ434" s="5">
        <v>119.2</v>
      </c>
      <c r="CK434" s="5">
        <v>121</v>
      </c>
      <c r="CL434" s="5">
        <v>118</v>
      </c>
      <c r="CM434" s="5">
        <v>117.4</v>
      </c>
      <c r="CN434" s="5">
        <v>116.6</v>
      </c>
      <c r="CO434" s="5">
        <v>117.5</v>
      </c>
      <c r="CP434" s="5">
        <v>116.6</v>
      </c>
      <c r="CQ434" s="5">
        <v>116.5</v>
      </c>
      <c r="CR434" s="5">
        <v>116.8</v>
      </c>
      <c r="CS434" s="5">
        <v>115.9</v>
      </c>
      <c r="CT434" s="5">
        <v>117.1</v>
      </c>
      <c r="CU434" s="5">
        <v>117.9</v>
      </c>
      <c r="CV434" s="5">
        <v>116.9</v>
      </c>
      <c r="CW434" s="5">
        <v>115.2</v>
      </c>
      <c r="CX434" s="5">
        <v>108.2</v>
      </c>
      <c r="CY434" s="5">
        <v>110</v>
      </c>
      <c r="CZ434" s="5">
        <v>112</v>
      </c>
      <c r="DA434" s="5">
        <v>113.3</v>
      </c>
      <c r="DB434" s="5">
        <v>111.4</v>
      </c>
      <c r="DC434" s="5">
        <v>113.1</v>
      </c>
      <c r="DD434" s="5">
        <v>115.3</v>
      </c>
      <c r="DE434" s="5">
        <v>117</v>
      </c>
      <c r="DF434" s="5">
        <v>117.8</v>
      </c>
      <c r="DG434" s="5">
        <v>120.7</v>
      </c>
      <c r="DH434" s="5">
        <v>120.3</v>
      </c>
      <c r="DI434" s="5">
        <v>117.9</v>
      </c>
      <c r="DJ434" s="5">
        <v>120.9</v>
      </c>
      <c r="DK434" s="5">
        <v>122.1</v>
      </c>
      <c r="DL434" s="5">
        <v>121.5</v>
      </c>
      <c r="DM434" s="5">
        <v>121.4</v>
      </c>
      <c r="DN434" s="5">
        <v>127.5</v>
      </c>
      <c r="DO434" s="5">
        <v>130.30000000000001</v>
      </c>
      <c r="DP434" s="5">
        <v>126.5</v>
      </c>
      <c r="DQ434" s="5">
        <v>132.5</v>
      </c>
      <c r="DR434" s="5">
        <v>137.4</v>
      </c>
      <c r="DS434" s="5">
        <v>141</v>
      </c>
      <c r="DT434" s="5">
        <v>142.9</v>
      </c>
    </row>
    <row r="435" spans="1:124">
      <c r="A435" s="3" t="s">
        <v>883</v>
      </c>
      <c r="B435" s="3" t="s">
        <v>884</v>
      </c>
      <c r="C435" s="4">
        <v>0.12705</v>
      </c>
      <c r="D435" s="5">
        <v>105.3</v>
      </c>
      <c r="E435" s="5">
        <v>103</v>
      </c>
      <c r="F435" s="5">
        <v>107.7</v>
      </c>
      <c r="G435" s="5">
        <v>106.8</v>
      </c>
      <c r="H435" s="5">
        <v>105.6</v>
      </c>
      <c r="I435" s="5">
        <v>106.4</v>
      </c>
      <c r="J435" s="5">
        <v>106.7</v>
      </c>
      <c r="K435" s="5">
        <v>104.3</v>
      </c>
      <c r="L435" s="5">
        <v>106.1</v>
      </c>
      <c r="M435" s="5">
        <v>107.2</v>
      </c>
      <c r="N435" s="5">
        <v>106.5</v>
      </c>
      <c r="O435" s="5">
        <v>107.7</v>
      </c>
      <c r="P435" s="5">
        <v>110.8</v>
      </c>
      <c r="Q435" s="5">
        <v>112.3</v>
      </c>
      <c r="R435" s="5">
        <v>109.4</v>
      </c>
      <c r="S435" s="5">
        <v>111.3</v>
      </c>
      <c r="T435" s="5">
        <v>110.4</v>
      </c>
      <c r="U435" s="5">
        <v>112.4</v>
      </c>
      <c r="V435" s="5">
        <v>111.4</v>
      </c>
      <c r="W435" s="5">
        <v>109</v>
      </c>
      <c r="X435" s="5">
        <v>107.9</v>
      </c>
      <c r="Y435" s="5">
        <v>109.6</v>
      </c>
      <c r="Z435" s="5">
        <v>108.8</v>
      </c>
      <c r="AA435" s="5">
        <v>110.1</v>
      </c>
      <c r="AB435" s="5">
        <v>110.1</v>
      </c>
      <c r="AC435" s="5">
        <v>111.4</v>
      </c>
      <c r="AD435" s="5">
        <v>112.1</v>
      </c>
      <c r="AE435" s="5">
        <v>110.4</v>
      </c>
      <c r="AF435" s="5">
        <v>111.8</v>
      </c>
      <c r="AG435" s="5">
        <v>112.5</v>
      </c>
      <c r="AH435" s="5">
        <v>112.6</v>
      </c>
      <c r="AI435" s="5">
        <v>110.8</v>
      </c>
      <c r="AJ435" s="5">
        <v>110</v>
      </c>
      <c r="AK435" s="5">
        <v>111.5</v>
      </c>
      <c r="AL435" s="5">
        <v>108</v>
      </c>
      <c r="AM435" s="5">
        <v>106.5</v>
      </c>
      <c r="AN435" s="5">
        <v>106.9</v>
      </c>
      <c r="AO435" s="5">
        <v>105.8</v>
      </c>
      <c r="AP435" s="5">
        <v>107.1</v>
      </c>
      <c r="AQ435" s="5">
        <v>105.8</v>
      </c>
      <c r="AR435" s="5">
        <v>106.3</v>
      </c>
      <c r="AS435" s="5">
        <v>104.5</v>
      </c>
      <c r="AT435" s="5">
        <v>105</v>
      </c>
      <c r="AU435" s="5">
        <v>103.1</v>
      </c>
      <c r="AV435" s="5">
        <v>102.2</v>
      </c>
      <c r="AW435" s="5">
        <v>101.3</v>
      </c>
      <c r="AX435" s="5">
        <v>101.8</v>
      </c>
      <c r="AY435" s="5">
        <v>101.2</v>
      </c>
      <c r="AZ435" s="5">
        <v>99.2</v>
      </c>
      <c r="BA435" s="5">
        <v>99</v>
      </c>
      <c r="BB435" s="5">
        <v>100.4</v>
      </c>
      <c r="BC435" s="5">
        <v>100.7</v>
      </c>
      <c r="BD435" s="5">
        <v>100.6</v>
      </c>
      <c r="BE435" s="5">
        <v>102.1</v>
      </c>
      <c r="BF435" s="5">
        <v>100.4</v>
      </c>
      <c r="BG435" s="5">
        <v>100.2</v>
      </c>
      <c r="BH435" s="5">
        <v>100.3</v>
      </c>
      <c r="BI435" s="5">
        <v>101.2</v>
      </c>
      <c r="BJ435" s="5">
        <v>102.3</v>
      </c>
      <c r="BK435" s="5">
        <v>101.9</v>
      </c>
      <c r="BL435" s="5">
        <v>102.2</v>
      </c>
      <c r="BM435" s="5">
        <v>103.9</v>
      </c>
      <c r="BN435" s="5">
        <v>104.9</v>
      </c>
      <c r="BO435" s="5">
        <v>103.7</v>
      </c>
      <c r="BP435" s="5">
        <v>102.8</v>
      </c>
      <c r="BQ435" s="5">
        <v>102.2</v>
      </c>
      <c r="BR435" s="5">
        <v>103.2</v>
      </c>
      <c r="BS435" s="5">
        <v>102.4</v>
      </c>
      <c r="BT435" s="5">
        <v>103.3</v>
      </c>
      <c r="BU435" s="5">
        <v>103.9</v>
      </c>
      <c r="BV435" s="5">
        <v>104.8</v>
      </c>
      <c r="BW435" s="5">
        <v>104.9</v>
      </c>
      <c r="BX435" s="5">
        <v>105.1</v>
      </c>
      <c r="BY435" s="5">
        <v>106.4</v>
      </c>
      <c r="BZ435" s="5">
        <v>106.6</v>
      </c>
      <c r="CA435" s="5">
        <v>105.2</v>
      </c>
      <c r="CB435" s="5">
        <v>106.1</v>
      </c>
      <c r="CC435" s="5">
        <v>106.4</v>
      </c>
      <c r="CD435" s="5">
        <v>106.9</v>
      </c>
      <c r="CE435" s="5">
        <v>107.6</v>
      </c>
      <c r="CF435" s="5">
        <v>107.3</v>
      </c>
      <c r="CG435" s="5">
        <v>106.9</v>
      </c>
      <c r="CH435" s="5">
        <v>107.6</v>
      </c>
      <c r="CI435" s="5">
        <v>106.5</v>
      </c>
      <c r="CJ435" s="5">
        <v>106.4</v>
      </c>
      <c r="CK435" s="5">
        <v>107.2</v>
      </c>
      <c r="CL435" s="5">
        <v>106.3</v>
      </c>
      <c r="CM435" s="5">
        <v>104.7</v>
      </c>
      <c r="CN435" s="5">
        <v>104.4</v>
      </c>
      <c r="CO435" s="5">
        <v>105.7</v>
      </c>
      <c r="CP435" s="5">
        <v>106</v>
      </c>
      <c r="CQ435" s="5">
        <v>105.1</v>
      </c>
      <c r="CR435" s="5">
        <v>106</v>
      </c>
      <c r="CS435" s="5">
        <v>105.8</v>
      </c>
      <c r="CT435" s="5">
        <v>104.5</v>
      </c>
      <c r="CU435" s="5">
        <v>104.4</v>
      </c>
      <c r="CV435" s="5">
        <v>104.5</v>
      </c>
      <c r="CW435" s="5">
        <v>104.9</v>
      </c>
      <c r="CX435" s="5">
        <v>105.5</v>
      </c>
      <c r="CY435" s="5">
        <v>104.4</v>
      </c>
      <c r="CZ435" s="5">
        <v>105.2</v>
      </c>
      <c r="DA435" s="5">
        <v>102.5</v>
      </c>
      <c r="DB435" s="5">
        <v>103.1</v>
      </c>
      <c r="DC435" s="5">
        <v>105.5</v>
      </c>
      <c r="DD435" s="5">
        <v>102.4</v>
      </c>
      <c r="DE435" s="5">
        <v>104.3</v>
      </c>
      <c r="DF435" s="5">
        <v>105.4</v>
      </c>
      <c r="DG435" s="5">
        <v>107.9</v>
      </c>
      <c r="DH435" s="5">
        <v>110.5</v>
      </c>
      <c r="DI435" s="5">
        <v>110.3</v>
      </c>
      <c r="DJ435" s="5">
        <v>112</v>
      </c>
      <c r="DK435" s="5">
        <v>113.6</v>
      </c>
      <c r="DL435" s="5">
        <v>115</v>
      </c>
      <c r="DM435" s="5">
        <v>115</v>
      </c>
      <c r="DN435" s="5">
        <v>119</v>
      </c>
      <c r="DO435" s="5">
        <v>119.8</v>
      </c>
      <c r="DP435" s="5">
        <v>120.5</v>
      </c>
      <c r="DQ435" s="5">
        <v>122.8</v>
      </c>
      <c r="DR435" s="5">
        <v>123.5</v>
      </c>
      <c r="DS435" s="5">
        <v>124.1</v>
      </c>
      <c r="DT435" s="5">
        <v>126.9</v>
      </c>
    </row>
    <row r="436" spans="1:124">
      <c r="A436" s="3" t="s">
        <v>885</v>
      </c>
      <c r="B436" s="3" t="s">
        <v>886</v>
      </c>
      <c r="C436" s="4">
        <v>2.5919999999999999E-2</v>
      </c>
      <c r="D436" s="5">
        <v>98.9</v>
      </c>
      <c r="E436" s="5">
        <v>99.7</v>
      </c>
      <c r="F436" s="5">
        <v>101.3</v>
      </c>
      <c r="G436" s="5">
        <v>101</v>
      </c>
      <c r="H436" s="5">
        <v>100.5</v>
      </c>
      <c r="I436" s="5">
        <v>100.7</v>
      </c>
      <c r="J436" s="5">
        <v>100.6</v>
      </c>
      <c r="K436" s="5">
        <v>99.5</v>
      </c>
      <c r="L436" s="5">
        <v>100.4</v>
      </c>
      <c r="M436" s="5">
        <v>100.9</v>
      </c>
      <c r="N436" s="5">
        <v>102.6</v>
      </c>
      <c r="O436" s="5">
        <v>101.1</v>
      </c>
      <c r="P436" s="5">
        <v>100.2</v>
      </c>
      <c r="Q436" s="5">
        <v>101.6</v>
      </c>
      <c r="R436" s="5">
        <v>104.4</v>
      </c>
      <c r="S436" s="5">
        <v>104.7</v>
      </c>
      <c r="T436" s="5">
        <v>106.9</v>
      </c>
      <c r="U436" s="5">
        <v>110.1</v>
      </c>
      <c r="V436" s="5">
        <v>107.1</v>
      </c>
      <c r="W436" s="5">
        <v>105.7</v>
      </c>
      <c r="X436" s="5">
        <v>107.3</v>
      </c>
      <c r="Y436" s="5">
        <v>106.5</v>
      </c>
      <c r="Z436" s="5">
        <v>105.1</v>
      </c>
      <c r="AA436" s="5">
        <v>108.8</v>
      </c>
      <c r="AB436" s="5">
        <v>109.7</v>
      </c>
      <c r="AC436" s="5">
        <v>110.4</v>
      </c>
      <c r="AD436" s="5">
        <v>111.7</v>
      </c>
      <c r="AE436" s="5">
        <v>110.6</v>
      </c>
      <c r="AF436" s="5">
        <v>110.3</v>
      </c>
      <c r="AG436" s="5">
        <v>117.6</v>
      </c>
      <c r="AH436" s="5">
        <v>110.4</v>
      </c>
      <c r="AI436" s="5">
        <v>110</v>
      </c>
      <c r="AJ436" s="5">
        <v>111.6</v>
      </c>
      <c r="AK436" s="5">
        <v>106.8</v>
      </c>
      <c r="AL436" s="5">
        <v>111.3</v>
      </c>
      <c r="AM436" s="5">
        <v>112.7</v>
      </c>
      <c r="AN436" s="5">
        <v>112.1</v>
      </c>
      <c r="AO436" s="5">
        <v>115.9</v>
      </c>
      <c r="AP436" s="5">
        <v>114.5</v>
      </c>
      <c r="AQ436" s="5">
        <v>112.8</v>
      </c>
      <c r="AR436" s="5">
        <v>111.4</v>
      </c>
      <c r="AS436" s="5">
        <v>114.8</v>
      </c>
      <c r="AT436" s="5">
        <v>113.6</v>
      </c>
      <c r="AU436" s="5">
        <v>115.7</v>
      </c>
      <c r="AV436" s="5">
        <v>114.4</v>
      </c>
      <c r="AW436" s="5">
        <v>114.3</v>
      </c>
      <c r="AX436" s="5">
        <v>114.1</v>
      </c>
      <c r="AY436" s="5">
        <v>112.3</v>
      </c>
      <c r="AZ436" s="5">
        <v>110</v>
      </c>
      <c r="BA436" s="5">
        <v>111.4</v>
      </c>
      <c r="BB436" s="5">
        <v>112.6</v>
      </c>
      <c r="BC436" s="5">
        <v>116.2</v>
      </c>
      <c r="BD436" s="5">
        <v>116.8</v>
      </c>
      <c r="BE436" s="5">
        <v>112</v>
      </c>
      <c r="BF436" s="5">
        <v>113.1</v>
      </c>
      <c r="BG436" s="5">
        <v>115.9</v>
      </c>
      <c r="BH436" s="5">
        <v>114.8</v>
      </c>
      <c r="BI436" s="5">
        <v>111.8</v>
      </c>
      <c r="BJ436" s="5">
        <v>110.7</v>
      </c>
      <c r="BK436" s="5">
        <v>110</v>
      </c>
      <c r="BL436" s="5">
        <v>111.8</v>
      </c>
      <c r="BM436" s="5">
        <v>111.1</v>
      </c>
      <c r="BN436" s="5">
        <v>110</v>
      </c>
      <c r="BO436" s="5">
        <v>111.2</v>
      </c>
      <c r="BP436" s="5">
        <v>111.3</v>
      </c>
      <c r="BQ436" s="5">
        <v>109.7</v>
      </c>
      <c r="BR436" s="5">
        <v>111.7</v>
      </c>
      <c r="BS436" s="5">
        <v>108</v>
      </c>
      <c r="BT436" s="5">
        <v>107.1</v>
      </c>
      <c r="BU436" s="5">
        <v>108.7</v>
      </c>
      <c r="BV436" s="5">
        <v>107.5</v>
      </c>
      <c r="BW436" s="5">
        <v>108.9</v>
      </c>
      <c r="BX436" s="5">
        <v>108.4</v>
      </c>
      <c r="BY436" s="5">
        <v>108.6</v>
      </c>
      <c r="BZ436" s="5">
        <v>111.8</v>
      </c>
      <c r="CA436" s="5">
        <v>110.9</v>
      </c>
      <c r="CB436" s="5">
        <v>111.9</v>
      </c>
      <c r="CC436" s="5">
        <v>113.8</v>
      </c>
      <c r="CD436" s="5">
        <v>112.7</v>
      </c>
      <c r="CE436" s="5">
        <v>113.6</v>
      </c>
      <c r="CF436" s="5">
        <v>112.2</v>
      </c>
      <c r="CG436" s="5">
        <v>111.9</v>
      </c>
      <c r="CH436" s="5">
        <v>112.4</v>
      </c>
      <c r="CI436" s="5">
        <v>114.9</v>
      </c>
      <c r="CJ436" s="5">
        <v>113.8</v>
      </c>
      <c r="CK436" s="5">
        <v>113.3</v>
      </c>
      <c r="CL436" s="5">
        <v>113.4</v>
      </c>
      <c r="CM436" s="5">
        <v>115.6</v>
      </c>
      <c r="CN436" s="5">
        <v>113.3</v>
      </c>
      <c r="CO436" s="5">
        <v>116</v>
      </c>
      <c r="CP436" s="5">
        <v>114.2</v>
      </c>
      <c r="CQ436" s="5">
        <v>115.2</v>
      </c>
      <c r="CR436" s="5">
        <v>115.6</v>
      </c>
      <c r="CS436" s="5">
        <v>114.8</v>
      </c>
      <c r="CT436" s="5">
        <v>116.2</v>
      </c>
      <c r="CU436" s="5">
        <v>113.8</v>
      </c>
      <c r="CV436" s="5">
        <v>114.3</v>
      </c>
      <c r="CW436" s="5">
        <v>115.2</v>
      </c>
      <c r="CX436" s="5">
        <v>116.9</v>
      </c>
      <c r="CY436" s="5">
        <v>116</v>
      </c>
      <c r="CZ436" s="5">
        <v>114.9</v>
      </c>
      <c r="DA436" s="5">
        <v>116.9</v>
      </c>
      <c r="DB436" s="5">
        <v>117.3</v>
      </c>
      <c r="DC436" s="5">
        <v>117.8</v>
      </c>
      <c r="DD436" s="5">
        <v>117.2</v>
      </c>
      <c r="DE436" s="5">
        <v>115.1</v>
      </c>
      <c r="DF436" s="5">
        <v>120.7</v>
      </c>
      <c r="DG436" s="5">
        <v>124</v>
      </c>
      <c r="DH436" s="5">
        <v>127</v>
      </c>
      <c r="DI436" s="5">
        <v>128.30000000000001</v>
      </c>
      <c r="DJ436" s="5">
        <v>132</v>
      </c>
      <c r="DK436" s="5">
        <v>126.4</v>
      </c>
      <c r="DL436" s="5">
        <v>126.3</v>
      </c>
      <c r="DM436" s="5">
        <v>128.30000000000001</v>
      </c>
      <c r="DN436" s="5">
        <v>132.69999999999999</v>
      </c>
      <c r="DO436" s="5">
        <v>134.5</v>
      </c>
      <c r="DP436" s="5">
        <v>133.80000000000001</v>
      </c>
      <c r="DQ436" s="5">
        <v>137.6</v>
      </c>
      <c r="DR436" s="5">
        <v>139.1</v>
      </c>
      <c r="DS436" s="5">
        <v>141.1</v>
      </c>
      <c r="DT436" s="5">
        <v>142.9</v>
      </c>
    </row>
    <row r="437" spans="1:124">
      <c r="A437" s="3" t="s">
        <v>887</v>
      </c>
      <c r="B437" s="3" t="s">
        <v>888</v>
      </c>
      <c r="C437" s="4">
        <v>2.0080000000000001E-2</v>
      </c>
      <c r="D437" s="5">
        <v>110.9</v>
      </c>
      <c r="E437" s="5">
        <v>114.6</v>
      </c>
      <c r="F437" s="5">
        <v>115.5</v>
      </c>
      <c r="G437" s="5">
        <v>118.4</v>
      </c>
      <c r="H437" s="5">
        <v>116.7</v>
      </c>
      <c r="I437" s="5">
        <v>116.8</v>
      </c>
      <c r="J437" s="5">
        <v>118.5</v>
      </c>
      <c r="K437" s="5">
        <v>120.4</v>
      </c>
      <c r="L437" s="5">
        <v>118</v>
      </c>
      <c r="M437" s="5">
        <v>122.9</v>
      </c>
      <c r="N437" s="5">
        <v>123.3</v>
      </c>
      <c r="O437" s="5">
        <v>124</v>
      </c>
      <c r="P437" s="5">
        <v>126.8</v>
      </c>
      <c r="Q437" s="5">
        <v>127.2</v>
      </c>
      <c r="R437" s="5">
        <v>127.9</v>
      </c>
      <c r="S437" s="5">
        <v>128.30000000000001</v>
      </c>
      <c r="T437" s="5">
        <v>130.9</v>
      </c>
      <c r="U437" s="5">
        <v>131.5</v>
      </c>
      <c r="V437" s="5">
        <v>133.9</v>
      </c>
      <c r="W437" s="5">
        <v>135.30000000000001</v>
      </c>
      <c r="X437" s="5">
        <v>138.19999999999999</v>
      </c>
      <c r="Y437" s="5">
        <v>137.80000000000001</v>
      </c>
      <c r="Z437" s="5">
        <v>138.9</v>
      </c>
      <c r="AA437" s="5">
        <v>138.9</v>
      </c>
      <c r="AB437" s="5">
        <v>141.69999999999999</v>
      </c>
      <c r="AC437" s="5">
        <v>141.6</v>
      </c>
      <c r="AD437" s="5">
        <v>144.80000000000001</v>
      </c>
      <c r="AE437" s="5">
        <v>146.4</v>
      </c>
      <c r="AF437" s="5">
        <v>145</v>
      </c>
      <c r="AG437" s="5">
        <v>144.6</v>
      </c>
      <c r="AH437" s="5">
        <v>144.19999999999999</v>
      </c>
      <c r="AI437" s="5">
        <v>145.1</v>
      </c>
      <c r="AJ437" s="5">
        <v>144.9</v>
      </c>
      <c r="AK437" s="5">
        <v>144.30000000000001</v>
      </c>
      <c r="AL437" s="5">
        <v>142.80000000000001</v>
      </c>
      <c r="AM437" s="5">
        <v>144.80000000000001</v>
      </c>
      <c r="AN437" s="5">
        <v>141.6</v>
      </c>
      <c r="AO437" s="5">
        <v>139.5</v>
      </c>
      <c r="AP437" s="5">
        <v>140.5</v>
      </c>
      <c r="AQ437" s="5">
        <v>139.6</v>
      </c>
      <c r="AR437" s="5">
        <v>143.19999999999999</v>
      </c>
      <c r="AS437" s="5">
        <v>142.5</v>
      </c>
      <c r="AT437" s="5">
        <v>141.19999999999999</v>
      </c>
      <c r="AU437" s="5">
        <v>137.9</v>
      </c>
      <c r="AV437" s="5">
        <v>138</v>
      </c>
      <c r="AW437" s="5">
        <v>137</v>
      </c>
      <c r="AX437" s="5">
        <v>136.19999999999999</v>
      </c>
      <c r="AY437" s="5">
        <v>136.80000000000001</v>
      </c>
      <c r="AZ437" s="5">
        <v>132.9</v>
      </c>
      <c r="BA437" s="5">
        <v>139.80000000000001</v>
      </c>
      <c r="BB437" s="5">
        <v>134.1</v>
      </c>
      <c r="BC437" s="5">
        <v>136.1</v>
      </c>
      <c r="BD437" s="5">
        <v>136.6</v>
      </c>
      <c r="BE437" s="5">
        <v>131.9</v>
      </c>
      <c r="BF437" s="5">
        <v>133.80000000000001</v>
      </c>
      <c r="BG437" s="5">
        <v>123.4</v>
      </c>
      <c r="BH437" s="5">
        <v>132.69999999999999</v>
      </c>
      <c r="BI437" s="5">
        <v>133.1</v>
      </c>
      <c r="BJ437" s="5">
        <v>136.19999999999999</v>
      </c>
      <c r="BK437" s="5">
        <v>129.19999999999999</v>
      </c>
      <c r="BL437" s="5">
        <v>128.6</v>
      </c>
      <c r="BM437" s="5">
        <v>126.8</v>
      </c>
      <c r="BN437" s="5">
        <v>130.1</v>
      </c>
      <c r="BO437" s="5">
        <v>132</v>
      </c>
      <c r="BP437" s="5">
        <v>133.4</v>
      </c>
      <c r="BQ437" s="5">
        <v>128.80000000000001</v>
      </c>
      <c r="BR437" s="5">
        <v>129.30000000000001</v>
      </c>
      <c r="BS437" s="5">
        <v>125.4</v>
      </c>
      <c r="BT437" s="5">
        <v>124.9</v>
      </c>
      <c r="BU437" s="5">
        <v>124.4</v>
      </c>
      <c r="BV437" s="5">
        <v>122.3</v>
      </c>
      <c r="BW437" s="5">
        <v>128</v>
      </c>
      <c r="BX437" s="5">
        <v>127.3</v>
      </c>
      <c r="BY437" s="5">
        <v>131.1</v>
      </c>
      <c r="BZ437" s="5">
        <v>131.1</v>
      </c>
      <c r="CA437" s="5">
        <v>128.1</v>
      </c>
      <c r="CB437" s="5">
        <v>125.1</v>
      </c>
      <c r="CC437" s="5">
        <v>119.6</v>
      </c>
      <c r="CD437" s="5">
        <v>128.30000000000001</v>
      </c>
      <c r="CE437" s="5">
        <v>128.69999999999999</v>
      </c>
      <c r="CF437" s="5">
        <v>129.6</v>
      </c>
      <c r="CG437" s="5">
        <v>129.80000000000001</v>
      </c>
      <c r="CH437" s="5">
        <v>130.5</v>
      </c>
      <c r="CI437" s="5">
        <v>127.2</v>
      </c>
      <c r="CJ437" s="5">
        <v>129.19999999999999</v>
      </c>
      <c r="CK437" s="5">
        <v>127.9</v>
      </c>
      <c r="CL437" s="5">
        <v>127.6</v>
      </c>
      <c r="CM437" s="5">
        <v>125.3</v>
      </c>
      <c r="CN437" s="5">
        <v>125.7</v>
      </c>
      <c r="CO437" s="5">
        <v>129</v>
      </c>
      <c r="CP437" s="5">
        <v>140.9</v>
      </c>
      <c r="CQ437" s="5">
        <v>140.1</v>
      </c>
      <c r="CR437" s="5">
        <v>139.9</v>
      </c>
      <c r="CS437" s="5">
        <v>138.1</v>
      </c>
      <c r="CT437" s="5">
        <v>139.1</v>
      </c>
      <c r="CU437" s="5">
        <v>139.69999999999999</v>
      </c>
      <c r="CV437" s="5">
        <v>142.4</v>
      </c>
      <c r="CW437" s="5">
        <v>144.30000000000001</v>
      </c>
      <c r="CX437" s="5">
        <v>135.5</v>
      </c>
      <c r="CY437" s="5">
        <v>140.6</v>
      </c>
      <c r="CZ437" s="5">
        <v>144.19999999999999</v>
      </c>
      <c r="DA437" s="5">
        <v>143.5</v>
      </c>
      <c r="DB437" s="5">
        <v>147.69999999999999</v>
      </c>
      <c r="DC437" s="5">
        <v>152</v>
      </c>
      <c r="DD437" s="5">
        <v>149.1</v>
      </c>
      <c r="DE437" s="5">
        <v>150.6</v>
      </c>
      <c r="DF437" s="5">
        <v>154.19999999999999</v>
      </c>
      <c r="DG437" s="5">
        <v>149.80000000000001</v>
      </c>
      <c r="DH437" s="5">
        <v>159.1</v>
      </c>
      <c r="DI437" s="5">
        <v>151.30000000000001</v>
      </c>
      <c r="DJ437" s="5">
        <v>160</v>
      </c>
      <c r="DK437" s="5">
        <v>162.1</v>
      </c>
      <c r="DL437" s="5">
        <v>164.8</v>
      </c>
      <c r="DM437" s="5">
        <v>162.80000000000001</v>
      </c>
      <c r="DN437" s="5">
        <v>162.19999999999999</v>
      </c>
      <c r="DO437" s="5">
        <v>163.6</v>
      </c>
      <c r="DP437" s="5">
        <v>164.5</v>
      </c>
      <c r="DQ437" s="5">
        <v>153.19999999999999</v>
      </c>
      <c r="DR437" s="5">
        <v>153.5</v>
      </c>
      <c r="DS437" s="5">
        <v>153.1</v>
      </c>
      <c r="DT437" s="5">
        <v>151</v>
      </c>
    </row>
    <row r="438" spans="1:124">
      <c r="A438" s="3" t="s">
        <v>889</v>
      </c>
      <c r="B438" s="3" t="s">
        <v>890</v>
      </c>
      <c r="C438" s="4">
        <v>3.517E-2</v>
      </c>
      <c r="D438" s="5">
        <v>99.3</v>
      </c>
      <c r="E438" s="5">
        <v>100.6</v>
      </c>
      <c r="F438" s="5">
        <v>103.4</v>
      </c>
      <c r="G438" s="5">
        <v>105.4</v>
      </c>
      <c r="H438" s="5">
        <v>106</v>
      </c>
      <c r="I438" s="5">
        <v>103.6</v>
      </c>
      <c r="J438" s="5">
        <v>105.7</v>
      </c>
      <c r="K438" s="5">
        <v>107.1</v>
      </c>
      <c r="L438" s="5">
        <v>106.8</v>
      </c>
      <c r="M438" s="5">
        <v>106.1</v>
      </c>
      <c r="N438" s="5">
        <v>106.1</v>
      </c>
      <c r="O438" s="5">
        <v>107.4</v>
      </c>
      <c r="P438" s="5">
        <v>108.1</v>
      </c>
      <c r="Q438" s="5">
        <v>108</v>
      </c>
      <c r="R438" s="5">
        <v>108.3</v>
      </c>
      <c r="S438" s="5">
        <v>109.5</v>
      </c>
      <c r="T438" s="5">
        <v>110.1</v>
      </c>
      <c r="U438" s="5">
        <v>111.4</v>
      </c>
      <c r="V438" s="5">
        <v>111.1</v>
      </c>
      <c r="W438" s="5">
        <v>112.9</v>
      </c>
      <c r="X438" s="5">
        <v>114.1</v>
      </c>
      <c r="Y438" s="5">
        <v>113.5</v>
      </c>
      <c r="Z438" s="5">
        <v>113</v>
      </c>
      <c r="AA438" s="5">
        <v>112.3</v>
      </c>
      <c r="AB438" s="5">
        <v>113</v>
      </c>
      <c r="AC438" s="5">
        <v>110.3</v>
      </c>
      <c r="AD438" s="5">
        <v>109.1</v>
      </c>
      <c r="AE438" s="5">
        <v>107.2</v>
      </c>
      <c r="AF438" s="5">
        <v>105.1</v>
      </c>
      <c r="AG438" s="5">
        <v>104.8</v>
      </c>
      <c r="AH438" s="5">
        <v>103</v>
      </c>
      <c r="AI438" s="5">
        <v>102.3</v>
      </c>
      <c r="AJ438" s="5">
        <v>101.4</v>
      </c>
      <c r="AK438" s="5">
        <v>101.9</v>
      </c>
      <c r="AL438" s="5">
        <v>100.6</v>
      </c>
      <c r="AM438" s="5">
        <v>98</v>
      </c>
      <c r="AN438" s="5">
        <v>98.8</v>
      </c>
      <c r="AO438" s="5">
        <v>99.5</v>
      </c>
      <c r="AP438" s="5">
        <v>99.3</v>
      </c>
      <c r="AQ438" s="5">
        <v>98.7</v>
      </c>
      <c r="AR438" s="5">
        <v>100.3</v>
      </c>
      <c r="AS438" s="5">
        <v>100.7</v>
      </c>
      <c r="AT438" s="5">
        <v>97.3</v>
      </c>
      <c r="AU438" s="5">
        <v>97.1</v>
      </c>
      <c r="AV438" s="5">
        <v>97.2</v>
      </c>
      <c r="AW438" s="5">
        <v>96.9</v>
      </c>
      <c r="AX438" s="5">
        <v>97.6</v>
      </c>
      <c r="AY438" s="5">
        <v>97.8</v>
      </c>
      <c r="AZ438" s="5">
        <v>100.7</v>
      </c>
      <c r="BA438" s="5">
        <v>102</v>
      </c>
      <c r="BB438" s="5">
        <v>102.1</v>
      </c>
      <c r="BC438" s="5">
        <v>103.8</v>
      </c>
      <c r="BD438" s="5">
        <v>104.2</v>
      </c>
      <c r="BE438" s="5">
        <v>104.6</v>
      </c>
      <c r="BF438" s="5">
        <v>104.8</v>
      </c>
      <c r="BG438" s="5">
        <v>104.7</v>
      </c>
      <c r="BH438" s="5">
        <v>103.1</v>
      </c>
      <c r="BI438" s="5">
        <v>103</v>
      </c>
      <c r="BJ438" s="5">
        <v>106.5</v>
      </c>
      <c r="BK438" s="5">
        <v>107.4</v>
      </c>
      <c r="BL438" s="5">
        <v>113.9</v>
      </c>
      <c r="BM438" s="5">
        <v>114.1</v>
      </c>
      <c r="BN438" s="5">
        <v>115.8</v>
      </c>
      <c r="BO438" s="5">
        <v>115.5</v>
      </c>
      <c r="BP438" s="5">
        <v>115</v>
      </c>
      <c r="BQ438" s="5">
        <v>115</v>
      </c>
      <c r="BR438" s="5">
        <v>114</v>
      </c>
      <c r="BS438" s="5">
        <v>114.9</v>
      </c>
      <c r="BT438" s="5">
        <v>122</v>
      </c>
      <c r="BU438" s="5">
        <v>127.1</v>
      </c>
      <c r="BV438" s="5">
        <v>145.5</v>
      </c>
      <c r="BW438" s="5">
        <v>158.5</v>
      </c>
      <c r="BX438" s="5">
        <v>142.19999999999999</v>
      </c>
      <c r="BY438" s="5">
        <v>150.9</v>
      </c>
      <c r="BZ438" s="5">
        <v>160.80000000000001</v>
      </c>
      <c r="CA438" s="5">
        <v>168.7</v>
      </c>
      <c r="CB438" s="5">
        <v>170.2</v>
      </c>
      <c r="CC438" s="5">
        <v>165.7</v>
      </c>
      <c r="CD438" s="5">
        <v>159.4</v>
      </c>
      <c r="CE438" s="5">
        <v>149</v>
      </c>
      <c r="CF438" s="5">
        <v>143</v>
      </c>
      <c r="CG438" s="5">
        <v>128</v>
      </c>
      <c r="CH438" s="5">
        <v>115.5</v>
      </c>
      <c r="CI438" s="5">
        <v>114.6</v>
      </c>
      <c r="CJ438" s="5">
        <v>112.6</v>
      </c>
      <c r="CK438" s="5">
        <v>110.3</v>
      </c>
      <c r="CL438" s="5">
        <v>106.2</v>
      </c>
      <c r="CM438" s="5">
        <v>105.3</v>
      </c>
      <c r="CN438" s="5">
        <v>104.5</v>
      </c>
      <c r="CO438" s="5">
        <v>99.8</v>
      </c>
      <c r="CP438" s="5">
        <v>101.1</v>
      </c>
      <c r="CQ438" s="5">
        <v>109.3</v>
      </c>
      <c r="CR438" s="5">
        <v>111.4</v>
      </c>
      <c r="CS438" s="5">
        <v>117.2</v>
      </c>
      <c r="CT438" s="5">
        <v>121.3</v>
      </c>
      <c r="CU438" s="5">
        <v>129.4</v>
      </c>
      <c r="CV438" s="5">
        <v>123</v>
      </c>
      <c r="CW438" s="5">
        <v>119.3</v>
      </c>
      <c r="CX438" s="5">
        <v>113.4</v>
      </c>
      <c r="CY438" s="5">
        <v>110.4</v>
      </c>
      <c r="CZ438" s="5">
        <v>102.2</v>
      </c>
      <c r="DA438" s="5">
        <v>101.5</v>
      </c>
      <c r="DB438" s="5">
        <v>99.4</v>
      </c>
      <c r="DC438" s="5">
        <v>99.1</v>
      </c>
      <c r="DD438" s="5">
        <v>98.5</v>
      </c>
      <c r="DE438" s="5">
        <v>96.7</v>
      </c>
      <c r="DF438" s="5">
        <v>96.6</v>
      </c>
      <c r="DG438" s="5">
        <v>98</v>
      </c>
      <c r="DH438" s="5">
        <v>109.5</v>
      </c>
      <c r="DI438" s="5">
        <v>121.6</v>
      </c>
      <c r="DJ438" s="5">
        <v>113.8</v>
      </c>
      <c r="DK438" s="5">
        <v>108</v>
      </c>
      <c r="DL438" s="5">
        <v>105.4</v>
      </c>
      <c r="DM438" s="5">
        <v>110.2</v>
      </c>
      <c r="DN438" s="5">
        <v>113.7</v>
      </c>
      <c r="DO438" s="5">
        <v>120.5</v>
      </c>
      <c r="DP438" s="5">
        <v>114.3</v>
      </c>
      <c r="DQ438" s="5">
        <v>107.7</v>
      </c>
      <c r="DR438" s="5">
        <v>104.9</v>
      </c>
      <c r="DS438" s="5">
        <v>109.4</v>
      </c>
      <c r="DT438" s="5">
        <v>111</v>
      </c>
    </row>
    <row r="439" spans="1:124">
      <c r="A439" s="3" t="s">
        <v>891</v>
      </c>
      <c r="B439" s="3" t="s">
        <v>892</v>
      </c>
      <c r="C439" s="4">
        <v>9.0370000000000006E-2</v>
      </c>
      <c r="D439" s="5">
        <v>103.5</v>
      </c>
      <c r="E439" s="5">
        <v>103.2</v>
      </c>
      <c r="F439" s="5">
        <v>100.3</v>
      </c>
      <c r="G439" s="5">
        <v>101.5</v>
      </c>
      <c r="H439" s="5">
        <v>102.7</v>
      </c>
      <c r="I439" s="5">
        <v>102.6</v>
      </c>
      <c r="J439" s="5">
        <v>98.3</v>
      </c>
      <c r="K439" s="5">
        <v>96.8</v>
      </c>
      <c r="L439" s="5">
        <v>94.9</v>
      </c>
      <c r="M439" s="5">
        <v>102.9</v>
      </c>
      <c r="N439" s="5">
        <v>98.8</v>
      </c>
      <c r="O439" s="5">
        <v>101</v>
      </c>
      <c r="P439" s="5">
        <v>103.6</v>
      </c>
      <c r="Q439" s="5">
        <v>100.6</v>
      </c>
      <c r="R439" s="5">
        <v>103.6</v>
      </c>
      <c r="S439" s="5">
        <v>104.3</v>
      </c>
      <c r="T439" s="5">
        <v>105</v>
      </c>
      <c r="U439" s="5">
        <v>105.8</v>
      </c>
      <c r="V439" s="5">
        <v>106.3</v>
      </c>
      <c r="W439" s="5">
        <v>108.1</v>
      </c>
      <c r="X439" s="5">
        <v>106.9</v>
      </c>
      <c r="Y439" s="5">
        <v>110.8</v>
      </c>
      <c r="Z439" s="5">
        <v>112.1</v>
      </c>
      <c r="AA439" s="5">
        <v>108.7</v>
      </c>
      <c r="AB439" s="5">
        <v>109.2</v>
      </c>
      <c r="AC439" s="5">
        <v>113</v>
      </c>
      <c r="AD439" s="5">
        <v>107.7</v>
      </c>
      <c r="AE439" s="5">
        <v>108.7</v>
      </c>
      <c r="AF439" s="5">
        <v>101.3</v>
      </c>
      <c r="AG439" s="5">
        <v>104.3</v>
      </c>
      <c r="AH439" s="5">
        <v>102.3</v>
      </c>
      <c r="AI439" s="5">
        <v>105.8</v>
      </c>
      <c r="AJ439" s="5">
        <v>101.9</v>
      </c>
      <c r="AK439" s="5">
        <v>107.7</v>
      </c>
      <c r="AL439" s="5">
        <v>103.3</v>
      </c>
      <c r="AM439" s="5">
        <v>105</v>
      </c>
      <c r="AN439" s="5">
        <v>110.8</v>
      </c>
      <c r="AO439" s="5">
        <v>102</v>
      </c>
      <c r="AP439" s="5">
        <v>109.9</v>
      </c>
      <c r="AQ439" s="5">
        <v>97.3</v>
      </c>
      <c r="AR439" s="5">
        <v>98.9</v>
      </c>
      <c r="AS439" s="5">
        <v>100.1</v>
      </c>
      <c r="AT439" s="5">
        <v>103.6</v>
      </c>
      <c r="AU439" s="5">
        <v>103.8</v>
      </c>
      <c r="AV439" s="5">
        <v>104.3</v>
      </c>
      <c r="AW439" s="5">
        <v>99.9</v>
      </c>
      <c r="AX439" s="5">
        <v>99.7</v>
      </c>
      <c r="AY439" s="5">
        <v>100.8</v>
      </c>
      <c r="AZ439" s="5">
        <v>99.7</v>
      </c>
      <c r="BA439" s="5">
        <v>100.2</v>
      </c>
      <c r="BB439" s="5">
        <v>100.1</v>
      </c>
      <c r="BC439" s="5">
        <v>101.3</v>
      </c>
      <c r="BD439" s="5">
        <v>102.4</v>
      </c>
      <c r="BE439" s="5">
        <v>100.9</v>
      </c>
      <c r="BF439" s="5">
        <v>101.4</v>
      </c>
      <c r="BG439" s="5">
        <v>100</v>
      </c>
      <c r="BH439" s="5">
        <v>100.4</v>
      </c>
      <c r="BI439" s="5">
        <v>99.8</v>
      </c>
      <c r="BJ439" s="5">
        <v>100</v>
      </c>
      <c r="BK439" s="5">
        <v>99.9</v>
      </c>
      <c r="BL439" s="5">
        <v>99.9</v>
      </c>
      <c r="BM439" s="5">
        <v>104.5</v>
      </c>
      <c r="BN439" s="5">
        <v>105.1</v>
      </c>
      <c r="BO439" s="5">
        <v>99.9</v>
      </c>
      <c r="BP439" s="5">
        <v>99.5</v>
      </c>
      <c r="BQ439" s="5">
        <v>107.7</v>
      </c>
      <c r="BR439" s="5">
        <v>106.9</v>
      </c>
      <c r="BS439" s="5">
        <v>107.1</v>
      </c>
      <c r="BT439" s="5">
        <v>108.8</v>
      </c>
      <c r="BU439" s="5">
        <v>111.4</v>
      </c>
      <c r="BV439" s="5">
        <v>111.1</v>
      </c>
      <c r="BW439" s="5">
        <v>111</v>
      </c>
      <c r="BX439" s="5">
        <v>111.4</v>
      </c>
      <c r="BY439" s="5">
        <v>111.6</v>
      </c>
      <c r="BZ439" s="5">
        <v>112</v>
      </c>
      <c r="CA439" s="5">
        <v>113.2</v>
      </c>
      <c r="CB439" s="5">
        <v>115.5</v>
      </c>
      <c r="CC439" s="5">
        <v>115.7</v>
      </c>
      <c r="CD439" s="5">
        <v>117.9</v>
      </c>
      <c r="CE439" s="5">
        <v>117.9</v>
      </c>
      <c r="CF439" s="5">
        <v>115.9</v>
      </c>
      <c r="CG439" s="5">
        <v>116</v>
      </c>
      <c r="CH439" s="5">
        <v>116</v>
      </c>
      <c r="CI439" s="5">
        <v>116</v>
      </c>
      <c r="CJ439" s="5">
        <v>117.1</v>
      </c>
      <c r="CK439" s="5">
        <v>117.9</v>
      </c>
      <c r="CL439" s="5">
        <v>117.9</v>
      </c>
      <c r="CM439" s="5">
        <v>117.5</v>
      </c>
      <c r="CN439" s="5">
        <v>118</v>
      </c>
      <c r="CO439" s="5">
        <v>118</v>
      </c>
      <c r="CP439" s="5">
        <v>117.4</v>
      </c>
      <c r="CQ439" s="5">
        <v>117.8</v>
      </c>
      <c r="CR439" s="5">
        <v>118.2</v>
      </c>
      <c r="CS439" s="5">
        <v>115.9</v>
      </c>
      <c r="CT439" s="5">
        <v>115.9</v>
      </c>
      <c r="CU439" s="5">
        <v>115.4</v>
      </c>
      <c r="CV439" s="5">
        <v>114.8</v>
      </c>
      <c r="CW439" s="5">
        <v>114.9</v>
      </c>
      <c r="CX439" s="5">
        <v>114.9</v>
      </c>
      <c r="CY439" s="5">
        <v>114.9</v>
      </c>
      <c r="CZ439" s="5">
        <v>114.8</v>
      </c>
      <c r="DA439" s="5">
        <v>113.9</v>
      </c>
      <c r="DB439" s="5">
        <v>114.2</v>
      </c>
      <c r="DC439" s="5">
        <v>115.5</v>
      </c>
      <c r="DD439" s="5">
        <v>118.3</v>
      </c>
      <c r="DE439" s="5">
        <v>118.8</v>
      </c>
      <c r="DF439" s="5">
        <v>120.1</v>
      </c>
      <c r="DG439" s="5">
        <v>120.7</v>
      </c>
      <c r="DH439" s="5">
        <v>121</v>
      </c>
      <c r="DI439" s="5">
        <v>121.7</v>
      </c>
      <c r="DJ439" s="5">
        <v>122.8</v>
      </c>
      <c r="DK439" s="5">
        <v>123.2</v>
      </c>
      <c r="DL439" s="5">
        <v>123.8</v>
      </c>
      <c r="DM439" s="5">
        <v>124.5</v>
      </c>
      <c r="DN439" s="5">
        <v>126</v>
      </c>
      <c r="DO439" s="5">
        <v>127.7</v>
      </c>
      <c r="DP439" s="5">
        <v>129.30000000000001</v>
      </c>
      <c r="DQ439" s="5">
        <v>128.80000000000001</v>
      </c>
      <c r="DR439" s="5">
        <v>128.5</v>
      </c>
      <c r="DS439" s="5">
        <v>129.5</v>
      </c>
      <c r="DT439" s="5">
        <v>131</v>
      </c>
    </row>
    <row r="440" spans="1:124">
      <c r="A440" s="3" t="s">
        <v>893</v>
      </c>
      <c r="B440" s="3" t="s">
        <v>894</v>
      </c>
      <c r="C440" s="4">
        <v>8.9859999999999995E-2</v>
      </c>
      <c r="D440" s="5">
        <v>103.2</v>
      </c>
      <c r="E440" s="5">
        <v>104.5</v>
      </c>
      <c r="F440" s="5">
        <v>107.2</v>
      </c>
      <c r="G440" s="5">
        <v>106.3</v>
      </c>
      <c r="H440" s="5">
        <v>107.6</v>
      </c>
      <c r="I440" s="5">
        <v>108.2</v>
      </c>
      <c r="J440" s="5">
        <v>114.5</v>
      </c>
      <c r="K440" s="5">
        <v>110.9</v>
      </c>
      <c r="L440" s="5">
        <v>107.7</v>
      </c>
      <c r="M440" s="5">
        <v>109.3</v>
      </c>
      <c r="N440" s="5">
        <v>110.3</v>
      </c>
      <c r="O440" s="5">
        <v>106.8</v>
      </c>
      <c r="P440" s="5">
        <v>109.8</v>
      </c>
      <c r="Q440" s="5">
        <v>109.2</v>
      </c>
      <c r="R440" s="5">
        <v>113.4</v>
      </c>
      <c r="S440" s="5">
        <v>110.9</v>
      </c>
      <c r="T440" s="5">
        <v>111.4</v>
      </c>
      <c r="U440" s="5">
        <v>114.9</v>
      </c>
      <c r="V440" s="5">
        <v>117.1</v>
      </c>
      <c r="W440" s="5">
        <v>121.2</v>
      </c>
      <c r="X440" s="5">
        <v>117.7</v>
      </c>
      <c r="Y440" s="5">
        <v>116.5</v>
      </c>
      <c r="Z440" s="5">
        <v>115.9</v>
      </c>
      <c r="AA440" s="5">
        <v>113.8</v>
      </c>
      <c r="AB440" s="5">
        <v>114.9</v>
      </c>
      <c r="AC440" s="5">
        <v>117.1</v>
      </c>
      <c r="AD440" s="5">
        <v>112.9</v>
      </c>
      <c r="AE440" s="5">
        <v>117.9</v>
      </c>
      <c r="AF440" s="5">
        <v>118.3</v>
      </c>
      <c r="AG440" s="5">
        <v>120.5</v>
      </c>
      <c r="AH440" s="5">
        <v>120.6</v>
      </c>
      <c r="AI440" s="5">
        <v>117.5</v>
      </c>
      <c r="AJ440" s="5">
        <v>113.9</v>
      </c>
      <c r="AK440" s="5">
        <v>114.1</v>
      </c>
      <c r="AL440" s="5">
        <v>114.7</v>
      </c>
      <c r="AM440" s="5">
        <v>114.8</v>
      </c>
      <c r="AN440" s="5">
        <v>109.4</v>
      </c>
      <c r="AO440" s="5">
        <v>110.5</v>
      </c>
      <c r="AP440" s="5">
        <v>113.3</v>
      </c>
      <c r="AQ440" s="5">
        <v>111.8</v>
      </c>
      <c r="AR440" s="5">
        <v>110.2</v>
      </c>
      <c r="AS440" s="5">
        <v>109.1</v>
      </c>
      <c r="AT440" s="5">
        <v>108.9</v>
      </c>
      <c r="AU440" s="5">
        <v>109.7</v>
      </c>
      <c r="AV440" s="5">
        <v>106.6</v>
      </c>
      <c r="AW440" s="5">
        <v>105.5</v>
      </c>
      <c r="AX440" s="5">
        <v>105.1</v>
      </c>
      <c r="AY440" s="5">
        <v>104.6</v>
      </c>
      <c r="AZ440" s="5">
        <v>103.4</v>
      </c>
      <c r="BA440" s="5">
        <v>106.7</v>
      </c>
      <c r="BB440" s="5">
        <v>107.4</v>
      </c>
      <c r="BC440" s="5">
        <v>106.8</v>
      </c>
      <c r="BD440" s="5">
        <v>107</v>
      </c>
      <c r="BE440" s="5">
        <v>104.2</v>
      </c>
      <c r="BF440" s="5">
        <v>105.2</v>
      </c>
      <c r="BG440" s="5">
        <v>104.4</v>
      </c>
      <c r="BH440" s="5">
        <v>106.4</v>
      </c>
      <c r="BI440" s="5">
        <v>106.2</v>
      </c>
      <c r="BJ440" s="5">
        <v>104</v>
      </c>
      <c r="BK440" s="5">
        <v>107.9</v>
      </c>
      <c r="BL440" s="5">
        <v>108.5</v>
      </c>
      <c r="BM440" s="5">
        <v>110.6</v>
      </c>
      <c r="BN440" s="5">
        <v>110.2</v>
      </c>
      <c r="BO440" s="5">
        <v>109.6</v>
      </c>
      <c r="BP440" s="5">
        <v>109.2</v>
      </c>
      <c r="BQ440" s="5">
        <v>105.9</v>
      </c>
      <c r="BR440" s="5">
        <v>109.9</v>
      </c>
      <c r="BS440" s="5">
        <v>112.2</v>
      </c>
      <c r="BT440" s="5">
        <v>108.8</v>
      </c>
      <c r="BU440" s="5">
        <v>109.5</v>
      </c>
      <c r="BV440" s="5">
        <v>110.9</v>
      </c>
      <c r="BW440" s="5">
        <v>112.6</v>
      </c>
      <c r="BX440" s="5">
        <v>113.2</v>
      </c>
      <c r="BY440" s="5">
        <v>114.3</v>
      </c>
      <c r="BZ440" s="5">
        <v>114.9</v>
      </c>
      <c r="CA440" s="5">
        <v>119.3</v>
      </c>
      <c r="CB440" s="5">
        <v>118.7</v>
      </c>
      <c r="CC440" s="5">
        <v>117.4</v>
      </c>
      <c r="CD440" s="5">
        <v>117.2</v>
      </c>
      <c r="CE440" s="5">
        <v>118.8</v>
      </c>
      <c r="CF440" s="5">
        <v>117.2</v>
      </c>
      <c r="CG440" s="5">
        <v>117.5</v>
      </c>
      <c r="CH440" s="5">
        <v>116.8</v>
      </c>
      <c r="CI440" s="5">
        <v>115.4</v>
      </c>
      <c r="CJ440" s="5">
        <v>115.7</v>
      </c>
      <c r="CK440" s="5">
        <v>117.4</v>
      </c>
      <c r="CL440" s="5">
        <v>115.4</v>
      </c>
      <c r="CM440" s="5">
        <v>117.3</v>
      </c>
      <c r="CN440" s="5">
        <v>117.9</v>
      </c>
      <c r="CO440" s="5">
        <v>117.1</v>
      </c>
      <c r="CP440" s="5">
        <v>116.1</v>
      </c>
      <c r="CQ440" s="5">
        <v>115.7</v>
      </c>
      <c r="CR440" s="5">
        <v>113.9</v>
      </c>
      <c r="CS440" s="5">
        <v>113.6</v>
      </c>
      <c r="CT440" s="5">
        <v>112.8</v>
      </c>
      <c r="CU440" s="5">
        <v>113.2</v>
      </c>
      <c r="CV440" s="5">
        <v>116.2</v>
      </c>
      <c r="CW440" s="5">
        <v>116.4</v>
      </c>
      <c r="CX440" s="5">
        <v>116.4</v>
      </c>
      <c r="CY440" s="5">
        <v>115.4</v>
      </c>
      <c r="CZ440" s="5">
        <v>114.5</v>
      </c>
      <c r="DA440" s="5">
        <v>114.2</v>
      </c>
      <c r="DB440" s="5">
        <v>113.8</v>
      </c>
      <c r="DC440" s="5">
        <v>118.5</v>
      </c>
      <c r="DD440" s="5">
        <v>118.5</v>
      </c>
      <c r="DE440" s="5">
        <v>123.8</v>
      </c>
      <c r="DF440" s="5">
        <v>124.7</v>
      </c>
      <c r="DG440" s="5">
        <v>122.9</v>
      </c>
      <c r="DH440" s="5">
        <v>129.69999999999999</v>
      </c>
      <c r="DI440" s="5">
        <v>130.69999999999999</v>
      </c>
      <c r="DJ440" s="5">
        <v>129.69999999999999</v>
      </c>
      <c r="DK440" s="5">
        <v>133.80000000000001</v>
      </c>
      <c r="DL440" s="5">
        <v>136.1</v>
      </c>
      <c r="DM440" s="5">
        <v>136.4</v>
      </c>
      <c r="DN440" s="5">
        <v>142</v>
      </c>
      <c r="DO440" s="5">
        <v>146.9</v>
      </c>
      <c r="DP440" s="5">
        <v>146.9</v>
      </c>
      <c r="DQ440" s="5">
        <v>152.6</v>
      </c>
      <c r="DR440" s="5">
        <v>154</v>
      </c>
      <c r="DS440" s="5">
        <v>158.5</v>
      </c>
      <c r="DT440" s="5">
        <v>165.1</v>
      </c>
    </row>
    <row r="441" spans="1:124">
      <c r="A441" s="3" t="s">
        <v>895</v>
      </c>
      <c r="B441" s="3" t="s">
        <v>896</v>
      </c>
      <c r="C441" s="4">
        <v>8.0800000000000004E-3</v>
      </c>
      <c r="D441" s="5">
        <v>104.3</v>
      </c>
      <c r="E441" s="5">
        <v>101.5</v>
      </c>
      <c r="F441" s="5">
        <v>101.3</v>
      </c>
      <c r="G441" s="5">
        <v>104.8</v>
      </c>
      <c r="H441" s="5">
        <v>106</v>
      </c>
      <c r="I441" s="5">
        <v>109.8</v>
      </c>
      <c r="J441" s="5">
        <v>100.3</v>
      </c>
      <c r="K441" s="5">
        <v>105.7</v>
      </c>
      <c r="L441" s="5">
        <v>97.9</v>
      </c>
      <c r="M441" s="5">
        <v>103.3</v>
      </c>
      <c r="N441" s="5">
        <v>109</v>
      </c>
      <c r="O441" s="5">
        <v>102.6</v>
      </c>
      <c r="P441" s="5">
        <v>98.3</v>
      </c>
      <c r="Q441" s="5">
        <v>97.9</v>
      </c>
      <c r="R441" s="5">
        <v>95.2</v>
      </c>
      <c r="S441" s="5">
        <v>104</v>
      </c>
      <c r="T441" s="5">
        <v>103.8</v>
      </c>
      <c r="U441" s="5">
        <v>104.2</v>
      </c>
      <c r="V441" s="5">
        <v>102.1</v>
      </c>
      <c r="W441" s="5">
        <v>96.9</v>
      </c>
      <c r="X441" s="5">
        <v>97.8</v>
      </c>
      <c r="Y441" s="5">
        <v>92.2</v>
      </c>
      <c r="Z441" s="5">
        <v>94.6</v>
      </c>
      <c r="AA441" s="5">
        <v>98</v>
      </c>
      <c r="AB441" s="5">
        <v>101.5</v>
      </c>
      <c r="AC441" s="5">
        <v>103.4</v>
      </c>
      <c r="AD441" s="5">
        <v>105.4</v>
      </c>
      <c r="AE441" s="5">
        <v>85</v>
      </c>
      <c r="AF441" s="5">
        <v>87.4</v>
      </c>
      <c r="AG441" s="5">
        <v>77.8</v>
      </c>
      <c r="AH441" s="5">
        <v>86</v>
      </c>
      <c r="AI441" s="5">
        <v>82.1</v>
      </c>
      <c r="AJ441" s="5">
        <v>84.4</v>
      </c>
      <c r="AK441" s="5">
        <v>78.7</v>
      </c>
      <c r="AL441" s="5">
        <v>88</v>
      </c>
      <c r="AM441" s="5">
        <v>92</v>
      </c>
      <c r="AN441" s="5">
        <v>97.5</v>
      </c>
      <c r="AO441" s="5">
        <v>89.9</v>
      </c>
      <c r="AP441" s="5">
        <v>89.5</v>
      </c>
      <c r="AQ441" s="5">
        <v>89.5</v>
      </c>
      <c r="AR441" s="5">
        <v>93.1</v>
      </c>
      <c r="AS441" s="5">
        <v>103.1</v>
      </c>
      <c r="AT441" s="5">
        <v>100.5</v>
      </c>
      <c r="AU441" s="5">
        <v>99.4</v>
      </c>
      <c r="AV441" s="5">
        <v>97.9</v>
      </c>
      <c r="AW441" s="5">
        <v>98</v>
      </c>
      <c r="AX441" s="5">
        <v>98.3</v>
      </c>
      <c r="AY441" s="5">
        <v>97.7</v>
      </c>
      <c r="AZ441" s="5">
        <v>96.4</v>
      </c>
      <c r="BA441" s="5">
        <v>96.4</v>
      </c>
      <c r="BB441" s="5">
        <v>96</v>
      </c>
      <c r="BC441" s="5">
        <v>96.4</v>
      </c>
      <c r="BD441" s="5">
        <v>94.7</v>
      </c>
      <c r="BE441" s="5">
        <v>94.7</v>
      </c>
      <c r="BF441" s="5">
        <v>95.1</v>
      </c>
      <c r="BG441" s="5">
        <v>96.4</v>
      </c>
      <c r="BH441" s="5">
        <v>95.6</v>
      </c>
      <c r="BI441" s="5">
        <v>96</v>
      </c>
      <c r="BJ441" s="5">
        <v>96</v>
      </c>
      <c r="BK441" s="5">
        <v>94.8</v>
      </c>
      <c r="BL441" s="5">
        <v>95.7</v>
      </c>
      <c r="BM441" s="5">
        <v>95.7</v>
      </c>
      <c r="BN441" s="5">
        <v>100.3</v>
      </c>
      <c r="BO441" s="5">
        <v>99.2</v>
      </c>
      <c r="BP441" s="5">
        <v>100.2</v>
      </c>
      <c r="BQ441" s="5">
        <v>101.2</v>
      </c>
      <c r="BR441" s="5">
        <v>99.2</v>
      </c>
      <c r="BS441" s="5">
        <v>101.2</v>
      </c>
      <c r="BT441" s="5">
        <v>100</v>
      </c>
      <c r="BU441" s="5">
        <v>100.2</v>
      </c>
      <c r="BV441" s="5">
        <v>101.4</v>
      </c>
      <c r="BW441" s="5">
        <v>102</v>
      </c>
      <c r="BX441" s="5">
        <v>102</v>
      </c>
      <c r="BY441" s="5">
        <v>102</v>
      </c>
      <c r="BZ441" s="5">
        <v>102.5</v>
      </c>
      <c r="CA441" s="5">
        <v>102.6</v>
      </c>
      <c r="CB441" s="5">
        <v>102.1</v>
      </c>
      <c r="CC441" s="5">
        <v>102.1</v>
      </c>
      <c r="CD441" s="5">
        <v>102.1</v>
      </c>
      <c r="CE441" s="5">
        <v>102.1</v>
      </c>
      <c r="CF441" s="5">
        <v>102.5</v>
      </c>
      <c r="CG441" s="5">
        <v>103.4</v>
      </c>
      <c r="CH441" s="5">
        <v>104.5</v>
      </c>
      <c r="CI441" s="5">
        <v>104.4</v>
      </c>
      <c r="CJ441" s="5">
        <v>104.7</v>
      </c>
      <c r="CK441" s="5">
        <v>104.8</v>
      </c>
      <c r="CL441" s="5">
        <v>102.7</v>
      </c>
      <c r="CM441" s="5">
        <v>103.8</v>
      </c>
      <c r="CN441" s="5">
        <v>102.3</v>
      </c>
      <c r="CO441" s="5">
        <v>101.8</v>
      </c>
      <c r="CP441" s="5">
        <v>101.8</v>
      </c>
      <c r="CQ441" s="5">
        <v>100.9</v>
      </c>
      <c r="CR441" s="5">
        <v>104</v>
      </c>
      <c r="CS441" s="5">
        <v>104.5</v>
      </c>
      <c r="CT441" s="5">
        <v>105.8</v>
      </c>
      <c r="CU441" s="5">
        <v>105.8</v>
      </c>
      <c r="CV441" s="5">
        <v>105.8</v>
      </c>
      <c r="CW441" s="5">
        <v>105.3</v>
      </c>
      <c r="CX441" s="5">
        <v>104.4</v>
      </c>
      <c r="CY441" s="5">
        <v>104.1</v>
      </c>
      <c r="CZ441" s="5">
        <v>104.7</v>
      </c>
      <c r="DA441" s="5">
        <v>103.9</v>
      </c>
      <c r="DB441" s="5">
        <v>105.3</v>
      </c>
      <c r="DC441" s="5">
        <v>106.2</v>
      </c>
      <c r="DD441" s="5">
        <v>106.3</v>
      </c>
      <c r="DE441" s="5">
        <v>107.3</v>
      </c>
      <c r="DF441" s="5">
        <v>108.1</v>
      </c>
      <c r="DG441" s="5">
        <v>109.5</v>
      </c>
      <c r="DH441" s="5">
        <v>112.9</v>
      </c>
      <c r="DI441" s="5">
        <v>113.4</v>
      </c>
      <c r="DJ441" s="5">
        <v>112.5</v>
      </c>
      <c r="DK441" s="5">
        <v>111.9</v>
      </c>
      <c r="DL441" s="5">
        <v>113.2</v>
      </c>
      <c r="DM441" s="5">
        <v>115.3</v>
      </c>
      <c r="DN441" s="5">
        <v>119.8</v>
      </c>
      <c r="DO441" s="5">
        <v>120.8</v>
      </c>
      <c r="DP441" s="5">
        <v>121.7</v>
      </c>
      <c r="DQ441" s="5">
        <v>122.1</v>
      </c>
      <c r="DR441" s="5">
        <v>121.5</v>
      </c>
      <c r="DS441" s="5">
        <v>121.8</v>
      </c>
      <c r="DT441" s="5">
        <v>126</v>
      </c>
    </row>
    <row r="442" spans="1:124">
      <c r="A442" s="3" t="s">
        <v>897</v>
      </c>
      <c r="B442" s="3" t="s">
        <v>898</v>
      </c>
      <c r="C442" s="4">
        <v>8.7279999999999996E-2</v>
      </c>
      <c r="D442" s="5">
        <v>104.2</v>
      </c>
      <c r="E442" s="5">
        <v>105.8</v>
      </c>
      <c r="F442" s="5">
        <v>103.6</v>
      </c>
      <c r="G442" s="5">
        <v>103.5</v>
      </c>
      <c r="H442" s="5">
        <v>105.1</v>
      </c>
      <c r="I442" s="5">
        <v>105</v>
      </c>
      <c r="J442" s="5">
        <v>106.4</v>
      </c>
      <c r="K442" s="5">
        <v>107.1</v>
      </c>
      <c r="L442" s="5">
        <v>110.7</v>
      </c>
      <c r="M442" s="5">
        <v>111.5</v>
      </c>
      <c r="N442" s="5">
        <v>112.2</v>
      </c>
      <c r="O442" s="5">
        <v>112.8</v>
      </c>
      <c r="P442" s="5">
        <v>116.7</v>
      </c>
      <c r="Q442" s="5">
        <v>117</v>
      </c>
      <c r="R442" s="5">
        <v>116.1</v>
      </c>
      <c r="S442" s="5">
        <v>115.9</v>
      </c>
      <c r="T442" s="5">
        <v>115.4</v>
      </c>
      <c r="U442" s="5">
        <v>115.1</v>
      </c>
      <c r="V442" s="5">
        <v>115.5</v>
      </c>
      <c r="W442" s="5">
        <v>114.4</v>
      </c>
      <c r="X442" s="5">
        <v>114.1</v>
      </c>
      <c r="Y442" s="5">
        <v>114.3</v>
      </c>
      <c r="Z442" s="5">
        <v>115.4</v>
      </c>
      <c r="AA442" s="5">
        <v>116.8</v>
      </c>
      <c r="AB442" s="5">
        <v>117.7</v>
      </c>
      <c r="AC442" s="5">
        <v>118.3</v>
      </c>
      <c r="AD442" s="5">
        <v>119.3</v>
      </c>
      <c r="AE442" s="5">
        <v>119.3</v>
      </c>
      <c r="AF442" s="5">
        <v>119.4</v>
      </c>
      <c r="AG442" s="5">
        <v>119</v>
      </c>
      <c r="AH442" s="5">
        <v>120.4</v>
      </c>
      <c r="AI442" s="5">
        <v>118.2</v>
      </c>
      <c r="AJ442" s="5">
        <v>117.1</v>
      </c>
      <c r="AK442" s="5">
        <v>116.1</v>
      </c>
      <c r="AL442" s="5">
        <v>117</v>
      </c>
      <c r="AM442" s="5">
        <v>118.6</v>
      </c>
      <c r="AN442" s="5">
        <v>119.1</v>
      </c>
      <c r="AO442" s="5">
        <v>118.6</v>
      </c>
      <c r="AP442" s="5">
        <v>119.5</v>
      </c>
      <c r="AQ442" s="5">
        <v>119.5</v>
      </c>
      <c r="AR442" s="5">
        <v>117.2</v>
      </c>
      <c r="AS442" s="5">
        <v>115.8</v>
      </c>
      <c r="AT442" s="5">
        <v>115.9</v>
      </c>
      <c r="AU442" s="5">
        <v>116.5</v>
      </c>
      <c r="AV442" s="5">
        <v>115.1</v>
      </c>
      <c r="AW442" s="5">
        <v>115.4</v>
      </c>
      <c r="AX442" s="5">
        <v>115.3</v>
      </c>
      <c r="AY442" s="5">
        <v>115.5</v>
      </c>
      <c r="AZ442" s="5">
        <v>119.9</v>
      </c>
      <c r="BA442" s="5">
        <v>120.1</v>
      </c>
      <c r="BB442" s="5">
        <v>119.4</v>
      </c>
      <c r="BC442" s="5">
        <v>119.3</v>
      </c>
      <c r="BD442" s="5">
        <v>118.7</v>
      </c>
      <c r="BE442" s="5">
        <v>118.2</v>
      </c>
      <c r="BF442" s="5">
        <v>119.5</v>
      </c>
      <c r="BG442" s="5">
        <v>118.3</v>
      </c>
      <c r="BH442" s="5">
        <v>118.8</v>
      </c>
      <c r="BI442" s="5">
        <v>119.4</v>
      </c>
      <c r="BJ442" s="5">
        <v>120.5</v>
      </c>
      <c r="BK442" s="5">
        <v>121.4</v>
      </c>
      <c r="BL442" s="5">
        <v>120.5</v>
      </c>
      <c r="BM442" s="5">
        <v>119.5</v>
      </c>
      <c r="BN442" s="5">
        <v>119</v>
      </c>
      <c r="BO442" s="5">
        <v>119.4</v>
      </c>
      <c r="BP442" s="5">
        <v>120.2</v>
      </c>
      <c r="BQ442" s="5">
        <v>119.5</v>
      </c>
      <c r="BR442" s="5">
        <v>120.1</v>
      </c>
      <c r="BS442" s="5">
        <v>119.5</v>
      </c>
      <c r="BT442" s="5">
        <v>118.7</v>
      </c>
      <c r="BU442" s="5">
        <v>121.9</v>
      </c>
      <c r="BV442" s="5">
        <v>123.2</v>
      </c>
      <c r="BW442" s="5">
        <v>124</v>
      </c>
      <c r="BX442" s="5">
        <v>124.3</v>
      </c>
      <c r="BY442" s="5">
        <v>124.2</v>
      </c>
      <c r="BZ442" s="5">
        <v>122.8</v>
      </c>
      <c r="CA442" s="5">
        <v>122.2</v>
      </c>
      <c r="CB442" s="5">
        <v>121.8</v>
      </c>
      <c r="CC442" s="5">
        <v>123.1</v>
      </c>
      <c r="CD442" s="5">
        <v>124.4</v>
      </c>
      <c r="CE442" s="5">
        <v>125.9</v>
      </c>
      <c r="CF442" s="5">
        <v>125.2</v>
      </c>
      <c r="CG442" s="5">
        <v>128.5</v>
      </c>
      <c r="CH442" s="5">
        <v>128.69999999999999</v>
      </c>
      <c r="CI442" s="5">
        <v>130.6</v>
      </c>
      <c r="CJ442" s="5">
        <v>129.6</v>
      </c>
      <c r="CK442" s="5">
        <v>128.1</v>
      </c>
      <c r="CL442" s="5">
        <v>126.5</v>
      </c>
      <c r="CM442" s="5">
        <v>126.1</v>
      </c>
      <c r="CN442" s="5">
        <v>125.3</v>
      </c>
      <c r="CO442" s="5">
        <v>123.6</v>
      </c>
      <c r="CP442" s="5">
        <v>123.6</v>
      </c>
      <c r="CQ442" s="5">
        <v>123.9</v>
      </c>
      <c r="CR442" s="5">
        <v>121.6</v>
      </c>
      <c r="CS442" s="5">
        <v>121.5</v>
      </c>
      <c r="CT442" s="5">
        <v>121</v>
      </c>
      <c r="CU442" s="5">
        <v>123.4</v>
      </c>
      <c r="CV442" s="5">
        <v>125.1</v>
      </c>
      <c r="CW442" s="5">
        <v>126.7</v>
      </c>
      <c r="CX442" s="5">
        <v>126.8</v>
      </c>
      <c r="CY442" s="5">
        <v>128.19999999999999</v>
      </c>
      <c r="CZ442" s="5">
        <v>127</v>
      </c>
      <c r="DA442" s="5">
        <v>126.7</v>
      </c>
      <c r="DB442" s="5">
        <v>128.4</v>
      </c>
      <c r="DC442" s="5">
        <v>129</v>
      </c>
      <c r="DD442" s="5">
        <v>128.9</v>
      </c>
      <c r="DE442" s="5">
        <v>129.9</v>
      </c>
      <c r="DF442" s="5">
        <v>133.4</v>
      </c>
      <c r="DG442" s="5">
        <v>138.30000000000001</v>
      </c>
      <c r="DH442" s="5">
        <v>138.80000000000001</v>
      </c>
      <c r="DI442" s="5">
        <v>140.80000000000001</v>
      </c>
      <c r="DJ442" s="5">
        <v>142.5</v>
      </c>
      <c r="DK442" s="5">
        <v>143.1</v>
      </c>
      <c r="DL442" s="5">
        <v>142.80000000000001</v>
      </c>
      <c r="DM442" s="5">
        <v>144.9</v>
      </c>
      <c r="DN442" s="5">
        <v>148.9</v>
      </c>
      <c r="DO442" s="5">
        <v>153</v>
      </c>
      <c r="DP442" s="5">
        <v>157.4</v>
      </c>
      <c r="DQ442" s="5">
        <v>164.8</v>
      </c>
      <c r="DR442" s="5">
        <v>165.4</v>
      </c>
      <c r="DS442" s="5">
        <v>168.8</v>
      </c>
      <c r="DT442" s="5">
        <v>170</v>
      </c>
    </row>
    <row r="443" spans="1:124">
      <c r="A443" s="3" t="s">
        <v>899</v>
      </c>
      <c r="B443" s="3" t="s">
        <v>900</v>
      </c>
      <c r="C443" s="4">
        <v>7.4799999999999997E-3</v>
      </c>
      <c r="D443" s="5">
        <v>99.4</v>
      </c>
      <c r="E443" s="5">
        <v>103.8</v>
      </c>
      <c r="F443" s="5">
        <v>103.2</v>
      </c>
      <c r="G443" s="5">
        <v>104.2</v>
      </c>
      <c r="H443" s="5">
        <v>100.9</v>
      </c>
      <c r="I443" s="5">
        <v>102.4</v>
      </c>
      <c r="J443" s="5">
        <v>98.1</v>
      </c>
      <c r="K443" s="5">
        <v>98.6</v>
      </c>
      <c r="L443" s="5">
        <v>98.3</v>
      </c>
      <c r="M443" s="5">
        <v>98.5</v>
      </c>
      <c r="N443" s="5">
        <v>100</v>
      </c>
      <c r="O443" s="5">
        <v>96</v>
      </c>
      <c r="P443" s="5">
        <v>101</v>
      </c>
      <c r="Q443" s="5">
        <v>97.1</v>
      </c>
      <c r="R443" s="5">
        <v>104.5</v>
      </c>
      <c r="S443" s="5">
        <v>104.3</v>
      </c>
      <c r="T443" s="5">
        <v>109</v>
      </c>
      <c r="U443" s="5">
        <v>102.2</v>
      </c>
      <c r="V443" s="5">
        <v>101.3</v>
      </c>
      <c r="W443" s="5">
        <v>105.8</v>
      </c>
      <c r="X443" s="5">
        <v>101.6</v>
      </c>
      <c r="Y443" s="5">
        <v>105.6</v>
      </c>
      <c r="Z443" s="5">
        <v>104.6</v>
      </c>
      <c r="AA443" s="5">
        <v>101.7</v>
      </c>
      <c r="AB443" s="5">
        <v>99.3</v>
      </c>
      <c r="AC443" s="5">
        <v>99.9</v>
      </c>
      <c r="AD443" s="5">
        <v>104.8</v>
      </c>
      <c r="AE443" s="5">
        <v>101.5</v>
      </c>
      <c r="AF443" s="5">
        <v>103</v>
      </c>
      <c r="AG443" s="5">
        <v>107.5</v>
      </c>
      <c r="AH443" s="5">
        <v>106</v>
      </c>
      <c r="AI443" s="5">
        <v>106.2</v>
      </c>
      <c r="AJ443" s="5">
        <v>96.1</v>
      </c>
      <c r="AK443" s="5">
        <v>98</v>
      </c>
      <c r="AL443" s="5">
        <v>98.4</v>
      </c>
      <c r="AM443" s="5">
        <v>95</v>
      </c>
      <c r="AN443" s="5">
        <v>98</v>
      </c>
      <c r="AO443" s="5">
        <v>106.9</v>
      </c>
      <c r="AP443" s="5">
        <v>109.9</v>
      </c>
      <c r="AQ443" s="5">
        <v>109.9</v>
      </c>
      <c r="AR443" s="5">
        <v>110.6</v>
      </c>
      <c r="AS443" s="5">
        <v>109.2</v>
      </c>
      <c r="AT443" s="5">
        <v>108.4</v>
      </c>
      <c r="AU443" s="5">
        <v>111.6</v>
      </c>
      <c r="AV443" s="5">
        <v>105</v>
      </c>
      <c r="AW443" s="5">
        <v>108.8</v>
      </c>
      <c r="AX443" s="5">
        <v>109</v>
      </c>
      <c r="AY443" s="5">
        <v>107.7</v>
      </c>
      <c r="AZ443" s="5">
        <v>108.4</v>
      </c>
      <c r="BA443" s="5">
        <v>112.5</v>
      </c>
      <c r="BB443" s="5">
        <v>112.2</v>
      </c>
      <c r="BC443" s="5">
        <v>111.1</v>
      </c>
      <c r="BD443" s="5">
        <v>108.2</v>
      </c>
      <c r="BE443" s="5">
        <v>106.8</v>
      </c>
      <c r="BF443" s="5">
        <v>106.1</v>
      </c>
      <c r="BG443" s="5">
        <v>106</v>
      </c>
      <c r="BH443" s="5">
        <v>105.9</v>
      </c>
      <c r="BI443" s="5">
        <v>109</v>
      </c>
      <c r="BJ443" s="5">
        <v>112.4</v>
      </c>
      <c r="BK443" s="5">
        <v>111.2</v>
      </c>
      <c r="BL443" s="5">
        <v>110.9</v>
      </c>
      <c r="BM443" s="5">
        <v>111.4</v>
      </c>
      <c r="BN443" s="5">
        <v>109.3</v>
      </c>
      <c r="BO443" s="5">
        <v>109.4</v>
      </c>
      <c r="BP443" s="5">
        <v>108.3</v>
      </c>
      <c r="BQ443" s="5">
        <v>108.3</v>
      </c>
      <c r="BR443" s="5">
        <v>108.1</v>
      </c>
      <c r="BS443" s="5">
        <v>110.5</v>
      </c>
      <c r="BT443" s="5">
        <v>110.1</v>
      </c>
      <c r="BU443" s="5">
        <v>109.8</v>
      </c>
      <c r="BV443" s="5">
        <v>109.5</v>
      </c>
      <c r="BW443" s="5">
        <v>108.6</v>
      </c>
      <c r="BX443" s="5">
        <v>107.7</v>
      </c>
      <c r="BY443" s="5">
        <v>110</v>
      </c>
      <c r="BZ443" s="5">
        <v>112</v>
      </c>
      <c r="CA443" s="5">
        <v>110.8</v>
      </c>
      <c r="CB443" s="5">
        <v>114.4</v>
      </c>
      <c r="CC443" s="5">
        <v>116</v>
      </c>
      <c r="CD443" s="5">
        <v>117.1</v>
      </c>
      <c r="CE443" s="5">
        <v>115.1</v>
      </c>
      <c r="CF443" s="5">
        <v>113.9</v>
      </c>
      <c r="CG443" s="5">
        <v>113.9</v>
      </c>
      <c r="CH443" s="5">
        <v>114.1</v>
      </c>
      <c r="CI443" s="5">
        <v>113.8</v>
      </c>
      <c r="CJ443" s="5">
        <v>113.7</v>
      </c>
      <c r="CK443" s="5">
        <v>114.6</v>
      </c>
      <c r="CL443" s="5">
        <v>114.6</v>
      </c>
      <c r="CM443" s="5">
        <v>115.8</v>
      </c>
      <c r="CN443" s="5">
        <v>115.8</v>
      </c>
      <c r="CO443" s="5">
        <v>115.7</v>
      </c>
      <c r="CP443" s="5">
        <v>116.2</v>
      </c>
      <c r="CQ443" s="5">
        <v>115.1</v>
      </c>
      <c r="CR443" s="5">
        <v>112.6</v>
      </c>
      <c r="CS443" s="5">
        <v>112.6</v>
      </c>
      <c r="CT443" s="5">
        <v>113</v>
      </c>
      <c r="CU443" s="5">
        <v>113</v>
      </c>
      <c r="CV443" s="5">
        <v>113</v>
      </c>
      <c r="CW443" s="5">
        <v>113</v>
      </c>
      <c r="CX443" s="5">
        <v>114.7</v>
      </c>
      <c r="CY443" s="5">
        <v>114.9</v>
      </c>
      <c r="CZ443" s="5">
        <v>110.2</v>
      </c>
      <c r="DA443" s="5">
        <v>110.2</v>
      </c>
      <c r="DB443" s="5">
        <v>112.3</v>
      </c>
      <c r="DC443" s="5">
        <v>112.7</v>
      </c>
      <c r="DD443" s="5">
        <v>112.7</v>
      </c>
      <c r="DE443" s="5">
        <v>112.5</v>
      </c>
      <c r="DF443" s="5">
        <v>112.5</v>
      </c>
      <c r="DG443" s="5">
        <v>114.7</v>
      </c>
      <c r="DH443" s="5">
        <v>122.9</v>
      </c>
      <c r="DI443" s="5">
        <v>124.2</v>
      </c>
      <c r="DJ443" s="5">
        <v>124.2</v>
      </c>
      <c r="DK443" s="5">
        <v>125.1</v>
      </c>
      <c r="DL443" s="5">
        <v>126.3</v>
      </c>
      <c r="DM443" s="5">
        <v>126.6</v>
      </c>
      <c r="DN443" s="5">
        <v>126.3</v>
      </c>
      <c r="DO443" s="5">
        <v>130.6</v>
      </c>
      <c r="DP443" s="5">
        <v>131.6</v>
      </c>
      <c r="DQ443" s="5">
        <v>133.19999999999999</v>
      </c>
      <c r="DR443" s="5">
        <v>139.1</v>
      </c>
      <c r="DS443" s="5">
        <v>134.30000000000001</v>
      </c>
      <c r="DT443" s="5">
        <v>137.6</v>
      </c>
    </row>
    <row r="444" spans="1:124">
      <c r="A444" s="3" t="s">
        <v>901</v>
      </c>
      <c r="B444" s="3" t="s">
        <v>902</v>
      </c>
      <c r="C444" s="4">
        <v>4.3830000000000001E-2</v>
      </c>
      <c r="D444" s="5">
        <v>99.9</v>
      </c>
      <c r="E444" s="5">
        <v>102.6</v>
      </c>
      <c r="F444" s="5">
        <v>102.4</v>
      </c>
      <c r="G444" s="5">
        <v>104.3</v>
      </c>
      <c r="H444" s="5">
        <v>101.7</v>
      </c>
      <c r="I444" s="5">
        <v>102.6</v>
      </c>
      <c r="J444" s="5">
        <v>99.6</v>
      </c>
      <c r="K444" s="5">
        <v>99</v>
      </c>
      <c r="L444" s="5">
        <v>99.3</v>
      </c>
      <c r="M444" s="5">
        <v>98</v>
      </c>
      <c r="N444" s="5">
        <v>97.4</v>
      </c>
      <c r="O444" s="5">
        <v>96.9</v>
      </c>
      <c r="P444" s="5">
        <v>97.9</v>
      </c>
      <c r="Q444" s="5">
        <v>98.5</v>
      </c>
      <c r="R444" s="5">
        <v>96.3</v>
      </c>
      <c r="S444" s="5">
        <v>98.2</v>
      </c>
      <c r="T444" s="5">
        <v>99.3</v>
      </c>
      <c r="U444" s="5">
        <v>102.9</v>
      </c>
      <c r="V444" s="5">
        <v>101.3</v>
      </c>
      <c r="W444" s="5">
        <v>101.9</v>
      </c>
      <c r="X444" s="5">
        <v>104.2</v>
      </c>
      <c r="Y444" s="5">
        <v>105.4</v>
      </c>
      <c r="Z444" s="5">
        <v>103</v>
      </c>
      <c r="AA444" s="5">
        <v>110.2</v>
      </c>
      <c r="AB444" s="5">
        <v>109.3</v>
      </c>
      <c r="AC444" s="5">
        <v>110.5</v>
      </c>
      <c r="AD444" s="5">
        <v>109.4</v>
      </c>
      <c r="AE444" s="5">
        <v>109.6</v>
      </c>
      <c r="AF444" s="5">
        <v>111.5</v>
      </c>
      <c r="AG444" s="5">
        <v>111.1</v>
      </c>
      <c r="AH444" s="5">
        <v>110.9</v>
      </c>
      <c r="AI444" s="5">
        <v>110.3</v>
      </c>
      <c r="AJ444" s="5">
        <v>110.3</v>
      </c>
      <c r="AK444" s="5">
        <v>110.5</v>
      </c>
      <c r="AL444" s="5">
        <v>112.1</v>
      </c>
      <c r="AM444" s="5">
        <v>111.1</v>
      </c>
      <c r="AN444" s="5">
        <v>109.7</v>
      </c>
      <c r="AO444" s="5">
        <v>108.5</v>
      </c>
      <c r="AP444" s="5">
        <v>109.8</v>
      </c>
      <c r="AQ444" s="5">
        <v>111.9</v>
      </c>
      <c r="AR444" s="5">
        <v>111.7</v>
      </c>
      <c r="AS444" s="5">
        <v>110</v>
      </c>
      <c r="AT444" s="5">
        <v>106.7</v>
      </c>
      <c r="AU444" s="5">
        <v>106.4</v>
      </c>
      <c r="AV444" s="5">
        <v>105.1</v>
      </c>
      <c r="AW444" s="5">
        <v>100.7</v>
      </c>
      <c r="AX444" s="5">
        <v>100</v>
      </c>
      <c r="AY444" s="5">
        <v>100.7</v>
      </c>
      <c r="AZ444" s="5">
        <v>100.7</v>
      </c>
      <c r="BA444" s="5">
        <v>101</v>
      </c>
      <c r="BB444" s="5">
        <v>98.6</v>
      </c>
      <c r="BC444" s="5">
        <v>99.2</v>
      </c>
      <c r="BD444" s="5">
        <v>98.7</v>
      </c>
      <c r="BE444" s="5">
        <v>96.3</v>
      </c>
      <c r="BF444" s="5">
        <v>97.1</v>
      </c>
      <c r="BG444" s="5">
        <v>97.1</v>
      </c>
      <c r="BH444" s="5">
        <v>99.8</v>
      </c>
      <c r="BI444" s="5">
        <v>100.4</v>
      </c>
      <c r="BJ444" s="5">
        <v>103.6</v>
      </c>
      <c r="BK444" s="5">
        <v>104.9</v>
      </c>
      <c r="BL444" s="5">
        <v>105.5</v>
      </c>
      <c r="BM444" s="5">
        <v>109.9</v>
      </c>
      <c r="BN444" s="5">
        <v>108.1</v>
      </c>
      <c r="BO444" s="5">
        <v>108.1</v>
      </c>
      <c r="BP444" s="5">
        <v>108.9</v>
      </c>
      <c r="BQ444" s="5">
        <v>107.7</v>
      </c>
      <c r="BR444" s="5">
        <v>108.7</v>
      </c>
      <c r="BS444" s="5">
        <v>107.8</v>
      </c>
      <c r="BT444" s="5">
        <v>109.4</v>
      </c>
      <c r="BU444" s="5">
        <v>110</v>
      </c>
      <c r="BV444" s="5">
        <v>110.2</v>
      </c>
      <c r="BW444" s="5">
        <v>108.4</v>
      </c>
      <c r="BX444" s="5">
        <v>110.8</v>
      </c>
      <c r="BY444" s="5">
        <v>110.6</v>
      </c>
      <c r="BZ444" s="5">
        <v>111.5</v>
      </c>
      <c r="CA444" s="5">
        <v>111.6</v>
      </c>
      <c r="CB444" s="5">
        <v>113.3</v>
      </c>
      <c r="CC444" s="5">
        <v>114.8</v>
      </c>
      <c r="CD444" s="5">
        <v>118.4</v>
      </c>
      <c r="CE444" s="5">
        <v>119.3</v>
      </c>
      <c r="CF444" s="5">
        <v>118.5</v>
      </c>
      <c r="CG444" s="5">
        <v>116.7</v>
      </c>
      <c r="CH444" s="5">
        <v>115.1</v>
      </c>
      <c r="CI444" s="5">
        <v>113.9</v>
      </c>
      <c r="CJ444" s="5">
        <v>114.6</v>
      </c>
      <c r="CK444" s="5">
        <v>114.6</v>
      </c>
      <c r="CL444" s="5">
        <v>113.4</v>
      </c>
      <c r="CM444" s="5">
        <v>111.6</v>
      </c>
      <c r="CN444" s="5">
        <v>111.3</v>
      </c>
      <c r="CO444" s="5">
        <v>106.9</v>
      </c>
      <c r="CP444" s="5">
        <v>106.4</v>
      </c>
      <c r="CQ444" s="5">
        <v>107</v>
      </c>
      <c r="CR444" s="5">
        <v>103.3</v>
      </c>
      <c r="CS444" s="5">
        <v>105</v>
      </c>
      <c r="CT444" s="5">
        <v>106.4</v>
      </c>
      <c r="CU444" s="5">
        <v>106</v>
      </c>
      <c r="CV444" s="5">
        <v>108.3</v>
      </c>
      <c r="CW444" s="5">
        <v>110</v>
      </c>
      <c r="CX444" s="5">
        <v>107.5</v>
      </c>
      <c r="CY444" s="5">
        <v>106.3</v>
      </c>
      <c r="CZ444" s="5">
        <v>105.2</v>
      </c>
      <c r="DA444" s="5">
        <v>105.9</v>
      </c>
      <c r="DB444" s="5">
        <v>105.3</v>
      </c>
      <c r="DC444" s="5">
        <v>106.7</v>
      </c>
      <c r="DD444" s="5">
        <v>107.4</v>
      </c>
      <c r="DE444" s="5">
        <v>109.5</v>
      </c>
      <c r="DF444" s="5">
        <v>111.7</v>
      </c>
      <c r="DG444" s="5">
        <v>117.6</v>
      </c>
      <c r="DH444" s="5">
        <v>123.1</v>
      </c>
      <c r="DI444" s="5">
        <v>125.1</v>
      </c>
      <c r="DJ444" s="5">
        <v>125.7</v>
      </c>
      <c r="DK444" s="5">
        <v>128.9</v>
      </c>
      <c r="DL444" s="5">
        <v>131</v>
      </c>
      <c r="DM444" s="5">
        <v>131.6</v>
      </c>
      <c r="DN444" s="5">
        <v>139.6</v>
      </c>
      <c r="DO444" s="5">
        <v>148.19999999999999</v>
      </c>
      <c r="DP444" s="5">
        <v>146.80000000000001</v>
      </c>
      <c r="DQ444" s="5">
        <v>147.30000000000001</v>
      </c>
      <c r="DR444" s="5">
        <v>149.19999999999999</v>
      </c>
      <c r="DS444" s="5">
        <v>151.69999999999999</v>
      </c>
      <c r="DT444" s="5">
        <v>150.6</v>
      </c>
    </row>
    <row r="445" spans="1:124">
      <c r="A445" s="3" t="s">
        <v>903</v>
      </c>
      <c r="B445" s="3" t="s">
        <v>904</v>
      </c>
      <c r="C445" s="4">
        <v>0.29636000000000001</v>
      </c>
      <c r="D445" s="5">
        <v>100.5</v>
      </c>
      <c r="E445" s="5">
        <v>102.3</v>
      </c>
      <c r="F445" s="5">
        <v>100.3</v>
      </c>
      <c r="G445" s="5">
        <v>99.5</v>
      </c>
      <c r="H445" s="5">
        <v>101.8</v>
      </c>
      <c r="I445" s="5">
        <v>102.7</v>
      </c>
      <c r="J445" s="5">
        <v>102</v>
      </c>
      <c r="K445" s="5">
        <v>101.5</v>
      </c>
      <c r="L445" s="5">
        <v>103.5</v>
      </c>
      <c r="M445" s="5">
        <v>104.6</v>
      </c>
      <c r="N445" s="5">
        <v>104.5</v>
      </c>
      <c r="O445" s="5">
        <v>104</v>
      </c>
      <c r="P445" s="5">
        <v>102.3</v>
      </c>
      <c r="Q445" s="5">
        <v>101.9</v>
      </c>
      <c r="R445" s="5">
        <v>103.4</v>
      </c>
      <c r="S445" s="5">
        <v>104.3</v>
      </c>
      <c r="T445" s="5">
        <v>106.4</v>
      </c>
      <c r="U445" s="5">
        <v>109.9</v>
      </c>
      <c r="V445" s="5">
        <v>109.1</v>
      </c>
      <c r="W445" s="5">
        <v>107.8</v>
      </c>
      <c r="X445" s="5">
        <v>106.7</v>
      </c>
      <c r="Y445" s="5">
        <v>106</v>
      </c>
      <c r="Z445" s="5">
        <v>105.9</v>
      </c>
      <c r="AA445" s="5">
        <v>104</v>
      </c>
      <c r="AB445" s="5">
        <v>104.5</v>
      </c>
      <c r="AC445" s="5">
        <v>102.3</v>
      </c>
      <c r="AD445" s="5">
        <v>102.5</v>
      </c>
      <c r="AE445" s="5">
        <v>104</v>
      </c>
      <c r="AF445" s="5">
        <v>105.1</v>
      </c>
      <c r="AG445" s="5">
        <v>105</v>
      </c>
      <c r="AH445" s="5">
        <v>103.8</v>
      </c>
      <c r="AI445" s="5">
        <v>100.6</v>
      </c>
      <c r="AJ445" s="5">
        <v>99.5</v>
      </c>
      <c r="AK445" s="5">
        <v>95.4</v>
      </c>
      <c r="AL445" s="5">
        <v>94</v>
      </c>
      <c r="AM445" s="5">
        <v>94.5</v>
      </c>
      <c r="AN445" s="5">
        <v>94.2</v>
      </c>
      <c r="AO445" s="5">
        <v>98</v>
      </c>
      <c r="AP445" s="5">
        <v>96</v>
      </c>
      <c r="AQ445" s="5">
        <v>95.7</v>
      </c>
      <c r="AR445" s="5">
        <v>94.9</v>
      </c>
      <c r="AS445" s="5">
        <v>92.6</v>
      </c>
      <c r="AT445" s="5">
        <v>91.6</v>
      </c>
      <c r="AU445" s="5">
        <v>91.3</v>
      </c>
      <c r="AV445" s="5">
        <v>91</v>
      </c>
      <c r="AW445" s="5">
        <v>90.6</v>
      </c>
      <c r="AX445" s="5">
        <v>90.9</v>
      </c>
      <c r="AY445" s="5">
        <v>93</v>
      </c>
      <c r="AZ445" s="5">
        <v>94.3</v>
      </c>
      <c r="BA445" s="5">
        <v>93</v>
      </c>
      <c r="BB445" s="5">
        <v>92.9</v>
      </c>
      <c r="BC445" s="5">
        <v>93</v>
      </c>
      <c r="BD445" s="5">
        <v>92.8</v>
      </c>
      <c r="BE445" s="5">
        <v>93.8</v>
      </c>
      <c r="BF445" s="5">
        <v>92.4</v>
      </c>
      <c r="BG445" s="5">
        <v>92.4</v>
      </c>
      <c r="BH445" s="5">
        <v>93.2</v>
      </c>
      <c r="BI445" s="5">
        <v>95.9</v>
      </c>
      <c r="BJ445" s="5">
        <v>98.3</v>
      </c>
      <c r="BK445" s="5">
        <v>97.6</v>
      </c>
      <c r="BL445" s="5">
        <v>95.8</v>
      </c>
      <c r="BM445" s="5">
        <v>94.8</v>
      </c>
      <c r="BN445" s="5">
        <v>94.8</v>
      </c>
      <c r="BO445" s="5">
        <v>95.5</v>
      </c>
      <c r="BP445" s="5">
        <v>96.3</v>
      </c>
      <c r="BQ445" s="5">
        <v>96.4</v>
      </c>
      <c r="BR445" s="5">
        <v>96.8</v>
      </c>
      <c r="BS445" s="5">
        <v>98.2</v>
      </c>
      <c r="BT445" s="5">
        <v>99.7</v>
      </c>
      <c r="BU445" s="5">
        <v>99.8</v>
      </c>
      <c r="BV445" s="5">
        <v>99.9</v>
      </c>
      <c r="BW445" s="5">
        <v>101.8</v>
      </c>
      <c r="BX445" s="5">
        <v>101.6</v>
      </c>
      <c r="BY445" s="5">
        <v>103.1</v>
      </c>
      <c r="BZ445" s="5">
        <v>104</v>
      </c>
      <c r="CA445" s="5">
        <v>103.9</v>
      </c>
      <c r="CB445" s="5">
        <v>104.4</v>
      </c>
      <c r="CC445" s="5">
        <v>106</v>
      </c>
      <c r="CD445" s="5">
        <v>107</v>
      </c>
      <c r="CE445" s="5">
        <v>107</v>
      </c>
      <c r="CF445" s="5">
        <v>103.3</v>
      </c>
      <c r="CG445" s="5">
        <v>102.3</v>
      </c>
      <c r="CH445" s="5">
        <v>103</v>
      </c>
      <c r="CI445" s="5">
        <v>102.7</v>
      </c>
      <c r="CJ445" s="5">
        <v>100.7</v>
      </c>
      <c r="CK445" s="5">
        <v>101.3</v>
      </c>
      <c r="CL445" s="5">
        <v>100.3</v>
      </c>
      <c r="CM445" s="5">
        <v>99.2</v>
      </c>
      <c r="CN445" s="5">
        <v>98.9</v>
      </c>
      <c r="CO445" s="5">
        <v>98.1</v>
      </c>
      <c r="CP445" s="5">
        <v>97.3</v>
      </c>
      <c r="CQ445" s="5">
        <v>96.6</v>
      </c>
      <c r="CR445" s="5">
        <v>96.1</v>
      </c>
      <c r="CS445" s="5">
        <v>95.6</v>
      </c>
      <c r="CT445" s="5">
        <v>95.8</v>
      </c>
      <c r="CU445" s="5">
        <v>95.4</v>
      </c>
      <c r="CV445" s="5">
        <v>95.4</v>
      </c>
      <c r="CW445" s="5">
        <v>93.8</v>
      </c>
      <c r="CX445" s="5">
        <v>91.3</v>
      </c>
      <c r="CY445" s="5">
        <v>90.8</v>
      </c>
      <c r="CZ445" s="5">
        <v>88.1</v>
      </c>
      <c r="DA445" s="5">
        <v>88.3</v>
      </c>
      <c r="DB445" s="5">
        <v>89.3</v>
      </c>
      <c r="DC445" s="5">
        <v>91.5</v>
      </c>
      <c r="DD445" s="5">
        <v>95.7</v>
      </c>
      <c r="DE445" s="5">
        <v>97.7</v>
      </c>
      <c r="DF445" s="5">
        <v>99.1</v>
      </c>
      <c r="DG445" s="5">
        <v>102.8</v>
      </c>
      <c r="DH445" s="5">
        <v>102.4</v>
      </c>
      <c r="DI445" s="5">
        <v>102.3</v>
      </c>
      <c r="DJ445" s="5">
        <v>102.5</v>
      </c>
      <c r="DK445" s="5">
        <v>102.7</v>
      </c>
      <c r="DL445" s="5">
        <v>103.7</v>
      </c>
      <c r="DM445" s="5">
        <v>105.1</v>
      </c>
      <c r="DN445" s="5">
        <v>108.3</v>
      </c>
      <c r="DO445" s="5">
        <v>109.2</v>
      </c>
      <c r="DP445" s="5">
        <v>109.2</v>
      </c>
      <c r="DQ445" s="5">
        <v>109</v>
      </c>
      <c r="DR445" s="5">
        <v>111.1</v>
      </c>
      <c r="DS445" s="5">
        <v>112.9</v>
      </c>
      <c r="DT445" s="5">
        <v>115.6</v>
      </c>
    </row>
    <row r="446" spans="1:124">
      <c r="A446" s="3" t="s">
        <v>905</v>
      </c>
      <c r="B446" s="3" t="s">
        <v>906</v>
      </c>
      <c r="C446" s="4">
        <v>0.14607999999999999</v>
      </c>
      <c r="D446" s="5">
        <v>100.4</v>
      </c>
      <c r="E446" s="5">
        <v>103.2</v>
      </c>
      <c r="F446" s="5">
        <v>99.5</v>
      </c>
      <c r="G446" s="5">
        <v>97.3</v>
      </c>
      <c r="H446" s="5">
        <v>99.6</v>
      </c>
      <c r="I446" s="5">
        <v>100.5</v>
      </c>
      <c r="J446" s="5">
        <v>99.9</v>
      </c>
      <c r="K446" s="5">
        <v>100.6</v>
      </c>
      <c r="L446" s="5">
        <v>102.1</v>
      </c>
      <c r="M446" s="5">
        <v>104.5</v>
      </c>
      <c r="N446" s="5">
        <v>103.7</v>
      </c>
      <c r="O446" s="5">
        <v>102.5</v>
      </c>
      <c r="P446" s="5">
        <v>98.5</v>
      </c>
      <c r="Q446" s="5">
        <v>97.5</v>
      </c>
      <c r="R446" s="5">
        <v>99.1</v>
      </c>
      <c r="S446" s="5">
        <v>101.2</v>
      </c>
      <c r="T446" s="5">
        <v>104.3</v>
      </c>
      <c r="U446" s="5">
        <v>109.1</v>
      </c>
      <c r="V446" s="5">
        <v>107.7</v>
      </c>
      <c r="W446" s="5">
        <v>106.9</v>
      </c>
      <c r="X446" s="5">
        <v>104.1</v>
      </c>
      <c r="Y446" s="5">
        <v>103.5</v>
      </c>
      <c r="Z446" s="5">
        <v>101.5</v>
      </c>
      <c r="AA446" s="5">
        <v>98.7</v>
      </c>
      <c r="AB446" s="5">
        <v>99.2</v>
      </c>
      <c r="AC446" s="5">
        <v>95.9</v>
      </c>
      <c r="AD446" s="5">
        <v>96</v>
      </c>
      <c r="AE446" s="5">
        <v>98.8</v>
      </c>
      <c r="AF446" s="5">
        <v>101</v>
      </c>
      <c r="AG446" s="5">
        <v>101.4</v>
      </c>
      <c r="AH446" s="5">
        <v>99.6</v>
      </c>
      <c r="AI446" s="5">
        <v>92.7</v>
      </c>
      <c r="AJ446" s="5">
        <v>91.4</v>
      </c>
      <c r="AK446" s="5">
        <v>85.2</v>
      </c>
      <c r="AL446" s="5">
        <v>83.6</v>
      </c>
      <c r="AM446" s="5">
        <v>84.1</v>
      </c>
      <c r="AN446" s="5">
        <v>84.7</v>
      </c>
      <c r="AO446" s="5">
        <v>91.9</v>
      </c>
      <c r="AP446" s="5">
        <v>88.7</v>
      </c>
      <c r="AQ446" s="5">
        <v>87</v>
      </c>
      <c r="AR446" s="5">
        <v>86</v>
      </c>
      <c r="AS446" s="5">
        <v>81.599999999999994</v>
      </c>
      <c r="AT446" s="5">
        <v>81.099999999999994</v>
      </c>
      <c r="AU446" s="5">
        <v>80.7</v>
      </c>
      <c r="AV446" s="5">
        <v>80.2</v>
      </c>
      <c r="AW446" s="5">
        <v>79.7</v>
      </c>
      <c r="AX446" s="5">
        <v>79.599999999999994</v>
      </c>
      <c r="AY446" s="5">
        <v>82.2</v>
      </c>
      <c r="AZ446" s="5">
        <v>84.5</v>
      </c>
      <c r="BA446" s="5">
        <v>83.3</v>
      </c>
      <c r="BB446" s="5">
        <v>82.1</v>
      </c>
      <c r="BC446" s="5">
        <v>82.7</v>
      </c>
      <c r="BD446" s="5">
        <v>81.5</v>
      </c>
      <c r="BE446" s="5">
        <v>83.3</v>
      </c>
      <c r="BF446" s="5">
        <v>82.3</v>
      </c>
      <c r="BG446" s="5">
        <v>83.7</v>
      </c>
      <c r="BH446" s="5">
        <v>85.4</v>
      </c>
      <c r="BI446" s="5">
        <v>90.5</v>
      </c>
      <c r="BJ446" s="5">
        <v>93.5</v>
      </c>
      <c r="BK446" s="5">
        <v>91.8</v>
      </c>
      <c r="BL446" s="5">
        <v>88</v>
      </c>
      <c r="BM446" s="5">
        <v>85.9</v>
      </c>
      <c r="BN446" s="5">
        <v>85.6</v>
      </c>
      <c r="BO446" s="5">
        <v>86.8</v>
      </c>
      <c r="BP446" s="5">
        <v>88.9</v>
      </c>
      <c r="BQ446" s="5">
        <v>88.7</v>
      </c>
      <c r="BR446" s="5">
        <v>89.3</v>
      </c>
      <c r="BS446" s="5">
        <v>91.4</v>
      </c>
      <c r="BT446" s="5">
        <v>93.4</v>
      </c>
      <c r="BU446" s="5">
        <v>93.5</v>
      </c>
      <c r="BV446" s="5">
        <v>94.4</v>
      </c>
      <c r="BW446" s="5">
        <v>96.7</v>
      </c>
      <c r="BX446" s="5">
        <v>96.5</v>
      </c>
      <c r="BY446" s="5">
        <v>98.5</v>
      </c>
      <c r="BZ446" s="5">
        <v>99.4</v>
      </c>
      <c r="CA446" s="5">
        <v>100.3</v>
      </c>
      <c r="CB446" s="5">
        <v>101.2</v>
      </c>
      <c r="CC446" s="5">
        <v>102.7</v>
      </c>
      <c r="CD446" s="5">
        <v>104.9</v>
      </c>
      <c r="CE446" s="5">
        <v>104.4</v>
      </c>
      <c r="CF446" s="5">
        <v>99.4</v>
      </c>
      <c r="CG446" s="5">
        <v>97.7</v>
      </c>
      <c r="CH446" s="5">
        <v>98.2</v>
      </c>
      <c r="CI446" s="5">
        <v>97.9</v>
      </c>
      <c r="CJ446" s="5">
        <v>94.5</v>
      </c>
      <c r="CK446" s="5">
        <v>94.4</v>
      </c>
      <c r="CL446" s="5">
        <v>92.2</v>
      </c>
      <c r="CM446" s="5">
        <v>90.6</v>
      </c>
      <c r="CN446" s="5">
        <v>90.1</v>
      </c>
      <c r="CO446" s="5">
        <v>89.2</v>
      </c>
      <c r="CP446" s="5">
        <v>88.2</v>
      </c>
      <c r="CQ446" s="5">
        <v>87.7</v>
      </c>
      <c r="CR446" s="5">
        <v>87</v>
      </c>
      <c r="CS446" s="5">
        <v>86.2</v>
      </c>
      <c r="CT446" s="5">
        <v>86.3</v>
      </c>
      <c r="CU446" s="5">
        <v>85.9</v>
      </c>
      <c r="CV446" s="5">
        <v>85.9</v>
      </c>
      <c r="CW446" s="5">
        <v>82.3</v>
      </c>
      <c r="CX446" s="5">
        <v>78.599999999999994</v>
      </c>
      <c r="CY446" s="5">
        <v>78.099999999999994</v>
      </c>
      <c r="CZ446" s="5">
        <v>74.400000000000006</v>
      </c>
      <c r="DA446" s="5">
        <v>75</v>
      </c>
      <c r="DB446" s="5">
        <v>76.8</v>
      </c>
      <c r="DC446" s="5">
        <v>79.8</v>
      </c>
      <c r="DD446" s="5">
        <v>86.7</v>
      </c>
      <c r="DE446" s="5">
        <v>89.8</v>
      </c>
      <c r="DF446" s="5">
        <v>90.9</v>
      </c>
      <c r="DG446" s="5">
        <v>96</v>
      </c>
      <c r="DH446" s="5">
        <v>94.5</v>
      </c>
      <c r="DI446" s="5">
        <v>94.6</v>
      </c>
      <c r="DJ446" s="5">
        <v>95.4</v>
      </c>
      <c r="DK446" s="5">
        <v>96</v>
      </c>
      <c r="DL446" s="5">
        <v>96.5</v>
      </c>
      <c r="DM446" s="5">
        <v>96.5</v>
      </c>
      <c r="DN446" s="5">
        <v>101.1</v>
      </c>
      <c r="DO446" s="5">
        <v>101.9</v>
      </c>
      <c r="DP446" s="5">
        <v>99.9</v>
      </c>
      <c r="DQ446" s="5">
        <v>99.2</v>
      </c>
      <c r="DR446" s="5">
        <v>101.3</v>
      </c>
      <c r="DS446" s="5">
        <v>103.8</v>
      </c>
      <c r="DT446" s="5">
        <v>108</v>
      </c>
    </row>
    <row r="447" spans="1:124">
      <c r="A447" s="3" t="s">
        <v>907</v>
      </c>
      <c r="B447" s="3" t="s">
        <v>908</v>
      </c>
      <c r="C447" s="4">
        <v>4.3529999999999999E-2</v>
      </c>
      <c r="D447" s="5">
        <v>103.9</v>
      </c>
      <c r="E447" s="5">
        <v>103.4</v>
      </c>
      <c r="F447" s="5">
        <v>101.2</v>
      </c>
      <c r="G447" s="5">
        <v>101</v>
      </c>
      <c r="H447" s="5">
        <v>101.7</v>
      </c>
      <c r="I447" s="5">
        <v>102.1</v>
      </c>
      <c r="J447" s="5">
        <v>101.6</v>
      </c>
      <c r="K447" s="5">
        <v>100</v>
      </c>
      <c r="L447" s="5">
        <v>100.6</v>
      </c>
      <c r="M447" s="5">
        <v>101.2</v>
      </c>
      <c r="N447" s="5">
        <v>102.2</v>
      </c>
      <c r="O447" s="5">
        <v>101.8</v>
      </c>
      <c r="P447" s="5">
        <v>103.4</v>
      </c>
      <c r="Q447" s="5">
        <v>103.6</v>
      </c>
      <c r="R447" s="5">
        <v>104.5</v>
      </c>
      <c r="S447" s="5">
        <v>105</v>
      </c>
      <c r="T447" s="5">
        <v>107.2</v>
      </c>
      <c r="U447" s="5">
        <v>109.2</v>
      </c>
      <c r="V447" s="5">
        <v>107.8</v>
      </c>
      <c r="W447" s="5">
        <v>106.7</v>
      </c>
      <c r="X447" s="5">
        <v>106.6</v>
      </c>
      <c r="Y447" s="5">
        <v>107.2</v>
      </c>
      <c r="Z447" s="5">
        <v>107.7</v>
      </c>
      <c r="AA447" s="5">
        <v>108.9</v>
      </c>
      <c r="AB447" s="5">
        <v>108.6</v>
      </c>
      <c r="AC447" s="5">
        <v>108.3</v>
      </c>
      <c r="AD447" s="5">
        <v>108.2</v>
      </c>
      <c r="AE447" s="5">
        <v>106.5</v>
      </c>
      <c r="AF447" s="5">
        <v>107</v>
      </c>
      <c r="AG447" s="5">
        <v>107.2</v>
      </c>
      <c r="AH447" s="5">
        <v>107.1</v>
      </c>
      <c r="AI447" s="5">
        <v>106.1</v>
      </c>
      <c r="AJ447" s="5">
        <v>103.4</v>
      </c>
      <c r="AK447" s="5">
        <v>103</v>
      </c>
      <c r="AL447" s="5">
        <v>101.6</v>
      </c>
      <c r="AM447" s="5">
        <v>103.5</v>
      </c>
      <c r="AN447" s="5">
        <v>101.3</v>
      </c>
      <c r="AO447" s="5">
        <v>101.5</v>
      </c>
      <c r="AP447" s="5">
        <v>102</v>
      </c>
      <c r="AQ447" s="5">
        <v>101.7</v>
      </c>
      <c r="AR447" s="5">
        <v>101.7</v>
      </c>
      <c r="AS447" s="5">
        <v>101.8</v>
      </c>
      <c r="AT447" s="5">
        <v>99.5</v>
      </c>
      <c r="AU447" s="5">
        <v>98.9</v>
      </c>
      <c r="AV447" s="5">
        <v>98.4</v>
      </c>
      <c r="AW447" s="5">
        <v>98.4</v>
      </c>
      <c r="AX447" s="5">
        <v>98.6</v>
      </c>
      <c r="AY447" s="5">
        <v>98.4</v>
      </c>
      <c r="AZ447" s="5">
        <v>98.7</v>
      </c>
      <c r="BA447" s="5">
        <v>98.6</v>
      </c>
      <c r="BB447" s="5">
        <v>99.3</v>
      </c>
      <c r="BC447" s="5">
        <v>100.8</v>
      </c>
      <c r="BD447" s="5">
        <v>101.9</v>
      </c>
      <c r="BE447" s="5">
        <v>102.2</v>
      </c>
      <c r="BF447" s="5">
        <v>101.6</v>
      </c>
      <c r="BG447" s="5">
        <v>99.7</v>
      </c>
      <c r="BH447" s="5">
        <v>99.1</v>
      </c>
      <c r="BI447" s="5">
        <v>98.2</v>
      </c>
      <c r="BJ447" s="5">
        <v>100</v>
      </c>
      <c r="BK447" s="5">
        <v>102</v>
      </c>
      <c r="BL447" s="5">
        <v>103.3</v>
      </c>
      <c r="BM447" s="5">
        <v>101.8</v>
      </c>
      <c r="BN447" s="5">
        <v>101.5</v>
      </c>
      <c r="BO447" s="5">
        <v>100.9</v>
      </c>
      <c r="BP447" s="5">
        <v>100.5</v>
      </c>
      <c r="BQ447" s="5">
        <v>100.4</v>
      </c>
      <c r="BR447" s="5">
        <v>101.8</v>
      </c>
      <c r="BS447" s="5">
        <v>102.2</v>
      </c>
      <c r="BT447" s="5">
        <v>105.4</v>
      </c>
      <c r="BU447" s="5">
        <v>105.1</v>
      </c>
      <c r="BV447" s="5">
        <v>104.4</v>
      </c>
      <c r="BW447" s="5">
        <v>106</v>
      </c>
      <c r="BX447" s="5">
        <v>106.7</v>
      </c>
      <c r="BY447" s="5">
        <v>108.3</v>
      </c>
      <c r="BZ447" s="5">
        <v>108.1</v>
      </c>
      <c r="CA447" s="5">
        <v>110.1</v>
      </c>
      <c r="CB447" s="5">
        <v>109.1</v>
      </c>
      <c r="CC447" s="5">
        <v>109.1</v>
      </c>
      <c r="CD447" s="5">
        <v>109.4</v>
      </c>
      <c r="CE447" s="5">
        <v>109.2</v>
      </c>
      <c r="CF447" s="5">
        <v>106.8</v>
      </c>
      <c r="CG447" s="5">
        <v>105.6</v>
      </c>
      <c r="CH447" s="5">
        <v>105.2</v>
      </c>
      <c r="CI447" s="5">
        <v>106</v>
      </c>
      <c r="CJ447" s="5">
        <v>105.6</v>
      </c>
      <c r="CK447" s="5">
        <v>105.2</v>
      </c>
      <c r="CL447" s="5">
        <v>107.2</v>
      </c>
      <c r="CM447" s="5">
        <v>108.2</v>
      </c>
      <c r="CN447" s="5">
        <v>107.6</v>
      </c>
      <c r="CO447" s="5">
        <v>107.8</v>
      </c>
      <c r="CP447" s="5">
        <v>106.4</v>
      </c>
      <c r="CQ447" s="5">
        <v>106.6</v>
      </c>
      <c r="CR447" s="5">
        <v>106.1</v>
      </c>
      <c r="CS447" s="5">
        <v>105.5</v>
      </c>
      <c r="CT447" s="5">
        <v>105.2</v>
      </c>
      <c r="CU447" s="5">
        <v>105.3</v>
      </c>
      <c r="CV447" s="5">
        <v>104.8</v>
      </c>
      <c r="CW447" s="5">
        <v>104.4</v>
      </c>
      <c r="CX447" s="5">
        <v>102.9</v>
      </c>
      <c r="CY447" s="5">
        <v>104</v>
      </c>
      <c r="CZ447" s="5">
        <v>104.9</v>
      </c>
      <c r="DA447" s="5">
        <v>104</v>
      </c>
      <c r="DB447" s="5">
        <v>103.3</v>
      </c>
      <c r="DC447" s="5">
        <v>104.3</v>
      </c>
      <c r="DD447" s="5">
        <v>103.4</v>
      </c>
      <c r="DE447" s="5">
        <v>105</v>
      </c>
      <c r="DF447" s="5">
        <v>107.2</v>
      </c>
      <c r="DG447" s="5">
        <v>108.5</v>
      </c>
      <c r="DH447" s="5">
        <v>110.3</v>
      </c>
      <c r="DI447" s="5">
        <v>111.9</v>
      </c>
      <c r="DJ447" s="5">
        <v>112.8</v>
      </c>
      <c r="DK447" s="5">
        <v>110</v>
      </c>
      <c r="DL447" s="5">
        <v>111.9</v>
      </c>
      <c r="DM447" s="5">
        <v>115.1</v>
      </c>
      <c r="DN447" s="5">
        <v>115.8</v>
      </c>
      <c r="DO447" s="5">
        <v>115.7</v>
      </c>
      <c r="DP447" s="5">
        <v>118.7</v>
      </c>
      <c r="DQ447" s="5">
        <v>122.2</v>
      </c>
      <c r="DR447" s="5">
        <v>123</v>
      </c>
      <c r="DS447" s="5">
        <v>122.8</v>
      </c>
      <c r="DT447" s="5">
        <v>124.4</v>
      </c>
    </row>
    <row r="448" spans="1:124">
      <c r="A448" s="3" t="s">
        <v>909</v>
      </c>
      <c r="B448" s="3" t="s">
        <v>910</v>
      </c>
      <c r="C448" s="4">
        <v>1.984E-2</v>
      </c>
      <c r="D448" s="5">
        <v>99.2</v>
      </c>
      <c r="E448" s="5">
        <v>99.9</v>
      </c>
      <c r="F448" s="5">
        <v>98.6</v>
      </c>
      <c r="G448" s="5">
        <v>101.8</v>
      </c>
      <c r="H448" s="5">
        <v>103.9</v>
      </c>
      <c r="I448" s="5">
        <v>102.4</v>
      </c>
      <c r="J448" s="5">
        <v>101.4</v>
      </c>
      <c r="K448" s="5">
        <v>100</v>
      </c>
      <c r="L448" s="5">
        <v>102.3</v>
      </c>
      <c r="M448" s="5">
        <v>100.7</v>
      </c>
      <c r="N448" s="5">
        <v>100.8</v>
      </c>
      <c r="O448" s="5">
        <v>100.7</v>
      </c>
      <c r="P448" s="5">
        <v>99.1</v>
      </c>
      <c r="Q448" s="5">
        <v>100.4</v>
      </c>
      <c r="R448" s="5">
        <v>99.2</v>
      </c>
      <c r="S448" s="5">
        <v>100.1</v>
      </c>
      <c r="T448" s="5">
        <v>100</v>
      </c>
      <c r="U448" s="5">
        <v>101.6</v>
      </c>
      <c r="V448" s="5">
        <v>101.7</v>
      </c>
      <c r="W448" s="5">
        <v>99.1</v>
      </c>
      <c r="X448" s="5">
        <v>100.5</v>
      </c>
      <c r="Y448" s="5">
        <v>97.7</v>
      </c>
      <c r="Z448" s="5">
        <v>103</v>
      </c>
      <c r="AA448" s="5">
        <v>101.3</v>
      </c>
      <c r="AB448" s="5">
        <v>104.1</v>
      </c>
      <c r="AC448" s="5">
        <v>104.2</v>
      </c>
      <c r="AD448" s="5">
        <v>102.1</v>
      </c>
      <c r="AE448" s="5">
        <v>101.5</v>
      </c>
      <c r="AF448" s="5">
        <v>102.3</v>
      </c>
      <c r="AG448" s="5">
        <v>102.8</v>
      </c>
      <c r="AH448" s="5">
        <v>101.3</v>
      </c>
      <c r="AI448" s="5">
        <v>98.7</v>
      </c>
      <c r="AJ448" s="5">
        <v>99.4</v>
      </c>
      <c r="AK448" s="5">
        <v>93.4</v>
      </c>
      <c r="AL448" s="5">
        <v>89.5</v>
      </c>
      <c r="AM448" s="5">
        <v>88.6</v>
      </c>
      <c r="AN448" s="5">
        <v>89</v>
      </c>
      <c r="AO448" s="5">
        <v>92</v>
      </c>
      <c r="AP448" s="5">
        <v>90</v>
      </c>
      <c r="AQ448" s="5">
        <v>90.1</v>
      </c>
      <c r="AR448" s="5">
        <v>87.2</v>
      </c>
      <c r="AS448" s="5">
        <v>85.4</v>
      </c>
      <c r="AT448" s="5">
        <v>88.4</v>
      </c>
      <c r="AU448" s="5">
        <v>88.9</v>
      </c>
      <c r="AV448" s="5">
        <v>87.4</v>
      </c>
      <c r="AW448" s="5">
        <v>88.5</v>
      </c>
      <c r="AX448" s="5">
        <v>87</v>
      </c>
      <c r="AY448" s="5">
        <v>88.6</v>
      </c>
      <c r="AZ448" s="5">
        <v>91.1</v>
      </c>
      <c r="BA448" s="5">
        <v>90.7</v>
      </c>
      <c r="BB448" s="5">
        <v>92.5</v>
      </c>
      <c r="BC448" s="5">
        <v>93.2</v>
      </c>
      <c r="BD448" s="5">
        <v>94.9</v>
      </c>
      <c r="BE448" s="5">
        <v>96.2</v>
      </c>
      <c r="BF448" s="5">
        <v>94.9</v>
      </c>
      <c r="BG448" s="5">
        <v>94.9</v>
      </c>
      <c r="BH448" s="5">
        <v>94</v>
      </c>
      <c r="BI448" s="5">
        <v>94.1</v>
      </c>
      <c r="BJ448" s="5">
        <v>94.7</v>
      </c>
      <c r="BK448" s="5">
        <v>94</v>
      </c>
      <c r="BL448" s="5">
        <v>94.1</v>
      </c>
      <c r="BM448" s="5">
        <v>94.1</v>
      </c>
      <c r="BN448" s="5">
        <v>94.2</v>
      </c>
      <c r="BO448" s="5">
        <v>94.6</v>
      </c>
      <c r="BP448" s="5">
        <v>95.4</v>
      </c>
      <c r="BQ448" s="5">
        <v>96.8</v>
      </c>
      <c r="BR448" s="5">
        <v>96.7</v>
      </c>
      <c r="BS448" s="5">
        <v>97</v>
      </c>
      <c r="BT448" s="5">
        <v>97.2</v>
      </c>
      <c r="BU448" s="5">
        <v>97</v>
      </c>
      <c r="BV448" s="5">
        <v>96.3</v>
      </c>
      <c r="BW448" s="5">
        <v>96.5</v>
      </c>
      <c r="BX448" s="5">
        <v>97.1</v>
      </c>
      <c r="BY448" s="5">
        <v>97.7</v>
      </c>
      <c r="BZ448" s="5">
        <v>97.3</v>
      </c>
      <c r="CA448" s="5">
        <v>97.4</v>
      </c>
      <c r="CB448" s="5">
        <v>97.2</v>
      </c>
      <c r="CC448" s="5">
        <v>98.5</v>
      </c>
      <c r="CD448" s="5">
        <v>98.4</v>
      </c>
      <c r="CE448" s="5">
        <v>99.8</v>
      </c>
      <c r="CF448" s="5">
        <v>99</v>
      </c>
      <c r="CG448" s="5">
        <v>98</v>
      </c>
      <c r="CH448" s="5">
        <v>99.6</v>
      </c>
      <c r="CI448" s="5">
        <v>98.6</v>
      </c>
      <c r="CJ448" s="5">
        <v>98.8</v>
      </c>
      <c r="CK448" s="5">
        <v>98.6</v>
      </c>
      <c r="CL448" s="5">
        <v>98.5</v>
      </c>
      <c r="CM448" s="5">
        <v>97.6</v>
      </c>
      <c r="CN448" s="5">
        <v>98.1</v>
      </c>
      <c r="CO448" s="5">
        <v>98.5</v>
      </c>
      <c r="CP448" s="5">
        <v>97.1</v>
      </c>
      <c r="CQ448" s="5">
        <v>95.3</v>
      </c>
      <c r="CR448" s="5">
        <v>95.6</v>
      </c>
      <c r="CS448" s="5">
        <v>94</v>
      </c>
      <c r="CT448" s="5">
        <v>95</v>
      </c>
      <c r="CU448" s="5">
        <v>95.9</v>
      </c>
      <c r="CV448" s="5">
        <v>95.9</v>
      </c>
      <c r="CW448" s="5">
        <v>95.9</v>
      </c>
      <c r="CX448" s="5">
        <v>93.7</v>
      </c>
      <c r="CY448" s="5">
        <v>93.2</v>
      </c>
      <c r="CZ448" s="5">
        <v>92.8</v>
      </c>
      <c r="DA448" s="5">
        <v>92.4</v>
      </c>
      <c r="DB448" s="5">
        <v>92.8</v>
      </c>
      <c r="DC448" s="5">
        <v>94.1</v>
      </c>
      <c r="DD448" s="5">
        <v>94.8</v>
      </c>
      <c r="DE448" s="5">
        <v>94.3</v>
      </c>
      <c r="DF448" s="5">
        <v>95.9</v>
      </c>
      <c r="DG448" s="5">
        <v>95.4</v>
      </c>
      <c r="DH448" s="5">
        <v>96.4</v>
      </c>
      <c r="DI448" s="5">
        <v>93.9</v>
      </c>
      <c r="DJ448" s="5">
        <v>92.8</v>
      </c>
      <c r="DK448" s="5">
        <v>90.2</v>
      </c>
      <c r="DL448" s="5">
        <v>92.9</v>
      </c>
      <c r="DM448" s="5">
        <v>92</v>
      </c>
      <c r="DN448" s="5">
        <v>92.2</v>
      </c>
      <c r="DO448" s="5">
        <v>93.1</v>
      </c>
      <c r="DP448" s="5">
        <v>93.8</v>
      </c>
      <c r="DQ448" s="5">
        <v>93.3</v>
      </c>
      <c r="DR448" s="5">
        <v>95.1</v>
      </c>
      <c r="DS448" s="5">
        <v>95.6</v>
      </c>
      <c r="DT448" s="5">
        <v>95.4</v>
      </c>
    </row>
    <row r="449" spans="1:124">
      <c r="A449" s="3" t="s">
        <v>911</v>
      </c>
      <c r="B449" s="3" t="s">
        <v>912</v>
      </c>
      <c r="C449" s="4">
        <v>8.6910000000000001E-2</v>
      </c>
      <c r="D449" s="5">
        <v>99.2</v>
      </c>
      <c r="E449" s="5">
        <v>100.7</v>
      </c>
      <c r="F449" s="5">
        <v>101.5</v>
      </c>
      <c r="G449" s="5">
        <v>101.8</v>
      </c>
      <c r="H449" s="5">
        <v>105</v>
      </c>
      <c r="I449" s="5">
        <v>106.7</v>
      </c>
      <c r="J449" s="5">
        <v>105.6</v>
      </c>
      <c r="K449" s="5">
        <v>104.2</v>
      </c>
      <c r="L449" s="5">
        <v>107.5</v>
      </c>
      <c r="M449" s="5">
        <v>107.3</v>
      </c>
      <c r="N449" s="5">
        <v>107.7</v>
      </c>
      <c r="O449" s="5">
        <v>108.4</v>
      </c>
      <c r="P449" s="5">
        <v>108.8</v>
      </c>
      <c r="Q449" s="5">
        <v>108.8</v>
      </c>
      <c r="R449" s="5">
        <v>110.9</v>
      </c>
      <c r="S449" s="5">
        <v>110</v>
      </c>
      <c r="T449" s="5">
        <v>110.8</v>
      </c>
      <c r="U449" s="5">
        <v>113.6</v>
      </c>
      <c r="V449" s="5">
        <v>113.9</v>
      </c>
      <c r="W449" s="5">
        <v>111.8</v>
      </c>
      <c r="X449" s="5">
        <v>112.8</v>
      </c>
      <c r="Y449" s="5">
        <v>111.5</v>
      </c>
      <c r="Z449" s="5">
        <v>112.9</v>
      </c>
      <c r="AA449" s="5">
        <v>111.2</v>
      </c>
      <c r="AB449" s="5">
        <v>111.4</v>
      </c>
      <c r="AC449" s="5">
        <v>109.6</v>
      </c>
      <c r="AD449" s="5">
        <v>110.8</v>
      </c>
      <c r="AE449" s="5">
        <v>112.3</v>
      </c>
      <c r="AF449" s="5">
        <v>111.6</v>
      </c>
      <c r="AG449" s="5">
        <v>110.4</v>
      </c>
      <c r="AH449" s="5">
        <v>109.7</v>
      </c>
      <c r="AI449" s="5">
        <v>111.7</v>
      </c>
      <c r="AJ449" s="5">
        <v>111</v>
      </c>
      <c r="AK449" s="5">
        <v>109.3</v>
      </c>
      <c r="AL449" s="5">
        <v>108.8</v>
      </c>
      <c r="AM449" s="5">
        <v>108.8</v>
      </c>
      <c r="AN449" s="5">
        <v>107.9</v>
      </c>
      <c r="AO449" s="5">
        <v>107.9</v>
      </c>
      <c r="AP449" s="5">
        <v>106.5</v>
      </c>
      <c r="AQ449" s="5">
        <v>108.4</v>
      </c>
      <c r="AR449" s="5">
        <v>108.3</v>
      </c>
      <c r="AS449" s="5">
        <v>108.3</v>
      </c>
      <c r="AT449" s="5">
        <v>106</v>
      </c>
      <c r="AU449" s="5">
        <v>105.8</v>
      </c>
      <c r="AV449" s="5">
        <v>106.2</v>
      </c>
      <c r="AW449" s="5">
        <v>105.3</v>
      </c>
      <c r="AX449" s="5">
        <v>107</v>
      </c>
      <c r="AY449" s="5">
        <v>109.4</v>
      </c>
      <c r="AZ449" s="5">
        <v>109.4</v>
      </c>
      <c r="BA449" s="5">
        <v>107.1</v>
      </c>
      <c r="BB449" s="5">
        <v>108</v>
      </c>
      <c r="BC449" s="5">
        <v>106.2</v>
      </c>
      <c r="BD449" s="5">
        <v>106.9</v>
      </c>
      <c r="BE449" s="5">
        <v>106.6</v>
      </c>
      <c r="BF449" s="5">
        <v>104.1</v>
      </c>
      <c r="BG449" s="5">
        <v>102.7</v>
      </c>
      <c r="BH449" s="5">
        <v>103.1</v>
      </c>
      <c r="BI449" s="5">
        <v>104.4</v>
      </c>
      <c r="BJ449" s="5">
        <v>106.2</v>
      </c>
      <c r="BK449" s="5">
        <v>105.8</v>
      </c>
      <c r="BL449" s="5">
        <v>105.5</v>
      </c>
      <c r="BM449" s="5">
        <v>106.5</v>
      </c>
      <c r="BN449" s="5">
        <v>107.2</v>
      </c>
      <c r="BO449" s="5">
        <v>107.7</v>
      </c>
      <c r="BP449" s="5">
        <v>106.7</v>
      </c>
      <c r="BQ449" s="5">
        <v>107.4</v>
      </c>
      <c r="BR449" s="5">
        <v>106.9</v>
      </c>
      <c r="BS449" s="5">
        <v>107.7</v>
      </c>
      <c r="BT449" s="5">
        <v>107.9</v>
      </c>
      <c r="BU449" s="5">
        <v>108.2</v>
      </c>
      <c r="BV449" s="5">
        <v>107.7</v>
      </c>
      <c r="BW449" s="5">
        <v>109.4</v>
      </c>
      <c r="BX449" s="5">
        <v>108.9</v>
      </c>
      <c r="BY449" s="5">
        <v>109.3</v>
      </c>
      <c r="BZ449" s="5">
        <v>111.2</v>
      </c>
      <c r="CA449" s="5">
        <v>108.2</v>
      </c>
      <c r="CB449" s="5">
        <v>108.9</v>
      </c>
      <c r="CC449" s="5">
        <v>111.8</v>
      </c>
      <c r="CD449" s="5">
        <v>111.5</v>
      </c>
      <c r="CE449" s="5">
        <v>112</v>
      </c>
      <c r="CF449" s="5">
        <v>109.2</v>
      </c>
      <c r="CG449" s="5">
        <v>109.5</v>
      </c>
      <c r="CH449" s="5">
        <v>110.9</v>
      </c>
      <c r="CI449" s="5">
        <v>110.1</v>
      </c>
      <c r="CJ449" s="5">
        <v>109.3</v>
      </c>
      <c r="CK449" s="5">
        <v>111.6</v>
      </c>
      <c r="CL449" s="5">
        <v>110.8</v>
      </c>
      <c r="CM449" s="5">
        <v>109.6</v>
      </c>
      <c r="CN449" s="5">
        <v>109.6</v>
      </c>
      <c r="CO449" s="5">
        <v>108</v>
      </c>
      <c r="CP449" s="5">
        <v>108.1</v>
      </c>
      <c r="CQ449" s="5">
        <v>106.9</v>
      </c>
      <c r="CR449" s="5">
        <v>106.6</v>
      </c>
      <c r="CS449" s="5">
        <v>106.8</v>
      </c>
      <c r="CT449" s="5">
        <v>107.1</v>
      </c>
      <c r="CU449" s="5">
        <v>106.4</v>
      </c>
      <c r="CV449" s="5">
        <v>106.7</v>
      </c>
      <c r="CW449" s="5">
        <v>107.6</v>
      </c>
      <c r="CX449" s="5">
        <v>106.4</v>
      </c>
      <c r="CY449" s="5">
        <v>104.9</v>
      </c>
      <c r="CZ449" s="5">
        <v>101.5</v>
      </c>
      <c r="DA449" s="5">
        <v>101.8</v>
      </c>
      <c r="DB449" s="5">
        <v>102.4</v>
      </c>
      <c r="DC449" s="5">
        <v>104.1</v>
      </c>
      <c r="DD449" s="5">
        <v>107.1</v>
      </c>
      <c r="DE449" s="5">
        <v>108.1</v>
      </c>
      <c r="DF449" s="5">
        <v>109.5</v>
      </c>
      <c r="DG449" s="5">
        <v>113.2</v>
      </c>
      <c r="DH449" s="5">
        <v>113.1</v>
      </c>
      <c r="DI449" s="5">
        <v>112.4</v>
      </c>
      <c r="DJ449" s="5">
        <v>111.7</v>
      </c>
      <c r="DK449" s="5">
        <v>113.1</v>
      </c>
      <c r="DL449" s="5">
        <v>114.2</v>
      </c>
      <c r="DM449" s="5">
        <v>117.6</v>
      </c>
      <c r="DN449" s="5">
        <v>120.3</v>
      </c>
      <c r="DO449" s="5">
        <v>121.7</v>
      </c>
      <c r="DP449" s="5">
        <v>123.4</v>
      </c>
      <c r="DQ449" s="5">
        <v>122.5</v>
      </c>
      <c r="DR449" s="5">
        <v>125.4</v>
      </c>
      <c r="DS449" s="5">
        <v>127.3</v>
      </c>
      <c r="DT449" s="5">
        <v>128.6</v>
      </c>
    </row>
    <row r="450" spans="1:124">
      <c r="A450" s="3" t="s">
        <v>913</v>
      </c>
      <c r="B450" s="3" t="s">
        <v>914</v>
      </c>
      <c r="C450" s="4">
        <v>1.9934499999999999</v>
      </c>
      <c r="D450" s="5">
        <v>101</v>
      </c>
      <c r="E450" s="5">
        <v>104</v>
      </c>
      <c r="F450" s="5">
        <v>103.3</v>
      </c>
      <c r="G450" s="5">
        <v>104.7</v>
      </c>
      <c r="H450" s="5">
        <v>104.8</v>
      </c>
      <c r="I450" s="5">
        <v>105.1</v>
      </c>
      <c r="J450" s="5">
        <v>105.7</v>
      </c>
      <c r="K450" s="5">
        <v>105.4</v>
      </c>
      <c r="L450" s="5">
        <v>106.4</v>
      </c>
      <c r="M450" s="5">
        <v>106</v>
      </c>
      <c r="N450" s="5">
        <v>105.9</v>
      </c>
      <c r="O450" s="5">
        <v>105.6</v>
      </c>
      <c r="P450" s="5">
        <v>106.6</v>
      </c>
      <c r="Q450" s="5">
        <v>105</v>
      </c>
      <c r="R450" s="5">
        <v>106.6</v>
      </c>
      <c r="S450" s="5">
        <v>105.2</v>
      </c>
      <c r="T450" s="5">
        <v>106.5</v>
      </c>
      <c r="U450" s="5">
        <v>108.7</v>
      </c>
      <c r="V450" s="5">
        <v>110.6</v>
      </c>
      <c r="W450" s="5">
        <v>109.7</v>
      </c>
      <c r="X450" s="5">
        <v>109.7</v>
      </c>
      <c r="Y450" s="5">
        <v>110</v>
      </c>
      <c r="Z450" s="5">
        <v>110.3</v>
      </c>
      <c r="AA450" s="5">
        <v>110.5</v>
      </c>
      <c r="AB450" s="5">
        <v>113.9</v>
      </c>
      <c r="AC450" s="5">
        <v>112.8</v>
      </c>
      <c r="AD450" s="5">
        <v>113.1</v>
      </c>
      <c r="AE450" s="5">
        <v>114</v>
      </c>
      <c r="AF450" s="5">
        <v>114</v>
      </c>
      <c r="AG450" s="5">
        <v>114.5</v>
      </c>
      <c r="AH450" s="5">
        <v>115.1</v>
      </c>
      <c r="AI450" s="5">
        <v>114.7</v>
      </c>
      <c r="AJ450" s="5">
        <v>115.7</v>
      </c>
      <c r="AK450" s="5">
        <v>115.1</v>
      </c>
      <c r="AL450" s="5">
        <v>115.5</v>
      </c>
      <c r="AM450" s="5">
        <v>115.4</v>
      </c>
      <c r="AN450" s="5">
        <v>117.4</v>
      </c>
      <c r="AO450" s="5">
        <v>120.7</v>
      </c>
      <c r="AP450" s="5">
        <v>118.8</v>
      </c>
      <c r="AQ450" s="5">
        <v>119.4</v>
      </c>
      <c r="AR450" s="5">
        <v>118.3</v>
      </c>
      <c r="AS450" s="5">
        <v>118.4</v>
      </c>
      <c r="AT450" s="5">
        <v>116.5</v>
      </c>
      <c r="AU450" s="5">
        <v>118.6</v>
      </c>
      <c r="AV450" s="5">
        <v>118.4</v>
      </c>
      <c r="AW450" s="5">
        <v>119.2</v>
      </c>
      <c r="AX450" s="5">
        <v>119.2</v>
      </c>
      <c r="AY450" s="5">
        <v>119.2</v>
      </c>
      <c r="AZ450" s="5">
        <v>118.4</v>
      </c>
      <c r="BA450" s="5">
        <v>118</v>
      </c>
      <c r="BB450" s="5">
        <v>120.5</v>
      </c>
      <c r="BC450" s="5">
        <v>120.2</v>
      </c>
      <c r="BD450" s="5">
        <v>120.1</v>
      </c>
      <c r="BE450" s="5">
        <v>118.7</v>
      </c>
      <c r="BF450" s="5">
        <v>119.8</v>
      </c>
      <c r="BG450" s="5">
        <v>119.5</v>
      </c>
      <c r="BH450" s="5">
        <v>119.7</v>
      </c>
      <c r="BI450" s="5">
        <v>119.5</v>
      </c>
      <c r="BJ450" s="5">
        <v>121.1</v>
      </c>
      <c r="BK450" s="5">
        <v>121.4</v>
      </c>
      <c r="BL450" s="5">
        <v>120.4</v>
      </c>
      <c r="BM450" s="5">
        <v>120.3</v>
      </c>
      <c r="BN450" s="5">
        <v>119.9</v>
      </c>
      <c r="BO450" s="5">
        <v>120</v>
      </c>
      <c r="BP450" s="5">
        <v>120.7</v>
      </c>
      <c r="BQ450" s="5">
        <v>121.4</v>
      </c>
      <c r="BR450" s="5">
        <v>122.1</v>
      </c>
      <c r="BS450" s="5">
        <v>122.1</v>
      </c>
      <c r="BT450" s="5">
        <v>123.2</v>
      </c>
      <c r="BU450" s="5">
        <v>122.8</v>
      </c>
      <c r="BV450" s="5">
        <v>121</v>
      </c>
      <c r="BW450" s="5">
        <v>120.7</v>
      </c>
      <c r="BX450" s="5">
        <v>120.2</v>
      </c>
      <c r="BY450" s="5">
        <v>122.3</v>
      </c>
      <c r="BZ450" s="5">
        <v>122.2</v>
      </c>
      <c r="CA450" s="5">
        <v>123.1</v>
      </c>
      <c r="CB450" s="5">
        <v>123</v>
      </c>
      <c r="CC450" s="5">
        <v>121.5</v>
      </c>
      <c r="CD450" s="5">
        <v>123.2</v>
      </c>
      <c r="CE450" s="5">
        <v>124.3</v>
      </c>
      <c r="CF450" s="5">
        <v>123.4</v>
      </c>
      <c r="CG450" s="5">
        <v>126.1</v>
      </c>
      <c r="CH450" s="5">
        <v>126</v>
      </c>
      <c r="CI450" s="5">
        <v>126.4</v>
      </c>
      <c r="CJ450" s="5">
        <v>125.1</v>
      </c>
      <c r="CK450" s="5">
        <v>125.6</v>
      </c>
      <c r="CL450" s="5">
        <v>125.7</v>
      </c>
      <c r="CM450" s="5">
        <v>125.3</v>
      </c>
      <c r="CN450" s="5">
        <v>126.4</v>
      </c>
      <c r="CO450" s="5">
        <v>125.8</v>
      </c>
      <c r="CP450" s="5">
        <v>126.8</v>
      </c>
      <c r="CQ450" s="5">
        <v>127.5</v>
      </c>
      <c r="CR450" s="5">
        <v>127.8</v>
      </c>
      <c r="CS450" s="5">
        <v>130.6</v>
      </c>
      <c r="CT450" s="5">
        <v>131.69999999999999</v>
      </c>
      <c r="CU450" s="5">
        <v>129.69999999999999</v>
      </c>
      <c r="CV450" s="5">
        <v>130.30000000000001</v>
      </c>
      <c r="CW450" s="5">
        <v>128.6</v>
      </c>
      <c r="CX450" s="5">
        <v>129.30000000000001</v>
      </c>
      <c r="CY450" s="5">
        <v>130</v>
      </c>
      <c r="CZ450" s="5">
        <v>130.69999999999999</v>
      </c>
      <c r="DA450" s="5">
        <v>130</v>
      </c>
      <c r="DB450" s="5">
        <v>130.5</v>
      </c>
      <c r="DC450" s="5">
        <v>132</v>
      </c>
      <c r="DD450" s="5">
        <v>131.9</v>
      </c>
      <c r="DE450" s="5">
        <v>131.5</v>
      </c>
      <c r="DF450" s="5">
        <v>132.80000000000001</v>
      </c>
      <c r="DG450" s="5">
        <v>133.4</v>
      </c>
      <c r="DH450" s="5">
        <v>134.69999999999999</v>
      </c>
      <c r="DI450" s="5">
        <v>136.9</v>
      </c>
      <c r="DJ450" s="5">
        <v>134.69999999999999</v>
      </c>
      <c r="DK450" s="5">
        <v>134.30000000000001</v>
      </c>
      <c r="DL450" s="5">
        <v>134.1</v>
      </c>
      <c r="DM450" s="5">
        <v>134.5</v>
      </c>
      <c r="DN450" s="5">
        <v>136</v>
      </c>
      <c r="DO450" s="5">
        <v>136.19999999999999</v>
      </c>
      <c r="DP450" s="5">
        <v>136.6</v>
      </c>
      <c r="DQ450" s="5">
        <v>137.1</v>
      </c>
      <c r="DR450" s="5">
        <v>137.9</v>
      </c>
      <c r="DS450" s="5">
        <v>136.30000000000001</v>
      </c>
      <c r="DT450" s="5">
        <v>137.6</v>
      </c>
    </row>
    <row r="451" spans="1:124">
      <c r="A451" s="3" t="s">
        <v>915</v>
      </c>
      <c r="B451" s="3" t="s">
        <v>916</v>
      </c>
      <c r="C451" s="4">
        <v>1.9934499999999999</v>
      </c>
      <c r="D451" s="5">
        <v>101</v>
      </c>
      <c r="E451" s="5">
        <v>104</v>
      </c>
      <c r="F451" s="5">
        <v>103.3</v>
      </c>
      <c r="G451" s="5">
        <v>104.7</v>
      </c>
      <c r="H451" s="5">
        <v>104.8</v>
      </c>
      <c r="I451" s="5">
        <v>105.1</v>
      </c>
      <c r="J451" s="5">
        <v>105.7</v>
      </c>
      <c r="K451" s="5">
        <v>105.4</v>
      </c>
      <c r="L451" s="5">
        <v>106.4</v>
      </c>
      <c r="M451" s="5">
        <v>106</v>
      </c>
      <c r="N451" s="5">
        <v>105.9</v>
      </c>
      <c r="O451" s="5">
        <v>105.6</v>
      </c>
      <c r="P451" s="5">
        <v>106.6</v>
      </c>
      <c r="Q451" s="5">
        <v>105</v>
      </c>
      <c r="R451" s="5">
        <v>106.6</v>
      </c>
      <c r="S451" s="5">
        <v>105.2</v>
      </c>
      <c r="T451" s="5">
        <v>106.5</v>
      </c>
      <c r="U451" s="5">
        <v>108.7</v>
      </c>
      <c r="V451" s="5">
        <v>110.6</v>
      </c>
      <c r="W451" s="5">
        <v>109.7</v>
      </c>
      <c r="X451" s="5">
        <v>109.7</v>
      </c>
      <c r="Y451" s="5">
        <v>110</v>
      </c>
      <c r="Z451" s="5">
        <v>110.3</v>
      </c>
      <c r="AA451" s="5">
        <v>110.5</v>
      </c>
      <c r="AB451" s="5">
        <v>113.9</v>
      </c>
      <c r="AC451" s="5">
        <v>112.8</v>
      </c>
      <c r="AD451" s="5">
        <v>113.1</v>
      </c>
      <c r="AE451" s="5">
        <v>114</v>
      </c>
      <c r="AF451" s="5">
        <v>114</v>
      </c>
      <c r="AG451" s="5">
        <v>114.5</v>
      </c>
      <c r="AH451" s="5">
        <v>115.1</v>
      </c>
      <c r="AI451" s="5">
        <v>114.7</v>
      </c>
      <c r="AJ451" s="5">
        <v>115.7</v>
      </c>
      <c r="AK451" s="5">
        <v>115.1</v>
      </c>
      <c r="AL451" s="5">
        <v>115.5</v>
      </c>
      <c r="AM451" s="5">
        <v>115.4</v>
      </c>
      <c r="AN451" s="5">
        <v>117.4</v>
      </c>
      <c r="AO451" s="5">
        <v>120.7</v>
      </c>
      <c r="AP451" s="5">
        <v>118.8</v>
      </c>
      <c r="AQ451" s="5">
        <v>119.4</v>
      </c>
      <c r="AR451" s="5">
        <v>118.3</v>
      </c>
      <c r="AS451" s="5">
        <v>118.4</v>
      </c>
      <c r="AT451" s="5">
        <v>116.5</v>
      </c>
      <c r="AU451" s="5">
        <v>118.6</v>
      </c>
      <c r="AV451" s="5">
        <v>118.4</v>
      </c>
      <c r="AW451" s="5">
        <v>119.2</v>
      </c>
      <c r="AX451" s="5">
        <v>119.2</v>
      </c>
      <c r="AY451" s="5">
        <v>119.2</v>
      </c>
      <c r="AZ451" s="5">
        <v>118.4</v>
      </c>
      <c r="BA451" s="5">
        <v>118</v>
      </c>
      <c r="BB451" s="5">
        <v>120.5</v>
      </c>
      <c r="BC451" s="5">
        <v>120.2</v>
      </c>
      <c r="BD451" s="5">
        <v>120.1</v>
      </c>
      <c r="BE451" s="5">
        <v>118.7</v>
      </c>
      <c r="BF451" s="5">
        <v>119.8</v>
      </c>
      <c r="BG451" s="5">
        <v>119.5</v>
      </c>
      <c r="BH451" s="5">
        <v>119.7</v>
      </c>
      <c r="BI451" s="5">
        <v>119.5</v>
      </c>
      <c r="BJ451" s="5">
        <v>121.1</v>
      </c>
      <c r="BK451" s="5">
        <v>121.4</v>
      </c>
      <c r="BL451" s="5">
        <v>120.4</v>
      </c>
      <c r="BM451" s="5">
        <v>120.3</v>
      </c>
      <c r="BN451" s="5">
        <v>119.9</v>
      </c>
      <c r="BO451" s="5">
        <v>120</v>
      </c>
      <c r="BP451" s="5">
        <v>120.7</v>
      </c>
      <c r="BQ451" s="5">
        <v>121.4</v>
      </c>
      <c r="BR451" s="5">
        <v>122.1</v>
      </c>
      <c r="BS451" s="5">
        <v>122.1</v>
      </c>
      <c r="BT451" s="5">
        <v>123.2</v>
      </c>
      <c r="BU451" s="5">
        <v>122.8</v>
      </c>
      <c r="BV451" s="5">
        <v>121</v>
      </c>
      <c r="BW451" s="5">
        <v>120.7</v>
      </c>
      <c r="BX451" s="5">
        <v>120.2</v>
      </c>
      <c r="BY451" s="5">
        <v>122.3</v>
      </c>
      <c r="BZ451" s="5">
        <v>122.2</v>
      </c>
      <c r="CA451" s="5">
        <v>123.1</v>
      </c>
      <c r="CB451" s="5">
        <v>123</v>
      </c>
      <c r="CC451" s="5">
        <v>121.5</v>
      </c>
      <c r="CD451" s="5">
        <v>123.2</v>
      </c>
      <c r="CE451" s="5">
        <v>124.3</v>
      </c>
      <c r="CF451" s="5">
        <v>123.4</v>
      </c>
      <c r="CG451" s="5">
        <v>126.1</v>
      </c>
      <c r="CH451" s="5">
        <v>126</v>
      </c>
      <c r="CI451" s="5">
        <v>126.4</v>
      </c>
      <c r="CJ451" s="5">
        <v>125.1</v>
      </c>
      <c r="CK451" s="5">
        <v>125.6</v>
      </c>
      <c r="CL451" s="5">
        <v>125.7</v>
      </c>
      <c r="CM451" s="5">
        <v>125.3</v>
      </c>
      <c r="CN451" s="5">
        <v>126.4</v>
      </c>
      <c r="CO451" s="5">
        <v>125.8</v>
      </c>
      <c r="CP451" s="5">
        <v>126.8</v>
      </c>
      <c r="CQ451" s="5">
        <v>127.5</v>
      </c>
      <c r="CR451" s="5">
        <v>127.8</v>
      </c>
      <c r="CS451" s="5">
        <v>130.6</v>
      </c>
      <c r="CT451" s="5">
        <v>131.69999999999999</v>
      </c>
      <c r="CU451" s="5">
        <v>129.69999999999999</v>
      </c>
      <c r="CV451" s="5">
        <v>130.30000000000001</v>
      </c>
      <c r="CW451" s="5">
        <v>128.6</v>
      </c>
      <c r="CX451" s="5">
        <v>129.30000000000001</v>
      </c>
      <c r="CY451" s="5">
        <v>130</v>
      </c>
      <c r="CZ451" s="5">
        <v>130.69999999999999</v>
      </c>
      <c r="DA451" s="5">
        <v>130</v>
      </c>
      <c r="DB451" s="5">
        <v>130.5</v>
      </c>
      <c r="DC451" s="5">
        <v>132</v>
      </c>
      <c r="DD451" s="5">
        <v>131.9</v>
      </c>
      <c r="DE451" s="5">
        <v>131.5</v>
      </c>
      <c r="DF451" s="5">
        <v>132.80000000000001</v>
      </c>
      <c r="DG451" s="5">
        <v>133.4</v>
      </c>
      <c r="DH451" s="5">
        <v>134.69999999999999</v>
      </c>
      <c r="DI451" s="5">
        <v>136.9</v>
      </c>
      <c r="DJ451" s="5">
        <v>134.69999999999999</v>
      </c>
      <c r="DK451" s="5">
        <v>134.30000000000001</v>
      </c>
      <c r="DL451" s="5">
        <v>134.1</v>
      </c>
      <c r="DM451" s="5">
        <v>134.5</v>
      </c>
      <c r="DN451" s="5">
        <v>136</v>
      </c>
      <c r="DO451" s="5">
        <v>136.19999999999999</v>
      </c>
      <c r="DP451" s="5">
        <v>136.6</v>
      </c>
      <c r="DQ451" s="5">
        <v>137.1</v>
      </c>
      <c r="DR451" s="5">
        <v>137.9</v>
      </c>
      <c r="DS451" s="5">
        <v>136.30000000000001</v>
      </c>
      <c r="DT451" s="5">
        <v>137.6</v>
      </c>
    </row>
    <row r="452" spans="1:124">
      <c r="A452" s="3" t="s">
        <v>917</v>
      </c>
      <c r="B452" s="3" t="s">
        <v>918</v>
      </c>
      <c r="C452" s="4">
        <v>3.0599999999999998E-3</v>
      </c>
      <c r="D452" s="5">
        <v>100.3</v>
      </c>
      <c r="E452" s="5">
        <v>100.3</v>
      </c>
      <c r="F452" s="5">
        <v>100.3</v>
      </c>
      <c r="G452" s="5">
        <v>100.3</v>
      </c>
      <c r="H452" s="5">
        <v>100.3</v>
      </c>
      <c r="I452" s="5">
        <v>100.3</v>
      </c>
      <c r="J452" s="5">
        <v>100.3</v>
      </c>
      <c r="K452" s="5">
        <v>100.3</v>
      </c>
      <c r="L452" s="5">
        <v>100.3</v>
      </c>
      <c r="M452" s="5">
        <v>100.3</v>
      </c>
      <c r="N452" s="5">
        <v>100.3</v>
      </c>
      <c r="O452" s="5">
        <v>100.3</v>
      </c>
      <c r="P452" s="5">
        <v>106.3</v>
      </c>
      <c r="Q452" s="5">
        <v>106.3</v>
      </c>
      <c r="R452" s="5">
        <v>106.3</v>
      </c>
      <c r="S452" s="5">
        <v>106.3</v>
      </c>
      <c r="T452" s="5">
        <v>106.3</v>
      </c>
      <c r="U452" s="5">
        <v>106.3</v>
      </c>
      <c r="V452" s="5">
        <v>106.3</v>
      </c>
      <c r="W452" s="5">
        <v>106.3</v>
      </c>
      <c r="X452" s="5">
        <v>106.3</v>
      </c>
      <c r="Y452" s="5">
        <v>106.3</v>
      </c>
      <c r="Z452" s="5">
        <v>106.3</v>
      </c>
      <c r="AA452" s="5">
        <v>106.3</v>
      </c>
      <c r="AB452" s="5">
        <v>120.3</v>
      </c>
      <c r="AC452" s="5">
        <v>120.3</v>
      </c>
      <c r="AD452" s="5">
        <v>120.3</v>
      </c>
      <c r="AE452" s="5">
        <v>120.3</v>
      </c>
      <c r="AF452" s="5">
        <v>120.3</v>
      </c>
      <c r="AG452" s="5">
        <v>120.3</v>
      </c>
      <c r="AH452" s="5">
        <v>120.3</v>
      </c>
      <c r="AI452" s="5">
        <v>120.3</v>
      </c>
      <c r="AJ452" s="5">
        <v>120.3</v>
      </c>
      <c r="AK452" s="5">
        <v>120.3</v>
      </c>
      <c r="AL452" s="5">
        <v>120.3</v>
      </c>
      <c r="AM452" s="5">
        <v>128.4</v>
      </c>
      <c r="AN452" s="5">
        <v>128.4</v>
      </c>
      <c r="AO452" s="5">
        <v>128.4</v>
      </c>
      <c r="AP452" s="5">
        <v>128.4</v>
      </c>
      <c r="AQ452" s="5">
        <v>128.4</v>
      </c>
      <c r="AR452" s="5">
        <v>132</v>
      </c>
      <c r="AS452" s="5">
        <v>132</v>
      </c>
      <c r="AT452" s="5">
        <v>132</v>
      </c>
      <c r="AU452" s="5">
        <v>132</v>
      </c>
      <c r="AV452" s="5">
        <v>132</v>
      </c>
      <c r="AW452" s="5">
        <v>132</v>
      </c>
      <c r="AX452" s="5">
        <v>132</v>
      </c>
      <c r="AY452" s="5">
        <v>132</v>
      </c>
      <c r="AZ452" s="5">
        <v>132.6</v>
      </c>
      <c r="BA452" s="5">
        <v>132.6</v>
      </c>
      <c r="BB452" s="5">
        <v>132.6</v>
      </c>
      <c r="BC452" s="5">
        <v>132.6</v>
      </c>
      <c r="BD452" s="5">
        <v>132.6</v>
      </c>
      <c r="BE452" s="5">
        <v>132.6</v>
      </c>
      <c r="BF452" s="5">
        <v>132.6</v>
      </c>
      <c r="BG452" s="5">
        <v>132.6</v>
      </c>
      <c r="BH452" s="5">
        <v>130.4</v>
      </c>
      <c r="BI452" s="5">
        <v>132.6</v>
      </c>
      <c r="BJ452" s="5">
        <v>131.19999999999999</v>
      </c>
      <c r="BK452" s="5">
        <v>132</v>
      </c>
      <c r="BL452" s="5">
        <v>131.9</v>
      </c>
      <c r="BM452" s="5">
        <v>131.9</v>
      </c>
      <c r="BN452" s="5">
        <v>132.5</v>
      </c>
      <c r="BO452" s="5">
        <v>130.1</v>
      </c>
      <c r="BP452" s="5">
        <v>130.1</v>
      </c>
      <c r="BQ452" s="5">
        <v>140.4</v>
      </c>
      <c r="BR452" s="5">
        <v>140.4</v>
      </c>
      <c r="BS452" s="5">
        <v>116.9</v>
      </c>
      <c r="BT452" s="5">
        <v>116.9</v>
      </c>
      <c r="BU452" s="5">
        <v>117.9</v>
      </c>
      <c r="BV452" s="5">
        <v>117.9</v>
      </c>
      <c r="BW452" s="5">
        <v>121</v>
      </c>
      <c r="BX452" s="5">
        <v>121.6</v>
      </c>
      <c r="BY452" s="5">
        <v>121</v>
      </c>
      <c r="BZ452" s="5">
        <v>121</v>
      </c>
      <c r="CA452" s="5">
        <v>125.2</v>
      </c>
      <c r="CB452" s="5">
        <v>125.2</v>
      </c>
      <c r="CC452" s="5">
        <v>125.2</v>
      </c>
      <c r="CD452" s="5">
        <v>131.80000000000001</v>
      </c>
      <c r="CE452" s="5">
        <v>131.80000000000001</v>
      </c>
      <c r="CF452" s="5">
        <v>135.4</v>
      </c>
      <c r="CG452" s="5">
        <v>135.30000000000001</v>
      </c>
      <c r="CH452" s="5">
        <v>133.9</v>
      </c>
      <c r="CI452" s="5">
        <v>134.1</v>
      </c>
      <c r="CJ452" s="5">
        <v>136.69999999999999</v>
      </c>
      <c r="CK452" s="5">
        <v>136.69999999999999</v>
      </c>
      <c r="CL452" s="5">
        <v>137.9</v>
      </c>
      <c r="CM452" s="5">
        <v>119.3</v>
      </c>
      <c r="CN452" s="5">
        <v>119.3</v>
      </c>
      <c r="CO452" s="5">
        <v>119.3</v>
      </c>
      <c r="CP452" s="5">
        <v>116.5</v>
      </c>
      <c r="CQ452" s="5">
        <v>116.5</v>
      </c>
      <c r="CR452" s="5">
        <v>116.5</v>
      </c>
      <c r="CS452" s="5">
        <v>119</v>
      </c>
      <c r="CT452" s="5">
        <v>119</v>
      </c>
      <c r="CU452" s="5">
        <v>119</v>
      </c>
      <c r="CV452" s="5">
        <v>119</v>
      </c>
      <c r="CW452" s="5">
        <v>122.1</v>
      </c>
      <c r="CX452" s="5">
        <v>122.1</v>
      </c>
      <c r="CY452" s="5">
        <v>122.7</v>
      </c>
      <c r="CZ452" s="5">
        <v>122.7</v>
      </c>
      <c r="DA452" s="5">
        <v>104.9</v>
      </c>
      <c r="DB452" s="5">
        <v>103.9</v>
      </c>
      <c r="DC452" s="5">
        <v>104.5</v>
      </c>
      <c r="DD452" s="5">
        <v>102.9</v>
      </c>
      <c r="DE452" s="5">
        <v>104.4</v>
      </c>
      <c r="DF452" s="5">
        <v>104.4</v>
      </c>
      <c r="DG452" s="5">
        <v>104.4</v>
      </c>
      <c r="DH452" s="5">
        <v>113.8</v>
      </c>
      <c r="DI452" s="5">
        <v>119.2</v>
      </c>
      <c r="DJ452" s="5">
        <v>119.2</v>
      </c>
      <c r="DK452" s="5">
        <v>114.6</v>
      </c>
      <c r="DL452" s="5">
        <v>114.6</v>
      </c>
      <c r="DM452" s="5">
        <v>114.6</v>
      </c>
      <c r="DN452" s="5">
        <v>114.6</v>
      </c>
      <c r="DO452" s="5">
        <v>114.6</v>
      </c>
      <c r="DP452" s="5">
        <v>187.1</v>
      </c>
      <c r="DQ452" s="5">
        <v>188.2</v>
      </c>
      <c r="DR452" s="5">
        <v>181.2</v>
      </c>
      <c r="DS452" s="5">
        <v>182.3</v>
      </c>
      <c r="DT452" s="5">
        <v>179.1</v>
      </c>
    </row>
    <row r="453" spans="1:124">
      <c r="A453" s="3" t="s">
        <v>919</v>
      </c>
      <c r="B453" s="3" t="s">
        <v>920</v>
      </c>
      <c r="C453" s="4">
        <v>8.0119999999999997E-2</v>
      </c>
      <c r="D453" s="5">
        <v>88.4</v>
      </c>
      <c r="E453" s="5">
        <v>88.4</v>
      </c>
      <c r="F453" s="5">
        <v>88.4</v>
      </c>
      <c r="G453" s="5">
        <v>88.4</v>
      </c>
      <c r="H453" s="5">
        <v>88.4</v>
      </c>
      <c r="I453" s="5">
        <v>88.4</v>
      </c>
      <c r="J453" s="5">
        <v>88.4</v>
      </c>
      <c r="K453" s="5">
        <v>90</v>
      </c>
      <c r="L453" s="5">
        <v>90</v>
      </c>
      <c r="M453" s="5">
        <v>90</v>
      </c>
      <c r="N453" s="5">
        <v>90</v>
      </c>
      <c r="O453" s="5">
        <v>90</v>
      </c>
      <c r="P453" s="5">
        <v>90</v>
      </c>
      <c r="Q453" s="5">
        <v>90</v>
      </c>
      <c r="R453" s="5">
        <v>88.4</v>
      </c>
      <c r="S453" s="5">
        <v>94.9</v>
      </c>
      <c r="T453" s="5">
        <v>86.6</v>
      </c>
      <c r="U453" s="5">
        <v>94.9</v>
      </c>
      <c r="V453" s="5">
        <v>94.9</v>
      </c>
      <c r="W453" s="5">
        <v>94.9</v>
      </c>
      <c r="X453" s="5">
        <v>94.9</v>
      </c>
      <c r="Y453" s="5">
        <v>94.9</v>
      </c>
      <c r="Z453" s="5">
        <v>94.9</v>
      </c>
      <c r="AA453" s="5">
        <v>94.9</v>
      </c>
      <c r="AB453" s="5">
        <v>94.9</v>
      </c>
      <c r="AC453" s="5">
        <v>97.6</v>
      </c>
      <c r="AD453" s="5">
        <v>97.6</v>
      </c>
      <c r="AE453" s="5">
        <v>97.6</v>
      </c>
      <c r="AF453" s="5">
        <v>97.6</v>
      </c>
      <c r="AG453" s="5">
        <v>97.6</v>
      </c>
      <c r="AH453" s="5">
        <v>97.6</v>
      </c>
      <c r="AI453" s="5">
        <v>103.9</v>
      </c>
      <c r="AJ453" s="5">
        <v>100.8</v>
      </c>
      <c r="AK453" s="5">
        <v>100</v>
      </c>
      <c r="AL453" s="5">
        <v>100.8</v>
      </c>
      <c r="AM453" s="5">
        <v>100.9</v>
      </c>
      <c r="AN453" s="5">
        <v>113.3</v>
      </c>
      <c r="AO453" s="5">
        <v>107</v>
      </c>
      <c r="AP453" s="5">
        <v>109.6</v>
      </c>
      <c r="AQ453" s="5">
        <v>102.5</v>
      </c>
      <c r="AR453" s="5">
        <v>101.4</v>
      </c>
      <c r="AS453" s="5">
        <v>111.8</v>
      </c>
      <c r="AT453" s="5">
        <v>101.9</v>
      </c>
      <c r="AU453" s="5">
        <v>101.9</v>
      </c>
      <c r="AV453" s="5">
        <v>107.5</v>
      </c>
      <c r="AW453" s="5">
        <v>101.9</v>
      </c>
      <c r="AX453" s="5">
        <v>112.9</v>
      </c>
      <c r="AY453" s="5">
        <v>97.4</v>
      </c>
      <c r="AZ453" s="5">
        <v>96.8</v>
      </c>
      <c r="BA453" s="5">
        <v>96.8</v>
      </c>
      <c r="BB453" s="5">
        <v>106.4</v>
      </c>
      <c r="BC453" s="5">
        <v>106.4</v>
      </c>
      <c r="BD453" s="5">
        <v>106.4</v>
      </c>
      <c r="BE453" s="5">
        <v>96.6</v>
      </c>
      <c r="BF453" s="5">
        <v>123</v>
      </c>
      <c r="BG453" s="5">
        <v>96.9</v>
      </c>
      <c r="BH453" s="5">
        <v>95.9</v>
      </c>
      <c r="BI453" s="5">
        <v>86.9</v>
      </c>
      <c r="BJ453" s="5">
        <v>88.8</v>
      </c>
      <c r="BK453" s="5">
        <v>89.4</v>
      </c>
      <c r="BL453" s="5">
        <v>88.2</v>
      </c>
      <c r="BM453" s="5">
        <v>89.9</v>
      </c>
      <c r="BN453" s="5">
        <v>87.1</v>
      </c>
      <c r="BO453" s="5">
        <v>88.5</v>
      </c>
      <c r="BP453" s="5">
        <v>80.400000000000006</v>
      </c>
      <c r="BQ453" s="5">
        <v>84.1</v>
      </c>
      <c r="BR453" s="5">
        <v>86.8</v>
      </c>
      <c r="BS453" s="5">
        <v>88.5</v>
      </c>
      <c r="BT453" s="5">
        <v>91.9</v>
      </c>
      <c r="BU453" s="5">
        <v>96.8</v>
      </c>
      <c r="BV453" s="5">
        <v>65.5</v>
      </c>
      <c r="BW453" s="5">
        <v>64.900000000000006</v>
      </c>
      <c r="BX453" s="5">
        <v>64.900000000000006</v>
      </c>
      <c r="BY453" s="5">
        <v>64.599999999999994</v>
      </c>
      <c r="BZ453" s="5">
        <v>67.3</v>
      </c>
      <c r="CA453" s="5">
        <v>70.900000000000006</v>
      </c>
      <c r="CB453" s="5">
        <v>76.900000000000006</v>
      </c>
      <c r="CC453" s="5">
        <v>77.400000000000006</v>
      </c>
      <c r="CD453" s="5">
        <v>80.400000000000006</v>
      </c>
      <c r="CE453" s="5">
        <v>79</v>
      </c>
      <c r="CF453" s="5">
        <v>80.3</v>
      </c>
      <c r="CG453" s="5">
        <v>80.099999999999994</v>
      </c>
      <c r="CH453" s="5">
        <v>80.3</v>
      </c>
      <c r="CI453" s="5">
        <v>79.2</v>
      </c>
      <c r="CJ453" s="5">
        <v>78.7</v>
      </c>
      <c r="CK453" s="5">
        <v>83.2</v>
      </c>
      <c r="CL453" s="5">
        <v>82.5</v>
      </c>
      <c r="CM453" s="5">
        <v>82.1</v>
      </c>
      <c r="CN453" s="5">
        <v>82.3</v>
      </c>
      <c r="CO453" s="5">
        <v>82.4</v>
      </c>
      <c r="CP453" s="5">
        <v>81.599999999999994</v>
      </c>
      <c r="CQ453" s="5">
        <v>78.8</v>
      </c>
      <c r="CR453" s="5">
        <v>78.8</v>
      </c>
      <c r="CS453" s="5">
        <v>79.7</v>
      </c>
      <c r="CT453" s="5">
        <v>79.599999999999994</v>
      </c>
      <c r="CU453" s="5">
        <v>79.599999999999994</v>
      </c>
      <c r="CV453" s="5">
        <v>81.099999999999994</v>
      </c>
      <c r="CW453" s="5">
        <v>82.9</v>
      </c>
      <c r="CX453" s="5">
        <v>79.599999999999994</v>
      </c>
      <c r="CY453" s="5">
        <v>78.7</v>
      </c>
      <c r="CZ453" s="5">
        <v>80.599999999999994</v>
      </c>
      <c r="DA453" s="5">
        <v>80.3</v>
      </c>
      <c r="DB453" s="5">
        <v>74.3</v>
      </c>
      <c r="DC453" s="5">
        <v>71.8</v>
      </c>
      <c r="DD453" s="5">
        <v>76.3</v>
      </c>
      <c r="DE453" s="5">
        <v>76.099999999999994</v>
      </c>
      <c r="DF453" s="5">
        <v>73.400000000000006</v>
      </c>
      <c r="DG453" s="5">
        <v>71.400000000000006</v>
      </c>
      <c r="DH453" s="5">
        <v>71.400000000000006</v>
      </c>
      <c r="DI453" s="5">
        <v>71.599999999999994</v>
      </c>
      <c r="DJ453" s="5">
        <v>74.2</v>
      </c>
      <c r="DK453" s="5">
        <v>71.3</v>
      </c>
      <c r="DL453" s="5">
        <v>68.900000000000006</v>
      </c>
      <c r="DM453" s="5">
        <v>72.900000000000006</v>
      </c>
      <c r="DN453" s="5">
        <v>71</v>
      </c>
      <c r="DO453" s="5">
        <v>74.7</v>
      </c>
      <c r="DP453" s="5">
        <v>75.099999999999994</v>
      </c>
      <c r="DQ453" s="5">
        <v>73.5</v>
      </c>
      <c r="DR453" s="5">
        <v>75.2</v>
      </c>
      <c r="DS453" s="5">
        <v>71.099999999999994</v>
      </c>
      <c r="DT453" s="5">
        <v>72.400000000000006</v>
      </c>
    </row>
    <row r="454" spans="1:124">
      <c r="A454" s="3" t="s">
        <v>921</v>
      </c>
      <c r="B454" s="3" t="s">
        <v>922</v>
      </c>
      <c r="C454" s="4">
        <v>3.5799999999999998E-3</v>
      </c>
      <c r="D454" s="5">
        <v>97.1</v>
      </c>
      <c r="E454" s="5">
        <v>99.5</v>
      </c>
      <c r="F454" s="5">
        <v>102.7</v>
      </c>
      <c r="G454" s="5">
        <v>104.2</v>
      </c>
      <c r="H454" s="5">
        <v>102.8</v>
      </c>
      <c r="I454" s="5">
        <v>104.9</v>
      </c>
      <c r="J454" s="5">
        <v>102.5</v>
      </c>
      <c r="K454" s="5">
        <v>102.1</v>
      </c>
      <c r="L454" s="5">
        <v>103</v>
      </c>
      <c r="M454" s="5">
        <v>100.4</v>
      </c>
      <c r="N454" s="5">
        <v>104.6</v>
      </c>
      <c r="O454" s="5">
        <v>105.6</v>
      </c>
      <c r="P454" s="5">
        <v>105.3</v>
      </c>
      <c r="Q454" s="5">
        <v>105.4</v>
      </c>
      <c r="R454" s="5">
        <v>105.2</v>
      </c>
      <c r="S454" s="5">
        <v>106</v>
      </c>
      <c r="T454" s="5">
        <v>107.7</v>
      </c>
      <c r="U454" s="5">
        <v>111</v>
      </c>
      <c r="V454" s="5">
        <v>121</v>
      </c>
      <c r="W454" s="5">
        <v>121.6</v>
      </c>
      <c r="X454" s="5">
        <v>115.1</v>
      </c>
      <c r="Y454" s="5">
        <v>115.7</v>
      </c>
      <c r="Z454" s="5">
        <v>116.8</v>
      </c>
      <c r="AA454" s="5">
        <v>121.4</v>
      </c>
      <c r="AB454" s="5">
        <v>120.5</v>
      </c>
      <c r="AC454" s="5">
        <v>120.4</v>
      </c>
      <c r="AD454" s="5">
        <v>121.2</v>
      </c>
      <c r="AE454" s="5">
        <v>123</v>
      </c>
      <c r="AF454" s="5">
        <v>120.1</v>
      </c>
      <c r="AG454" s="5">
        <v>118.5</v>
      </c>
      <c r="AH454" s="5">
        <v>117.4</v>
      </c>
      <c r="AI454" s="5">
        <v>114.2</v>
      </c>
      <c r="AJ454" s="5">
        <v>114.4</v>
      </c>
      <c r="AK454" s="5">
        <v>115</v>
      </c>
      <c r="AL454" s="5">
        <v>108.8</v>
      </c>
      <c r="AM454" s="5">
        <v>111.7</v>
      </c>
      <c r="AN454" s="5">
        <v>110.9</v>
      </c>
      <c r="AO454" s="5">
        <v>112</v>
      </c>
      <c r="AP454" s="5">
        <v>111.8</v>
      </c>
      <c r="AQ454" s="5">
        <v>111.8</v>
      </c>
      <c r="AR454" s="5">
        <v>104</v>
      </c>
      <c r="AS454" s="5">
        <v>102.2</v>
      </c>
      <c r="AT454" s="5">
        <v>106.1</v>
      </c>
      <c r="AU454" s="5">
        <v>100</v>
      </c>
      <c r="AV454" s="5">
        <v>97.9</v>
      </c>
      <c r="AW454" s="5">
        <v>97</v>
      </c>
      <c r="AX454" s="5">
        <v>97.2</v>
      </c>
      <c r="AY454" s="5">
        <v>96.5</v>
      </c>
      <c r="AZ454" s="5">
        <v>96.8</v>
      </c>
      <c r="BA454" s="5">
        <v>95.4</v>
      </c>
      <c r="BB454" s="5">
        <v>92.6</v>
      </c>
      <c r="BC454" s="5">
        <v>93</v>
      </c>
      <c r="BD454" s="5">
        <v>93.1</v>
      </c>
      <c r="BE454" s="5">
        <v>92.8</v>
      </c>
      <c r="BF454" s="5">
        <v>92.4</v>
      </c>
      <c r="BG454" s="5">
        <v>92.6</v>
      </c>
      <c r="BH454" s="5">
        <v>93.4</v>
      </c>
      <c r="BI454" s="5">
        <v>94</v>
      </c>
      <c r="BJ454" s="5">
        <v>96.9</v>
      </c>
      <c r="BK454" s="5">
        <v>97.9</v>
      </c>
      <c r="BL454" s="5">
        <v>97.4</v>
      </c>
      <c r="BM454" s="5">
        <v>98.8</v>
      </c>
      <c r="BN454" s="5">
        <v>99.2</v>
      </c>
      <c r="BO454" s="5">
        <v>104.7</v>
      </c>
      <c r="BP454" s="5">
        <v>102.4</v>
      </c>
      <c r="BQ454" s="5">
        <v>106.4</v>
      </c>
      <c r="BR454" s="5">
        <v>107.7</v>
      </c>
      <c r="BS454" s="5">
        <v>108.7</v>
      </c>
      <c r="BT454" s="5">
        <v>111.9</v>
      </c>
      <c r="BU454" s="5">
        <v>114.9</v>
      </c>
      <c r="BV454" s="5">
        <v>113.4</v>
      </c>
      <c r="BW454" s="5">
        <v>120</v>
      </c>
      <c r="BX454" s="5">
        <v>125.3</v>
      </c>
      <c r="BY454" s="5">
        <v>126.8</v>
      </c>
      <c r="BZ454" s="5">
        <v>135.6</v>
      </c>
      <c r="CA454" s="5">
        <v>139</v>
      </c>
      <c r="CB454" s="5">
        <v>140.5</v>
      </c>
      <c r="CC454" s="5">
        <v>137</v>
      </c>
      <c r="CD454" s="5">
        <v>137.6</v>
      </c>
      <c r="CE454" s="5">
        <v>139.30000000000001</v>
      </c>
      <c r="CF454" s="5">
        <v>140.4</v>
      </c>
      <c r="CG454" s="5">
        <v>140.1</v>
      </c>
      <c r="CH454" s="5">
        <v>141</v>
      </c>
      <c r="CI454" s="5">
        <v>139.1</v>
      </c>
      <c r="CJ454" s="5">
        <v>136.30000000000001</v>
      </c>
      <c r="CK454" s="5">
        <v>134.69999999999999</v>
      </c>
      <c r="CL454" s="5">
        <v>133.4</v>
      </c>
      <c r="CM454" s="5">
        <v>130</v>
      </c>
      <c r="CN454" s="5">
        <v>130.6</v>
      </c>
      <c r="CO454" s="5">
        <v>128.4</v>
      </c>
      <c r="CP454" s="5">
        <v>123.6</v>
      </c>
      <c r="CQ454" s="5">
        <v>123.1</v>
      </c>
      <c r="CR454" s="5">
        <v>118.6</v>
      </c>
      <c r="CS454" s="5">
        <v>119.1</v>
      </c>
      <c r="CT454" s="5">
        <v>119.6</v>
      </c>
      <c r="CU454" s="5">
        <v>120.1</v>
      </c>
      <c r="CV454" s="5">
        <v>131.69999999999999</v>
      </c>
      <c r="CW454" s="5">
        <v>131.19999999999999</v>
      </c>
      <c r="CX454" s="5">
        <v>133.30000000000001</v>
      </c>
      <c r="CY454" s="5">
        <v>132.6</v>
      </c>
      <c r="CZ454" s="5">
        <v>127.6</v>
      </c>
      <c r="DA454" s="5">
        <v>129.6</v>
      </c>
      <c r="DB454" s="5">
        <v>132.4</v>
      </c>
      <c r="DC454" s="5">
        <v>137</v>
      </c>
      <c r="DD454" s="5">
        <v>139.19999999999999</v>
      </c>
      <c r="DE454" s="5">
        <v>138.19999999999999</v>
      </c>
      <c r="DF454" s="5">
        <v>140.5</v>
      </c>
      <c r="DG454" s="5">
        <v>157.1</v>
      </c>
      <c r="DH454" s="5">
        <v>171.2</v>
      </c>
      <c r="DI454" s="5">
        <v>184.8</v>
      </c>
      <c r="DJ454" s="5">
        <v>194.5</v>
      </c>
      <c r="DK454" s="5">
        <v>205.6</v>
      </c>
      <c r="DL454" s="5">
        <v>196.4</v>
      </c>
      <c r="DM454" s="5">
        <v>202.1</v>
      </c>
      <c r="DN454" s="5">
        <v>198.8</v>
      </c>
      <c r="DO454" s="5">
        <v>226.7</v>
      </c>
      <c r="DP454" s="5">
        <v>232.3</v>
      </c>
      <c r="DQ454" s="5">
        <v>215.7</v>
      </c>
      <c r="DR454" s="5">
        <v>236.6</v>
      </c>
      <c r="DS454" s="5">
        <v>237</v>
      </c>
      <c r="DT454" s="5">
        <v>229.9</v>
      </c>
    </row>
    <row r="455" spans="1:124">
      <c r="A455" s="3" t="s">
        <v>923</v>
      </c>
      <c r="B455" s="3" t="s">
        <v>924</v>
      </c>
      <c r="C455" s="4">
        <v>2.63E-2</v>
      </c>
      <c r="D455" s="5">
        <v>104.9</v>
      </c>
      <c r="E455" s="5">
        <v>106.2</v>
      </c>
      <c r="F455" s="5">
        <v>106.1</v>
      </c>
      <c r="G455" s="5">
        <v>106.7</v>
      </c>
      <c r="H455" s="5">
        <v>107.3</v>
      </c>
      <c r="I455" s="5">
        <v>106.6</v>
      </c>
      <c r="J455" s="5">
        <v>107.4</v>
      </c>
      <c r="K455" s="5">
        <v>105.6</v>
      </c>
      <c r="L455" s="5">
        <v>103.1</v>
      </c>
      <c r="M455" s="5">
        <v>104.1</v>
      </c>
      <c r="N455" s="5">
        <v>104.6</v>
      </c>
      <c r="O455" s="5">
        <v>104.5</v>
      </c>
      <c r="P455" s="5">
        <v>107.2</v>
      </c>
      <c r="Q455" s="5">
        <v>107.1</v>
      </c>
      <c r="R455" s="5">
        <v>107.3</v>
      </c>
      <c r="S455" s="5">
        <v>108.1</v>
      </c>
      <c r="T455" s="5">
        <v>102.2</v>
      </c>
      <c r="U455" s="5">
        <v>102.8</v>
      </c>
      <c r="V455" s="5">
        <v>100.6</v>
      </c>
      <c r="W455" s="5">
        <v>102.3</v>
      </c>
      <c r="X455" s="5">
        <v>100.5</v>
      </c>
      <c r="Y455" s="5">
        <v>99.7</v>
      </c>
      <c r="Z455" s="5">
        <v>97.8</v>
      </c>
      <c r="AA455" s="5">
        <v>98.5</v>
      </c>
      <c r="AB455" s="5">
        <v>99.3</v>
      </c>
      <c r="AC455" s="5">
        <v>100.6</v>
      </c>
      <c r="AD455" s="5">
        <v>99.7</v>
      </c>
      <c r="AE455" s="5">
        <v>107.9</v>
      </c>
      <c r="AF455" s="5">
        <v>102.8</v>
      </c>
      <c r="AG455" s="5">
        <v>101.6</v>
      </c>
      <c r="AH455" s="5">
        <v>109.1</v>
      </c>
      <c r="AI455" s="5">
        <v>103.6</v>
      </c>
      <c r="AJ455" s="5">
        <v>105.5</v>
      </c>
      <c r="AK455" s="5">
        <v>105.7</v>
      </c>
      <c r="AL455" s="5">
        <v>106.5</v>
      </c>
      <c r="AM455" s="5">
        <v>105.3</v>
      </c>
      <c r="AN455" s="5">
        <v>103.3</v>
      </c>
      <c r="AO455" s="5">
        <v>103.7</v>
      </c>
      <c r="AP455" s="5">
        <v>105.2</v>
      </c>
      <c r="AQ455" s="5">
        <v>105.2</v>
      </c>
      <c r="AR455" s="5">
        <v>109.4</v>
      </c>
      <c r="AS455" s="5">
        <v>110.6</v>
      </c>
      <c r="AT455" s="5">
        <v>107.7</v>
      </c>
      <c r="AU455" s="5">
        <v>108</v>
      </c>
      <c r="AV455" s="5">
        <v>109</v>
      </c>
      <c r="AW455" s="5">
        <v>108.1</v>
      </c>
      <c r="AX455" s="5">
        <v>109.5</v>
      </c>
      <c r="AY455" s="5">
        <v>111.3</v>
      </c>
      <c r="AZ455" s="5">
        <v>107.5</v>
      </c>
      <c r="BA455" s="5">
        <v>103.1</v>
      </c>
      <c r="BB455" s="5">
        <v>104.1</v>
      </c>
      <c r="BC455" s="5">
        <v>106.5</v>
      </c>
      <c r="BD455" s="5">
        <v>106.1</v>
      </c>
      <c r="BE455" s="5">
        <v>108.4</v>
      </c>
      <c r="BF455" s="5">
        <v>106.1</v>
      </c>
      <c r="BG455" s="5">
        <v>105.7</v>
      </c>
      <c r="BH455" s="5">
        <v>108.1</v>
      </c>
      <c r="BI455" s="5">
        <v>104.7</v>
      </c>
      <c r="BJ455" s="5">
        <v>106.3</v>
      </c>
      <c r="BK455" s="5">
        <v>105</v>
      </c>
      <c r="BL455" s="5">
        <v>104.7</v>
      </c>
      <c r="BM455" s="5">
        <v>106.6</v>
      </c>
      <c r="BN455" s="5">
        <v>104.1</v>
      </c>
      <c r="BO455" s="5">
        <v>108.6</v>
      </c>
      <c r="BP455" s="5">
        <v>114.5</v>
      </c>
      <c r="BQ455" s="5">
        <v>116.1</v>
      </c>
      <c r="BR455" s="5">
        <v>112.5</v>
      </c>
      <c r="BS455" s="5">
        <v>114.1</v>
      </c>
      <c r="BT455" s="5">
        <v>113.2</v>
      </c>
      <c r="BU455" s="5">
        <v>108.9</v>
      </c>
      <c r="BV455" s="5">
        <v>106.8</v>
      </c>
      <c r="BW455" s="5">
        <v>106</v>
      </c>
      <c r="BX455" s="5">
        <v>107.7</v>
      </c>
      <c r="BY455" s="5">
        <v>108.1</v>
      </c>
      <c r="BZ455" s="5">
        <v>108.5</v>
      </c>
      <c r="CA455" s="5">
        <v>108</v>
      </c>
      <c r="CB455" s="5">
        <v>109.9</v>
      </c>
      <c r="CC455" s="5">
        <v>109.4</v>
      </c>
      <c r="CD455" s="5">
        <v>114.6</v>
      </c>
      <c r="CE455" s="5">
        <v>115.1</v>
      </c>
      <c r="CF455" s="5">
        <v>113.1</v>
      </c>
      <c r="CG455" s="5">
        <v>111.1</v>
      </c>
      <c r="CH455" s="5">
        <v>114.6</v>
      </c>
      <c r="CI455" s="5">
        <v>114.6</v>
      </c>
      <c r="CJ455" s="5">
        <v>109.9</v>
      </c>
      <c r="CK455" s="5">
        <v>113.3</v>
      </c>
      <c r="CL455" s="5">
        <v>104.9</v>
      </c>
      <c r="CM455" s="5">
        <v>110.7</v>
      </c>
      <c r="CN455" s="5">
        <v>111.8</v>
      </c>
      <c r="CO455" s="5">
        <v>110.6</v>
      </c>
      <c r="CP455" s="5">
        <v>108.3</v>
      </c>
      <c r="CQ455" s="5">
        <v>107.2</v>
      </c>
      <c r="CR455" s="5">
        <v>110.4</v>
      </c>
      <c r="CS455" s="5">
        <v>105.1</v>
      </c>
      <c r="CT455" s="5">
        <v>109.9</v>
      </c>
      <c r="CU455" s="5">
        <v>111.1</v>
      </c>
      <c r="CV455" s="5">
        <v>104.9</v>
      </c>
      <c r="CW455" s="5">
        <v>105.5</v>
      </c>
      <c r="CX455" s="5">
        <v>103.4</v>
      </c>
      <c r="CY455" s="5">
        <v>108</v>
      </c>
      <c r="CZ455" s="5">
        <v>107.7</v>
      </c>
      <c r="DA455" s="5">
        <v>102.5</v>
      </c>
      <c r="DB455" s="5">
        <v>103.9</v>
      </c>
      <c r="DC455" s="5">
        <v>101.7</v>
      </c>
      <c r="DD455" s="5">
        <v>105</v>
      </c>
      <c r="DE455" s="5">
        <v>108.9</v>
      </c>
      <c r="DF455" s="5">
        <v>102.7</v>
      </c>
      <c r="DG455" s="5">
        <v>104.2</v>
      </c>
      <c r="DH455" s="5">
        <v>114.8</v>
      </c>
      <c r="DI455" s="5">
        <v>113.1</v>
      </c>
      <c r="DJ455" s="5">
        <v>109.9</v>
      </c>
      <c r="DK455" s="5">
        <v>113.9</v>
      </c>
      <c r="DL455" s="5">
        <v>111.6</v>
      </c>
      <c r="DM455" s="5">
        <v>110.7</v>
      </c>
      <c r="DN455" s="5">
        <v>114.6</v>
      </c>
      <c r="DO455" s="5">
        <v>108.2</v>
      </c>
      <c r="DP455" s="5">
        <v>108.9</v>
      </c>
      <c r="DQ455" s="5">
        <v>119.6</v>
      </c>
      <c r="DR455" s="5">
        <v>123.1</v>
      </c>
      <c r="DS455" s="5">
        <v>114.5</v>
      </c>
      <c r="DT455" s="5">
        <v>116.4</v>
      </c>
    </row>
    <row r="456" spans="1:124">
      <c r="A456" s="3" t="s">
        <v>925</v>
      </c>
      <c r="B456" s="3" t="s">
        <v>926</v>
      </c>
      <c r="C456" s="4">
        <v>1.316E-2</v>
      </c>
      <c r="D456" s="5">
        <v>97.6</v>
      </c>
      <c r="E456" s="5">
        <v>100.1</v>
      </c>
      <c r="F456" s="5">
        <v>103</v>
      </c>
      <c r="G456" s="5">
        <v>102.8</v>
      </c>
      <c r="H456" s="5">
        <v>103.5</v>
      </c>
      <c r="I456" s="5">
        <v>102.2</v>
      </c>
      <c r="J456" s="5">
        <v>102.1</v>
      </c>
      <c r="K456" s="5">
        <v>95.4</v>
      </c>
      <c r="L456" s="5">
        <v>98.4</v>
      </c>
      <c r="M456" s="5">
        <v>99.1</v>
      </c>
      <c r="N456" s="5">
        <v>98.6</v>
      </c>
      <c r="O456" s="5">
        <v>99.1</v>
      </c>
      <c r="P456" s="5">
        <v>98</v>
      </c>
      <c r="Q456" s="5">
        <v>96.5</v>
      </c>
      <c r="R456" s="5">
        <v>97.2</v>
      </c>
      <c r="S456" s="5">
        <v>94.2</v>
      </c>
      <c r="T456" s="5">
        <v>94.4</v>
      </c>
      <c r="U456" s="5">
        <v>95.7</v>
      </c>
      <c r="V456" s="5">
        <v>96.4</v>
      </c>
      <c r="W456" s="5">
        <v>96.5</v>
      </c>
      <c r="X456" s="5">
        <v>98.3</v>
      </c>
      <c r="Y456" s="5">
        <v>95.8</v>
      </c>
      <c r="Z456" s="5">
        <v>98.3</v>
      </c>
      <c r="AA456" s="5">
        <v>100.7</v>
      </c>
      <c r="AB456" s="5">
        <v>97.5</v>
      </c>
      <c r="AC456" s="5">
        <v>96.6</v>
      </c>
      <c r="AD456" s="5">
        <v>97.5</v>
      </c>
      <c r="AE456" s="5">
        <v>95.2</v>
      </c>
      <c r="AF456" s="5">
        <v>97.9</v>
      </c>
      <c r="AG456" s="5">
        <v>96.2</v>
      </c>
      <c r="AH456" s="5">
        <v>97.3</v>
      </c>
      <c r="AI456" s="5">
        <v>93.3</v>
      </c>
      <c r="AJ456" s="5">
        <v>92.8</v>
      </c>
      <c r="AK456" s="5">
        <v>93.3</v>
      </c>
      <c r="AL456" s="5">
        <v>92.1</v>
      </c>
      <c r="AM456" s="5">
        <v>93.4</v>
      </c>
      <c r="AN456" s="5">
        <v>93.6</v>
      </c>
      <c r="AO456" s="5">
        <v>94.2</v>
      </c>
      <c r="AP456" s="5">
        <v>98.6</v>
      </c>
      <c r="AQ456" s="5">
        <v>98.9</v>
      </c>
      <c r="AR456" s="5">
        <v>100.2</v>
      </c>
      <c r="AS456" s="5">
        <v>95.5</v>
      </c>
      <c r="AT456" s="5">
        <v>104.9</v>
      </c>
      <c r="AU456" s="5">
        <v>104</v>
      </c>
      <c r="AV456" s="5">
        <v>106.9</v>
      </c>
      <c r="AW456" s="5">
        <v>106</v>
      </c>
      <c r="AX456" s="5">
        <v>103.7</v>
      </c>
      <c r="AY456" s="5">
        <v>106.9</v>
      </c>
      <c r="AZ456" s="5">
        <v>107</v>
      </c>
      <c r="BA456" s="5">
        <v>107.2</v>
      </c>
      <c r="BB456" s="5">
        <v>106.8</v>
      </c>
      <c r="BC456" s="5">
        <v>102.9</v>
      </c>
      <c r="BD456" s="5">
        <v>102.8</v>
      </c>
      <c r="BE456" s="5">
        <v>102.8</v>
      </c>
      <c r="BF456" s="5">
        <v>102.1</v>
      </c>
      <c r="BG456" s="5">
        <v>102.3</v>
      </c>
      <c r="BH456" s="5">
        <v>103.2</v>
      </c>
      <c r="BI456" s="5">
        <v>102.7</v>
      </c>
      <c r="BJ456" s="5">
        <v>102.2</v>
      </c>
      <c r="BK456" s="5">
        <v>102.4</v>
      </c>
      <c r="BL456" s="5">
        <v>101.1</v>
      </c>
      <c r="BM456" s="5">
        <v>101.7</v>
      </c>
      <c r="BN456" s="5">
        <v>101</v>
      </c>
      <c r="BO456" s="5">
        <v>103</v>
      </c>
      <c r="BP456" s="5">
        <v>102.3</v>
      </c>
      <c r="BQ456" s="5">
        <v>101.2</v>
      </c>
      <c r="BR456" s="5">
        <v>102.6</v>
      </c>
      <c r="BS456" s="5">
        <v>101.4</v>
      </c>
      <c r="BT456" s="5">
        <v>101.3</v>
      </c>
      <c r="BU456" s="5">
        <v>101</v>
      </c>
      <c r="BV456" s="5">
        <v>102.6</v>
      </c>
      <c r="BW456" s="5">
        <v>102.3</v>
      </c>
      <c r="BX456" s="5">
        <v>101.3</v>
      </c>
      <c r="BY456" s="5">
        <v>106.8</v>
      </c>
      <c r="BZ456" s="5">
        <v>101.1</v>
      </c>
      <c r="CA456" s="5">
        <v>101.6</v>
      </c>
      <c r="CB456" s="5">
        <v>101.7</v>
      </c>
      <c r="CC456" s="5">
        <v>100.4</v>
      </c>
      <c r="CD456" s="5">
        <v>102.2</v>
      </c>
      <c r="CE456" s="5">
        <v>102.7</v>
      </c>
      <c r="CF456" s="5">
        <v>102.4</v>
      </c>
      <c r="CG456" s="5">
        <v>102.4</v>
      </c>
      <c r="CH456" s="5">
        <v>104.4</v>
      </c>
      <c r="CI456" s="5">
        <v>100.3</v>
      </c>
      <c r="CJ456" s="5">
        <v>104.2</v>
      </c>
      <c r="CK456" s="5">
        <v>108.6</v>
      </c>
      <c r="CL456" s="5">
        <v>104.4</v>
      </c>
      <c r="CM456" s="5">
        <v>106.3</v>
      </c>
      <c r="CN456" s="5">
        <v>104</v>
      </c>
      <c r="CO456" s="5">
        <v>100.5</v>
      </c>
      <c r="CP456" s="5">
        <v>98.9</v>
      </c>
      <c r="CQ456" s="5">
        <v>98.1</v>
      </c>
      <c r="CR456" s="5">
        <v>100.4</v>
      </c>
      <c r="CS456" s="5">
        <v>103.5</v>
      </c>
      <c r="CT456" s="5">
        <v>101.7</v>
      </c>
      <c r="CU456" s="5">
        <v>103.6</v>
      </c>
      <c r="CV456" s="5">
        <v>100.4</v>
      </c>
      <c r="CW456" s="5">
        <v>100.9</v>
      </c>
      <c r="CX456" s="5">
        <v>112.5</v>
      </c>
      <c r="CY456" s="5">
        <v>107.1</v>
      </c>
      <c r="CZ456" s="5">
        <v>102.2</v>
      </c>
      <c r="DA456" s="5">
        <v>114.3</v>
      </c>
      <c r="DB456" s="5">
        <v>99.9</v>
      </c>
      <c r="DC456" s="5">
        <v>103.9</v>
      </c>
      <c r="DD456" s="5">
        <v>106.6</v>
      </c>
      <c r="DE456" s="5">
        <v>107.2</v>
      </c>
      <c r="DF456" s="5">
        <v>107.7</v>
      </c>
      <c r="DG456" s="5">
        <v>110.1</v>
      </c>
      <c r="DH456" s="5">
        <v>108.7</v>
      </c>
      <c r="DI456" s="5">
        <v>112.4</v>
      </c>
      <c r="DJ456" s="5">
        <v>107.6</v>
      </c>
      <c r="DK456" s="5">
        <v>104.5</v>
      </c>
      <c r="DL456" s="5">
        <v>105.8</v>
      </c>
      <c r="DM456" s="5">
        <v>100.3</v>
      </c>
      <c r="DN456" s="5">
        <v>105.7</v>
      </c>
      <c r="DO456" s="5">
        <v>103.9</v>
      </c>
      <c r="DP456" s="5">
        <v>104.9</v>
      </c>
      <c r="DQ456" s="5">
        <v>108.8</v>
      </c>
      <c r="DR456" s="5">
        <v>112</v>
      </c>
      <c r="DS456" s="5">
        <v>112</v>
      </c>
      <c r="DT456" s="5">
        <v>111.9</v>
      </c>
    </row>
    <row r="457" spans="1:124">
      <c r="A457" s="3" t="s">
        <v>927</v>
      </c>
      <c r="B457" s="3" t="s">
        <v>928</v>
      </c>
      <c r="C457" s="4">
        <v>0.11681999999999999</v>
      </c>
      <c r="D457" s="5">
        <v>81.8</v>
      </c>
      <c r="E457" s="5">
        <v>103.9</v>
      </c>
      <c r="F457" s="5">
        <v>104.8</v>
      </c>
      <c r="G457" s="5">
        <v>101.7</v>
      </c>
      <c r="H457" s="5">
        <v>106.6</v>
      </c>
      <c r="I457" s="5">
        <v>115.7</v>
      </c>
      <c r="J457" s="5">
        <v>102.5</v>
      </c>
      <c r="K457" s="5">
        <v>105.6</v>
      </c>
      <c r="L457" s="5">
        <v>114.6</v>
      </c>
      <c r="M457" s="5">
        <v>105.9</v>
      </c>
      <c r="N457" s="5">
        <v>112.1</v>
      </c>
      <c r="O457" s="5">
        <v>109.1</v>
      </c>
      <c r="P457" s="5">
        <v>97.6</v>
      </c>
      <c r="Q457" s="5">
        <v>102.6</v>
      </c>
      <c r="R457" s="5">
        <v>104.2</v>
      </c>
      <c r="S457" s="5">
        <v>92.6</v>
      </c>
      <c r="T457" s="5">
        <v>94.7</v>
      </c>
      <c r="U457" s="5">
        <v>103.7</v>
      </c>
      <c r="V457" s="5">
        <v>97.9</v>
      </c>
      <c r="W457" s="5">
        <v>104.2</v>
      </c>
      <c r="X457" s="5">
        <v>102.1</v>
      </c>
      <c r="Y457" s="5">
        <v>111</v>
      </c>
      <c r="Z457" s="5">
        <v>112.8</v>
      </c>
      <c r="AA457" s="5">
        <v>110.9</v>
      </c>
      <c r="AB457" s="5">
        <v>132.6</v>
      </c>
      <c r="AC457" s="5">
        <v>108.8</v>
      </c>
      <c r="AD457" s="5">
        <v>99.8</v>
      </c>
      <c r="AE457" s="5">
        <v>102.7</v>
      </c>
      <c r="AF457" s="5">
        <v>95.3</v>
      </c>
      <c r="AG457" s="5">
        <v>94.7</v>
      </c>
      <c r="AH457" s="5">
        <v>108.4</v>
      </c>
      <c r="AI457" s="5">
        <v>94.9</v>
      </c>
      <c r="AJ457" s="5">
        <v>101.7</v>
      </c>
      <c r="AK457" s="5">
        <v>100.5</v>
      </c>
      <c r="AL457" s="5">
        <v>99.6</v>
      </c>
      <c r="AM457" s="5">
        <v>119.3</v>
      </c>
      <c r="AN457" s="5">
        <v>100.8</v>
      </c>
      <c r="AO457" s="5">
        <v>125</v>
      </c>
      <c r="AP457" s="5">
        <v>86.6</v>
      </c>
      <c r="AQ457" s="5">
        <v>101.7</v>
      </c>
      <c r="AR457" s="5">
        <v>93.7</v>
      </c>
      <c r="AS457" s="5">
        <v>96.4</v>
      </c>
      <c r="AT457" s="5">
        <v>95.3</v>
      </c>
      <c r="AU457" s="5">
        <v>104.5</v>
      </c>
      <c r="AV457" s="5">
        <v>106.3</v>
      </c>
      <c r="AW457" s="5">
        <v>93.7</v>
      </c>
      <c r="AX457" s="5">
        <v>115.9</v>
      </c>
      <c r="AY457" s="5">
        <v>117.6</v>
      </c>
      <c r="AZ457" s="5">
        <v>102.9</v>
      </c>
      <c r="BA457" s="5">
        <v>101.7</v>
      </c>
      <c r="BB457" s="5">
        <v>111.7</v>
      </c>
      <c r="BC457" s="5">
        <v>112.2</v>
      </c>
      <c r="BD457" s="5">
        <v>117</v>
      </c>
      <c r="BE457" s="5">
        <v>109.8</v>
      </c>
      <c r="BF457" s="5">
        <v>116.2</v>
      </c>
      <c r="BG457" s="5">
        <v>122.5</v>
      </c>
      <c r="BH457" s="5">
        <v>124.5</v>
      </c>
      <c r="BI457" s="5">
        <v>124.5</v>
      </c>
      <c r="BJ457" s="5">
        <v>124.5</v>
      </c>
      <c r="BK457" s="5">
        <v>124.5</v>
      </c>
      <c r="BL457" s="5">
        <v>115</v>
      </c>
      <c r="BM457" s="5">
        <v>115</v>
      </c>
      <c r="BN457" s="5">
        <v>115</v>
      </c>
      <c r="BO457" s="5">
        <v>115.7</v>
      </c>
      <c r="BP457" s="5">
        <v>115.7</v>
      </c>
      <c r="BQ457" s="5">
        <v>115.7</v>
      </c>
      <c r="BR457" s="5">
        <v>115.7</v>
      </c>
      <c r="BS457" s="5">
        <v>99.8</v>
      </c>
      <c r="BT457" s="5">
        <v>99.8</v>
      </c>
      <c r="BU457" s="5">
        <v>110.5</v>
      </c>
      <c r="BV457" s="5">
        <v>110.5</v>
      </c>
      <c r="BW457" s="5">
        <v>113.2</v>
      </c>
      <c r="BX457" s="5">
        <v>113.2</v>
      </c>
      <c r="BY457" s="5">
        <v>116.4</v>
      </c>
      <c r="BZ457" s="5">
        <v>116.4</v>
      </c>
      <c r="CA457" s="5">
        <v>118.6</v>
      </c>
      <c r="CB457" s="5">
        <v>111.7</v>
      </c>
      <c r="CC457" s="5">
        <v>111.7</v>
      </c>
      <c r="CD457" s="5">
        <v>111.7</v>
      </c>
      <c r="CE457" s="5">
        <v>114.3</v>
      </c>
      <c r="CF457" s="5">
        <v>114.3</v>
      </c>
      <c r="CG457" s="5">
        <v>120.1</v>
      </c>
      <c r="CH457" s="5">
        <v>120.1</v>
      </c>
      <c r="CI457" s="5">
        <v>118.2</v>
      </c>
      <c r="CJ457" s="5">
        <v>118.2</v>
      </c>
      <c r="CK457" s="5">
        <v>118.2</v>
      </c>
      <c r="CL457" s="5">
        <v>120.1</v>
      </c>
      <c r="CM457" s="5">
        <v>118.2</v>
      </c>
      <c r="CN457" s="5">
        <v>118.2</v>
      </c>
      <c r="CO457" s="5">
        <v>118.2</v>
      </c>
      <c r="CP457" s="5">
        <v>118.8</v>
      </c>
      <c r="CQ457" s="5">
        <v>118.8</v>
      </c>
      <c r="CR457" s="5">
        <v>121.3</v>
      </c>
      <c r="CS457" s="5">
        <v>128.6</v>
      </c>
      <c r="CT457" s="5">
        <v>121.3</v>
      </c>
      <c r="CU457" s="5">
        <v>121.3</v>
      </c>
      <c r="CV457" s="5">
        <v>128.6</v>
      </c>
      <c r="CW457" s="5">
        <v>128.6</v>
      </c>
      <c r="CX457" s="5">
        <v>128.6</v>
      </c>
      <c r="CY457" s="5">
        <v>128.6</v>
      </c>
      <c r="CZ457" s="5">
        <v>135.9</v>
      </c>
      <c r="DA457" s="5">
        <v>132.4</v>
      </c>
      <c r="DB457" s="5">
        <v>135.9</v>
      </c>
      <c r="DC457" s="5">
        <v>132.4</v>
      </c>
      <c r="DD457" s="5">
        <v>135.9</v>
      </c>
      <c r="DE457" s="5">
        <v>135.9</v>
      </c>
      <c r="DF457" s="5">
        <v>135.9</v>
      </c>
      <c r="DG457" s="5">
        <v>135.9</v>
      </c>
      <c r="DH457" s="5">
        <v>147.6</v>
      </c>
      <c r="DI457" s="5">
        <v>141.5</v>
      </c>
      <c r="DJ457" s="5">
        <v>141.5</v>
      </c>
      <c r="DK457" s="5">
        <v>141.5</v>
      </c>
      <c r="DL457" s="5">
        <v>141.5</v>
      </c>
      <c r="DM457" s="5">
        <v>141.5</v>
      </c>
      <c r="DN457" s="5">
        <v>147.5</v>
      </c>
      <c r="DO457" s="5">
        <v>147.5</v>
      </c>
      <c r="DP457" s="5">
        <v>144.19999999999999</v>
      </c>
      <c r="DQ457" s="5">
        <v>146.4</v>
      </c>
      <c r="DR457" s="5">
        <v>154.69999999999999</v>
      </c>
      <c r="DS457" s="5">
        <v>146.4</v>
      </c>
      <c r="DT457" s="5">
        <v>145.5</v>
      </c>
    </row>
    <row r="458" spans="1:124">
      <c r="A458" s="3" t="s">
        <v>929</v>
      </c>
      <c r="B458" s="3" t="s">
        <v>930</v>
      </c>
      <c r="C458" s="4">
        <v>0.70265999999999995</v>
      </c>
      <c r="D458" s="5">
        <v>103.3</v>
      </c>
      <c r="E458" s="5">
        <v>106.6</v>
      </c>
      <c r="F458" s="5">
        <v>103.7</v>
      </c>
      <c r="G458" s="5">
        <v>107.2</v>
      </c>
      <c r="H458" s="5">
        <v>106.7</v>
      </c>
      <c r="I458" s="5">
        <v>106.4</v>
      </c>
      <c r="J458" s="5">
        <v>108.3</v>
      </c>
      <c r="K458" s="5">
        <v>108.8</v>
      </c>
      <c r="L458" s="5">
        <v>111.2</v>
      </c>
      <c r="M458" s="5">
        <v>110.8</v>
      </c>
      <c r="N458" s="5">
        <v>107.1</v>
      </c>
      <c r="O458" s="5">
        <v>109.6</v>
      </c>
      <c r="P458" s="5">
        <v>109.1</v>
      </c>
      <c r="Q458" s="5">
        <v>105.5</v>
      </c>
      <c r="R458" s="5">
        <v>107.5</v>
      </c>
      <c r="S458" s="5">
        <v>105.7</v>
      </c>
      <c r="T458" s="5">
        <v>108.1</v>
      </c>
      <c r="U458" s="5">
        <v>111</v>
      </c>
      <c r="V458" s="5">
        <v>114.5</v>
      </c>
      <c r="W458" s="5">
        <v>110.1</v>
      </c>
      <c r="X458" s="5">
        <v>113.6</v>
      </c>
      <c r="Y458" s="5">
        <v>113.3</v>
      </c>
      <c r="Z458" s="5">
        <v>113.2</v>
      </c>
      <c r="AA458" s="5">
        <v>111.4</v>
      </c>
      <c r="AB458" s="5">
        <v>110.5</v>
      </c>
      <c r="AC458" s="5">
        <v>112.2</v>
      </c>
      <c r="AD458" s="5">
        <v>113.7</v>
      </c>
      <c r="AE458" s="5">
        <v>114.3</v>
      </c>
      <c r="AF458" s="5">
        <v>114</v>
      </c>
      <c r="AG458" s="5">
        <v>112.2</v>
      </c>
      <c r="AH458" s="5">
        <v>111.1</v>
      </c>
      <c r="AI458" s="5">
        <v>115.5</v>
      </c>
      <c r="AJ458" s="5">
        <v>116</v>
      </c>
      <c r="AK458" s="5">
        <v>112.6</v>
      </c>
      <c r="AL458" s="5">
        <v>112.7</v>
      </c>
      <c r="AM458" s="5">
        <v>110.6</v>
      </c>
      <c r="AN458" s="5">
        <v>114.5</v>
      </c>
      <c r="AO458" s="5">
        <v>119.7</v>
      </c>
      <c r="AP458" s="5">
        <v>120.6</v>
      </c>
      <c r="AQ458" s="5">
        <v>121.2</v>
      </c>
      <c r="AR458" s="5">
        <v>123.4</v>
      </c>
      <c r="AS458" s="5">
        <v>118.8</v>
      </c>
      <c r="AT458" s="5">
        <v>115.4</v>
      </c>
      <c r="AU458" s="5">
        <v>120.9</v>
      </c>
      <c r="AV458" s="5">
        <v>121</v>
      </c>
      <c r="AW458" s="5">
        <v>125.5</v>
      </c>
      <c r="AX458" s="5">
        <v>122.5</v>
      </c>
      <c r="AY458" s="5">
        <v>123.2</v>
      </c>
      <c r="AZ458" s="5">
        <v>123.8</v>
      </c>
      <c r="BA458" s="5">
        <v>125.3</v>
      </c>
      <c r="BB458" s="5">
        <v>123.8</v>
      </c>
      <c r="BC458" s="5">
        <v>122.5</v>
      </c>
      <c r="BD458" s="5">
        <v>121.8</v>
      </c>
      <c r="BE458" s="5">
        <v>122.3</v>
      </c>
      <c r="BF458" s="5">
        <v>120.3</v>
      </c>
      <c r="BG458" s="5">
        <v>121</v>
      </c>
      <c r="BH458" s="5">
        <v>121.5</v>
      </c>
      <c r="BI458" s="5">
        <v>121.8</v>
      </c>
      <c r="BJ458" s="5">
        <v>125</v>
      </c>
      <c r="BK458" s="5">
        <v>126.4</v>
      </c>
      <c r="BL458" s="5">
        <v>125.2</v>
      </c>
      <c r="BM458" s="5">
        <v>124.3</v>
      </c>
      <c r="BN458" s="5">
        <v>124.5</v>
      </c>
      <c r="BO458" s="5">
        <v>121.8</v>
      </c>
      <c r="BP458" s="5">
        <v>124.3</v>
      </c>
      <c r="BQ458" s="5">
        <v>124.4</v>
      </c>
      <c r="BR458" s="5">
        <v>125.5</v>
      </c>
      <c r="BS458" s="5">
        <v>126.9</v>
      </c>
      <c r="BT458" s="5">
        <v>129.19999999999999</v>
      </c>
      <c r="BU458" s="5">
        <v>127.5</v>
      </c>
      <c r="BV458" s="5">
        <v>126.6</v>
      </c>
      <c r="BW458" s="5">
        <v>126.5</v>
      </c>
      <c r="BX458" s="5">
        <v>126.2</v>
      </c>
      <c r="BY458" s="5">
        <v>128.5</v>
      </c>
      <c r="BZ458" s="5">
        <v>127.6</v>
      </c>
      <c r="CA458" s="5">
        <v>127.6</v>
      </c>
      <c r="CB458" s="5">
        <v>126.9</v>
      </c>
      <c r="CC458" s="5">
        <v>121.8</v>
      </c>
      <c r="CD458" s="5">
        <v>126.5</v>
      </c>
      <c r="CE458" s="5">
        <v>127.4</v>
      </c>
      <c r="CF458" s="5">
        <v>127.2</v>
      </c>
      <c r="CG458" s="5">
        <v>130.69999999999999</v>
      </c>
      <c r="CH458" s="5">
        <v>130.30000000000001</v>
      </c>
      <c r="CI458" s="5">
        <v>132.19999999999999</v>
      </c>
      <c r="CJ458" s="5">
        <v>128.19999999999999</v>
      </c>
      <c r="CK458" s="5">
        <v>128.69999999999999</v>
      </c>
      <c r="CL458" s="5">
        <v>128.69999999999999</v>
      </c>
      <c r="CM458" s="5">
        <v>127.8</v>
      </c>
      <c r="CN458" s="5">
        <v>130.9</v>
      </c>
      <c r="CO458" s="5">
        <v>129.6</v>
      </c>
      <c r="CP458" s="5">
        <v>132.5</v>
      </c>
      <c r="CQ458" s="5">
        <v>133.1</v>
      </c>
      <c r="CR458" s="5">
        <v>133.9</v>
      </c>
      <c r="CS458" s="5">
        <v>139.5</v>
      </c>
      <c r="CT458" s="5">
        <v>142.9</v>
      </c>
      <c r="CU458" s="5">
        <v>138</v>
      </c>
      <c r="CV458" s="5">
        <v>138.1</v>
      </c>
      <c r="CW458" s="5">
        <v>133.1</v>
      </c>
      <c r="CX458" s="5">
        <v>134.5</v>
      </c>
      <c r="CY458" s="5">
        <v>135.19999999999999</v>
      </c>
      <c r="CZ458" s="5">
        <v>135.5</v>
      </c>
      <c r="DA458" s="5">
        <v>131</v>
      </c>
      <c r="DB458" s="5">
        <v>135.80000000000001</v>
      </c>
      <c r="DC458" s="5">
        <v>138.19999999999999</v>
      </c>
      <c r="DD458" s="5">
        <v>137.6</v>
      </c>
      <c r="DE458" s="5">
        <v>135.69999999999999</v>
      </c>
      <c r="DF458" s="5">
        <v>139.4</v>
      </c>
      <c r="DG458" s="5">
        <v>140.80000000000001</v>
      </c>
      <c r="DH458" s="5">
        <v>140.80000000000001</v>
      </c>
      <c r="DI458" s="5">
        <v>145</v>
      </c>
      <c r="DJ458" s="5">
        <v>139.6</v>
      </c>
      <c r="DK458" s="5">
        <v>136</v>
      </c>
      <c r="DL458" s="5">
        <v>136</v>
      </c>
      <c r="DM458" s="5">
        <v>138.4</v>
      </c>
      <c r="DN458" s="5">
        <v>140.80000000000001</v>
      </c>
      <c r="DO458" s="5">
        <v>141</v>
      </c>
      <c r="DP458" s="5">
        <v>141.80000000000001</v>
      </c>
      <c r="DQ458" s="5">
        <v>140.6</v>
      </c>
      <c r="DR458" s="5">
        <v>140.30000000000001</v>
      </c>
      <c r="DS458" s="5">
        <v>138.80000000000001</v>
      </c>
      <c r="DT458" s="5">
        <v>140.4</v>
      </c>
    </row>
    <row r="459" spans="1:124">
      <c r="A459" s="3" t="s">
        <v>931</v>
      </c>
      <c r="B459" s="3" t="s">
        <v>932</v>
      </c>
      <c r="C459" s="4">
        <v>3.6999999999999999E-4</v>
      </c>
      <c r="D459" s="5">
        <v>110.4</v>
      </c>
      <c r="E459" s="5">
        <v>111.9</v>
      </c>
      <c r="F459" s="5">
        <v>111.9</v>
      </c>
      <c r="G459" s="5">
        <v>112.4</v>
      </c>
      <c r="H459" s="5">
        <v>112.4</v>
      </c>
      <c r="I459" s="5">
        <v>112.4</v>
      </c>
      <c r="J459" s="5">
        <v>114.3</v>
      </c>
      <c r="K459" s="5">
        <v>115.2</v>
      </c>
      <c r="L459" s="5">
        <v>116.9</v>
      </c>
      <c r="M459" s="5">
        <v>116.9</v>
      </c>
      <c r="N459" s="5">
        <v>116.9</v>
      </c>
      <c r="O459" s="5">
        <v>116.9</v>
      </c>
      <c r="P459" s="5">
        <v>118.2</v>
      </c>
      <c r="Q459" s="5">
        <v>119.4</v>
      </c>
      <c r="R459" s="5">
        <v>121.7</v>
      </c>
      <c r="S459" s="5">
        <v>116.9</v>
      </c>
      <c r="T459" s="5">
        <v>116.9</v>
      </c>
      <c r="U459" s="5">
        <v>116.9</v>
      </c>
      <c r="V459" s="5">
        <v>119.4</v>
      </c>
      <c r="W459" s="5">
        <v>121</v>
      </c>
      <c r="X459" s="5">
        <v>123.1</v>
      </c>
      <c r="Y459" s="5">
        <v>122.9</v>
      </c>
      <c r="Z459" s="5">
        <v>122.3</v>
      </c>
      <c r="AA459" s="5">
        <v>122.3</v>
      </c>
      <c r="AB459" s="5">
        <v>122</v>
      </c>
      <c r="AC459" s="5">
        <v>122.1</v>
      </c>
      <c r="AD459" s="5">
        <v>126</v>
      </c>
      <c r="AE459" s="5">
        <v>125.3</v>
      </c>
      <c r="AF459" s="5">
        <v>125.3</v>
      </c>
      <c r="AG459" s="5">
        <v>125.3</v>
      </c>
      <c r="AH459" s="5">
        <v>125.3</v>
      </c>
      <c r="AI459" s="5">
        <v>127</v>
      </c>
      <c r="AJ459" s="5">
        <v>125.1</v>
      </c>
      <c r="AK459" s="5">
        <v>125.1</v>
      </c>
      <c r="AL459" s="5">
        <v>125.1</v>
      </c>
      <c r="AM459" s="5">
        <v>125.1</v>
      </c>
      <c r="AN459" s="5">
        <v>125.1</v>
      </c>
      <c r="AO459" s="5">
        <v>126</v>
      </c>
      <c r="AP459" s="5">
        <v>126</v>
      </c>
      <c r="AQ459" s="5">
        <v>127.4</v>
      </c>
      <c r="AR459" s="5">
        <v>124.4</v>
      </c>
      <c r="AS459" s="5">
        <v>124.4</v>
      </c>
      <c r="AT459" s="5">
        <v>135.1</v>
      </c>
      <c r="AU459" s="5">
        <v>138.5</v>
      </c>
      <c r="AV459" s="5">
        <v>138.5</v>
      </c>
      <c r="AW459" s="5">
        <v>138.5</v>
      </c>
      <c r="AX459" s="5">
        <v>136.6</v>
      </c>
      <c r="AY459" s="5">
        <v>136.6</v>
      </c>
      <c r="AZ459" s="5">
        <v>136.6</v>
      </c>
      <c r="BA459" s="5">
        <v>142.19999999999999</v>
      </c>
      <c r="BB459" s="5">
        <v>147.30000000000001</v>
      </c>
      <c r="BC459" s="5">
        <v>152.5</v>
      </c>
      <c r="BD459" s="5">
        <v>152.5</v>
      </c>
      <c r="BE459" s="5">
        <v>152.5</v>
      </c>
      <c r="BF459" s="5">
        <v>152.5</v>
      </c>
      <c r="BG459" s="5">
        <v>154</v>
      </c>
      <c r="BH459" s="5">
        <v>153.9</v>
      </c>
      <c r="BI459" s="5">
        <v>153.9</v>
      </c>
      <c r="BJ459" s="5">
        <v>153.9</v>
      </c>
      <c r="BK459" s="5">
        <v>158.69999999999999</v>
      </c>
      <c r="BL459" s="5">
        <v>159.30000000000001</v>
      </c>
      <c r="BM459" s="5">
        <v>159.30000000000001</v>
      </c>
      <c r="BN459" s="5">
        <v>158.80000000000001</v>
      </c>
      <c r="BO459" s="5">
        <v>152.69999999999999</v>
      </c>
      <c r="BP459" s="5">
        <v>173.2</v>
      </c>
      <c r="BQ459" s="5">
        <v>173.2</v>
      </c>
      <c r="BR459" s="5">
        <v>180</v>
      </c>
      <c r="BS459" s="5">
        <v>154.9</v>
      </c>
      <c r="BT459" s="5">
        <v>154.9</v>
      </c>
      <c r="BU459" s="5">
        <v>154.9</v>
      </c>
      <c r="BV459" s="5">
        <v>167.1</v>
      </c>
      <c r="BW459" s="5">
        <v>164.9</v>
      </c>
      <c r="BX459" s="5">
        <v>165.2</v>
      </c>
      <c r="BY459" s="5">
        <v>165.2</v>
      </c>
      <c r="BZ459" s="5">
        <v>169.4</v>
      </c>
      <c r="CA459" s="5">
        <v>169.4</v>
      </c>
      <c r="CB459" s="5">
        <v>169.4</v>
      </c>
      <c r="CC459" s="5">
        <v>169.4</v>
      </c>
      <c r="CD459" s="5">
        <v>169.4</v>
      </c>
      <c r="CE459" s="5">
        <v>169.4</v>
      </c>
      <c r="CF459" s="5">
        <v>170.8</v>
      </c>
      <c r="CG459" s="5">
        <v>170.8</v>
      </c>
      <c r="CH459" s="5">
        <v>170.8</v>
      </c>
      <c r="CI459" s="5">
        <v>170.8</v>
      </c>
      <c r="CJ459" s="5">
        <v>172</v>
      </c>
      <c r="CK459" s="5">
        <v>172</v>
      </c>
      <c r="CL459" s="5">
        <v>172</v>
      </c>
      <c r="CM459" s="5">
        <v>172</v>
      </c>
      <c r="CN459" s="5">
        <v>172</v>
      </c>
      <c r="CO459" s="5">
        <v>172</v>
      </c>
      <c r="CP459" s="5">
        <v>172</v>
      </c>
      <c r="CQ459" s="5">
        <v>172</v>
      </c>
      <c r="CR459" s="5">
        <v>172</v>
      </c>
      <c r="CS459" s="5">
        <v>172</v>
      </c>
      <c r="CT459" s="5">
        <v>172</v>
      </c>
      <c r="CU459" s="5">
        <v>172</v>
      </c>
      <c r="CV459" s="5">
        <v>172.6</v>
      </c>
      <c r="CW459" s="5">
        <v>172.6</v>
      </c>
      <c r="CX459" s="5">
        <v>172.6</v>
      </c>
      <c r="CY459" s="5">
        <v>172.6</v>
      </c>
      <c r="CZ459" s="5">
        <v>172.6</v>
      </c>
      <c r="DA459" s="5">
        <v>172.6</v>
      </c>
      <c r="DB459" s="5">
        <v>172.6</v>
      </c>
      <c r="DC459" s="5">
        <v>172.6</v>
      </c>
      <c r="DD459" s="5">
        <v>172.6</v>
      </c>
      <c r="DE459" s="5">
        <v>172.6</v>
      </c>
      <c r="DF459" s="5">
        <v>172.6</v>
      </c>
      <c r="DG459" s="5">
        <v>172.6</v>
      </c>
      <c r="DH459" s="5">
        <v>172.9</v>
      </c>
      <c r="DI459" s="5">
        <v>172.9</v>
      </c>
      <c r="DJ459" s="5">
        <v>172.9</v>
      </c>
      <c r="DK459" s="5">
        <v>172.9</v>
      </c>
      <c r="DL459" s="5">
        <v>173.2</v>
      </c>
      <c r="DM459" s="5">
        <v>173.2</v>
      </c>
      <c r="DN459" s="5">
        <v>173.3</v>
      </c>
      <c r="DO459" s="5">
        <v>185.3</v>
      </c>
      <c r="DP459" s="5">
        <v>188.4</v>
      </c>
      <c r="DQ459" s="5">
        <v>192.6</v>
      </c>
      <c r="DR459" s="5">
        <v>197.5</v>
      </c>
      <c r="DS459" s="5">
        <v>201.4</v>
      </c>
      <c r="DT459" s="5">
        <v>212</v>
      </c>
    </row>
    <row r="460" spans="1:124">
      <c r="A460" s="3" t="s">
        <v>933</v>
      </c>
      <c r="B460" s="3" t="s">
        <v>934</v>
      </c>
      <c r="C460" s="4">
        <v>6.5060000000000007E-2</v>
      </c>
      <c r="D460" s="5">
        <v>104.8</v>
      </c>
      <c r="E460" s="5">
        <v>105.3</v>
      </c>
      <c r="F460" s="5">
        <v>105.7</v>
      </c>
      <c r="G460" s="5">
        <v>107.6</v>
      </c>
      <c r="H460" s="5">
        <v>108.4</v>
      </c>
      <c r="I460" s="5">
        <v>108.8</v>
      </c>
      <c r="J460" s="5">
        <v>110.6</v>
      </c>
      <c r="K460" s="5">
        <v>110.5</v>
      </c>
      <c r="L460" s="5">
        <v>111.3</v>
      </c>
      <c r="M460" s="5">
        <v>112.4</v>
      </c>
      <c r="N460" s="5">
        <v>112.5</v>
      </c>
      <c r="O460" s="5">
        <v>112.8</v>
      </c>
      <c r="P460" s="5">
        <v>115.1</v>
      </c>
      <c r="Q460" s="5">
        <v>114.6</v>
      </c>
      <c r="R460" s="5">
        <v>114.6</v>
      </c>
      <c r="S460" s="5">
        <v>114.8</v>
      </c>
      <c r="T460" s="5">
        <v>114.8</v>
      </c>
      <c r="U460" s="5">
        <v>115.4</v>
      </c>
      <c r="V460" s="5">
        <v>116.1</v>
      </c>
      <c r="W460" s="5">
        <v>116.5</v>
      </c>
      <c r="X460" s="5">
        <v>116.6</v>
      </c>
      <c r="Y460" s="5">
        <v>117</v>
      </c>
      <c r="Z460" s="5">
        <v>117.6</v>
      </c>
      <c r="AA460" s="5">
        <v>117.9</v>
      </c>
      <c r="AB460" s="5">
        <v>121.6</v>
      </c>
      <c r="AC460" s="5">
        <v>122.7</v>
      </c>
      <c r="AD460" s="5">
        <v>122.5</v>
      </c>
      <c r="AE460" s="5">
        <v>124.3</v>
      </c>
      <c r="AF460" s="5">
        <v>124.3</v>
      </c>
      <c r="AG460" s="5">
        <v>124.3</v>
      </c>
      <c r="AH460" s="5">
        <v>124.6</v>
      </c>
      <c r="AI460" s="5">
        <v>124.8</v>
      </c>
      <c r="AJ460" s="5">
        <v>125</v>
      </c>
      <c r="AK460" s="5">
        <v>125.5</v>
      </c>
      <c r="AL460" s="5">
        <v>126</v>
      </c>
      <c r="AM460" s="5">
        <v>127</v>
      </c>
      <c r="AN460" s="5">
        <v>128.4</v>
      </c>
      <c r="AO460" s="5">
        <v>127.6</v>
      </c>
      <c r="AP460" s="5">
        <v>127.6</v>
      </c>
      <c r="AQ460" s="5">
        <v>127.8</v>
      </c>
      <c r="AR460" s="5">
        <v>127.4</v>
      </c>
      <c r="AS460" s="5">
        <v>127.4</v>
      </c>
      <c r="AT460" s="5">
        <v>128.5</v>
      </c>
      <c r="AU460" s="5">
        <v>128.9</v>
      </c>
      <c r="AV460" s="5">
        <v>129</v>
      </c>
      <c r="AW460" s="5">
        <v>129.6</v>
      </c>
      <c r="AX460" s="5">
        <v>130.19999999999999</v>
      </c>
      <c r="AY460" s="5">
        <v>130.69999999999999</v>
      </c>
      <c r="AZ460" s="5">
        <v>132.30000000000001</v>
      </c>
      <c r="BA460" s="5">
        <v>132.4</v>
      </c>
      <c r="BB460" s="5">
        <v>131.5</v>
      </c>
      <c r="BC460" s="5">
        <v>131.9</v>
      </c>
      <c r="BD460" s="5">
        <v>130.80000000000001</v>
      </c>
      <c r="BE460" s="5">
        <v>132.30000000000001</v>
      </c>
      <c r="BF460" s="5">
        <v>133.1</v>
      </c>
      <c r="BG460" s="5">
        <v>133.30000000000001</v>
      </c>
      <c r="BH460" s="5">
        <v>131.9</v>
      </c>
      <c r="BI460" s="5">
        <v>132.4</v>
      </c>
      <c r="BJ460" s="5">
        <v>132.4</v>
      </c>
      <c r="BK460" s="5">
        <v>132.5</v>
      </c>
      <c r="BL460" s="5">
        <v>133.5</v>
      </c>
      <c r="BM460" s="5">
        <v>134.19999999999999</v>
      </c>
      <c r="BN460" s="5">
        <v>134.5</v>
      </c>
      <c r="BO460" s="5">
        <v>134.19999999999999</v>
      </c>
      <c r="BP460" s="5">
        <v>133.6</v>
      </c>
      <c r="BQ460" s="5">
        <v>133.1</v>
      </c>
      <c r="BR460" s="5">
        <v>134.9</v>
      </c>
      <c r="BS460" s="5">
        <v>135.69999999999999</v>
      </c>
      <c r="BT460" s="5">
        <v>135.5</v>
      </c>
      <c r="BU460" s="5">
        <v>137.30000000000001</v>
      </c>
      <c r="BV460" s="5">
        <v>137.80000000000001</v>
      </c>
      <c r="BW460" s="5">
        <v>137.80000000000001</v>
      </c>
      <c r="BX460" s="5">
        <v>138</v>
      </c>
      <c r="BY460" s="5">
        <v>138.5</v>
      </c>
      <c r="BZ460" s="5">
        <v>138.5</v>
      </c>
      <c r="CA460" s="5">
        <v>138.80000000000001</v>
      </c>
      <c r="CB460" s="5">
        <v>139.6</v>
      </c>
      <c r="CC460" s="5">
        <v>140.80000000000001</v>
      </c>
      <c r="CD460" s="5">
        <v>141.1</v>
      </c>
      <c r="CE460" s="5">
        <v>141.5</v>
      </c>
      <c r="CF460" s="5">
        <v>141.6</v>
      </c>
      <c r="CG460" s="5">
        <v>141.69999999999999</v>
      </c>
      <c r="CH460" s="5">
        <v>143</v>
      </c>
      <c r="CI460" s="5">
        <v>143.5</v>
      </c>
      <c r="CJ460" s="5">
        <v>143.5</v>
      </c>
      <c r="CK460" s="5">
        <v>144.1</v>
      </c>
      <c r="CL460" s="5">
        <v>146.9</v>
      </c>
      <c r="CM460" s="5">
        <v>147.4</v>
      </c>
      <c r="CN460" s="5">
        <v>147.80000000000001</v>
      </c>
      <c r="CO460" s="5">
        <v>148.9</v>
      </c>
      <c r="CP460" s="5">
        <v>148.5</v>
      </c>
      <c r="CQ460" s="5">
        <v>148.30000000000001</v>
      </c>
      <c r="CR460" s="5">
        <v>147.9</v>
      </c>
      <c r="CS460" s="5">
        <v>148.69999999999999</v>
      </c>
      <c r="CT460" s="5">
        <v>148.69999999999999</v>
      </c>
      <c r="CU460" s="5">
        <v>148.4</v>
      </c>
      <c r="CV460" s="5">
        <v>149.19999999999999</v>
      </c>
      <c r="CW460" s="5">
        <v>150.9</v>
      </c>
      <c r="CX460" s="5">
        <v>151.30000000000001</v>
      </c>
      <c r="CY460" s="5">
        <v>152.4</v>
      </c>
      <c r="CZ460" s="5">
        <v>153.30000000000001</v>
      </c>
      <c r="DA460" s="5">
        <v>153.1</v>
      </c>
      <c r="DB460" s="5">
        <v>154.80000000000001</v>
      </c>
      <c r="DC460" s="5">
        <v>155.4</v>
      </c>
      <c r="DD460" s="5">
        <v>156.1</v>
      </c>
      <c r="DE460" s="5">
        <v>155.30000000000001</v>
      </c>
      <c r="DF460" s="5">
        <v>155.9</v>
      </c>
      <c r="DG460" s="5">
        <v>155.30000000000001</v>
      </c>
      <c r="DH460" s="5">
        <v>157.1</v>
      </c>
      <c r="DI460" s="5">
        <v>156.4</v>
      </c>
      <c r="DJ460" s="5">
        <v>157.5</v>
      </c>
      <c r="DK460" s="5">
        <v>158.6</v>
      </c>
      <c r="DL460" s="5">
        <v>158.5</v>
      </c>
      <c r="DM460" s="5">
        <v>159.19999999999999</v>
      </c>
      <c r="DN460" s="5">
        <v>160.9</v>
      </c>
      <c r="DO460" s="5">
        <v>161.5</v>
      </c>
      <c r="DP460" s="5">
        <v>160.80000000000001</v>
      </c>
      <c r="DQ460" s="5">
        <v>161.9</v>
      </c>
      <c r="DR460" s="5">
        <v>162.1</v>
      </c>
      <c r="DS460" s="5">
        <v>162.5</v>
      </c>
      <c r="DT460" s="5">
        <v>164.7</v>
      </c>
    </row>
    <row r="461" spans="1:124">
      <c r="A461" s="3" t="s">
        <v>935</v>
      </c>
      <c r="B461" s="3" t="s">
        <v>936</v>
      </c>
      <c r="C461" s="4">
        <v>5.2299999999999999E-2</v>
      </c>
      <c r="D461" s="5">
        <v>101.8</v>
      </c>
      <c r="E461" s="5">
        <v>101.7</v>
      </c>
      <c r="F461" s="5">
        <v>101.9</v>
      </c>
      <c r="G461" s="5">
        <v>100.8</v>
      </c>
      <c r="H461" s="5">
        <v>102.7</v>
      </c>
      <c r="I461" s="5">
        <v>99.8</v>
      </c>
      <c r="J461" s="5">
        <v>102.7</v>
      </c>
      <c r="K461" s="5">
        <v>102</v>
      </c>
      <c r="L461" s="5">
        <v>102.9</v>
      </c>
      <c r="M461" s="5">
        <v>103.4</v>
      </c>
      <c r="N461" s="5">
        <v>102.9</v>
      </c>
      <c r="O461" s="5">
        <v>100.5</v>
      </c>
      <c r="P461" s="5">
        <v>103.9</v>
      </c>
      <c r="Q461" s="5">
        <v>101.8</v>
      </c>
      <c r="R461" s="5">
        <v>105.3</v>
      </c>
      <c r="S461" s="5">
        <v>101.5</v>
      </c>
      <c r="T461" s="5">
        <v>105.6</v>
      </c>
      <c r="U461" s="5">
        <v>104</v>
      </c>
      <c r="V461" s="5">
        <v>102</v>
      </c>
      <c r="W461" s="5">
        <v>102.9</v>
      </c>
      <c r="X461" s="5">
        <v>103.2</v>
      </c>
      <c r="Y461" s="5">
        <v>103.3</v>
      </c>
      <c r="Z461" s="5">
        <v>98.1</v>
      </c>
      <c r="AA461" s="5">
        <v>98.3</v>
      </c>
      <c r="AB461" s="5">
        <v>99.8</v>
      </c>
      <c r="AC461" s="5">
        <v>101.3</v>
      </c>
      <c r="AD461" s="5">
        <v>104.5</v>
      </c>
      <c r="AE461" s="5">
        <v>102.2</v>
      </c>
      <c r="AF461" s="5">
        <v>102.7</v>
      </c>
      <c r="AG461" s="5">
        <v>100</v>
      </c>
      <c r="AH461" s="5">
        <v>104.5</v>
      </c>
      <c r="AI461" s="5">
        <v>100.5</v>
      </c>
      <c r="AJ461" s="5">
        <v>102.6</v>
      </c>
      <c r="AK461" s="5">
        <v>103.8</v>
      </c>
      <c r="AL461" s="5">
        <v>98.5</v>
      </c>
      <c r="AM461" s="5">
        <v>94.8</v>
      </c>
      <c r="AN461" s="5">
        <v>114</v>
      </c>
      <c r="AO461" s="5">
        <v>114</v>
      </c>
      <c r="AP461" s="5">
        <v>116.4</v>
      </c>
      <c r="AQ461" s="5">
        <v>120.2</v>
      </c>
      <c r="AR461" s="5">
        <v>113.6</v>
      </c>
      <c r="AS461" s="5">
        <v>113.7</v>
      </c>
      <c r="AT461" s="5">
        <v>113</v>
      </c>
      <c r="AU461" s="5">
        <v>113</v>
      </c>
      <c r="AV461" s="5">
        <v>113</v>
      </c>
      <c r="AW461" s="5">
        <v>113</v>
      </c>
      <c r="AX461" s="5">
        <v>113</v>
      </c>
      <c r="AY461" s="5">
        <v>113</v>
      </c>
      <c r="AZ461" s="5">
        <v>113</v>
      </c>
      <c r="BA461" s="5">
        <v>113</v>
      </c>
      <c r="BB461" s="5">
        <v>113</v>
      </c>
      <c r="BC461" s="5">
        <v>113</v>
      </c>
      <c r="BD461" s="5">
        <v>113</v>
      </c>
      <c r="BE461" s="5">
        <v>113</v>
      </c>
      <c r="BF461" s="5">
        <v>113</v>
      </c>
      <c r="BG461" s="5">
        <v>113</v>
      </c>
      <c r="BH461" s="5">
        <v>113</v>
      </c>
      <c r="BI461" s="5">
        <v>113</v>
      </c>
      <c r="BJ461" s="5">
        <v>117</v>
      </c>
      <c r="BK461" s="5">
        <v>117</v>
      </c>
      <c r="BL461" s="5">
        <v>115.8</v>
      </c>
      <c r="BM461" s="5">
        <v>119.7</v>
      </c>
      <c r="BN461" s="5">
        <v>105.2</v>
      </c>
      <c r="BO461" s="5">
        <v>100.9</v>
      </c>
      <c r="BP461" s="5">
        <v>100.9</v>
      </c>
      <c r="BQ461" s="5">
        <v>105</v>
      </c>
      <c r="BR461" s="5">
        <v>104.5</v>
      </c>
      <c r="BS461" s="5">
        <v>104.5</v>
      </c>
      <c r="BT461" s="5">
        <v>107.4</v>
      </c>
      <c r="BU461" s="5">
        <v>106.9</v>
      </c>
      <c r="BV461" s="5">
        <v>108.8</v>
      </c>
      <c r="BW461" s="5">
        <v>106</v>
      </c>
      <c r="BX461" s="5">
        <v>106</v>
      </c>
      <c r="BY461" s="5">
        <v>106.1</v>
      </c>
      <c r="BZ461" s="5">
        <v>105.2</v>
      </c>
      <c r="CA461" s="5">
        <v>105.3</v>
      </c>
      <c r="CB461" s="5">
        <v>104.9</v>
      </c>
      <c r="CC461" s="5">
        <v>106.4</v>
      </c>
      <c r="CD461" s="5">
        <v>106.9</v>
      </c>
      <c r="CE461" s="5">
        <v>107.3</v>
      </c>
      <c r="CF461" s="5">
        <v>106.8</v>
      </c>
      <c r="CG461" s="5">
        <v>107.5</v>
      </c>
      <c r="CH461" s="5">
        <v>108.3</v>
      </c>
      <c r="CI461" s="5">
        <v>109.6</v>
      </c>
      <c r="CJ461" s="5">
        <v>109.4</v>
      </c>
      <c r="CK461" s="5">
        <v>109.4</v>
      </c>
      <c r="CL461" s="5">
        <v>110.1</v>
      </c>
      <c r="CM461" s="5">
        <v>108.1</v>
      </c>
      <c r="CN461" s="5">
        <v>106.4</v>
      </c>
      <c r="CO461" s="5">
        <v>105.4</v>
      </c>
      <c r="CP461" s="5">
        <v>106.8</v>
      </c>
      <c r="CQ461" s="5">
        <v>104.3</v>
      </c>
      <c r="CR461" s="5">
        <v>102.8</v>
      </c>
      <c r="CS461" s="5">
        <v>102.5</v>
      </c>
      <c r="CT461" s="5">
        <v>105.3</v>
      </c>
      <c r="CU461" s="5">
        <v>104.6</v>
      </c>
      <c r="CV461" s="5">
        <v>105.8</v>
      </c>
      <c r="CW461" s="5">
        <v>106.2</v>
      </c>
      <c r="CX461" s="5">
        <v>104.7</v>
      </c>
      <c r="CY461" s="5">
        <v>103.4</v>
      </c>
      <c r="CZ461" s="5">
        <v>104.7</v>
      </c>
      <c r="DA461" s="5">
        <v>104.5</v>
      </c>
      <c r="DB461" s="5">
        <v>104.5</v>
      </c>
      <c r="DC461" s="5">
        <v>108.8</v>
      </c>
      <c r="DD461" s="5">
        <v>108.6</v>
      </c>
      <c r="DE461" s="5">
        <v>107.6</v>
      </c>
      <c r="DF461" s="5">
        <v>106.5</v>
      </c>
      <c r="DG461" s="5">
        <v>112.7</v>
      </c>
      <c r="DH461" s="5">
        <v>113.5</v>
      </c>
      <c r="DI461" s="5">
        <v>119.9</v>
      </c>
      <c r="DJ461" s="5">
        <v>118.1</v>
      </c>
      <c r="DK461" s="5">
        <v>120</v>
      </c>
      <c r="DL461" s="5">
        <v>120</v>
      </c>
      <c r="DM461" s="5">
        <v>120.1</v>
      </c>
      <c r="DN461" s="5">
        <v>120.1</v>
      </c>
      <c r="DO461" s="5">
        <v>120.1</v>
      </c>
      <c r="DP461" s="5">
        <v>122.9</v>
      </c>
      <c r="DQ461" s="5">
        <v>122.9</v>
      </c>
      <c r="DR461" s="5">
        <v>115.7</v>
      </c>
      <c r="DS461" s="5">
        <v>116</v>
      </c>
      <c r="DT461" s="5">
        <v>116.6</v>
      </c>
    </row>
    <row r="462" spans="1:124">
      <c r="A462" s="3" t="s">
        <v>937</v>
      </c>
      <c r="B462" s="3" t="s">
        <v>938</v>
      </c>
      <c r="C462" s="4">
        <v>3.6130000000000002E-2</v>
      </c>
      <c r="D462" s="5">
        <v>102.4</v>
      </c>
      <c r="E462" s="5">
        <v>102.4</v>
      </c>
      <c r="F462" s="5">
        <v>102.4</v>
      </c>
      <c r="G462" s="5">
        <v>102.4</v>
      </c>
      <c r="H462" s="5">
        <v>102.4</v>
      </c>
      <c r="I462" s="5">
        <v>102.4</v>
      </c>
      <c r="J462" s="5">
        <v>102.4</v>
      </c>
      <c r="K462" s="5">
        <v>102.4</v>
      </c>
      <c r="L462" s="5">
        <v>102.4</v>
      </c>
      <c r="M462" s="5">
        <v>102.4</v>
      </c>
      <c r="N462" s="5">
        <v>102.4</v>
      </c>
      <c r="O462" s="5">
        <v>102.4</v>
      </c>
      <c r="P462" s="5">
        <v>102.7</v>
      </c>
      <c r="Q462" s="5">
        <v>103.3</v>
      </c>
      <c r="R462" s="5">
        <v>103.3</v>
      </c>
      <c r="S462" s="5">
        <v>103.3</v>
      </c>
      <c r="T462" s="5">
        <v>103.3</v>
      </c>
      <c r="U462" s="5">
        <v>103.3</v>
      </c>
      <c r="V462" s="5">
        <v>103.3</v>
      </c>
      <c r="W462" s="5">
        <v>103.3</v>
      </c>
      <c r="X462" s="5">
        <v>104.5</v>
      </c>
      <c r="Y462" s="5">
        <v>104.5</v>
      </c>
      <c r="Z462" s="5">
        <v>104.5</v>
      </c>
      <c r="AA462" s="5">
        <v>104.5</v>
      </c>
      <c r="AB462" s="5">
        <v>105.5</v>
      </c>
      <c r="AC462" s="5">
        <v>106.2</v>
      </c>
      <c r="AD462" s="5">
        <v>106.2</v>
      </c>
      <c r="AE462" s="5">
        <v>106.2</v>
      </c>
      <c r="AF462" s="5">
        <v>106.2</v>
      </c>
      <c r="AG462" s="5">
        <v>109</v>
      </c>
      <c r="AH462" s="5">
        <v>109</v>
      </c>
      <c r="AI462" s="5">
        <v>109</v>
      </c>
      <c r="AJ462" s="5">
        <v>109</v>
      </c>
      <c r="AK462" s="5">
        <v>110</v>
      </c>
      <c r="AL462" s="5">
        <v>111</v>
      </c>
      <c r="AM462" s="5">
        <v>111</v>
      </c>
      <c r="AN462" s="5">
        <v>111.4</v>
      </c>
      <c r="AO462" s="5">
        <v>111.9</v>
      </c>
      <c r="AP462" s="5">
        <v>111.9</v>
      </c>
      <c r="AQ462" s="5">
        <v>112.1</v>
      </c>
      <c r="AR462" s="5">
        <v>109.3</v>
      </c>
      <c r="AS462" s="5">
        <v>109.3</v>
      </c>
      <c r="AT462" s="5">
        <v>109.3</v>
      </c>
      <c r="AU462" s="5">
        <v>110.8</v>
      </c>
      <c r="AV462" s="5">
        <v>108</v>
      </c>
      <c r="AW462" s="5">
        <v>109.2</v>
      </c>
      <c r="AX462" s="5">
        <v>109.2</v>
      </c>
      <c r="AY462" s="5">
        <v>109.2</v>
      </c>
      <c r="AZ462" s="5">
        <v>109.4</v>
      </c>
      <c r="BA462" s="5">
        <v>110.6</v>
      </c>
      <c r="BB462" s="5">
        <v>110.6</v>
      </c>
      <c r="BC462" s="5">
        <v>110.6</v>
      </c>
      <c r="BD462" s="5">
        <v>110.6</v>
      </c>
      <c r="BE462" s="5">
        <v>110.6</v>
      </c>
      <c r="BF462" s="5">
        <v>110.6</v>
      </c>
      <c r="BG462" s="5">
        <v>110.3</v>
      </c>
      <c r="BH462" s="5">
        <v>110.6</v>
      </c>
      <c r="BI462" s="5">
        <v>111.4</v>
      </c>
      <c r="BJ462" s="5">
        <v>111.4</v>
      </c>
      <c r="BK462" s="5">
        <v>111.4</v>
      </c>
      <c r="BL462" s="5">
        <v>112.9</v>
      </c>
      <c r="BM462" s="5">
        <v>114.5</v>
      </c>
      <c r="BN462" s="5">
        <v>114.5</v>
      </c>
      <c r="BO462" s="5">
        <v>113.1</v>
      </c>
      <c r="BP462" s="5">
        <v>112</v>
      </c>
      <c r="BQ462" s="5">
        <v>112</v>
      </c>
      <c r="BR462" s="5">
        <v>112</v>
      </c>
      <c r="BS462" s="5">
        <v>112</v>
      </c>
      <c r="BT462" s="5">
        <v>112</v>
      </c>
      <c r="BU462" s="5">
        <v>112</v>
      </c>
      <c r="BV462" s="5">
        <v>117.3</v>
      </c>
      <c r="BW462" s="5">
        <v>117.7</v>
      </c>
      <c r="BX462" s="5">
        <v>117.7</v>
      </c>
      <c r="BY462" s="5">
        <v>117.7</v>
      </c>
      <c r="BZ462" s="5">
        <v>118.6</v>
      </c>
      <c r="CA462" s="5">
        <v>118.6</v>
      </c>
      <c r="CB462" s="5">
        <v>118.6</v>
      </c>
      <c r="CC462" s="5">
        <v>118.6</v>
      </c>
      <c r="CD462" s="5">
        <v>120.2</v>
      </c>
      <c r="CE462" s="5">
        <v>123.2</v>
      </c>
      <c r="CF462" s="5">
        <v>123.2</v>
      </c>
      <c r="CG462" s="5">
        <v>123.2</v>
      </c>
      <c r="CH462" s="5">
        <v>123.2</v>
      </c>
      <c r="CI462" s="5">
        <v>123.2</v>
      </c>
      <c r="CJ462" s="5">
        <v>121.4</v>
      </c>
      <c r="CK462" s="5">
        <v>121.4</v>
      </c>
      <c r="CL462" s="5">
        <v>122.9</v>
      </c>
      <c r="CM462" s="5">
        <v>122.9</v>
      </c>
      <c r="CN462" s="5">
        <v>123</v>
      </c>
      <c r="CO462" s="5">
        <v>123</v>
      </c>
      <c r="CP462" s="5">
        <v>123</v>
      </c>
      <c r="CQ462" s="5">
        <v>123</v>
      </c>
      <c r="CR462" s="5">
        <v>124.9</v>
      </c>
      <c r="CS462" s="5">
        <v>124.9</v>
      </c>
      <c r="CT462" s="5">
        <v>125.1</v>
      </c>
      <c r="CU462" s="5">
        <v>125.1</v>
      </c>
      <c r="CV462" s="5">
        <v>120.5</v>
      </c>
      <c r="CW462" s="5">
        <v>122.5</v>
      </c>
      <c r="CX462" s="5">
        <v>122.5</v>
      </c>
      <c r="CY462" s="5">
        <v>124.1</v>
      </c>
      <c r="CZ462" s="5">
        <v>125.1</v>
      </c>
      <c r="DA462" s="5">
        <v>126.7</v>
      </c>
      <c r="DB462" s="5">
        <v>125.6</v>
      </c>
      <c r="DC462" s="5">
        <v>125.6</v>
      </c>
      <c r="DD462" s="5">
        <v>123.5</v>
      </c>
      <c r="DE462" s="5">
        <v>123.7</v>
      </c>
      <c r="DF462" s="5">
        <v>123.9</v>
      </c>
      <c r="DG462" s="5">
        <v>123.7</v>
      </c>
      <c r="DH462" s="5">
        <v>124.2</v>
      </c>
      <c r="DI462" s="5">
        <v>124.2</v>
      </c>
      <c r="DJ462" s="5">
        <v>124.2</v>
      </c>
      <c r="DK462" s="5">
        <v>125.9</v>
      </c>
      <c r="DL462" s="5">
        <v>127.1</v>
      </c>
      <c r="DM462" s="5">
        <v>126.1</v>
      </c>
      <c r="DN462" s="5">
        <v>126.1</v>
      </c>
      <c r="DO462" s="5">
        <v>126.1</v>
      </c>
      <c r="DP462" s="5">
        <v>128</v>
      </c>
      <c r="DQ462" s="5">
        <v>127.1</v>
      </c>
      <c r="DR462" s="5">
        <v>128</v>
      </c>
      <c r="DS462" s="5">
        <v>129.5</v>
      </c>
      <c r="DT462" s="5">
        <v>134.80000000000001</v>
      </c>
    </row>
    <row r="463" spans="1:124">
      <c r="A463" s="3" t="s">
        <v>939</v>
      </c>
      <c r="B463" s="3" t="s">
        <v>940</v>
      </c>
      <c r="C463" s="4">
        <v>1.289E-2</v>
      </c>
      <c r="D463" s="5">
        <v>110.4</v>
      </c>
      <c r="E463" s="5">
        <v>103.5</v>
      </c>
      <c r="F463" s="5">
        <v>103.6</v>
      </c>
      <c r="G463" s="5">
        <v>103.4</v>
      </c>
      <c r="H463" s="5">
        <v>102.5</v>
      </c>
      <c r="I463" s="5">
        <v>99.9</v>
      </c>
      <c r="J463" s="5">
        <v>100.1</v>
      </c>
      <c r="K463" s="5">
        <v>106.9</v>
      </c>
      <c r="L463" s="5">
        <v>105.9</v>
      </c>
      <c r="M463" s="5">
        <v>100.2</v>
      </c>
      <c r="N463" s="5">
        <v>106.4</v>
      </c>
      <c r="O463" s="5">
        <v>113.4</v>
      </c>
      <c r="P463" s="5">
        <v>114.8</v>
      </c>
      <c r="Q463" s="5">
        <v>114.1</v>
      </c>
      <c r="R463" s="5">
        <v>113.3</v>
      </c>
      <c r="S463" s="5">
        <v>100.6</v>
      </c>
      <c r="T463" s="5">
        <v>101.1</v>
      </c>
      <c r="U463" s="5">
        <v>104.6</v>
      </c>
      <c r="V463" s="5">
        <v>101.7</v>
      </c>
      <c r="W463" s="5">
        <v>106.6</v>
      </c>
      <c r="X463" s="5">
        <v>105.8</v>
      </c>
      <c r="Y463" s="5">
        <v>109.6</v>
      </c>
      <c r="Z463" s="5">
        <v>118.8</v>
      </c>
      <c r="AA463" s="5">
        <v>119.2</v>
      </c>
      <c r="AB463" s="5">
        <v>124.8</v>
      </c>
      <c r="AC463" s="5">
        <v>120.4</v>
      </c>
      <c r="AD463" s="5">
        <v>124.4</v>
      </c>
      <c r="AE463" s="5">
        <v>122.6</v>
      </c>
      <c r="AF463" s="5">
        <v>119</v>
      </c>
      <c r="AG463" s="5">
        <v>114.6</v>
      </c>
      <c r="AH463" s="5">
        <v>116.2</v>
      </c>
      <c r="AI463" s="5">
        <v>119.6</v>
      </c>
      <c r="AJ463" s="5">
        <v>122.7</v>
      </c>
      <c r="AK463" s="5">
        <v>122.7</v>
      </c>
      <c r="AL463" s="5">
        <v>119.5</v>
      </c>
      <c r="AM463" s="5">
        <v>129.19999999999999</v>
      </c>
      <c r="AN463" s="5">
        <v>115.5</v>
      </c>
      <c r="AO463" s="5">
        <v>115.6</v>
      </c>
      <c r="AP463" s="5">
        <v>119</v>
      </c>
      <c r="AQ463" s="5">
        <v>119.4</v>
      </c>
      <c r="AR463" s="5">
        <v>116.4</v>
      </c>
      <c r="AS463" s="5">
        <v>119</v>
      </c>
      <c r="AT463" s="5">
        <v>123.4</v>
      </c>
      <c r="AU463" s="5">
        <v>127.8</v>
      </c>
      <c r="AV463" s="5">
        <v>129.6</v>
      </c>
      <c r="AW463" s="5">
        <v>132.19999999999999</v>
      </c>
      <c r="AX463" s="5">
        <v>135.1</v>
      </c>
      <c r="AY463" s="5">
        <v>134.6</v>
      </c>
      <c r="AZ463" s="5">
        <v>136.9</v>
      </c>
      <c r="BA463" s="5">
        <v>137.80000000000001</v>
      </c>
      <c r="BB463" s="5">
        <v>138.6</v>
      </c>
      <c r="BC463" s="5">
        <v>138.6</v>
      </c>
      <c r="BD463" s="5">
        <v>138.6</v>
      </c>
      <c r="BE463" s="5">
        <v>138.6</v>
      </c>
      <c r="BF463" s="5">
        <v>138.6</v>
      </c>
      <c r="BG463" s="5">
        <v>140.9</v>
      </c>
      <c r="BH463" s="5">
        <v>144.30000000000001</v>
      </c>
      <c r="BI463" s="5">
        <v>144.30000000000001</v>
      </c>
      <c r="BJ463" s="5">
        <v>144.30000000000001</v>
      </c>
      <c r="BK463" s="5">
        <v>144.30000000000001</v>
      </c>
      <c r="BL463" s="5">
        <v>144.30000000000001</v>
      </c>
      <c r="BM463" s="5">
        <v>144.30000000000001</v>
      </c>
      <c r="BN463" s="5">
        <v>144.30000000000001</v>
      </c>
      <c r="BO463" s="5">
        <v>143.9</v>
      </c>
      <c r="BP463" s="5">
        <v>141.5</v>
      </c>
      <c r="BQ463" s="5">
        <v>133.19999999999999</v>
      </c>
      <c r="BR463" s="5">
        <v>133.19999999999999</v>
      </c>
      <c r="BS463" s="5">
        <v>133.19999999999999</v>
      </c>
      <c r="BT463" s="5">
        <v>133.19999999999999</v>
      </c>
      <c r="BU463" s="5">
        <v>133.19999999999999</v>
      </c>
      <c r="BV463" s="5">
        <v>133.19999999999999</v>
      </c>
      <c r="BW463" s="5">
        <v>128.69999999999999</v>
      </c>
      <c r="BX463" s="5">
        <v>128.69999999999999</v>
      </c>
      <c r="BY463" s="5">
        <v>128.69999999999999</v>
      </c>
      <c r="BZ463" s="5">
        <v>128.69999999999999</v>
      </c>
      <c r="CA463" s="5">
        <v>128.69999999999999</v>
      </c>
      <c r="CB463" s="5">
        <v>128.69999999999999</v>
      </c>
      <c r="CC463" s="5">
        <v>128.69999999999999</v>
      </c>
      <c r="CD463" s="5">
        <v>128.69999999999999</v>
      </c>
      <c r="CE463" s="5">
        <v>128.69999999999999</v>
      </c>
      <c r="CF463" s="5">
        <v>128.5</v>
      </c>
      <c r="CG463" s="5">
        <v>128.5</v>
      </c>
      <c r="CH463" s="5">
        <v>128.5</v>
      </c>
      <c r="CI463" s="5">
        <v>128.4</v>
      </c>
      <c r="CJ463" s="5">
        <v>128.4</v>
      </c>
      <c r="CK463" s="5">
        <v>129.9</v>
      </c>
      <c r="CL463" s="5">
        <v>129.5</v>
      </c>
      <c r="CM463" s="5">
        <v>129.5</v>
      </c>
      <c r="CN463" s="5">
        <v>128.30000000000001</v>
      </c>
      <c r="CO463" s="5">
        <v>128.30000000000001</v>
      </c>
      <c r="CP463" s="5">
        <v>128.30000000000001</v>
      </c>
      <c r="CQ463" s="5">
        <v>128.69999999999999</v>
      </c>
      <c r="CR463" s="5">
        <v>128.30000000000001</v>
      </c>
      <c r="CS463" s="5">
        <v>128.30000000000001</v>
      </c>
      <c r="CT463" s="5">
        <v>128.30000000000001</v>
      </c>
      <c r="CU463" s="5">
        <v>128.69999999999999</v>
      </c>
      <c r="CV463" s="5">
        <v>132</v>
      </c>
      <c r="CW463" s="5">
        <v>132.6</v>
      </c>
      <c r="CX463" s="5">
        <v>132.6</v>
      </c>
      <c r="CY463" s="5">
        <v>132.6</v>
      </c>
      <c r="CZ463" s="5">
        <v>132.6</v>
      </c>
      <c r="DA463" s="5">
        <v>132.6</v>
      </c>
      <c r="DB463" s="5">
        <v>132.5</v>
      </c>
      <c r="DC463" s="5">
        <v>132.5</v>
      </c>
      <c r="DD463" s="5">
        <v>132.6</v>
      </c>
      <c r="DE463" s="5">
        <v>132.6</v>
      </c>
      <c r="DF463" s="5">
        <v>132.6</v>
      </c>
      <c r="DG463" s="5">
        <v>133</v>
      </c>
      <c r="DH463" s="5">
        <v>133</v>
      </c>
      <c r="DI463" s="5">
        <v>133.9</v>
      </c>
      <c r="DJ463" s="5">
        <v>133.9</v>
      </c>
      <c r="DK463" s="5">
        <v>133.9</v>
      </c>
      <c r="DL463" s="5">
        <v>133.9</v>
      </c>
      <c r="DM463" s="5">
        <v>133.9</v>
      </c>
      <c r="DN463" s="5">
        <v>135.69999999999999</v>
      </c>
      <c r="DO463" s="5">
        <v>135.6</v>
      </c>
      <c r="DP463" s="5">
        <v>135.80000000000001</v>
      </c>
      <c r="DQ463" s="5">
        <v>138.19999999999999</v>
      </c>
      <c r="DR463" s="5">
        <v>141.69999999999999</v>
      </c>
      <c r="DS463" s="5">
        <v>145.6</v>
      </c>
      <c r="DT463" s="5">
        <v>147.80000000000001</v>
      </c>
    </row>
    <row r="464" spans="1:124">
      <c r="A464" s="3" t="s">
        <v>941</v>
      </c>
      <c r="B464" s="3" t="s">
        <v>942</v>
      </c>
      <c r="C464" s="4">
        <v>0.23061000000000001</v>
      </c>
      <c r="D464" s="5">
        <v>103.4</v>
      </c>
      <c r="E464" s="5">
        <v>106.6</v>
      </c>
      <c r="F464" s="5">
        <v>106.2</v>
      </c>
      <c r="G464" s="5">
        <v>106.5</v>
      </c>
      <c r="H464" s="5">
        <v>107.2</v>
      </c>
      <c r="I464" s="5">
        <v>106.8</v>
      </c>
      <c r="J464" s="5">
        <v>106.6</v>
      </c>
      <c r="K464" s="5">
        <v>109</v>
      </c>
      <c r="L464" s="5">
        <v>106.1</v>
      </c>
      <c r="M464" s="5">
        <v>105</v>
      </c>
      <c r="N464" s="5">
        <v>103.3</v>
      </c>
      <c r="O464" s="5">
        <v>103.3</v>
      </c>
      <c r="P464" s="5">
        <v>102.9</v>
      </c>
      <c r="Q464" s="5">
        <v>104</v>
      </c>
      <c r="R464" s="5">
        <v>106.4</v>
      </c>
      <c r="S464" s="5">
        <v>103.6</v>
      </c>
      <c r="T464" s="5">
        <v>105.5</v>
      </c>
      <c r="U464" s="5">
        <v>105.1</v>
      </c>
      <c r="V464" s="5">
        <v>107.7</v>
      </c>
      <c r="W464" s="5">
        <v>109.8</v>
      </c>
      <c r="X464" s="5">
        <v>107.7</v>
      </c>
      <c r="Y464" s="5">
        <v>108.4</v>
      </c>
      <c r="Z464" s="5">
        <v>108.3</v>
      </c>
      <c r="AA464" s="5">
        <v>110.5</v>
      </c>
      <c r="AB464" s="5">
        <v>114.6</v>
      </c>
      <c r="AC464" s="5">
        <v>113.8</v>
      </c>
      <c r="AD464" s="5">
        <v>113.2</v>
      </c>
      <c r="AE464" s="5">
        <v>111.6</v>
      </c>
      <c r="AF464" s="5">
        <v>112.7</v>
      </c>
      <c r="AG464" s="5">
        <v>116</v>
      </c>
      <c r="AH464" s="5">
        <v>113</v>
      </c>
      <c r="AI464" s="5">
        <v>112</v>
      </c>
      <c r="AJ464" s="5">
        <v>114.6</v>
      </c>
      <c r="AK464" s="5">
        <v>116.6</v>
      </c>
      <c r="AL464" s="5">
        <v>115.5</v>
      </c>
      <c r="AM464" s="5">
        <v>114.3</v>
      </c>
      <c r="AN464" s="5">
        <v>113.8</v>
      </c>
      <c r="AO464" s="5">
        <v>113.4</v>
      </c>
      <c r="AP464" s="5">
        <v>112</v>
      </c>
      <c r="AQ464" s="5">
        <v>111.8</v>
      </c>
      <c r="AR464" s="5">
        <v>111.4</v>
      </c>
      <c r="AS464" s="5">
        <v>114.3</v>
      </c>
      <c r="AT464" s="5">
        <v>114.3</v>
      </c>
      <c r="AU464" s="5">
        <v>112.7</v>
      </c>
      <c r="AV464" s="5">
        <v>113.6</v>
      </c>
      <c r="AW464" s="5">
        <v>110.2</v>
      </c>
      <c r="AX464" s="5">
        <v>111.8</v>
      </c>
      <c r="AY464" s="5">
        <v>112.3</v>
      </c>
      <c r="AZ464" s="5">
        <v>115.5</v>
      </c>
      <c r="BA464" s="5">
        <v>110</v>
      </c>
      <c r="BB464" s="5">
        <v>110.6</v>
      </c>
      <c r="BC464" s="5">
        <v>111.6</v>
      </c>
      <c r="BD464" s="5">
        <v>110.5</v>
      </c>
      <c r="BE464" s="5">
        <v>109.1</v>
      </c>
      <c r="BF464" s="5">
        <v>110.4</v>
      </c>
      <c r="BG464" s="5">
        <v>110.3</v>
      </c>
      <c r="BH464" s="5">
        <v>109.9</v>
      </c>
      <c r="BI464" s="5">
        <v>110.3</v>
      </c>
      <c r="BJ464" s="5">
        <v>111.9</v>
      </c>
      <c r="BK464" s="5">
        <v>110</v>
      </c>
      <c r="BL464" s="5">
        <v>108.7</v>
      </c>
      <c r="BM464" s="5">
        <v>106.8</v>
      </c>
      <c r="BN464" s="5">
        <v>107.2</v>
      </c>
      <c r="BO464" s="5">
        <v>111.9</v>
      </c>
      <c r="BP464" s="5">
        <v>113.6</v>
      </c>
      <c r="BQ464" s="5">
        <v>114.7</v>
      </c>
      <c r="BR464" s="5">
        <v>115.8</v>
      </c>
      <c r="BS464" s="5">
        <v>115.8</v>
      </c>
      <c r="BT464" s="5">
        <v>117.1</v>
      </c>
      <c r="BU464" s="5">
        <v>113.8</v>
      </c>
      <c r="BV464" s="5">
        <v>114.4</v>
      </c>
      <c r="BW464" s="5">
        <v>114.8</v>
      </c>
      <c r="BX464" s="5">
        <v>112.4</v>
      </c>
      <c r="BY464" s="5">
        <v>113.5</v>
      </c>
      <c r="BZ464" s="5">
        <v>114.6</v>
      </c>
      <c r="CA464" s="5">
        <v>117.8</v>
      </c>
      <c r="CB464" s="5">
        <v>120.4</v>
      </c>
      <c r="CC464" s="5">
        <v>121.1</v>
      </c>
      <c r="CD464" s="5">
        <v>123.6</v>
      </c>
      <c r="CE464" s="5">
        <v>124.2</v>
      </c>
      <c r="CF464" s="5">
        <v>118.4</v>
      </c>
      <c r="CG464" s="5">
        <v>119.8</v>
      </c>
      <c r="CH464" s="5">
        <v>120.3</v>
      </c>
      <c r="CI464" s="5">
        <v>117.4</v>
      </c>
      <c r="CJ464" s="5">
        <v>118.1</v>
      </c>
      <c r="CK464" s="5">
        <v>118.1</v>
      </c>
      <c r="CL464" s="5">
        <v>117.8</v>
      </c>
      <c r="CM464" s="5">
        <v>117.6</v>
      </c>
      <c r="CN464" s="5">
        <v>118.4</v>
      </c>
      <c r="CO464" s="5">
        <v>117.1</v>
      </c>
      <c r="CP464" s="5">
        <v>117.3</v>
      </c>
      <c r="CQ464" s="5">
        <v>121.2</v>
      </c>
      <c r="CR464" s="5">
        <v>120.5</v>
      </c>
      <c r="CS464" s="5">
        <v>121.3</v>
      </c>
      <c r="CT464" s="5">
        <v>121.5</v>
      </c>
      <c r="CU464" s="5">
        <v>122.4</v>
      </c>
      <c r="CV464" s="5">
        <v>121.5</v>
      </c>
      <c r="CW464" s="5">
        <v>122</v>
      </c>
      <c r="CX464" s="5">
        <v>122.7</v>
      </c>
      <c r="CY464" s="5">
        <v>121.5</v>
      </c>
      <c r="CZ464" s="5">
        <v>122.7</v>
      </c>
      <c r="DA464" s="5">
        <v>125.1</v>
      </c>
      <c r="DB464" s="5">
        <v>125.4</v>
      </c>
      <c r="DC464" s="5">
        <v>129.30000000000001</v>
      </c>
      <c r="DD464" s="5">
        <v>126.5</v>
      </c>
      <c r="DE464" s="5">
        <v>127.5</v>
      </c>
      <c r="DF464" s="5">
        <v>128.30000000000001</v>
      </c>
      <c r="DG464" s="5">
        <v>127.1</v>
      </c>
      <c r="DH464" s="5">
        <v>129.4</v>
      </c>
      <c r="DI464" s="5">
        <v>131.69999999999999</v>
      </c>
      <c r="DJ464" s="5">
        <v>131</v>
      </c>
      <c r="DK464" s="5">
        <v>130.69999999999999</v>
      </c>
      <c r="DL464" s="5">
        <v>131.5</v>
      </c>
      <c r="DM464" s="5">
        <v>130.80000000000001</v>
      </c>
      <c r="DN464" s="5">
        <v>131.1</v>
      </c>
      <c r="DO464" s="5">
        <v>131.69999999999999</v>
      </c>
      <c r="DP464" s="5">
        <v>134.69999999999999</v>
      </c>
      <c r="DQ464" s="5">
        <v>140</v>
      </c>
      <c r="DR464" s="5">
        <v>139.80000000000001</v>
      </c>
      <c r="DS464" s="5">
        <v>136.19999999999999</v>
      </c>
      <c r="DT464" s="5">
        <v>137.19999999999999</v>
      </c>
    </row>
    <row r="465" spans="1:124">
      <c r="A465" s="3" t="s">
        <v>943</v>
      </c>
      <c r="B465" s="3" t="s">
        <v>944</v>
      </c>
      <c r="C465" s="4">
        <v>3.6269999999999997E-2</v>
      </c>
      <c r="D465" s="5">
        <v>101.5</v>
      </c>
      <c r="E465" s="5">
        <v>105.6</v>
      </c>
      <c r="F465" s="5">
        <v>109.5</v>
      </c>
      <c r="G465" s="5">
        <v>109.5</v>
      </c>
      <c r="H465" s="5">
        <v>109.5</v>
      </c>
      <c r="I465" s="5">
        <v>109.5</v>
      </c>
      <c r="J465" s="5">
        <v>108</v>
      </c>
      <c r="K465" s="5">
        <v>108</v>
      </c>
      <c r="L465" s="5">
        <v>108</v>
      </c>
      <c r="M465" s="5">
        <v>108</v>
      </c>
      <c r="N465" s="5">
        <v>106.4</v>
      </c>
      <c r="O465" s="5">
        <v>108</v>
      </c>
      <c r="P465" s="5">
        <v>115.4</v>
      </c>
      <c r="Q465" s="5">
        <v>116.9</v>
      </c>
      <c r="R465" s="5">
        <v>113.8</v>
      </c>
      <c r="S465" s="5">
        <v>113.8</v>
      </c>
      <c r="T465" s="5">
        <v>141.6</v>
      </c>
      <c r="U465" s="5">
        <v>132.9</v>
      </c>
      <c r="V465" s="5">
        <v>132.30000000000001</v>
      </c>
      <c r="W465" s="5">
        <v>138.5</v>
      </c>
      <c r="X465" s="5">
        <v>131.30000000000001</v>
      </c>
      <c r="Y465" s="5">
        <v>132.5</v>
      </c>
      <c r="Z465" s="5">
        <v>138.1</v>
      </c>
      <c r="AA465" s="5">
        <v>134.69999999999999</v>
      </c>
      <c r="AB465" s="5">
        <v>127.4</v>
      </c>
      <c r="AC465" s="5">
        <v>130.5</v>
      </c>
      <c r="AD465" s="5">
        <v>132.80000000000001</v>
      </c>
      <c r="AE465" s="5">
        <v>126.8</v>
      </c>
      <c r="AF465" s="5">
        <v>136.1</v>
      </c>
      <c r="AG465" s="5">
        <v>129</v>
      </c>
      <c r="AH465" s="5">
        <v>128.69999999999999</v>
      </c>
      <c r="AI465" s="5">
        <v>134</v>
      </c>
      <c r="AJ465" s="5">
        <v>135.5</v>
      </c>
      <c r="AK465" s="5">
        <v>134.1</v>
      </c>
      <c r="AL465" s="5">
        <v>132.19999999999999</v>
      </c>
      <c r="AM465" s="5">
        <v>133.9</v>
      </c>
      <c r="AN465" s="5">
        <v>139</v>
      </c>
      <c r="AO465" s="5">
        <v>142.6</v>
      </c>
      <c r="AP465" s="5">
        <v>142.6</v>
      </c>
      <c r="AQ465" s="5">
        <v>135.19999999999999</v>
      </c>
      <c r="AR465" s="5">
        <v>135.4</v>
      </c>
      <c r="AS465" s="5">
        <v>135.4</v>
      </c>
      <c r="AT465" s="5">
        <v>135.4</v>
      </c>
      <c r="AU465" s="5">
        <v>135.4</v>
      </c>
      <c r="AV465" s="5">
        <v>135.4</v>
      </c>
      <c r="AW465" s="5">
        <v>135.4</v>
      </c>
      <c r="AX465" s="5">
        <v>135.4</v>
      </c>
      <c r="AY465" s="5">
        <v>135.4</v>
      </c>
      <c r="AZ465" s="5">
        <v>135.4</v>
      </c>
      <c r="BA465" s="5">
        <v>135.4</v>
      </c>
      <c r="BB465" s="5">
        <v>135.4</v>
      </c>
      <c r="BC465" s="5">
        <v>135.4</v>
      </c>
      <c r="BD465" s="5">
        <v>135.4</v>
      </c>
      <c r="BE465" s="5">
        <v>135.69999999999999</v>
      </c>
      <c r="BF465" s="5">
        <v>149</v>
      </c>
      <c r="BG465" s="5">
        <v>149</v>
      </c>
      <c r="BH465" s="5">
        <v>153.5</v>
      </c>
      <c r="BI465" s="5">
        <v>155</v>
      </c>
      <c r="BJ465" s="5">
        <v>153.5</v>
      </c>
      <c r="BK465" s="5">
        <v>154.30000000000001</v>
      </c>
      <c r="BL465" s="5">
        <v>156.6</v>
      </c>
      <c r="BM465" s="5">
        <v>156.6</v>
      </c>
      <c r="BN465" s="5">
        <v>156.6</v>
      </c>
      <c r="BO465" s="5">
        <v>154.30000000000001</v>
      </c>
      <c r="BP465" s="5">
        <v>154.30000000000001</v>
      </c>
      <c r="BQ465" s="5">
        <v>166.2</v>
      </c>
      <c r="BR465" s="5">
        <v>162.6</v>
      </c>
      <c r="BS465" s="5">
        <v>162.6</v>
      </c>
      <c r="BT465" s="5">
        <v>162.6</v>
      </c>
      <c r="BU465" s="5">
        <v>162.6</v>
      </c>
      <c r="BV465" s="5">
        <v>138.69999999999999</v>
      </c>
      <c r="BW465" s="5">
        <v>136.69999999999999</v>
      </c>
      <c r="BX465" s="5">
        <v>148.19999999999999</v>
      </c>
      <c r="BY465" s="5">
        <v>148.19999999999999</v>
      </c>
      <c r="BZ465" s="5">
        <v>148.19999999999999</v>
      </c>
      <c r="CA465" s="5">
        <v>150.5</v>
      </c>
      <c r="CB465" s="5">
        <v>150.5</v>
      </c>
      <c r="CC465" s="5">
        <v>154.30000000000001</v>
      </c>
      <c r="CD465" s="5">
        <v>154.30000000000001</v>
      </c>
      <c r="CE465" s="5">
        <v>150.30000000000001</v>
      </c>
      <c r="CF465" s="5">
        <v>152.30000000000001</v>
      </c>
      <c r="CG465" s="5">
        <v>187.4</v>
      </c>
      <c r="CH465" s="5">
        <v>187.4</v>
      </c>
      <c r="CI465" s="5">
        <v>187.4</v>
      </c>
      <c r="CJ465" s="5">
        <v>195.9</v>
      </c>
      <c r="CK465" s="5">
        <v>191.3</v>
      </c>
      <c r="CL465" s="5">
        <v>191.3</v>
      </c>
      <c r="CM465" s="5">
        <v>197.7</v>
      </c>
      <c r="CN465" s="5">
        <v>197.7</v>
      </c>
      <c r="CO465" s="5">
        <v>197.7</v>
      </c>
      <c r="CP465" s="5">
        <v>197.7</v>
      </c>
      <c r="CQ465" s="5">
        <v>197.7</v>
      </c>
      <c r="CR465" s="5">
        <v>197.7</v>
      </c>
      <c r="CS465" s="5">
        <v>197.7</v>
      </c>
      <c r="CT465" s="5">
        <v>197.7</v>
      </c>
      <c r="CU465" s="5">
        <v>197.7</v>
      </c>
      <c r="CV465" s="5">
        <v>197.7</v>
      </c>
      <c r="CW465" s="5">
        <v>193.2</v>
      </c>
      <c r="CX465" s="5">
        <v>193.2</v>
      </c>
      <c r="CY465" s="5">
        <v>193.2</v>
      </c>
      <c r="CZ465" s="5">
        <v>193.2</v>
      </c>
      <c r="DA465" s="5">
        <v>192.2</v>
      </c>
      <c r="DB465" s="5">
        <v>192.2</v>
      </c>
      <c r="DC465" s="5">
        <v>193.2</v>
      </c>
      <c r="DD465" s="5">
        <v>193.2</v>
      </c>
      <c r="DE465" s="5">
        <v>193.2</v>
      </c>
      <c r="DF465" s="5">
        <v>193.2</v>
      </c>
      <c r="DG465" s="5">
        <v>193.2</v>
      </c>
      <c r="DH465" s="5">
        <v>193</v>
      </c>
      <c r="DI465" s="5">
        <v>193.2</v>
      </c>
      <c r="DJ465" s="5">
        <v>193.2</v>
      </c>
      <c r="DK465" s="5">
        <v>193.2</v>
      </c>
      <c r="DL465" s="5">
        <v>193.2</v>
      </c>
      <c r="DM465" s="5">
        <v>197.7</v>
      </c>
      <c r="DN465" s="5">
        <v>197.7</v>
      </c>
      <c r="DO465" s="5">
        <v>202</v>
      </c>
      <c r="DP465" s="5">
        <v>202</v>
      </c>
      <c r="DQ465" s="5">
        <v>202</v>
      </c>
      <c r="DR465" s="5">
        <v>210.1</v>
      </c>
      <c r="DS465" s="5">
        <v>214.9</v>
      </c>
      <c r="DT465" s="5">
        <v>223.5</v>
      </c>
    </row>
    <row r="466" spans="1:124">
      <c r="A466" s="3" t="s">
        <v>945</v>
      </c>
      <c r="B466" s="3" t="s">
        <v>946</v>
      </c>
      <c r="C466" s="4">
        <v>9.5899999999999996E-3</v>
      </c>
      <c r="D466" s="5">
        <v>112.8</v>
      </c>
      <c r="E466" s="5">
        <v>111.9</v>
      </c>
      <c r="F466" s="5">
        <v>111.9</v>
      </c>
      <c r="G466" s="5">
        <v>111.9</v>
      </c>
      <c r="H466" s="5">
        <v>110.7</v>
      </c>
      <c r="I466" s="5">
        <v>110.7</v>
      </c>
      <c r="J466" s="5">
        <v>112.2</v>
      </c>
      <c r="K466" s="5">
        <v>112.2</v>
      </c>
      <c r="L466" s="5">
        <v>112.4</v>
      </c>
      <c r="M466" s="5">
        <v>115</v>
      </c>
      <c r="N466" s="5">
        <v>116</v>
      </c>
      <c r="O466" s="5">
        <v>118.9</v>
      </c>
      <c r="P466" s="5">
        <v>118.9</v>
      </c>
      <c r="Q466" s="5">
        <v>114.1</v>
      </c>
      <c r="R466" s="5">
        <v>112.3</v>
      </c>
      <c r="S466" s="5">
        <v>113.5</v>
      </c>
      <c r="T466" s="5">
        <v>113.8</v>
      </c>
      <c r="U466" s="5">
        <v>116</v>
      </c>
      <c r="V466" s="5">
        <v>116.8</v>
      </c>
      <c r="W466" s="5">
        <v>116.8</v>
      </c>
      <c r="X466" s="5">
        <v>117.2</v>
      </c>
      <c r="Y466" s="5">
        <v>114.2</v>
      </c>
      <c r="Z466" s="5">
        <v>113</v>
      </c>
      <c r="AA466" s="5">
        <v>114</v>
      </c>
      <c r="AB466" s="5">
        <v>115</v>
      </c>
      <c r="AC466" s="5">
        <v>115</v>
      </c>
      <c r="AD466" s="5">
        <v>115</v>
      </c>
      <c r="AE466" s="5">
        <v>114.7</v>
      </c>
      <c r="AF466" s="5">
        <v>113.8</v>
      </c>
      <c r="AG466" s="5">
        <v>116.1</v>
      </c>
      <c r="AH466" s="5">
        <v>116.6</v>
      </c>
      <c r="AI466" s="5">
        <v>116.7</v>
      </c>
      <c r="AJ466" s="5">
        <v>119.4</v>
      </c>
      <c r="AK466" s="5">
        <v>119.4</v>
      </c>
      <c r="AL466" s="5">
        <v>115.8</v>
      </c>
      <c r="AM466" s="5">
        <v>115.8</v>
      </c>
      <c r="AN466" s="5">
        <v>116.3</v>
      </c>
      <c r="AO466" s="5">
        <v>115.3</v>
      </c>
      <c r="AP466" s="5">
        <v>115.3</v>
      </c>
      <c r="AQ466" s="5">
        <v>116.3</v>
      </c>
      <c r="AR466" s="5">
        <v>124.2</v>
      </c>
      <c r="AS466" s="5">
        <v>123.8</v>
      </c>
      <c r="AT466" s="5">
        <v>123.8</v>
      </c>
      <c r="AU466" s="5">
        <v>123.8</v>
      </c>
      <c r="AV466" s="5">
        <v>123.9</v>
      </c>
      <c r="AW466" s="5">
        <v>126.7</v>
      </c>
      <c r="AX466" s="5">
        <v>125.8</v>
      </c>
      <c r="AY466" s="5">
        <v>125.9</v>
      </c>
      <c r="AZ466" s="5">
        <v>112.2</v>
      </c>
      <c r="BA466" s="5">
        <v>113.5</v>
      </c>
      <c r="BB466" s="5">
        <v>115.6</v>
      </c>
      <c r="BC466" s="5">
        <v>115.7</v>
      </c>
      <c r="BD466" s="5">
        <v>115.7</v>
      </c>
      <c r="BE466" s="5">
        <v>115.7</v>
      </c>
      <c r="BF466" s="5">
        <v>115.7</v>
      </c>
      <c r="BG466" s="5">
        <v>116.4</v>
      </c>
      <c r="BH466" s="5">
        <v>111.9</v>
      </c>
      <c r="BI466" s="5">
        <v>111.9</v>
      </c>
      <c r="BJ466" s="5">
        <v>112.7</v>
      </c>
      <c r="BK466" s="5">
        <v>118.2</v>
      </c>
      <c r="BL466" s="5">
        <v>118.2</v>
      </c>
      <c r="BM466" s="5">
        <v>117.3</v>
      </c>
      <c r="BN466" s="5">
        <v>121</v>
      </c>
      <c r="BO466" s="5">
        <v>125.5</v>
      </c>
      <c r="BP466" s="5">
        <v>125.1</v>
      </c>
      <c r="BQ466" s="5">
        <v>125.1</v>
      </c>
      <c r="BR466" s="5">
        <v>125.1</v>
      </c>
      <c r="BS466" s="5">
        <v>125.5</v>
      </c>
      <c r="BT466" s="5">
        <v>135.30000000000001</v>
      </c>
      <c r="BU466" s="5">
        <v>122</v>
      </c>
      <c r="BV466" s="5">
        <v>128.6</v>
      </c>
      <c r="BW466" s="5">
        <v>126</v>
      </c>
      <c r="BX466" s="5">
        <v>124.2</v>
      </c>
      <c r="BY466" s="5">
        <v>118.4</v>
      </c>
      <c r="BZ466" s="5">
        <v>116.2</v>
      </c>
      <c r="CA466" s="5">
        <v>114.8</v>
      </c>
      <c r="CB466" s="5">
        <v>113.7</v>
      </c>
      <c r="CC466" s="5">
        <v>115.7</v>
      </c>
      <c r="CD466" s="5">
        <v>123.4</v>
      </c>
      <c r="CE466" s="5">
        <v>125.9</v>
      </c>
      <c r="CF466" s="5">
        <v>124.8</v>
      </c>
      <c r="CG466" s="5">
        <v>114.4</v>
      </c>
      <c r="CH466" s="5">
        <v>114</v>
      </c>
      <c r="CI466" s="5">
        <v>113.3</v>
      </c>
      <c r="CJ466" s="5">
        <v>113.6</v>
      </c>
      <c r="CK466" s="5">
        <v>113.6</v>
      </c>
      <c r="CL466" s="5">
        <v>113.9</v>
      </c>
      <c r="CM466" s="5">
        <v>115.3</v>
      </c>
      <c r="CN466" s="5">
        <v>115.3</v>
      </c>
      <c r="CO466" s="5">
        <v>115.3</v>
      </c>
      <c r="CP466" s="5">
        <v>114.7</v>
      </c>
      <c r="CQ466" s="5">
        <v>114</v>
      </c>
      <c r="CR466" s="5">
        <v>113.9</v>
      </c>
      <c r="CS466" s="5">
        <v>115.1</v>
      </c>
      <c r="CT466" s="5">
        <v>115.1</v>
      </c>
      <c r="CU466" s="5">
        <v>115.8</v>
      </c>
      <c r="CV466" s="5">
        <v>116</v>
      </c>
      <c r="CW466" s="5">
        <v>115.3</v>
      </c>
      <c r="CX466" s="5">
        <v>115.7</v>
      </c>
      <c r="CY466" s="5">
        <v>116</v>
      </c>
      <c r="CZ466" s="5">
        <v>117.4</v>
      </c>
      <c r="DA466" s="5">
        <v>119</v>
      </c>
      <c r="DB466" s="5">
        <v>118.6</v>
      </c>
      <c r="DC466" s="5">
        <v>119.4</v>
      </c>
      <c r="DD466" s="5">
        <v>118.3</v>
      </c>
      <c r="DE466" s="5">
        <v>118.8</v>
      </c>
      <c r="DF466" s="5">
        <v>119.1</v>
      </c>
      <c r="DG466" s="5">
        <v>117.8</v>
      </c>
      <c r="DH466" s="5">
        <v>116.3</v>
      </c>
      <c r="DI466" s="5">
        <v>126.7</v>
      </c>
      <c r="DJ466" s="5">
        <v>111.3</v>
      </c>
      <c r="DK466" s="5">
        <v>112.1</v>
      </c>
      <c r="DL466" s="5">
        <v>112.1</v>
      </c>
      <c r="DM466" s="5">
        <v>110.4</v>
      </c>
      <c r="DN466" s="5">
        <v>110.4</v>
      </c>
      <c r="DO466" s="5">
        <v>110.4</v>
      </c>
      <c r="DP466" s="5">
        <v>106.9</v>
      </c>
      <c r="DQ466" s="5">
        <v>106.9</v>
      </c>
      <c r="DR466" s="5">
        <v>107</v>
      </c>
      <c r="DS466" s="5">
        <v>107</v>
      </c>
      <c r="DT466" s="5">
        <v>107</v>
      </c>
    </row>
    <row r="467" spans="1:124">
      <c r="A467" s="3" t="s">
        <v>947</v>
      </c>
      <c r="B467" s="3" t="s">
        <v>948</v>
      </c>
      <c r="C467" s="4">
        <v>2.2429999999999999E-2</v>
      </c>
      <c r="D467" s="5">
        <v>103.1</v>
      </c>
      <c r="E467" s="5">
        <v>87.1</v>
      </c>
      <c r="F467" s="5">
        <v>94.5</v>
      </c>
      <c r="G467" s="5">
        <v>96.2</v>
      </c>
      <c r="H467" s="5">
        <v>99.6</v>
      </c>
      <c r="I467" s="5">
        <v>102.2</v>
      </c>
      <c r="J467" s="5">
        <v>103.5</v>
      </c>
      <c r="K467" s="5">
        <v>103.1</v>
      </c>
      <c r="L467" s="5">
        <v>102.9</v>
      </c>
      <c r="M467" s="5">
        <v>109.8</v>
      </c>
      <c r="N467" s="5">
        <v>104.9</v>
      </c>
      <c r="O467" s="5">
        <v>107.6</v>
      </c>
      <c r="P467" s="5">
        <v>107.3</v>
      </c>
      <c r="Q467" s="5">
        <v>108.8</v>
      </c>
      <c r="R467" s="5">
        <v>114.7</v>
      </c>
      <c r="S467" s="5">
        <v>117.1</v>
      </c>
      <c r="T467" s="5">
        <v>116.8</v>
      </c>
      <c r="U467" s="5">
        <v>117.6</v>
      </c>
      <c r="V467" s="5">
        <v>116.2</v>
      </c>
      <c r="W467" s="5">
        <v>110.7</v>
      </c>
      <c r="X467" s="5">
        <v>99</v>
      </c>
      <c r="Y467" s="5">
        <v>98.8</v>
      </c>
      <c r="Z467" s="5">
        <v>108</v>
      </c>
      <c r="AA467" s="5">
        <v>118.8</v>
      </c>
      <c r="AB467" s="5">
        <v>125.1</v>
      </c>
      <c r="AC467" s="5">
        <v>114.2</v>
      </c>
      <c r="AD467" s="5">
        <v>114.6</v>
      </c>
      <c r="AE467" s="5">
        <v>117.6</v>
      </c>
      <c r="AF467" s="5">
        <v>113</v>
      </c>
      <c r="AG467" s="5">
        <v>107.3</v>
      </c>
      <c r="AH467" s="5">
        <v>94.6</v>
      </c>
      <c r="AI467" s="5">
        <v>94.1</v>
      </c>
      <c r="AJ467" s="5">
        <v>94.4</v>
      </c>
      <c r="AK467" s="5">
        <v>102</v>
      </c>
      <c r="AL467" s="5">
        <v>114.2</v>
      </c>
      <c r="AM467" s="5">
        <v>120.9</v>
      </c>
      <c r="AN467" s="5">
        <v>120.6</v>
      </c>
      <c r="AO467" s="5">
        <v>127.6</v>
      </c>
      <c r="AP467" s="5">
        <v>126.8</v>
      </c>
      <c r="AQ467" s="5">
        <v>125.5</v>
      </c>
      <c r="AR467" s="5">
        <v>110.3</v>
      </c>
      <c r="AS467" s="5">
        <v>126.1</v>
      </c>
      <c r="AT467" s="5">
        <v>109.9</v>
      </c>
      <c r="AU467" s="5">
        <v>96.8</v>
      </c>
      <c r="AV467" s="5">
        <v>96.5</v>
      </c>
      <c r="AW467" s="5">
        <v>96.3</v>
      </c>
      <c r="AX467" s="5">
        <v>96.3</v>
      </c>
      <c r="AY467" s="5">
        <v>96</v>
      </c>
      <c r="AZ467" s="5">
        <v>100.3</v>
      </c>
      <c r="BA467" s="5">
        <v>100.5</v>
      </c>
      <c r="BB467" s="5">
        <v>101.5</v>
      </c>
      <c r="BC467" s="5">
        <v>101</v>
      </c>
      <c r="BD467" s="5">
        <v>102.3</v>
      </c>
      <c r="BE467" s="5">
        <v>100.1</v>
      </c>
      <c r="BF467" s="5">
        <v>99.9</v>
      </c>
      <c r="BG467" s="5">
        <v>102.6</v>
      </c>
      <c r="BH467" s="5">
        <v>102</v>
      </c>
      <c r="BI467" s="5">
        <v>100.9</v>
      </c>
      <c r="BJ467" s="5">
        <v>119.8</v>
      </c>
      <c r="BK467" s="5">
        <v>127.2</v>
      </c>
      <c r="BL467" s="5">
        <v>127.7</v>
      </c>
      <c r="BM467" s="5">
        <v>130.69999999999999</v>
      </c>
      <c r="BN467" s="5">
        <v>131.1</v>
      </c>
      <c r="BO467" s="5">
        <v>134.1</v>
      </c>
      <c r="BP467" s="5">
        <v>132.5</v>
      </c>
      <c r="BQ467" s="5">
        <v>127.3</v>
      </c>
      <c r="BR467" s="5">
        <v>123</v>
      </c>
      <c r="BS467" s="5">
        <v>129.9</v>
      </c>
      <c r="BT467" s="5">
        <v>130.1</v>
      </c>
      <c r="BU467" s="5">
        <v>137.69999999999999</v>
      </c>
      <c r="BV467" s="5">
        <v>137.5</v>
      </c>
      <c r="BW467" s="5">
        <v>135.9</v>
      </c>
      <c r="BX467" s="5">
        <v>141.30000000000001</v>
      </c>
      <c r="BY467" s="5">
        <v>138.80000000000001</v>
      </c>
      <c r="BZ467" s="5">
        <v>135.30000000000001</v>
      </c>
      <c r="CA467" s="5">
        <v>139.1</v>
      </c>
      <c r="CB467" s="5">
        <v>138.69999999999999</v>
      </c>
      <c r="CC467" s="5">
        <v>136.19999999999999</v>
      </c>
      <c r="CD467" s="5">
        <v>139.30000000000001</v>
      </c>
      <c r="CE467" s="5">
        <v>138.1</v>
      </c>
      <c r="CF467" s="5">
        <v>140.19999999999999</v>
      </c>
      <c r="CG467" s="5">
        <v>140.9</v>
      </c>
      <c r="CH467" s="5">
        <v>142.1</v>
      </c>
      <c r="CI467" s="5">
        <v>140</v>
      </c>
      <c r="CJ467" s="5">
        <v>140.5</v>
      </c>
      <c r="CK467" s="5">
        <v>139.9</v>
      </c>
      <c r="CL467" s="5">
        <v>140</v>
      </c>
      <c r="CM467" s="5">
        <v>140.6</v>
      </c>
      <c r="CN467" s="5">
        <v>138.5</v>
      </c>
      <c r="CO467" s="5">
        <v>138.19999999999999</v>
      </c>
      <c r="CP467" s="5">
        <v>137.6</v>
      </c>
      <c r="CQ467" s="5">
        <v>138.80000000000001</v>
      </c>
      <c r="CR467" s="5">
        <v>136.19999999999999</v>
      </c>
      <c r="CS467" s="5">
        <v>137.6</v>
      </c>
      <c r="CT467" s="5">
        <v>137.9</v>
      </c>
      <c r="CU467" s="5">
        <v>140</v>
      </c>
      <c r="CV467" s="5">
        <v>147.9</v>
      </c>
      <c r="CW467" s="5">
        <v>142.6</v>
      </c>
      <c r="CX467" s="5">
        <v>139.30000000000001</v>
      </c>
      <c r="CY467" s="5">
        <v>140.6</v>
      </c>
      <c r="CZ467" s="5">
        <v>138.19999999999999</v>
      </c>
      <c r="DA467" s="5">
        <v>137</v>
      </c>
      <c r="DB467" s="5">
        <v>139</v>
      </c>
      <c r="DC467" s="5">
        <v>138.69999999999999</v>
      </c>
      <c r="DD467" s="5">
        <v>138.30000000000001</v>
      </c>
      <c r="DE467" s="5">
        <v>141.9</v>
      </c>
      <c r="DF467" s="5">
        <v>141.5</v>
      </c>
      <c r="DG467" s="5">
        <v>140.9</v>
      </c>
      <c r="DH467" s="5">
        <v>158.80000000000001</v>
      </c>
      <c r="DI467" s="5">
        <v>157.80000000000001</v>
      </c>
      <c r="DJ467" s="5">
        <v>158.9</v>
      </c>
      <c r="DK467" s="5">
        <v>158.5</v>
      </c>
      <c r="DL467" s="5">
        <v>161.5</v>
      </c>
      <c r="DM467" s="5">
        <v>159</v>
      </c>
      <c r="DN467" s="5">
        <v>164.1</v>
      </c>
      <c r="DO467" s="5">
        <v>162.6</v>
      </c>
      <c r="DP467" s="5">
        <v>161.19999999999999</v>
      </c>
      <c r="DQ467" s="5">
        <v>163.9</v>
      </c>
      <c r="DR467" s="5">
        <v>165.6</v>
      </c>
      <c r="DS467" s="5">
        <v>165.6</v>
      </c>
      <c r="DT467" s="5">
        <v>169.8</v>
      </c>
    </row>
    <row r="468" spans="1:124">
      <c r="A468" s="3" t="s">
        <v>949</v>
      </c>
      <c r="B468" s="3" t="s">
        <v>950</v>
      </c>
      <c r="C468" s="4">
        <v>1.46E-2</v>
      </c>
      <c r="D468" s="5">
        <v>100.6</v>
      </c>
      <c r="E468" s="5">
        <v>100.6</v>
      </c>
      <c r="F468" s="5">
        <v>100.6</v>
      </c>
      <c r="G468" s="5">
        <v>104.7</v>
      </c>
      <c r="H468" s="5">
        <v>101.7</v>
      </c>
      <c r="I468" s="5">
        <v>103.5</v>
      </c>
      <c r="J468" s="5">
        <v>103.2</v>
      </c>
      <c r="K468" s="5">
        <v>105.6</v>
      </c>
      <c r="L468" s="5">
        <v>101.7</v>
      </c>
      <c r="M468" s="5">
        <v>111.8</v>
      </c>
      <c r="N468" s="5">
        <v>107.2</v>
      </c>
      <c r="O468" s="5">
        <v>106.9</v>
      </c>
      <c r="P468" s="5">
        <v>108.1</v>
      </c>
      <c r="Q468" s="5">
        <v>104.4</v>
      </c>
      <c r="R468" s="5">
        <v>113.3</v>
      </c>
      <c r="S468" s="5">
        <v>117.1</v>
      </c>
      <c r="T468" s="5">
        <v>116.7</v>
      </c>
      <c r="U468" s="5">
        <v>112.9</v>
      </c>
      <c r="V468" s="5">
        <v>112.2</v>
      </c>
      <c r="W468" s="5">
        <v>113.4</v>
      </c>
      <c r="X468" s="5">
        <v>113.1</v>
      </c>
      <c r="Y468" s="5">
        <v>112.9</v>
      </c>
      <c r="Z468" s="5">
        <v>120.4</v>
      </c>
      <c r="AA468" s="5">
        <v>117.9</v>
      </c>
      <c r="AB468" s="5">
        <v>118</v>
      </c>
      <c r="AC468" s="5">
        <v>118.2</v>
      </c>
      <c r="AD468" s="5">
        <v>113.5</v>
      </c>
      <c r="AE468" s="5">
        <v>116.7</v>
      </c>
      <c r="AF468" s="5">
        <v>116.5</v>
      </c>
      <c r="AG468" s="5">
        <v>114.3</v>
      </c>
      <c r="AH468" s="5">
        <v>116.8</v>
      </c>
      <c r="AI468" s="5">
        <v>114.4</v>
      </c>
      <c r="AJ468" s="5">
        <v>116.8</v>
      </c>
      <c r="AK468" s="5">
        <v>107.1</v>
      </c>
      <c r="AL468" s="5">
        <v>105</v>
      </c>
      <c r="AM468" s="5">
        <v>104.1</v>
      </c>
      <c r="AN468" s="5">
        <v>108.3</v>
      </c>
      <c r="AO468" s="5">
        <v>106.9</v>
      </c>
      <c r="AP468" s="5">
        <v>107.1</v>
      </c>
      <c r="AQ468" s="5">
        <v>105.8</v>
      </c>
      <c r="AR468" s="5">
        <v>118.5</v>
      </c>
      <c r="AS468" s="5">
        <v>107</v>
      </c>
      <c r="AT468" s="5">
        <v>110.3</v>
      </c>
      <c r="AU468" s="5">
        <v>97.5</v>
      </c>
      <c r="AV468" s="5">
        <v>112.5</v>
      </c>
      <c r="AW468" s="5">
        <v>112.5</v>
      </c>
      <c r="AX468" s="5">
        <v>112.5</v>
      </c>
      <c r="AY468" s="5">
        <v>103.2</v>
      </c>
      <c r="AZ468" s="5">
        <v>103.9</v>
      </c>
      <c r="BA468" s="5">
        <v>103.9</v>
      </c>
      <c r="BB468" s="5">
        <v>103.9</v>
      </c>
      <c r="BC468" s="5">
        <v>103.9</v>
      </c>
      <c r="BD468" s="5">
        <v>103.9</v>
      </c>
      <c r="BE468" s="5">
        <v>103.9</v>
      </c>
      <c r="BF468" s="5">
        <v>103.9</v>
      </c>
      <c r="BG468" s="5">
        <v>103.9</v>
      </c>
      <c r="BH468" s="5">
        <v>103.9</v>
      </c>
      <c r="BI468" s="5">
        <v>103.9</v>
      </c>
      <c r="BJ468" s="5">
        <v>103.9</v>
      </c>
      <c r="BK468" s="5">
        <v>103.9</v>
      </c>
      <c r="BL468" s="5">
        <v>103.9</v>
      </c>
      <c r="BM468" s="5">
        <v>104</v>
      </c>
      <c r="BN468" s="5">
        <v>106.8</v>
      </c>
      <c r="BO468" s="5">
        <v>109.3</v>
      </c>
      <c r="BP468" s="5">
        <v>109.3</v>
      </c>
      <c r="BQ468" s="5">
        <v>109.3</v>
      </c>
      <c r="BR468" s="5">
        <v>102</v>
      </c>
      <c r="BS468" s="5">
        <v>102</v>
      </c>
      <c r="BT468" s="5">
        <v>102.3</v>
      </c>
      <c r="BU468" s="5">
        <v>102.8</v>
      </c>
      <c r="BV468" s="5">
        <v>102.8</v>
      </c>
      <c r="BW468" s="5">
        <v>102.3</v>
      </c>
      <c r="BX468" s="5">
        <v>101.5</v>
      </c>
      <c r="BY468" s="5">
        <v>104.2</v>
      </c>
      <c r="BZ468" s="5">
        <v>103.7</v>
      </c>
      <c r="CA468" s="5">
        <v>103.2</v>
      </c>
      <c r="CB468" s="5">
        <v>103.2</v>
      </c>
      <c r="CC468" s="5">
        <v>103.2</v>
      </c>
      <c r="CD468" s="5">
        <v>103.7</v>
      </c>
      <c r="CE468" s="5">
        <v>105.4</v>
      </c>
      <c r="CF468" s="5">
        <v>105.4</v>
      </c>
      <c r="CG468" s="5">
        <v>105.4</v>
      </c>
      <c r="CH468" s="5">
        <v>105.4</v>
      </c>
      <c r="CI468" s="5">
        <v>105.4</v>
      </c>
      <c r="CJ468" s="5">
        <v>106.8</v>
      </c>
      <c r="CK468" s="5">
        <v>106.8</v>
      </c>
      <c r="CL468" s="5">
        <v>106.8</v>
      </c>
      <c r="CM468" s="5">
        <v>106.8</v>
      </c>
      <c r="CN468" s="5">
        <v>106.8</v>
      </c>
      <c r="CO468" s="5">
        <v>107.7</v>
      </c>
      <c r="CP468" s="5">
        <v>107.5</v>
      </c>
      <c r="CQ468" s="5">
        <v>107.5</v>
      </c>
      <c r="CR468" s="5">
        <v>107.5</v>
      </c>
      <c r="CS468" s="5">
        <v>107.5</v>
      </c>
      <c r="CT468" s="5">
        <v>107.5</v>
      </c>
      <c r="CU468" s="5">
        <v>107.5</v>
      </c>
      <c r="CV468" s="5">
        <v>107.5</v>
      </c>
      <c r="CW468" s="5">
        <v>100.8</v>
      </c>
      <c r="CX468" s="5">
        <v>100.8</v>
      </c>
      <c r="CY468" s="5">
        <v>104.5</v>
      </c>
      <c r="CZ468" s="5">
        <v>104.5</v>
      </c>
      <c r="DA468" s="5">
        <v>105.7</v>
      </c>
      <c r="DB468" s="5">
        <v>105.7</v>
      </c>
      <c r="DC468" s="5">
        <v>105.4</v>
      </c>
      <c r="DD468" s="5">
        <v>106.8</v>
      </c>
      <c r="DE468" s="5">
        <v>106.5</v>
      </c>
      <c r="DF468" s="5">
        <v>106.8</v>
      </c>
      <c r="DG468" s="5">
        <v>106.8</v>
      </c>
      <c r="DH468" s="5">
        <v>107.3</v>
      </c>
      <c r="DI468" s="5">
        <v>107.9</v>
      </c>
      <c r="DJ468" s="5">
        <v>107.3</v>
      </c>
      <c r="DK468" s="5">
        <v>106.9</v>
      </c>
      <c r="DL468" s="5">
        <v>106.9</v>
      </c>
      <c r="DM468" s="5">
        <v>106.9</v>
      </c>
      <c r="DN468" s="5">
        <v>106.9</v>
      </c>
      <c r="DO468" s="5">
        <v>106.9</v>
      </c>
      <c r="DP468" s="5">
        <v>106.9</v>
      </c>
      <c r="DQ468" s="5">
        <v>108.2</v>
      </c>
      <c r="DR468" s="5">
        <v>108.2</v>
      </c>
      <c r="DS468" s="5">
        <v>112.1</v>
      </c>
      <c r="DT468" s="5">
        <v>112.1</v>
      </c>
    </row>
    <row r="469" spans="1:124">
      <c r="A469" s="3" t="s">
        <v>951</v>
      </c>
      <c r="B469" s="3" t="s">
        <v>952</v>
      </c>
      <c r="C469" s="4">
        <v>6.5199999999999998E-3</v>
      </c>
      <c r="D469" s="5">
        <v>99.7</v>
      </c>
      <c r="E469" s="5">
        <v>99.3</v>
      </c>
      <c r="F469" s="5">
        <v>99.3</v>
      </c>
      <c r="G469" s="5">
        <v>99.3</v>
      </c>
      <c r="H469" s="5">
        <v>100.2</v>
      </c>
      <c r="I469" s="5">
        <v>100.2</v>
      </c>
      <c r="J469" s="5">
        <v>100.6</v>
      </c>
      <c r="K469" s="5">
        <v>100.3</v>
      </c>
      <c r="L469" s="5">
        <v>100.3</v>
      </c>
      <c r="M469" s="5">
        <v>100.3</v>
      </c>
      <c r="N469" s="5">
        <v>100.3</v>
      </c>
      <c r="O469" s="5">
        <v>100.3</v>
      </c>
      <c r="P469" s="5">
        <v>101.5</v>
      </c>
      <c r="Q469" s="5">
        <v>101</v>
      </c>
      <c r="R469" s="5">
        <v>101</v>
      </c>
      <c r="S469" s="5">
        <v>101</v>
      </c>
      <c r="T469" s="5">
        <v>101</v>
      </c>
      <c r="U469" s="5">
        <v>101.6</v>
      </c>
      <c r="V469" s="5">
        <v>102.9</v>
      </c>
      <c r="W469" s="5">
        <v>102.9</v>
      </c>
      <c r="X469" s="5">
        <v>102.9</v>
      </c>
      <c r="Y469" s="5">
        <v>102.9</v>
      </c>
      <c r="Z469" s="5">
        <v>102.9</v>
      </c>
      <c r="AA469" s="5">
        <v>102.9</v>
      </c>
      <c r="AB469" s="5">
        <v>109.8</v>
      </c>
      <c r="AC469" s="5">
        <v>109.8</v>
      </c>
      <c r="AD469" s="5">
        <v>110.1</v>
      </c>
      <c r="AE469" s="5">
        <v>110.1</v>
      </c>
      <c r="AF469" s="5">
        <v>110.1</v>
      </c>
      <c r="AG469" s="5">
        <v>110.1</v>
      </c>
      <c r="AH469" s="5">
        <v>111.6</v>
      </c>
      <c r="AI469" s="5">
        <v>111.6</v>
      </c>
      <c r="AJ469" s="5">
        <v>111.6</v>
      </c>
      <c r="AK469" s="5">
        <v>111.6</v>
      </c>
      <c r="AL469" s="5">
        <v>111.6</v>
      </c>
      <c r="AM469" s="5">
        <v>110.8</v>
      </c>
      <c r="AN469" s="5">
        <v>110.8</v>
      </c>
      <c r="AO469" s="5">
        <v>110.5</v>
      </c>
      <c r="AP469" s="5">
        <v>110.1</v>
      </c>
      <c r="AQ469" s="5">
        <v>110</v>
      </c>
      <c r="AR469" s="5">
        <v>110</v>
      </c>
      <c r="AS469" s="5">
        <v>110.8</v>
      </c>
      <c r="AT469" s="5">
        <v>110.1</v>
      </c>
      <c r="AU469" s="5">
        <v>111.2</v>
      </c>
      <c r="AV469" s="5">
        <v>110.9</v>
      </c>
      <c r="AW469" s="5">
        <v>111.6</v>
      </c>
      <c r="AX469" s="5">
        <v>111.7</v>
      </c>
      <c r="AY469" s="5">
        <v>111.3</v>
      </c>
      <c r="AZ469" s="5">
        <v>111.2</v>
      </c>
      <c r="BA469" s="5">
        <v>111.2</v>
      </c>
      <c r="BB469" s="5">
        <v>111.6</v>
      </c>
      <c r="BC469" s="5">
        <v>110.2</v>
      </c>
      <c r="BD469" s="5">
        <v>110.8</v>
      </c>
      <c r="BE469" s="5">
        <v>111.8</v>
      </c>
      <c r="BF469" s="5">
        <v>111.8</v>
      </c>
      <c r="BG469" s="5">
        <v>111.4</v>
      </c>
      <c r="BH469" s="5">
        <v>109.1</v>
      </c>
      <c r="BI469" s="5">
        <v>109.4</v>
      </c>
      <c r="BJ469" s="5">
        <v>110.7</v>
      </c>
      <c r="BK469" s="5">
        <v>110.4</v>
      </c>
      <c r="BL469" s="5">
        <v>111.1</v>
      </c>
      <c r="BM469" s="5">
        <v>112.3</v>
      </c>
      <c r="BN469" s="5">
        <v>114.1</v>
      </c>
      <c r="BO469" s="5">
        <v>113.4</v>
      </c>
      <c r="BP469" s="5">
        <v>113.5</v>
      </c>
      <c r="BQ469" s="5">
        <v>112.7</v>
      </c>
      <c r="BR469" s="5">
        <v>111.7</v>
      </c>
      <c r="BS469" s="5">
        <v>117.6</v>
      </c>
      <c r="BT469" s="5">
        <v>118.5</v>
      </c>
      <c r="BU469" s="5">
        <v>119</v>
      </c>
      <c r="BV469" s="5">
        <v>118.6</v>
      </c>
      <c r="BW469" s="5">
        <v>118.6</v>
      </c>
      <c r="BX469" s="5">
        <v>119.1</v>
      </c>
      <c r="BY469" s="5">
        <v>123.6</v>
      </c>
      <c r="BZ469" s="5">
        <v>123.2</v>
      </c>
      <c r="CA469" s="5">
        <v>124.6</v>
      </c>
      <c r="CB469" s="5">
        <v>123.8</v>
      </c>
      <c r="CC469" s="5">
        <v>125.1</v>
      </c>
      <c r="CD469" s="5">
        <v>126</v>
      </c>
      <c r="CE469" s="5">
        <v>126.1</v>
      </c>
      <c r="CF469" s="5">
        <v>126.2</v>
      </c>
      <c r="CG469" s="5">
        <v>126.4</v>
      </c>
      <c r="CH469" s="5">
        <v>125.9</v>
      </c>
      <c r="CI469" s="5">
        <v>125.4</v>
      </c>
      <c r="CJ469" s="5">
        <v>122.9</v>
      </c>
      <c r="CK469" s="5">
        <v>122.6</v>
      </c>
      <c r="CL469" s="5">
        <v>122.9</v>
      </c>
      <c r="CM469" s="5">
        <v>123.7</v>
      </c>
      <c r="CN469" s="5">
        <v>125.3</v>
      </c>
      <c r="CO469" s="5">
        <v>125.8</v>
      </c>
      <c r="CP469" s="5">
        <v>127.8</v>
      </c>
      <c r="CQ469" s="5">
        <v>128</v>
      </c>
      <c r="CR469" s="5">
        <v>129</v>
      </c>
      <c r="CS469" s="5">
        <v>128.6</v>
      </c>
      <c r="CT469" s="5">
        <v>128.80000000000001</v>
      </c>
      <c r="CU469" s="5">
        <v>128.80000000000001</v>
      </c>
      <c r="CV469" s="5">
        <v>128.80000000000001</v>
      </c>
      <c r="CW469" s="5">
        <v>130.69999999999999</v>
      </c>
      <c r="CX469" s="5">
        <v>128.4</v>
      </c>
      <c r="CY469" s="5">
        <v>129.4</v>
      </c>
      <c r="CZ469" s="5">
        <v>129.6</v>
      </c>
      <c r="DA469" s="5">
        <v>130</v>
      </c>
      <c r="DB469" s="5">
        <v>130.30000000000001</v>
      </c>
      <c r="DC469" s="5">
        <v>131.9</v>
      </c>
      <c r="DD469" s="5">
        <v>127.3</v>
      </c>
      <c r="DE469" s="5">
        <v>127.9</v>
      </c>
      <c r="DF469" s="5">
        <v>127.9</v>
      </c>
      <c r="DG469" s="5">
        <v>125.3</v>
      </c>
      <c r="DH469" s="5">
        <v>126</v>
      </c>
      <c r="DI469" s="5">
        <v>126.5</v>
      </c>
      <c r="DJ469" s="5">
        <v>126.9</v>
      </c>
      <c r="DK469" s="5">
        <v>125.8</v>
      </c>
      <c r="DL469" s="5">
        <v>119</v>
      </c>
      <c r="DM469" s="5">
        <v>119</v>
      </c>
      <c r="DN469" s="5">
        <v>120.1</v>
      </c>
      <c r="DO469" s="5">
        <v>121.3</v>
      </c>
      <c r="DP469" s="5">
        <v>124.7</v>
      </c>
      <c r="DQ469" s="5">
        <v>125.2</v>
      </c>
      <c r="DR469" s="5">
        <v>125.9</v>
      </c>
      <c r="DS469" s="5">
        <v>125.2</v>
      </c>
      <c r="DT469" s="5">
        <v>132.5</v>
      </c>
    </row>
    <row r="470" spans="1:124">
      <c r="A470" s="3" t="s">
        <v>953</v>
      </c>
      <c r="B470" s="3" t="s">
        <v>954</v>
      </c>
      <c r="C470" s="4">
        <v>7.553E-2</v>
      </c>
      <c r="D470" s="5">
        <v>104.1</v>
      </c>
      <c r="E470" s="5">
        <v>103.7</v>
      </c>
      <c r="F470" s="5">
        <v>102.9</v>
      </c>
      <c r="G470" s="5">
        <v>102.2</v>
      </c>
      <c r="H470" s="5">
        <v>104.1</v>
      </c>
      <c r="I470" s="5">
        <v>103</v>
      </c>
      <c r="J470" s="5">
        <v>106.3</v>
      </c>
      <c r="K470" s="5">
        <v>107.8</v>
      </c>
      <c r="L470" s="5">
        <v>101.2</v>
      </c>
      <c r="M470" s="5">
        <v>107.9</v>
      </c>
      <c r="N470" s="5">
        <v>108.6</v>
      </c>
      <c r="O470" s="5">
        <v>104.2</v>
      </c>
      <c r="P470" s="5">
        <v>111.6</v>
      </c>
      <c r="Q470" s="5">
        <v>115.5</v>
      </c>
      <c r="R470" s="5">
        <v>115.9</v>
      </c>
      <c r="S470" s="5">
        <v>116.5</v>
      </c>
      <c r="T470" s="5">
        <v>118</v>
      </c>
      <c r="U470" s="5">
        <v>121.7</v>
      </c>
      <c r="V470" s="5">
        <v>123.7</v>
      </c>
      <c r="W470" s="5">
        <v>120</v>
      </c>
      <c r="X470" s="5">
        <v>117.8</v>
      </c>
      <c r="Y470" s="5">
        <v>120.2</v>
      </c>
      <c r="Z470" s="5">
        <v>119.1</v>
      </c>
      <c r="AA470" s="5">
        <v>119.3</v>
      </c>
      <c r="AB470" s="5">
        <v>119.9</v>
      </c>
      <c r="AC470" s="5">
        <v>119.1</v>
      </c>
      <c r="AD470" s="5">
        <v>122.5</v>
      </c>
      <c r="AE470" s="5">
        <v>123.5</v>
      </c>
      <c r="AF470" s="5">
        <v>119.1</v>
      </c>
      <c r="AG470" s="5">
        <v>122.2</v>
      </c>
      <c r="AH470" s="5">
        <v>122.1</v>
      </c>
      <c r="AI470" s="5">
        <v>120</v>
      </c>
      <c r="AJ470" s="5">
        <v>119.7</v>
      </c>
      <c r="AK470" s="5">
        <v>118.9</v>
      </c>
      <c r="AL470" s="5">
        <v>122</v>
      </c>
      <c r="AM470" s="5">
        <v>118.4</v>
      </c>
      <c r="AN470" s="5">
        <v>128.80000000000001</v>
      </c>
      <c r="AO470" s="5">
        <v>129.30000000000001</v>
      </c>
      <c r="AP470" s="5">
        <v>128.5</v>
      </c>
      <c r="AQ470" s="5">
        <v>127.8</v>
      </c>
      <c r="AR470" s="5">
        <v>127.9</v>
      </c>
      <c r="AS470" s="5">
        <v>127.7</v>
      </c>
      <c r="AT470" s="5">
        <v>131</v>
      </c>
      <c r="AU470" s="5">
        <v>127.1</v>
      </c>
      <c r="AV470" s="5">
        <v>121.6</v>
      </c>
      <c r="AW470" s="5">
        <v>127.6</v>
      </c>
      <c r="AX470" s="5">
        <v>127.3</v>
      </c>
      <c r="AY470" s="5">
        <v>129.19999999999999</v>
      </c>
      <c r="AZ470" s="5">
        <v>128.1</v>
      </c>
      <c r="BA470" s="5">
        <v>128.19999999999999</v>
      </c>
      <c r="BB470" s="5">
        <v>127.5</v>
      </c>
      <c r="BC470" s="5">
        <v>128.30000000000001</v>
      </c>
      <c r="BD470" s="5">
        <v>122.7</v>
      </c>
      <c r="BE470" s="5">
        <v>124.9</v>
      </c>
      <c r="BF470" s="5">
        <v>122.3</v>
      </c>
      <c r="BG470" s="5">
        <v>121.6</v>
      </c>
      <c r="BH470" s="5">
        <v>126.7</v>
      </c>
      <c r="BI470" s="5">
        <v>126.1</v>
      </c>
      <c r="BJ470" s="5">
        <v>127</v>
      </c>
      <c r="BK470" s="5">
        <v>125</v>
      </c>
      <c r="BL470" s="5">
        <v>126</v>
      </c>
      <c r="BM470" s="5">
        <v>129.30000000000001</v>
      </c>
      <c r="BN470" s="5">
        <v>129</v>
      </c>
      <c r="BO470" s="5">
        <v>134.80000000000001</v>
      </c>
      <c r="BP470" s="5">
        <v>135.80000000000001</v>
      </c>
      <c r="BQ470" s="5">
        <v>136.9</v>
      </c>
      <c r="BR470" s="5">
        <v>139.1</v>
      </c>
      <c r="BS470" s="5">
        <v>142.5</v>
      </c>
      <c r="BT470" s="5">
        <v>141.1</v>
      </c>
      <c r="BU470" s="5">
        <v>140.80000000000001</v>
      </c>
      <c r="BV470" s="5">
        <v>142.1</v>
      </c>
      <c r="BW470" s="5">
        <v>143.1</v>
      </c>
      <c r="BX470" s="5">
        <v>143.4</v>
      </c>
      <c r="BY470" s="5">
        <v>142.5</v>
      </c>
      <c r="BZ470" s="5">
        <v>141</v>
      </c>
      <c r="CA470" s="5">
        <v>144.4</v>
      </c>
      <c r="CB470" s="5">
        <v>144.30000000000001</v>
      </c>
      <c r="CC470" s="5">
        <v>144.6</v>
      </c>
      <c r="CD470" s="5">
        <v>146.19999999999999</v>
      </c>
      <c r="CE470" s="5">
        <v>145.5</v>
      </c>
      <c r="CF470" s="5">
        <v>144.5</v>
      </c>
      <c r="CG470" s="5">
        <v>147.80000000000001</v>
      </c>
      <c r="CH470" s="5">
        <v>144.4</v>
      </c>
      <c r="CI470" s="5">
        <v>144.5</v>
      </c>
      <c r="CJ470" s="5">
        <v>144.9</v>
      </c>
      <c r="CK470" s="5">
        <v>143.5</v>
      </c>
      <c r="CL470" s="5">
        <v>148.6</v>
      </c>
      <c r="CM470" s="5">
        <v>146.1</v>
      </c>
      <c r="CN470" s="5">
        <v>140.9</v>
      </c>
      <c r="CO470" s="5">
        <v>143.5</v>
      </c>
      <c r="CP470" s="5">
        <v>140.69999999999999</v>
      </c>
      <c r="CQ470" s="5">
        <v>144.1</v>
      </c>
      <c r="CR470" s="5">
        <v>144.1</v>
      </c>
      <c r="CS470" s="5">
        <v>144.30000000000001</v>
      </c>
      <c r="CT470" s="5">
        <v>143.4</v>
      </c>
      <c r="CU470" s="5">
        <v>143.80000000000001</v>
      </c>
      <c r="CV470" s="5">
        <v>147.9</v>
      </c>
      <c r="CW470" s="5">
        <v>146.5</v>
      </c>
      <c r="CX470" s="5">
        <v>149.69999999999999</v>
      </c>
      <c r="CY470" s="5">
        <v>150.80000000000001</v>
      </c>
      <c r="CZ470" s="5">
        <v>151.19999999999999</v>
      </c>
      <c r="DA470" s="5">
        <v>151.30000000000001</v>
      </c>
      <c r="DB470" s="5">
        <v>151.30000000000001</v>
      </c>
      <c r="DC470" s="5">
        <v>153.5</v>
      </c>
      <c r="DD470" s="5">
        <v>152.5</v>
      </c>
      <c r="DE470" s="5">
        <v>153.19999999999999</v>
      </c>
      <c r="DF470" s="5">
        <v>151.80000000000001</v>
      </c>
      <c r="DG470" s="5">
        <v>153.69999999999999</v>
      </c>
      <c r="DH470" s="5">
        <v>154.6</v>
      </c>
      <c r="DI470" s="5">
        <v>157.30000000000001</v>
      </c>
      <c r="DJ470" s="5">
        <v>155.19999999999999</v>
      </c>
      <c r="DK470" s="5">
        <v>158.30000000000001</v>
      </c>
      <c r="DL470" s="5">
        <v>155.5</v>
      </c>
      <c r="DM470" s="5">
        <v>159.1</v>
      </c>
      <c r="DN470" s="5">
        <v>163.4</v>
      </c>
      <c r="DO470" s="5">
        <v>161.6</v>
      </c>
      <c r="DP470" s="5">
        <v>164.3</v>
      </c>
      <c r="DQ470" s="5">
        <v>162.19999999999999</v>
      </c>
      <c r="DR470" s="5">
        <v>165.5</v>
      </c>
      <c r="DS470" s="5">
        <v>165.9</v>
      </c>
      <c r="DT470" s="5">
        <v>167.5</v>
      </c>
    </row>
    <row r="471" spans="1:124">
      <c r="A471" s="3" t="s">
        <v>955</v>
      </c>
      <c r="B471" s="3" t="s">
        <v>956</v>
      </c>
      <c r="C471" s="4">
        <v>1.6150000000000001E-2</v>
      </c>
      <c r="D471" s="5">
        <v>100</v>
      </c>
      <c r="E471" s="5">
        <v>100</v>
      </c>
      <c r="F471" s="5">
        <v>100</v>
      </c>
      <c r="G471" s="5">
        <v>100</v>
      </c>
      <c r="H471" s="5">
        <v>100</v>
      </c>
      <c r="I471" s="5">
        <v>100</v>
      </c>
      <c r="J471" s="5">
        <v>100</v>
      </c>
      <c r="K471" s="5">
        <v>100</v>
      </c>
      <c r="L471" s="5">
        <v>100</v>
      </c>
      <c r="M471" s="5">
        <v>100</v>
      </c>
      <c r="N471" s="5">
        <v>100</v>
      </c>
      <c r="O471" s="5">
        <v>105.5</v>
      </c>
      <c r="P471" s="5">
        <v>105.5</v>
      </c>
      <c r="Q471" s="5">
        <v>105.5</v>
      </c>
      <c r="R471" s="5">
        <v>105.5</v>
      </c>
      <c r="S471" s="5">
        <v>105.5</v>
      </c>
      <c r="T471" s="5">
        <v>105.5</v>
      </c>
      <c r="U471" s="5">
        <v>105.5</v>
      </c>
      <c r="V471" s="5">
        <v>105.5</v>
      </c>
      <c r="W471" s="5">
        <v>105.5</v>
      </c>
      <c r="X471" s="5">
        <v>105.5</v>
      </c>
      <c r="Y471" s="5">
        <v>105.5</v>
      </c>
      <c r="Z471" s="5">
        <v>105.5</v>
      </c>
      <c r="AA471" s="5">
        <v>105.5</v>
      </c>
      <c r="AB471" s="5">
        <v>105.5</v>
      </c>
      <c r="AC471" s="5">
        <v>105.5</v>
      </c>
      <c r="AD471" s="5">
        <v>107.6</v>
      </c>
      <c r="AE471" s="5">
        <v>107.6</v>
      </c>
      <c r="AF471" s="5">
        <v>107.6</v>
      </c>
      <c r="AG471" s="5">
        <v>107.6</v>
      </c>
      <c r="AH471" s="5">
        <v>110.6</v>
      </c>
      <c r="AI471" s="5">
        <v>110.6</v>
      </c>
      <c r="AJ471" s="5">
        <v>110.6</v>
      </c>
      <c r="AK471" s="5">
        <v>110.6</v>
      </c>
      <c r="AL471" s="5">
        <v>110.6</v>
      </c>
      <c r="AM471" s="5">
        <v>110.6</v>
      </c>
      <c r="AN471" s="5">
        <v>111.9</v>
      </c>
      <c r="AO471" s="5">
        <v>111.9</v>
      </c>
      <c r="AP471" s="5">
        <v>111.9</v>
      </c>
      <c r="AQ471" s="5">
        <v>113.7</v>
      </c>
      <c r="AR471" s="5">
        <v>111.9</v>
      </c>
      <c r="AS471" s="5">
        <v>111.9</v>
      </c>
      <c r="AT471" s="5">
        <v>111.9</v>
      </c>
      <c r="AU471" s="5">
        <v>111.9</v>
      </c>
      <c r="AV471" s="5">
        <v>111.9</v>
      </c>
      <c r="AW471" s="5">
        <v>111.9</v>
      </c>
      <c r="AX471" s="5">
        <v>111.9</v>
      </c>
      <c r="AY471" s="5">
        <v>111.9</v>
      </c>
      <c r="AZ471" s="5">
        <v>112.5</v>
      </c>
      <c r="BA471" s="5">
        <v>112.5</v>
      </c>
      <c r="BB471" s="5">
        <v>112.5</v>
      </c>
      <c r="BC471" s="5">
        <v>112.5</v>
      </c>
      <c r="BD471" s="5">
        <v>112.5</v>
      </c>
      <c r="BE471" s="5">
        <v>112.5</v>
      </c>
      <c r="BF471" s="5">
        <v>112.5</v>
      </c>
      <c r="BG471" s="5">
        <v>114.3</v>
      </c>
      <c r="BH471" s="5">
        <v>117.4</v>
      </c>
      <c r="BI471" s="5">
        <v>117.4</v>
      </c>
      <c r="BJ471" s="5">
        <v>117.4</v>
      </c>
      <c r="BK471" s="5">
        <v>117.4</v>
      </c>
      <c r="BL471" s="5">
        <v>117.4</v>
      </c>
      <c r="BM471" s="5">
        <v>117.4</v>
      </c>
      <c r="BN471" s="5">
        <v>117.4</v>
      </c>
      <c r="BO471" s="5">
        <v>105.3</v>
      </c>
      <c r="BP471" s="5">
        <v>104.7</v>
      </c>
      <c r="BQ471" s="5">
        <v>102.5</v>
      </c>
      <c r="BR471" s="5">
        <v>102.5</v>
      </c>
      <c r="BS471" s="5">
        <v>102.5</v>
      </c>
      <c r="BT471" s="5">
        <v>102.5</v>
      </c>
      <c r="BU471" s="5">
        <v>102.5</v>
      </c>
      <c r="BV471" s="5">
        <v>104.5</v>
      </c>
      <c r="BW471" s="5">
        <v>104.5</v>
      </c>
      <c r="BX471" s="5">
        <v>104.5</v>
      </c>
      <c r="BY471" s="5">
        <v>104.5</v>
      </c>
      <c r="BZ471" s="5">
        <v>104.5</v>
      </c>
      <c r="CA471" s="5">
        <v>104.5</v>
      </c>
      <c r="CB471" s="5">
        <v>101.3</v>
      </c>
      <c r="CC471" s="5">
        <v>101.3</v>
      </c>
      <c r="CD471" s="5">
        <v>101.3</v>
      </c>
      <c r="CE471" s="5">
        <v>104</v>
      </c>
      <c r="CF471" s="5">
        <v>104</v>
      </c>
      <c r="CG471" s="5">
        <v>104</v>
      </c>
      <c r="CH471" s="5">
        <v>104</v>
      </c>
      <c r="CI471" s="5">
        <v>104</v>
      </c>
      <c r="CJ471" s="5">
        <v>104</v>
      </c>
      <c r="CK471" s="5">
        <v>104</v>
      </c>
      <c r="CL471" s="5">
        <v>104</v>
      </c>
      <c r="CM471" s="5">
        <v>101.3</v>
      </c>
      <c r="CN471" s="5">
        <v>101.3</v>
      </c>
      <c r="CO471" s="5">
        <v>101.3</v>
      </c>
      <c r="CP471" s="5">
        <v>101.3</v>
      </c>
      <c r="CQ471" s="5">
        <v>101.3</v>
      </c>
      <c r="CR471" s="5">
        <v>101.3</v>
      </c>
      <c r="CS471" s="5">
        <v>101.3</v>
      </c>
      <c r="CT471" s="5">
        <v>101.3</v>
      </c>
      <c r="CU471" s="5">
        <v>101.3</v>
      </c>
      <c r="CV471" s="5">
        <v>101.3</v>
      </c>
      <c r="CW471" s="5">
        <v>101.3</v>
      </c>
      <c r="CX471" s="5">
        <v>101.3</v>
      </c>
      <c r="CY471" s="5">
        <v>101.3</v>
      </c>
      <c r="CZ471" s="5">
        <v>101.3</v>
      </c>
      <c r="DA471" s="5">
        <v>101.3</v>
      </c>
      <c r="DB471" s="5">
        <v>101.3</v>
      </c>
      <c r="DC471" s="5">
        <v>99.5</v>
      </c>
      <c r="DD471" s="5">
        <v>99.5</v>
      </c>
      <c r="DE471" s="5">
        <v>99.5</v>
      </c>
      <c r="DF471" s="5">
        <v>100.6</v>
      </c>
      <c r="DG471" s="5">
        <v>102.1</v>
      </c>
      <c r="DH471" s="5">
        <v>102.1</v>
      </c>
      <c r="DI471" s="5">
        <v>107.2</v>
      </c>
      <c r="DJ471" s="5">
        <v>107.2</v>
      </c>
      <c r="DK471" s="5">
        <v>107.2</v>
      </c>
      <c r="DL471" s="5">
        <v>107.3</v>
      </c>
      <c r="DM471" s="5">
        <v>107.3</v>
      </c>
      <c r="DN471" s="5">
        <v>108.3</v>
      </c>
      <c r="DO471" s="5">
        <v>108.3</v>
      </c>
      <c r="DP471" s="5">
        <v>108.3</v>
      </c>
      <c r="DQ471" s="5">
        <v>109.5</v>
      </c>
      <c r="DR471" s="5">
        <v>110.5</v>
      </c>
      <c r="DS471" s="5">
        <v>110.5</v>
      </c>
      <c r="DT471" s="5">
        <v>110.5</v>
      </c>
    </row>
    <row r="472" spans="1:124">
      <c r="A472" s="3" t="s">
        <v>957</v>
      </c>
      <c r="B472" s="3" t="s">
        <v>958</v>
      </c>
      <c r="C472" s="4">
        <v>6.0409999999999998E-2</v>
      </c>
      <c r="D472" s="5">
        <v>103.4</v>
      </c>
      <c r="E472" s="5">
        <v>104.8</v>
      </c>
      <c r="F472" s="5">
        <v>105.6</v>
      </c>
      <c r="G472" s="5">
        <v>103.8</v>
      </c>
      <c r="H472" s="5">
        <v>104.9</v>
      </c>
      <c r="I472" s="5">
        <v>106.8</v>
      </c>
      <c r="J472" s="5">
        <v>107.8</v>
      </c>
      <c r="K472" s="5">
        <v>107</v>
      </c>
      <c r="L472" s="5">
        <v>106.9</v>
      </c>
      <c r="M472" s="5">
        <v>108.1</v>
      </c>
      <c r="N472" s="5">
        <v>108.3</v>
      </c>
      <c r="O472" s="5">
        <v>108.3</v>
      </c>
      <c r="P472" s="5">
        <v>108.1</v>
      </c>
      <c r="Q472" s="5">
        <v>108.1</v>
      </c>
      <c r="R472" s="5">
        <v>108.4</v>
      </c>
      <c r="S472" s="5">
        <v>111</v>
      </c>
      <c r="T472" s="5">
        <v>112.1</v>
      </c>
      <c r="U472" s="5">
        <v>113.5</v>
      </c>
      <c r="V472" s="5">
        <v>113.8</v>
      </c>
      <c r="W472" s="5">
        <v>113.5</v>
      </c>
      <c r="X472" s="5">
        <v>113.1</v>
      </c>
      <c r="Y472" s="5">
        <v>115.3</v>
      </c>
      <c r="Z472" s="5">
        <v>115</v>
      </c>
      <c r="AA472" s="5">
        <v>116.2</v>
      </c>
      <c r="AB472" s="5">
        <v>117.5</v>
      </c>
      <c r="AC472" s="5">
        <v>118.6</v>
      </c>
      <c r="AD472" s="5">
        <v>118.3</v>
      </c>
      <c r="AE472" s="5">
        <v>117.7</v>
      </c>
      <c r="AF472" s="5">
        <v>117.7</v>
      </c>
      <c r="AG472" s="5">
        <v>118.5</v>
      </c>
      <c r="AH472" s="5">
        <v>118.8</v>
      </c>
      <c r="AI472" s="5">
        <v>118.7</v>
      </c>
      <c r="AJ472" s="5">
        <v>118.8</v>
      </c>
      <c r="AK472" s="5">
        <v>118.7</v>
      </c>
      <c r="AL472" s="5">
        <v>118.8</v>
      </c>
      <c r="AM472" s="5">
        <v>120.1</v>
      </c>
      <c r="AN472" s="5">
        <v>120.5</v>
      </c>
      <c r="AO472" s="5">
        <v>121.6</v>
      </c>
      <c r="AP472" s="5">
        <v>121.4</v>
      </c>
      <c r="AQ472" s="5">
        <v>120.9</v>
      </c>
      <c r="AR472" s="5">
        <v>124.9</v>
      </c>
      <c r="AS472" s="5">
        <v>121.8</v>
      </c>
      <c r="AT472" s="5">
        <v>121.8</v>
      </c>
      <c r="AU472" s="5">
        <v>121.8</v>
      </c>
      <c r="AV472" s="5">
        <v>121.8</v>
      </c>
      <c r="AW472" s="5">
        <v>125.9</v>
      </c>
      <c r="AX472" s="5">
        <v>107.9</v>
      </c>
      <c r="AY472" s="5">
        <v>109</v>
      </c>
      <c r="AZ472" s="5">
        <v>107.1</v>
      </c>
      <c r="BA472" s="5">
        <v>107.7</v>
      </c>
      <c r="BB472" s="5">
        <v>120.1</v>
      </c>
      <c r="BC472" s="5">
        <v>119.6</v>
      </c>
      <c r="BD472" s="5">
        <v>120.5</v>
      </c>
      <c r="BE472" s="5">
        <v>107.7</v>
      </c>
      <c r="BF472" s="5">
        <v>107.7</v>
      </c>
      <c r="BG472" s="5">
        <v>107.8</v>
      </c>
      <c r="BH472" s="5">
        <v>107.9</v>
      </c>
      <c r="BI472" s="5">
        <v>108.4</v>
      </c>
      <c r="BJ472" s="5">
        <v>104.1</v>
      </c>
      <c r="BK472" s="5">
        <v>104.3</v>
      </c>
      <c r="BL472" s="5">
        <v>105.3</v>
      </c>
      <c r="BM472" s="5">
        <v>106.1</v>
      </c>
      <c r="BN472" s="5">
        <v>106.1</v>
      </c>
      <c r="BO472" s="5">
        <v>102.7</v>
      </c>
      <c r="BP472" s="5">
        <v>99.4</v>
      </c>
      <c r="BQ472" s="5">
        <v>99.4</v>
      </c>
      <c r="BR472" s="5">
        <v>99.4</v>
      </c>
      <c r="BS472" s="5">
        <v>99.8</v>
      </c>
      <c r="BT472" s="5">
        <v>99.2</v>
      </c>
      <c r="BU472" s="5">
        <v>89.9</v>
      </c>
      <c r="BV472" s="5">
        <v>89.9</v>
      </c>
      <c r="BW472" s="5">
        <v>91.5</v>
      </c>
      <c r="BX472" s="5">
        <v>91.5</v>
      </c>
      <c r="BY472" s="5">
        <v>92.5</v>
      </c>
      <c r="BZ472" s="5">
        <v>92.4</v>
      </c>
      <c r="CA472" s="5">
        <v>92.4</v>
      </c>
      <c r="CB472" s="5">
        <v>93.8</v>
      </c>
      <c r="CC472" s="5">
        <v>94</v>
      </c>
      <c r="CD472" s="5">
        <v>94.2</v>
      </c>
      <c r="CE472" s="5">
        <v>91.6</v>
      </c>
      <c r="CF472" s="5">
        <v>91.6</v>
      </c>
      <c r="CG472" s="5">
        <v>95.7</v>
      </c>
      <c r="CH472" s="5">
        <v>95</v>
      </c>
      <c r="CI472" s="5">
        <v>96.7</v>
      </c>
      <c r="CJ472" s="5">
        <v>94.2</v>
      </c>
      <c r="CK472" s="5">
        <v>94</v>
      </c>
      <c r="CL472" s="5">
        <v>94</v>
      </c>
      <c r="CM472" s="5">
        <v>94</v>
      </c>
      <c r="CN472" s="5">
        <v>96.2</v>
      </c>
      <c r="CO472" s="5">
        <v>96.5</v>
      </c>
      <c r="CP472" s="5">
        <v>96.6</v>
      </c>
      <c r="CQ472" s="5">
        <v>96.9</v>
      </c>
      <c r="CR472" s="5">
        <v>97.1</v>
      </c>
      <c r="CS472" s="5">
        <v>101.8</v>
      </c>
      <c r="CT472" s="5">
        <v>105.7</v>
      </c>
      <c r="CU472" s="5">
        <v>95.1</v>
      </c>
      <c r="CV472" s="5">
        <v>95.1</v>
      </c>
      <c r="CW472" s="5">
        <v>95.9</v>
      </c>
      <c r="CX472" s="5">
        <v>96.7</v>
      </c>
      <c r="CY472" s="5">
        <v>95.3</v>
      </c>
      <c r="CZ472" s="5">
        <v>98</v>
      </c>
      <c r="DA472" s="5">
        <v>96.1</v>
      </c>
      <c r="DB472" s="5">
        <v>96.4</v>
      </c>
      <c r="DC472" s="5">
        <v>96.6</v>
      </c>
      <c r="DD472" s="5">
        <v>95.3</v>
      </c>
      <c r="DE472" s="5">
        <v>95.7</v>
      </c>
      <c r="DF472" s="5">
        <v>94.7</v>
      </c>
      <c r="DG472" s="5">
        <v>94.3</v>
      </c>
      <c r="DH472" s="5">
        <v>93.6</v>
      </c>
      <c r="DI472" s="5">
        <v>94.4</v>
      </c>
      <c r="DJ472" s="5">
        <v>92.8</v>
      </c>
      <c r="DK472" s="5">
        <v>92.8</v>
      </c>
      <c r="DL472" s="5">
        <v>92.8</v>
      </c>
      <c r="DM472" s="5">
        <v>93.4</v>
      </c>
      <c r="DN472" s="5">
        <v>93.4</v>
      </c>
      <c r="DO472" s="5">
        <v>93.4</v>
      </c>
      <c r="DP472" s="5">
        <v>93.4</v>
      </c>
      <c r="DQ472" s="5">
        <v>93.4</v>
      </c>
      <c r="DR472" s="5">
        <v>93.4</v>
      </c>
      <c r="DS472" s="5">
        <v>93.4</v>
      </c>
      <c r="DT472" s="5">
        <v>93.4</v>
      </c>
    </row>
    <row r="473" spans="1:124">
      <c r="A473" s="3" t="s">
        <v>959</v>
      </c>
      <c r="B473" s="3" t="s">
        <v>960</v>
      </c>
      <c r="C473" s="4">
        <v>1.7850000000000001E-2</v>
      </c>
      <c r="D473" s="5">
        <v>111.5</v>
      </c>
      <c r="E473" s="5">
        <v>110.3</v>
      </c>
      <c r="F473" s="5">
        <v>111.1</v>
      </c>
      <c r="G473" s="5">
        <v>110</v>
      </c>
      <c r="H473" s="5">
        <v>110.9</v>
      </c>
      <c r="I473" s="5">
        <v>111</v>
      </c>
      <c r="J473" s="5">
        <v>111.6</v>
      </c>
      <c r="K473" s="5">
        <v>111.9</v>
      </c>
      <c r="L473" s="5">
        <v>112.4</v>
      </c>
      <c r="M473" s="5">
        <v>113.5</v>
      </c>
      <c r="N473" s="5">
        <v>113.5</v>
      </c>
      <c r="O473" s="5">
        <v>112.7</v>
      </c>
      <c r="P473" s="5">
        <v>112.7</v>
      </c>
      <c r="Q473" s="5">
        <v>112.1</v>
      </c>
      <c r="R473" s="5">
        <v>118.7</v>
      </c>
      <c r="S473" s="5">
        <v>120.3</v>
      </c>
      <c r="T473" s="5">
        <v>121.4</v>
      </c>
      <c r="U473" s="5">
        <v>121.5</v>
      </c>
      <c r="V473" s="5">
        <v>121.5</v>
      </c>
      <c r="W473" s="5">
        <v>117.7</v>
      </c>
      <c r="X473" s="5">
        <v>118.2</v>
      </c>
      <c r="Y473" s="5">
        <v>118</v>
      </c>
      <c r="Z473" s="5">
        <v>113.2</v>
      </c>
      <c r="AA473" s="5">
        <v>112.7</v>
      </c>
      <c r="AB473" s="5">
        <v>112.5</v>
      </c>
      <c r="AC473" s="5">
        <v>112.7</v>
      </c>
      <c r="AD473" s="5">
        <v>113.2</v>
      </c>
      <c r="AE473" s="5">
        <v>112.4</v>
      </c>
      <c r="AF473" s="5">
        <v>112.7</v>
      </c>
      <c r="AG473" s="5">
        <v>113.1</v>
      </c>
      <c r="AH473" s="5">
        <v>112.7</v>
      </c>
      <c r="AI473" s="5">
        <v>112.9</v>
      </c>
      <c r="AJ473" s="5">
        <v>112.9</v>
      </c>
      <c r="AK473" s="5">
        <v>113.5</v>
      </c>
      <c r="AL473" s="5">
        <v>113.2</v>
      </c>
      <c r="AM473" s="5">
        <v>111.7</v>
      </c>
      <c r="AN473" s="5">
        <v>111.5</v>
      </c>
      <c r="AO473" s="5">
        <v>110.2</v>
      </c>
      <c r="AP473" s="5">
        <v>110.1</v>
      </c>
      <c r="AQ473" s="5">
        <v>109.9</v>
      </c>
      <c r="AR473" s="5">
        <v>109.6</v>
      </c>
      <c r="AS473" s="5">
        <v>112.6</v>
      </c>
      <c r="AT473" s="5">
        <v>112.9</v>
      </c>
      <c r="AU473" s="5">
        <v>113.4</v>
      </c>
      <c r="AV473" s="5">
        <v>114.9</v>
      </c>
      <c r="AW473" s="5">
        <v>113.8</v>
      </c>
      <c r="AX473" s="5">
        <v>113.4</v>
      </c>
      <c r="AY473" s="5">
        <v>112.3</v>
      </c>
      <c r="AZ473" s="5">
        <v>112.5</v>
      </c>
      <c r="BA473" s="5">
        <v>112</v>
      </c>
      <c r="BB473" s="5">
        <v>111.7</v>
      </c>
      <c r="BC473" s="5">
        <v>114.8</v>
      </c>
      <c r="BD473" s="5">
        <v>114.9</v>
      </c>
      <c r="BE473" s="5">
        <v>113.3</v>
      </c>
      <c r="BF473" s="5">
        <v>112.9</v>
      </c>
      <c r="BG473" s="5">
        <v>112.7</v>
      </c>
      <c r="BH473" s="5">
        <v>112.8</v>
      </c>
      <c r="BI473" s="5">
        <v>113.1</v>
      </c>
      <c r="BJ473" s="5">
        <v>113.1</v>
      </c>
      <c r="BK473" s="5">
        <v>113.1</v>
      </c>
      <c r="BL473" s="5">
        <v>113.4</v>
      </c>
      <c r="BM473" s="5">
        <v>113.6</v>
      </c>
      <c r="BN473" s="5">
        <v>113.1</v>
      </c>
      <c r="BO473" s="5">
        <v>102.7</v>
      </c>
      <c r="BP473" s="5">
        <v>102.8</v>
      </c>
      <c r="BQ473" s="5">
        <v>102.7</v>
      </c>
      <c r="BR473" s="5">
        <v>102.4</v>
      </c>
      <c r="BS473" s="5">
        <v>102.4</v>
      </c>
      <c r="BT473" s="5">
        <v>102.6</v>
      </c>
      <c r="BU473" s="5">
        <v>103</v>
      </c>
      <c r="BV473" s="5">
        <v>103.2</v>
      </c>
      <c r="BW473" s="5">
        <v>102.8</v>
      </c>
      <c r="BX473" s="5">
        <v>102.7</v>
      </c>
      <c r="BY473" s="5">
        <v>102.6</v>
      </c>
      <c r="BZ473" s="5">
        <v>102.2</v>
      </c>
      <c r="CA473" s="5">
        <v>102.1</v>
      </c>
      <c r="CB473" s="5">
        <v>101.9</v>
      </c>
      <c r="CC473" s="5">
        <v>102.1</v>
      </c>
      <c r="CD473" s="5">
        <v>103.3</v>
      </c>
      <c r="CE473" s="5">
        <v>103.6</v>
      </c>
      <c r="CF473" s="5">
        <v>105.7</v>
      </c>
      <c r="CG473" s="5">
        <v>107.2</v>
      </c>
      <c r="CH473" s="5">
        <v>107.7</v>
      </c>
      <c r="CI473" s="5">
        <v>107.6</v>
      </c>
      <c r="CJ473" s="5">
        <v>107.7</v>
      </c>
      <c r="CK473" s="5">
        <v>107.9</v>
      </c>
      <c r="CL473" s="5">
        <v>107.1</v>
      </c>
      <c r="CM473" s="5">
        <v>109.1</v>
      </c>
      <c r="CN473" s="5">
        <v>109.4</v>
      </c>
      <c r="CO473" s="5">
        <v>109.4</v>
      </c>
      <c r="CP473" s="5">
        <v>109.3</v>
      </c>
      <c r="CQ473" s="5">
        <v>108.9</v>
      </c>
      <c r="CR473" s="5">
        <v>109.1</v>
      </c>
      <c r="CS473" s="5">
        <v>110.2</v>
      </c>
      <c r="CT473" s="5">
        <v>109.9</v>
      </c>
      <c r="CU473" s="5">
        <v>110.2</v>
      </c>
      <c r="CV473" s="5">
        <v>107.7</v>
      </c>
      <c r="CW473" s="5">
        <v>106.5</v>
      </c>
      <c r="CX473" s="5">
        <v>106.1</v>
      </c>
      <c r="CY473" s="5">
        <v>103</v>
      </c>
      <c r="CZ473" s="5">
        <v>103.8</v>
      </c>
      <c r="DA473" s="5">
        <v>102.9</v>
      </c>
      <c r="DB473" s="5">
        <v>102.5</v>
      </c>
      <c r="DC473" s="5">
        <v>102.9</v>
      </c>
      <c r="DD473" s="5">
        <v>104.2</v>
      </c>
      <c r="DE473" s="5">
        <v>103.8</v>
      </c>
      <c r="DF473" s="5">
        <v>103.3</v>
      </c>
      <c r="DG473" s="5">
        <v>105.7</v>
      </c>
      <c r="DH473" s="5">
        <v>107.4</v>
      </c>
      <c r="DI473" s="5">
        <v>107.4</v>
      </c>
      <c r="DJ473" s="5">
        <v>106.6</v>
      </c>
      <c r="DK473" s="5">
        <v>108.5</v>
      </c>
      <c r="DL473" s="5">
        <v>109.8</v>
      </c>
      <c r="DM473" s="5">
        <v>110.3</v>
      </c>
      <c r="DN473" s="5">
        <v>110.2</v>
      </c>
      <c r="DO473" s="5">
        <v>110.5</v>
      </c>
      <c r="DP473" s="5">
        <v>110.8</v>
      </c>
      <c r="DQ473" s="5">
        <v>115.6</v>
      </c>
      <c r="DR473" s="5">
        <v>116.5</v>
      </c>
      <c r="DS473" s="5">
        <v>117.4</v>
      </c>
      <c r="DT473" s="5">
        <v>121.9</v>
      </c>
    </row>
    <row r="474" spans="1:124">
      <c r="A474" s="3" t="s">
        <v>961</v>
      </c>
      <c r="B474" s="3" t="s">
        <v>962</v>
      </c>
      <c r="C474" s="4">
        <v>0.39104</v>
      </c>
      <c r="D474" s="5">
        <v>100.5</v>
      </c>
      <c r="E474" s="5">
        <v>102</v>
      </c>
      <c r="F474" s="5">
        <v>102.3</v>
      </c>
      <c r="G474" s="5">
        <v>104.2</v>
      </c>
      <c r="H474" s="5">
        <v>102.7</v>
      </c>
      <c r="I474" s="5">
        <v>102.7</v>
      </c>
      <c r="J474" s="5">
        <v>104.8</v>
      </c>
      <c r="K474" s="5">
        <v>99.7</v>
      </c>
      <c r="L474" s="5">
        <v>100.8</v>
      </c>
      <c r="M474" s="5">
        <v>100.1</v>
      </c>
      <c r="N474" s="5">
        <v>105.3</v>
      </c>
      <c r="O474" s="5">
        <v>100.8</v>
      </c>
      <c r="P474" s="5">
        <v>107</v>
      </c>
      <c r="Q474" s="5">
        <v>103.2</v>
      </c>
      <c r="R474" s="5">
        <v>104.6</v>
      </c>
      <c r="S474" s="5">
        <v>105</v>
      </c>
      <c r="T474" s="5">
        <v>103.9</v>
      </c>
      <c r="U474" s="5">
        <v>105.6</v>
      </c>
      <c r="V474" s="5">
        <v>109</v>
      </c>
      <c r="W474" s="5">
        <v>109.1</v>
      </c>
      <c r="X474" s="5">
        <v>106.4</v>
      </c>
      <c r="Y474" s="5">
        <v>104.7</v>
      </c>
      <c r="Z474" s="5">
        <v>105.7</v>
      </c>
      <c r="AA474" s="5">
        <v>108</v>
      </c>
      <c r="AB474" s="5">
        <v>116.8</v>
      </c>
      <c r="AC474" s="5">
        <v>115.5</v>
      </c>
      <c r="AD474" s="5">
        <v>116</v>
      </c>
      <c r="AE474" s="5">
        <v>119.2</v>
      </c>
      <c r="AF474" s="5">
        <v>122.1</v>
      </c>
      <c r="AG474" s="5">
        <v>126.7</v>
      </c>
      <c r="AH474" s="5">
        <v>128.4</v>
      </c>
      <c r="AI474" s="5">
        <v>122.9</v>
      </c>
      <c r="AJ474" s="5">
        <v>123.6</v>
      </c>
      <c r="AK474" s="5">
        <v>125.5</v>
      </c>
      <c r="AL474" s="5">
        <v>128.1</v>
      </c>
      <c r="AM474" s="5">
        <v>125.9</v>
      </c>
      <c r="AN474" s="5">
        <v>127.4</v>
      </c>
      <c r="AO474" s="5">
        <v>128.6</v>
      </c>
      <c r="AP474" s="5">
        <v>128.5</v>
      </c>
      <c r="AQ474" s="5">
        <v>127.9</v>
      </c>
      <c r="AR474" s="5">
        <v>122.1</v>
      </c>
      <c r="AS474" s="5">
        <v>126.1</v>
      </c>
      <c r="AT474" s="5">
        <v>124.5</v>
      </c>
      <c r="AU474" s="5">
        <v>125.3</v>
      </c>
      <c r="AV474" s="5">
        <v>122.3</v>
      </c>
      <c r="AW474" s="5">
        <v>123</v>
      </c>
      <c r="AX474" s="5">
        <v>121.4</v>
      </c>
      <c r="AY474" s="5">
        <v>122.3</v>
      </c>
      <c r="AZ474" s="5">
        <v>120.1</v>
      </c>
      <c r="BA474" s="5">
        <v>118.8</v>
      </c>
      <c r="BB474" s="5">
        <v>127.1</v>
      </c>
      <c r="BC474" s="5">
        <v>127.1</v>
      </c>
      <c r="BD474" s="5">
        <v>128.1</v>
      </c>
      <c r="BE474" s="5">
        <v>126.3</v>
      </c>
      <c r="BF474" s="5">
        <v>126.6</v>
      </c>
      <c r="BG474" s="5">
        <v>127</v>
      </c>
      <c r="BH474" s="5">
        <v>125.8</v>
      </c>
      <c r="BI474" s="5">
        <v>125.9</v>
      </c>
      <c r="BJ474" s="5">
        <v>125.9</v>
      </c>
      <c r="BK474" s="5">
        <v>125.9</v>
      </c>
      <c r="BL474" s="5">
        <v>125.9</v>
      </c>
      <c r="BM474" s="5">
        <v>125.9</v>
      </c>
      <c r="BN474" s="5">
        <v>125.8</v>
      </c>
      <c r="BO474" s="5">
        <v>128.5</v>
      </c>
      <c r="BP474" s="5">
        <v>128.5</v>
      </c>
      <c r="BQ474" s="5">
        <v>128.9</v>
      </c>
      <c r="BR474" s="5">
        <v>130</v>
      </c>
      <c r="BS474" s="5">
        <v>130.4</v>
      </c>
      <c r="BT474" s="5">
        <v>130.4</v>
      </c>
      <c r="BU474" s="5">
        <v>130.30000000000001</v>
      </c>
      <c r="BV474" s="5">
        <v>130</v>
      </c>
      <c r="BW474" s="5">
        <v>128</v>
      </c>
      <c r="BX474" s="5">
        <v>125.8</v>
      </c>
      <c r="BY474" s="5">
        <v>130.6</v>
      </c>
      <c r="BZ474" s="5">
        <v>131.4</v>
      </c>
      <c r="CA474" s="5">
        <v>131.4</v>
      </c>
      <c r="CB474" s="5">
        <v>131.30000000000001</v>
      </c>
      <c r="CC474" s="5">
        <v>131.80000000000001</v>
      </c>
      <c r="CD474" s="5">
        <v>128.19999999999999</v>
      </c>
      <c r="CE474" s="5">
        <v>131.69999999999999</v>
      </c>
      <c r="CF474" s="5">
        <v>130.69999999999999</v>
      </c>
      <c r="CG474" s="5">
        <v>131.1</v>
      </c>
      <c r="CH474" s="5">
        <v>131.1</v>
      </c>
      <c r="CI474" s="5">
        <v>132</v>
      </c>
      <c r="CJ474" s="5">
        <v>132</v>
      </c>
      <c r="CK474" s="5">
        <v>133</v>
      </c>
      <c r="CL474" s="5">
        <v>132.6</v>
      </c>
      <c r="CM474" s="5">
        <v>132.69999999999999</v>
      </c>
      <c r="CN474" s="5">
        <v>133</v>
      </c>
      <c r="CO474" s="5">
        <v>132.6</v>
      </c>
      <c r="CP474" s="5">
        <v>133</v>
      </c>
      <c r="CQ474" s="5">
        <v>133.30000000000001</v>
      </c>
      <c r="CR474" s="5">
        <v>133.30000000000001</v>
      </c>
      <c r="CS474" s="5">
        <v>133.69999999999999</v>
      </c>
      <c r="CT474" s="5">
        <v>134</v>
      </c>
      <c r="CU474" s="5">
        <v>133.69999999999999</v>
      </c>
      <c r="CV474" s="5">
        <v>134</v>
      </c>
      <c r="CW474" s="5">
        <v>134.4</v>
      </c>
      <c r="CX474" s="5">
        <v>134.9</v>
      </c>
      <c r="CY474" s="5">
        <v>137.6</v>
      </c>
      <c r="CZ474" s="5">
        <v>136.69999999999999</v>
      </c>
      <c r="DA474" s="5">
        <v>141.5</v>
      </c>
      <c r="DB474" s="5">
        <v>135.30000000000001</v>
      </c>
      <c r="DC474" s="5">
        <v>136.9</v>
      </c>
      <c r="DD474" s="5">
        <v>137.4</v>
      </c>
      <c r="DE474" s="5">
        <v>137.5</v>
      </c>
      <c r="DF474" s="5">
        <v>138.30000000000001</v>
      </c>
      <c r="DG474" s="5">
        <v>138.6</v>
      </c>
      <c r="DH474" s="5">
        <v>137.9</v>
      </c>
      <c r="DI474" s="5">
        <v>139.9</v>
      </c>
      <c r="DJ474" s="5">
        <v>139.9</v>
      </c>
      <c r="DK474" s="5">
        <v>143.69999999999999</v>
      </c>
      <c r="DL474" s="5">
        <v>143.30000000000001</v>
      </c>
      <c r="DM474" s="5">
        <v>139.69999999999999</v>
      </c>
      <c r="DN474" s="5">
        <v>139.5</v>
      </c>
      <c r="DO474" s="5">
        <v>138.80000000000001</v>
      </c>
      <c r="DP474" s="5">
        <v>137.30000000000001</v>
      </c>
      <c r="DQ474" s="5">
        <v>137.4</v>
      </c>
      <c r="DR474" s="5">
        <v>138.30000000000001</v>
      </c>
      <c r="DS474" s="5">
        <v>137.69999999999999</v>
      </c>
      <c r="DT474" s="5">
        <v>137.80000000000001</v>
      </c>
    </row>
    <row r="475" spans="1:124">
      <c r="A475" s="3" t="s">
        <v>963</v>
      </c>
      <c r="B475" s="3" t="s">
        <v>964</v>
      </c>
      <c r="C475" s="4">
        <v>2.2985099999999998</v>
      </c>
      <c r="D475" s="5">
        <v>102.7</v>
      </c>
      <c r="E475" s="5">
        <v>103.5</v>
      </c>
      <c r="F475" s="5">
        <v>103.7</v>
      </c>
      <c r="G475" s="5">
        <v>103.4</v>
      </c>
      <c r="H475" s="5">
        <v>103.7</v>
      </c>
      <c r="I475" s="5">
        <v>104.1</v>
      </c>
      <c r="J475" s="5">
        <v>104.2</v>
      </c>
      <c r="K475" s="5">
        <v>104</v>
      </c>
      <c r="L475" s="5">
        <v>104.3</v>
      </c>
      <c r="M475" s="5">
        <v>103.5</v>
      </c>
      <c r="N475" s="5">
        <v>103.4</v>
      </c>
      <c r="O475" s="5">
        <v>104</v>
      </c>
      <c r="P475" s="5">
        <v>105.6</v>
      </c>
      <c r="Q475" s="5">
        <v>107.1</v>
      </c>
      <c r="R475" s="5">
        <v>107.1</v>
      </c>
      <c r="S475" s="5">
        <v>108.9</v>
      </c>
      <c r="T475" s="5">
        <v>109.7</v>
      </c>
      <c r="U475" s="5">
        <v>110.9</v>
      </c>
      <c r="V475" s="5">
        <v>111.7</v>
      </c>
      <c r="W475" s="5">
        <v>111.6</v>
      </c>
      <c r="X475" s="5">
        <v>111.9</v>
      </c>
      <c r="Y475" s="5">
        <v>112</v>
      </c>
      <c r="Z475" s="5">
        <v>112.1</v>
      </c>
      <c r="AA475" s="5">
        <v>113</v>
      </c>
      <c r="AB475" s="5">
        <v>113.1</v>
      </c>
      <c r="AC475" s="5">
        <v>112.8</v>
      </c>
      <c r="AD475" s="5">
        <v>113.3</v>
      </c>
      <c r="AE475" s="5">
        <v>113.3</v>
      </c>
      <c r="AF475" s="5">
        <v>113.6</v>
      </c>
      <c r="AG475" s="5">
        <v>113.1</v>
      </c>
      <c r="AH475" s="5">
        <v>112.7</v>
      </c>
      <c r="AI475" s="5">
        <v>111.9</v>
      </c>
      <c r="AJ475" s="5">
        <v>110.7</v>
      </c>
      <c r="AK475" s="5">
        <v>108.6</v>
      </c>
      <c r="AL475" s="5">
        <v>108.3</v>
      </c>
      <c r="AM475" s="5">
        <v>109.7</v>
      </c>
      <c r="AN475" s="5">
        <v>111.1</v>
      </c>
      <c r="AO475" s="5">
        <v>111.3</v>
      </c>
      <c r="AP475" s="5">
        <v>110.9</v>
      </c>
      <c r="AQ475" s="5">
        <v>109.8</v>
      </c>
      <c r="AR475" s="5">
        <v>108.9</v>
      </c>
      <c r="AS475" s="5">
        <v>107.9</v>
      </c>
      <c r="AT475" s="5">
        <v>107.9</v>
      </c>
      <c r="AU475" s="5">
        <v>107.6</v>
      </c>
      <c r="AV475" s="5">
        <v>106.4</v>
      </c>
      <c r="AW475" s="5">
        <v>105.4</v>
      </c>
      <c r="AX475" s="5">
        <v>105.3</v>
      </c>
      <c r="AY475" s="5">
        <v>106</v>
      </c>
      <c r="AZ475" s="5">
        <v>107.4</v>
      </c>
      <c r="BA475" s="5">
        <v>106.6</v>
      </c>
      <c r="BB475" s="5">
        <v>107</v>
      </c>
      <c r="BC475" s="5">
        <v>106.8</v>
      </c>
      <c r="BD475" s="5">
        <v>106.7</v>
      </c>
      <c r="BE475" s="5">
        <v>106.5</v>
      </c>
      <c r="BF475" s="5">
        <v>106.9</v>
      </c>
      <c r="BG475" s="5">
        <v>107.8</v>
      </c>
      <c r="BH475" s="5">
        <v>107.9</v>
      </c>
      <c r="BI475" s="5">
        <v>108.3</v>
      </c>
      <c r="BJ475" s="5">
        <v>108.8</v>
      </c>
      <c r="BK475" s="5">
        <v>108.8</v>
      </c>
      <c r="BL475" s="5">
        <v>108.6</v>
      </c>
      <c r="BM475" s="5">
        <v>108</v>
      </c>
      <c r="BN475" s="5">
        <v>108</v>
      </c>
      <c r="BO475" s="5">
        <v>107.3</v>
      </c>
      <c r="BP475" s="5">
        <v>107.6</v>
      </c>
      <c r="BQ475" s="5">
        <v>107.6</v>
      </c>
      <c r="BR475" s="5">
        <v>107.5</v>
      </c>
      <c r="BS475" s="5">
        <v>107.3</v>
      </c>
      <c r="BT475" s="5">
        <v>106.9</v>
      </c>
      <c r="BU475" s="5">
        <v>107.2</v>
      </c>
      <c r="BV475" s="5">
        <v>107.3</v>
      </c>
      <c r="BW475" s="5">
        <v>107.6</v>
      </c>
      <c r="BX475" s="5">
        <v>108.5</v>
      </c>
      <c r="BY475" s="5">
        <v>108.5</v>
      </c>
      <c r="BZ475" s="5">
        <v>108.9</v>
      </c>
      <c r="CA475" s="5">
        <v>109.5</v>
      </c>
      <c r="CB475" s="5">
        <v>109.5</v>
      </c>
      <c r="CC475" s="5">
        <v>109.9</v>
      </c>
      <c r="CD475" s="5">
        <v>109.9</v>
      </c>
      <c r="CE475" s="5">
        <v>110</v>
      </c>
      <c r="CF475" s="5">
        <v>110.2</v>
      </c>
      <c r="CG475" s="5">
        <v>110.1</v>
      </c>
      <c r="CH475" s="5">
        <v>109.6</v>
      </c>
      <c r="CI475" s="5">
        <v>110.1</v>
      </c>
      <c r="CJ475" s="5">
        <v>109.7</v>
      </c>
      <c r="CK475" s="5">
        <v>109.4</v>
      </c>
      <c r="CL475" s="5">
        <v>109.3</v>
      </c>
      <c r="CM475" s="5">
        <v>109.1</v>
      </c>
      <c r="CN475" s="5">
        <v>108.3</v>
      </c>
      <c r="CO475" s="5">
        <v>108.2</v>
      </c>
      <c r="CP475" s="5">
        <v>108.4</v>
      </c>
      <c r="CQ475" s="5">
        <v>107.7</v>
      </c>
      <c r="CR475" s="5">
        <v>108.2</v>
      </c>
      <c r="CS475" s="5">
        <v>108.1</v>
      </c>
      <c r="CT475" s="5">
        <v>107.9</v>
      </c>
      <c r="CU475" s="5">
        <v>107.4</v>
      </c>
      <c r="CV475" s="5">
        <v>107.3</v>
      </c>
      <c r="CW475" s="5">
        <v>107.4</v>
      </c>
      <c r="CX475" s="5">
        <v>107.7</v>
      </c>
      <c r="CY475" s="5">
        <v>107.3</v>
      </c>
      <c r="CZ475" s="5">
        <v>107.6</v>
      </c>
      <c r="DA475" s="5">
        <v>109.5</v>
      </c>
      <c r="DB475" s="5">
        <v>110</v>
      </c>
      <c r="DC475" s="5">
        <v>112</v>
      </c>
      <c r="DD475" s="5">
        <v>114.4</v>
      </c>
      <c r="DE475" s="5">
        <v>116.1</v>
      </c>
      <c r="DF475" s="5">
        <v>116.3</v>
      </c>
      <c r="DG475" s="5">
        <v>119.5</v>
      </c>
      <c r="DH475" s="5">
        <v>122.2</v>
      </c>
      <c r="DI475" s="5">
        <v>121.2</v>
      </c>
      <c r="DJ475" s="5">
        <v>120.6</v>
      </c>
      <c r="DK475" s="5">
        <v>121.4</v>
      </c>
      <c r="DL475" s="5">
        <v>122.5</v>
      </c>
      <c r="DM475" s="5">
        <v>123.9</v>
      </c>
      <c r="DN475" s="5">
        <v>126.7</v>
      </c>
      <c r="DO475" s="5">
        <v>127.6</v>
      </c>
      <c r="DP475" s="5">
        <v>127.1</v>
      </c>
      <c r="DQ475" s="5">
        <v>127.3</v>
      </c>
      <c r="DR475" s="5">
        <v>127.3</v>
      </c>
      <c r="DS475" s="5">
        <v>129.80000000000001</v>
      </c>
      <c r="DT475" s="5">
        <v>131.80000000000001</v>
      </c>
    </row>
    <row r="476" spans="1:124">
      <c r="A476" s="3" t="s">
        <v>965</v>
      </c>
      <c r="B476" s="3" t="s">
        <v>966</v>
      </c>
      <c r="C476" s="4">
        <v>0.60897000000000001</v>
      </c>
      <c r="D476" s="5">
        <v>103.1</v>
      </c>
      <c r="E476" s="5">
        <v>103.4</v>
      </c>
      <c r="F476" s="5">
        <v>103.8</v>
      </c>
      <c r="G476" s="5">
        <v>103.9</v>
      </c>
      <c r="H476" s="5">
        <v>103.7</v>
      </c>
      <c r="I476" s="5">
        <v>103.6</v>
      </c>
      <c r="J476" s="5">
        <v>103.1</v>
      </c>
      <c r="K476" s="5">
        <v>103.4</v>
      </c>
      <c r="L476" s="5">
        <v>104</v>
      </c>
      <c r="M476" s="5">
        <v>102.8</v>
      </c>
      <c r="N476" s="5">
        <v>101.3</v>
      </c>
      <c r="O476" s="5">
        <v>101</v>
      </c>
      <c r="P476" s="5">
        <v>102.9</v>
      </c>
      <c r="Q476" s="5">
        <v>104.9</v>
      </c>
      <c r="R476" s="5">
        <v>105.5</v>
      </c>
      <c r="S476" s="5">
        <v>106</v>
      </c>
      <c r="T476" s="5">
        <v>105.3</v>
      </c>
      <c r="U476" s="5">
        <v>105.5</v>
      </c>
      <c r="V476" s="5">
        <v>105.8</v>
      </c>
      <c r="W476" s="5">
        <v>105.9</v>
      </c>
      <c r="X476" s="5">
        <v>105.8</v>
      </c>
      <c r="Y476" s="5">
        <v>105.8</v>
      </c>
      <c r="Z476" s="5">
        <v>104.9</v>
      </c>
      <c r="AA476" s="5">
        <v>106.3</v>
      </c>
      <c r="AB476" s="5">
        <v>106.3</v>
      </c>
      <c r="AC476" s="5">
        <v>105.5</v>
      </c>
      <c r="AD476" s="5">
        <v>106.4</v>
      </c>
      <c r="AE476" s="5">
        <v>106</v>
      </c>
      <c r="AF476" s="5">
        <v>106.6</v>
      </c>
      <c r="AG476" s="5">
        <v>106.9</v>
      </c>
      <c r="AH476" s="5">
        <v>105.8</v>
      </c>
      <c r="AI476" s="5">
        <v>105.5</v>
      </c>
      <c r="AJ476" s="5">
        <v>105.7</v>
      </c>
      <c r="AK476" s="5">
        <v>105.5</v>
      </c>
      <c r="AL476" s="5">
        <v>105.7</v>
      </c>
      <c r="AM476" s="5">
        <v>105.8</v>
      </c>
      <c r="AN476" s="5">
        <v>105.3</v>
      </c>
      <c r="AO476" s="5">
        <v>105.4</v>
      </c>
      <c r="AP476" s="5">
        <v>102.8</v>
      </c>
      <c r="AQ476" s="5">
        <v>103.4</v>
      </c>
      <c r="AR476" s="5">
        <v>102.6</v>
      </c>
      <c r="AS476" s="5">
        <v>102.4</v>
      </c>
      <c r="AT476" s="5">
        <v>101.6</v>
      </c>
      <c r="AU476" s="5">
        <v>101.6</v>
      </c>
      <c r="AV476" s="5">
        <v>101.5</v>
      </c>
      <c r="AW476" s="5">
        <v>100.8</v>
      </c>
      <c r="AX476" s="5">
        <v>100.6</v>
      </c>
      <c r="AY476" s="5">
        <v>100.7</v>
      </c>
      <c r="AZ476" s="5">
        <v>100.4</v>
      </c>
      <c r="BA476" s="5">
        <v>100.3</v>
      </c>
      <c r="BB476" s="5">
        <v>100.9</v>
      </c>
      <c r="BC476" s="5">
        <v>101</v>
      </c>
      <c r="BD476" s="5">
        <v>100.6</v>
      </c>
      <c r="BE476" s="5">
        <v>100.9</v>
      </c>
      <c r="BF476" s="5">
        <v>101.5</v>
      </c>
      <c r="BG476" s="5">
        <v>101.6</v>
      </c>
      <c r="BH476" s="5">
        <v>101.4</v>
      </c>
      <c r="BI476" s="5">
        <v>101.9</v>
      </c>
      <c r="BJ476" s="5">
        <v>102.8</v>
      </c>
      <c r="BK476" s="5">
        <v>103.5</v>
      </c>
      <c r="BL476" s="5">
        <v>103.9</v>
      </c>
      <c r="BM476" s="5">
        <v>103.3</v>
      </c>
      <c r="BN476" s="5">
        <v>103.4</v>
      </c>
      <c r="BO476" s="5">
        <v>99.9</v>
      </c>
      <c r="BP476" s="5">
        <v>100.5</v>
      </c>
      <c r="BQ476" s="5">
        <v>100.8</v>
      </c>
      <c r="BR476" s="5">
        <v>99.8</v>
      </c>
      <c r="BS476" s="5">
        <v>100.3</v>
      </c>
      <c r="BT476" s="5">
        <v>98.3</v>
      </c>
      <c r="BU476" s="5">
        <v>97.9</v>
      </c>
      <c r="BV476" s="5">
        <v>98.1</v>
      </c>
      <c r="BW476" s="5">
        <v>97.9</v>
      </c>
      <c r="BX476" s="5">
        <v>97.7</v>
      </c>
      <c r="BY476" s="5">
        <v>97.4</v>
      </c>
      <c r="BZ476" s="5">
        <v>97.2</v>
      </c>
      <c r="CA476" s="5">
        <v>98.8</v>
      </c>
      <c r="CB476" s="5">
        <v>99</v>
      </c>
      <c r="CC476" s="5">
        <v>99.1</v>
      </c>
      <c r="CD476" s="5">
        <v>99</v>
      </c>
      <c r="CE476" s="5">
        <v>99.3</v>
      </c>
      <c r="CF476" s="5">
        <v>99.8</v>
      </c>
      <c r="CG476" s="5">
        <v>100.1</v>
      </c>
      <c r="CH476" s="5">
        <v>99.6</v>
      </c>
      <c r="CI476" s="5">
        <v>99.3</v>
      </c>
      <c r="CJ476" s="5">
        <v>100.2</v>
      </c>
      <c r="CK476" s="5">
        <v>99.5</v>
      </c>
      <c r="CL476" s="5">
        <v>99.3</v>
      </c>
      <c r="CM476" s="5">
        <v>99.4</v>
      </c>
      <c r="CN476" s="5">
        <v>99.7</v>
      </c>
      <c r="CO476" s="5">
        <v>99.2</v>
      </c>
      <c r="CP476" s="5">
        <v>98</v>
      </c>
      <c r="CQ476" s="5">
        <v>97.8</v>
      </c>
      <c r="CR476" s="5">
        <v>98.3</v>
      </c>
      <c r="CS476" s="5">
        <v>99.3</v>
      </c>
      <c r="CT476" s="5">
        <v>98.7</v>
      </c>
      <c r="CU476" s="5">
        <v>97.9</v>
      </c>
      <c r="CV476" s="5">
        <v>98.1</v>
      </c>
      <c r="CW476" s="5">
        <v>98</v>
      </c>
      <c r="CX476" s="5">
        <v>98.4</v>
      </c>
      <c r="CY476" s="5">
        <v>97.8</v>
      </c>
      <c r="CZ476" s="5">
        <v>97.4</v>
      </c>
      <c r="DA476" s="5">
        <v>97.5</v>
      </c>
      <c r="DB476" s="5">
        <v>97.8</v>
      </c>
      <c r="DC476" s="5">
        <v>97.5</v>
      </c>
      <c r="DD476" s="5">
        <v>98.7</v>
      </c>
      <c r="DE476" s="5">
        <v>99.4</v>
      </c>
      <c r="DF476" s="5">
        <v>98.9</v>
      </c>
      <c r="DG476" s="5">
        <v>100.1</v>
      </c>
      <c r="DH476" s="5">
        <v>102.3</v>
      </c>
      <c r="DI476" s="5">
        <v>102.1</v>
      </c>
      <c r="DJ476" s="5">
        <v>102.3</v>
      </c>
      <c r="DK476" s="5">
        <v>102.9</v>
      </c>
      <c r="DL476" s="5">
        <v>103.8</v>
      </c>
      <c r="DM476" s="5">
        <v>104.3</v>
      </c>
      <c r="DN476" s="5">
        <v>104.1</v>
      </c>
      <c r="DO476" s="5">
        <v>104.9</v>
      </c>
      <c r="DP476" s="5">
        <v>106.5</v>
      </c>
      <c r="DQ476" s="5">
        <v>106.5</v>
      </c>
      <c r="DR476" s="5">
        <v>106.4</v>
      </c>
      <c r="DS476" s="5">
        <v>106.1</v>
      </c>
      <c r="DT476" s="5">
        <v>107.2</v>
      </c>
    </row>
    <row r="477" spans="1:124">
      <c r="A477" s="3" t="s">
        <v>967</v>
      </c>
      <c r="B477" s="3" t="s">
        <v>968</v>
      </c>
      <c r="C477" s="4">
        <v>0.20705999999999999</v>
      </c>
      <c r="D477" s="5">
        <v>100.6</v>
      </c>
      <c r="E477" s="5">
        <v>101.3</v>
      </c>
      <c r="F477" s="5">
        <v>102.1</v>
      </c>
      <c r="G477" s="5">
        <v>102.2</v>
      </c>
      <c r="H477" s="5">
        <v>101.7</v>
      </c>
      <c r="I477" s="5">
        <v>102.2</v>
      </c>
      <c r="J477" s="5">
        <v>101.6</v>
      </c>
      <c r="K477" s="5">
        <v>101.3</v>
      </c>
      <c r="L477" s="5">
        <v>101.9</v>
      </c>
      <c r="M477" s="5">
        <v>101.7</v>
      </c>
      <c r="N477" s="5">
        <v>100.7</v>
      </c>
      <c r="O477" s="5">
        <v>99.8</v>
      </c>
      <c r="P477" s="5">
        <v>102</v>
      </c>
      <c r="Q477" s="5">
        <v>105.4</v>
      </c>
      <c r="R477" s="5">
        <v>106.3</v>
      </c>
      <c r="S477" s="5">
        <v>106.5</v>
      </c>
      <c r="T477" s="5">
        <v>106.5</v>
      </c>
      <c r="U477" s="5">
        <v>106.7</v>
      </c>
      <c r="V477" s="5">
        <v>105.8</v>
      </c>
      <c r="W477" s="5">
        <v>106.2</v>
      </c>
      <c r="X477" s="5">
        <v>106.3</v>
      </c>
      <c r="Y477" s="5">
        <v>106.4</v>
      </c>
      <c r="Z477" s="5">
        <v>105.5</v>
      </c>
      <c r="AA477" s="5">
        <v>105.6</v>
      </c>
      <c r="AB477" s="5">
        <v>106</v>
      </c>
      <c r="AC477" s="5">
        <v>106</v>
      </c>
      <c r="AD477" s="5">
        <v>105.9</v>
      </c>
      <c r="AE477" s="5">
        <v>106.4</v>
      </c>
      <c r="AF477" s="5">
        <v>106.5</v>
      </c>
      <c r="AG477" s="5">
        <v>106.5</v>
      </c>
      <c r="AH477" s="5">
        <v>106</v>
      </c>
      <c r="AI477" s="5">
        <v>105.6</v>
      </c>
      <c r="AJ477" s="5">
        <v>105.1</v>
      </c>
      <c r="AK477" s="5">
        <v>105.2</v>
      </c>
      <c r="AL477" s="5">
        <v>104.9</v>
      </c>
      <c r="AM477" s="5">
        <v>104.8</v>
      </c>
      <c r="AN477" s="5">
        <v>104.2</v>
      </c>
      <c r="AO477" s="5">
        <v>104.7</v>
      </c>
      <c r="AP477" s="5">
        <v>104.3</v>
      </c>
      <c r="AQ477" s="5">
        <v>104.4</v>
      </c>
      <c r="AR477" s="5">
        <v>103.6</v>
      </c>
      <c r="AS477" s="5">
        <v>103.9</v>
      </c>
      <c r="AT477" s="5">
        <v>103.7</v>
      </c>
      <c r="AU477" s="5">
        <v>103.4</v>
      </c>
      <c r="AV477" s="5">
        <v>103.6</v>
      </c>
      <c r="AW477" s="5">
        <v>102.7</v>
      </c>
      <c r="AX477" s="5">
        <v>102.5</v>
      </c>
      <c r="AY477" s="5">
        <v>102.1</v>
      </c>
      <c r="AZ477" s="5">
        <v>102.2</v>
      </c>
      <c r="BA477" s="5">
        <v>101.8</v>
      </c>
      <c r="BB477" s="5">
        <v>102</v>
      </c>
      <c r="BC477" s="5">
        <v>102.2</v>
      </c>
      <c r="BD477" s="5">
        <v>102.4</v>
      </c>
      <c r="BE477" s="5">
        <v>102.4</v>
      </c>
      <c r="BF477" s="5">
        <v>102.3</v>
      </c>
      <c r="BG477" s="5">
        <v>102.9</v>
      </c>
      <c r="BH477" s="5">
        <v>102.4</v>
      </c>
      <c r="BI477" s="5">
        <v>103.3</v>
      </c>
      <c r="BJ477" s="5">
        <v>105.3</v>
      </c>
      <c r="BK477" s="5">
        <v>105.8</v>
      </c>
      <c r="BL477" s="5">
        <v>105.8</v>
      </c>
      <c r="BM477" s="5">
        <v>105.3</v>
      </c>
      <c r="BN477" s="5">
        <v>105.7</v>
      </c>
      <c r="BO477" s="5">
        <v>98.2</v>
      </c>
      <c r="BP477" s="5">
        <v>98.7</v>
      </c>
      <c r="BQ477" s="5">
        <v>100.2</v>
      </c>
      <c r="BR477" s="5">
        <v>99.4</v>
      </c>
      <c r="BS477" s="5">
        <v>99.3</v>
      </c>
      <c r="BT477" s="5">
        <v>99.9</v>
      </c>
      <c r="BU477" s="5">
        <v>99.6</v>
      </c>
      <c r="BV477" s="5">
        <v>100.3</v>
      </c>
      <c r="BW477" s="5">
        <v>99.4</v>
      </c>
      <c r="BX477" s="5">
        <v>99.2</v>
      </c>
      <c r="BY477" s="5">
        <v>98.5</v>
      </c>
      <c r="BZ477" s="5">
        <v>98.6</v>
      </c>
      <c r="CA477" s="5">
        <v>99.4</v>
      </c>
      <c r="CB477" s="5">
        <v>99.4</v>
      </c>
      <c r="CC477" s="5">
        <v>99.7</v>
      </c>
      <c r="CD477" s="5">
        <v>100.4</v>
      </c>
      <c r="CE477" s="5">
        <v>100.4</v>
      </c>
      <c r="CF477" s="5">
        <v>100</v>
      </c>
      <c r="CG477" s="5">
        <v>99.6</v>
      </c>
      <c r="CH477" s="5">
        <v>99.8</v>
      </c>
      <c r="CI477" s="5">
        <v>99.7</v>
      </c>
      <c r="CJ477" s="5">
        <v>99.4</v>
      </c>
      <c r="CK477" s="5">
        <v>99.3</v>
      </c>
      <c r="CL477" s="5">
        <v>99.5</v>
      </c>
      <c r="CM477" s="5">
        <v>99.2</v>
      </c>
      <c r="CN477" s="5">
        <v>99.9</v>
      </c>
      <c r="CO477" s="5">
        <v>99.6</v>
      </c>
      <c r="CP477" s="5">
        <v>97.6</v>
      </c>
      <c r="CQ477" s="5">
        <v>98.1</v>
      </c>
      <c r="CR477" s="5">
        <v>98.7</v>
      </c>
      <c r="CS477" s="5">
        <v>100</v>
      </c>
      <c r="CT477" s="5">
        <v>98.6</v>
      </c>
      <c r="CU477" s="5">
        <v>98.3</v>
      </c>
      <c r="CV477" s="5">
        <v>98.1</v>
      </c>
      <c r="CW477" s="5">
        <v>99.6</v>
      </c>
      <c r="CX477" s="5">
        <v>99.2</v>
      </c>
      <c r="CY477" s="5">
        <v>98.8</v>
      </c>
      <c r="CZ477" s="5">
        <v>98.8</v>
      </c>
      <c r="DA477" s="5">
        <v>98.3</v>
      </c>
      <c r="DB477" s="5">
        <v>97.8</v>
      </c>
      <c r="DC477" s="5">
        <v>97.4</v>
      </c>
      <c r="DD477" s="5">
        <v>99.6</v>
      </c>
      <c r="DE477" s="5">
        <v>100.3</v>
      </c>
      <c r="DF477" s="5">
        <v>98.7</v>
      </c>
      <c r="DG477" s="5">
        <v>99.8</v>
      </c>
      <c r="DH477" s="5">
        <v>101.7</v>
      </c>
      <c r="DI477" s="5">
        <v>102</v>
      </c>
      <c r="DJ477" s="5">
        <v>102.2</v>
      </c>
      <c r="DK477" s="5">
        <v>102</v>
      </c>
      <c r="DL477" s="5">
        <v>103.3</v>
      </c>
      <c r="DM477" s="5">
        <v>104.7</v>
      </c>
      <c r="DN477" s="5">
        <v>103.7</v>
      </c>
      <c r="DO477" s="5">
        <v>105.6</v>
      </c>
      <c r="DP477" s="5">
        <v>109.7</v>
      </c>
      <c r="DQ477" s="5">
        <v>108.6</v>
      </c>
      <c r="DR477" s="5">
        <v>107.7</v>
      </c>
      <c r="DS477" s="5">
        <v>108.2</v>
      </c>
      <c r="DT477" s="5">
        <v>108.2</v>
      </c>
    </row>
    <row r="478" spans="1:124">
      <c r="A478" s="3" t="s">
        <v>969</v>
      </c>
      <c r="B478" s="3" t="s">
        <v>970</v>
      </c>
      <c r="C478" s="4">
        <v>3.3270000000000001E-2</v>
      </c>
      <c r="D478" s="5">
        <v>97.7</v>
      </c>
      <c r="E478" s="5">
        <v>99.1</v>
      </c>
      <c r="F478" s="5">
        <v>99.7</v>
      </c>
      <c r="G478" s="5">
        <v>100.2</v>
      </c>
      <c r="H478" s="5">
        <v>101.1</v>
      </c>
      <c r="I478" s="5">
        <v>102.7</v>
      </c>
      <c r="J478" s="5">
        <v>100.4</v>
      </c>
      <c r="K478" s="5">
        <v>100.7</v>
      </c>
      <c r="L478" s="5">
        <v>102</v>
      </c>
      <c r="M478" s="5">
        <v>99.5</v>
      </c>
      <c r="N478" s="5">
        <v>99.1</v>
      </c>
      <c r="O478" s="5">
        <v>98.9</v>
      </c>
      <c r="P478" s="5">
        <v>97.4</v>
      </c>
      <c r="Q478" s="5">
        <v>99.6</v>
      </c>
      <c r="R478" s="5">
        <v>99.5</v>
      </c>
      <c r="S478" s="5">
        <v>98.6</v>
      </c>
      <c r="T478" s="5">
        <v>97.5</v>
      </c>
      <c r="U478" s="5">
        <v>97</v>
      </c>
      <c r="V478" s="5">
        <v>100.4</v>
      </c>
      <c r="W478" s="5">
        <v>102.4</v>
      </c>
      <c r="X478" s="5">
        <v>102</v>
      </c>
      <c r="Y478" s="5">
        <v>99.5</v>
      </c>
      <c r="Z478" s="5">
        <v>100.4</v>
      </c>
      <c r="AA478" s="5">
        <v>102.8</v>
      </c>
      <c r="AB478" s="5">
        <v>100.8</v>
      </c>
      <c r="AC478" s="5">
        <v>100.5</v>
      </c>
      <c r="AD478" s="5">
        <v>100.5</v>
      </c>
      <c r="AE478" s="5">
        <v>99</v>
      </c>
      <c r="AF478" s="5">
        <v>99.9</v>
      </c>
      <c r="AG478" s="5">
        <v>99.1</v>
      </c>
      <c r="AH478" s="5">
        <v>98.1</v>
      </c>
      <c r="AI478" s="5">
        <v>97</v>
      </c>
      <c r="AJ478" s="5">
        <v>97.4</v>
      </c>
      <c r="AK478" s="5">
        <v>96</v>
      </c>
      <c r="AL478" s="5">
        <v>96.7</v>
      </c>
      <c r="AM478" s="5">
        <v>97.5</v>
      </c>
      <c r="AN478" s="5">
        <v>98.9</v>
      </c>
      <c r="AO478" s="5">
        <v>96.6</v>
      </c>
      <c r="AP478" s="5">
        <v>95</v>
      </c>
      <c r="AQ478" s="5">
        <v>97</v>
      </c>
      <c r="AR478" s="5">
        <v>97.8</v>
      </c>
      <c r="AS478" s="5">
        <v>98.4</v>
      </c>
      <c r="AT478" s="5">
        <v>96.4</v>
      </c>
      <c r="AU478" s="5">
        <v>98.2</v>
      </c>
      <c r="AV478" s="5">
        <v>98.6</v>
      </c>
      <c r="AW478" s="5">
        <v>96.9</v>
      </c>
      <c r="AX478" s="5">
        <v>96.2</v>
      </c>
      <c r="AY478" s="5">
        <v>97.3</v>
      </c>
      <c r="AZ478" s="5">
        <v>93.2</v>
      </c>
      <c r="BA478" s="5">
        <v>92.3</v>
      </c>
      <c r="BB478" s="5">
        <v>94.4</v>
      </c>
      <c r="BC478" s="5">
        <v>95.8</v>
      </c>
      <c r="BD478" s="5">
        <v>95.2</v>
      </c>
      <c r="BE478" s="5">
        <v>96.5</v>
      </c>
      <c r="BF478" s="5">
        <v>96</v>
      </c>
      <c r="BG478" s="5">
        <v>95.6</v>
      </c>
      <c r="BH478" s="5">
        <v>95.9</v>
      </c>
      <c r="BI478" s="5">
        <v>95.7</v>
      </c>
      <c r="BJ478" s="5">
        <v>96.6</v>
      </c>
      <c r="BK478" s="5">
        <v>99.6</v>
      </c>
      <c r="BL478" s="5">
        <v>100.3</v>
      </c>
      <c r="BM478" s="5">
        <v>100.8</v>
      </c>
      <c r="BN478" s="5">
        <v>98.6</v>
      </c>
      <c r="BO478" s="5">
        <v>94.2</v>
      </c>
      <c r="BP478" s="5">
        <v>95.6</v>
      </c>
      <c r="BQ478" s="5">
        <v>95.3</v>
      </c>
      <c r="BR478" s="5">
        <v>95.7</v>
      </c>
      <c r="BS478" s="5">
        <v>95.7</v>
      </c>
      <c r="BT478" s="5">
        <v>95.1</v>
      </c>
      <c r="BU478" s="5">
        <v>93.9</v>
      </c>
      <c r="BV478" s="5">
        <v>92.7</v>
      </c>
      <c r="BW478" s="5">
        <v>93.7</v>
      </c>
      <c r="BX478" s="5">
        <v>93.7</v>
      </c>
      <c r="BY478" s="5">
        <v>92.6</v>
      </c>
      <c r="BZ478" s="5">
        <v>91.1</v>
      </c>
      <c r="CA478" s="5">
        <v>91.9</v>
      </c>
      <c r="CB478" s="5">
        <v>94.3</v>
      </c>
      <c r="CC478" s="5">
        <v>93.1</v>
      </c>
      <c r="CD478" s="5">
        <v>94.3</v>
      </c>
      <c r="CE478" s="5">
        <v>94.2</v>
      </c>
      <c r="CF478" s="5">
        <v>96.4</v>
      </c>
      <c r="CG478" s="5">
        <v>97.1</v>
      </c>
      <c r="CH478" s="5">
        <v>94.1</v>
      </c>
      <c r="CI478" s="5">
        <v>94.3</v>
      </c>
      <c r="CJ478" s="5">
        <v>94.5</v>
      </c>
      <c r="CK478" s="5">
        <v>94</v>
      </c>
      <c r="CL478" s="5">
        <v>94</v>
      </c>
      <c r="CM478" s="5">
        <v>93.9</v>
      </c>
      <c r="CN478" s="5">
        <v>95.2</v>
      </c>
      <c r="CO478" s="5">
        <v>92.4</v>
      </c>
      <c r="CP478" s="5">
        <v>91.1</v>
      </c>
      <c r="CQ478" s="5">
        <v>89.5</v>
      </c>
      <c r="CR478" s="5">
        <v>91.2</v>
      </c>
      <c r="CS478" s="5">
        <v>93.8</v>
      </c>
      <c r="CT478" s="5">
        <v>92.6</v>
      </c>
      <c r="CU478" s="5">
        <v>89.6</v>
      </c>
      <c r="CV478" s="5">
        <v>89.5</v>
      </c>
      <c r="CW478" s="5">
        <v>86.5</v>
      </c>
      <c r="CX478" s="5">
        <v>90.3</v>
      </c>
      <c r="CY478" s="5">
        <v>91.9</v>
      </c>
      <c r="CZ478" s="5">
        <v>89.5</v>
      </c>
      <c r="DA478" s="5">
        <v>89.5</v>
      </c>
      <c r="DB478" s="5">
        <v>90</v>
      </c>
      <c r="DC478" s="5">
        <v>90.6</v>
      </c>
      <c r="DD478" s="5">
        <v>91.1</v>
      </c>
      <c r="DE478" s="5">
        <v>91.9</v>
      </c>
      <c r="DF478" s="5">
        <v>92.9</v>
      </c>
      <c r="DG478" s="5">
        <v>93.2</v>
      </c>
      <c r="DH478" s="5">
        <v>95.4</v>
      </c>
      <c r="DI478" s="5">
        <v>94.9</v>
      </c>
      <c r="DJ478" s="5">
        <v>97.8</v>
      </c>
      <c r="DK478" s="5">
        <v>98.9</v>
      </c>
      <c r="DL478" s="5">
        <v>101.2</v>
      </c>
      <c r="DM478" s="5">
        <v>101.3</v>
      </c>
      <c r="DN478" s="5">
        <v>101.4</v>
      </c>
      <c r="DO478" s="5">
        <v>102.3</v>
      </c>
      <c r="DP478" s="5">
        <v>101.6</v>
      </c>
      <c r="DQ478" s="5">
        <v>101.1</v>
      </c>
      <c r="DR478" s="5">
        <v>102.2</v>
      </c>
      <c r="DS478" s="5">
        <v>102.3</v>
      </c>
      <c r="DT478" s="5">
        <v>102.6</v>
      </c>
    </row>
    <row r="479" spans="1:124">
      <c r="A479" s="3" t="s">
        <v>971</v>
      </c>
      <c r="B479" s="3" t="s">
        <v>972</v>
      </c>
      <c r="C479" s="4">
        <v>4.0300000000000002E-2</v>
      </c>
      <c r="D479" s="5">
        <v>101.7</v>
      </c>
      <c r="E479" s="5">
        <v>101.8</v>
      </c>
      <c r="F479" s="5">
        <v>101.9</v>
      </c>
      <c r="G479" s="5">
        <v>102</v>
      </c>
      <c r="H479" s="5">
        <v>101.9</v>
      </c>
      <c r="I479" s="5">
        <v>101.6</v>
      </c>
      <c r="J479" s="5">
        <v>101.4</v>
      </c>
      <c r="K479" s="5">
        <v>101.8</v>
      </c>
      <c r="L479" s="5">
        <v>102.8</v>
      </c>
      <c r="M479" s="5">
        <v>102.5</v>
      </c>
      <c r="N479" s="5">
        <v>101</v>
      </c>
      <c r="O479" s="5">
        <v>100.2</v>
      </c>
      <c r="P479" s="5">
        <v>101.9</v>
      </c>
      <c r="Q479" s="5">
        <v>101.9</v>
      </c>
      <c r="R479" s="5">
        <v>101.8</v>
      </c>
      <c r="S479" s="5">
        <v>102.1</v>
      </c>
      <c r="T479" s="5">
        <v>100.6</v>
      </c>
      <c r="U479" s="5">
        <v>100.5</v>
      </c>
      <c r="V479" s="5">
        <v>100.5</v>
      </c>
      <c r="W479" s="5">
        <v>99.1</v>
      </c>
      <c r="X479" s="5">
        <v>99.2</v>
      </c>
      <c r="Y479" s="5">
        <v>99</v>
      </c>
      <c r="Z479" s="5">
        <v>99.1</v>
      </c>
      <c r="AA479" s="5">
        <v>99.5</v>
      </c>
      <c r="AB479" s="5">
        <v>101.1</v>
      </c>
      <c r="AC479" s="5">
        <v>100.8</v>
      </c>
      <c r="AD479" s="5">
        <v>100.6</v>
      </c>
      <c r="AE479" s="5">
        <v>100.6</v>
      </c>
      <c r="AF479" s="5">
        <v>100.8</v>
      </c>
      <c r="AG479" s="5">
        <v>100.5</v>
      </c>
      <c r="AH479" s="5">
        <v>100.6</v>
      </c>
      <c r="AI479" s="5">
        <v>100.9</v>
      </c>
      <c r="AJ479" s="5">
        <v>101</v>
      </c>
      <c r="AK479" s="5">
        <v>100.8</v>
      </c>
      <c r="AL479" s="5">
        <v>100.6</v>
      </c>
      <c r="AM479" s="5">
        <v>100.8</v>
      </c>
      <c r="AN479" s="5">
        <v>104</v>
      </c>
      <c r="AO479" s="5">
        <v>104</v>
      </c>
      <c r="AP479" s="5">
        <v>103.9</v>
      </c>
      <c r="AQ479" s="5">
        <v>103.8</v>
      </c>
      <c r="AR479" s="5">
        <v>103.5</v>
      </c>
      <c r="AS479" s="5">
        <v>103.2</v>
      </c>
      <c r="AT479" s="5">
        <v>101.3</v>
      </c>
      <c r="AU479" s="5">
        <v>101.4</v>
      </c>
      <c r="AV479" s="5">
        <v>101.7</v>
      </c>
      <c r="AW479" s="5">
        <v>101.2</v>
      </c>
      <c r="AX479" s="5">
        <v>101.1</v>
      </c>
      <c r="AY479" s="5">
        <v>101.1</v>
      </c>
      <c r="AZ479" s="5">
        <v>101.5</v>
      </c>
      <c r="BA479" s="5">
        <v>98.2</v>
      </c>
      <c r="BB479" s="5">
        <v>99.2</v>
      </c>
      <c r="BC479" s="5">
        <v>99</v>
      </c>
      <c r="BD479" s="5">
        <v>98.5</v>
      </c>
      <c r="BE479" s="5">
        <v>98.6</v>
      </c>
      <c r="BF479" s="5">
        <v>98.3</v>
      </c>
      <c r="BG479" s="5">
        <v>98.6</v>
      </c>
      <c r="BH479" s="5">
        <v>99.4</v>
      </c>
      <c r="BI479" s="5">
        <v>99</v>
      </c>
      <c r="BJ479" s="5">
        <v>99.2</v>
      </c>
      <c r="BK479" s="5">
        <v>99.3</v>
      </c>
      <c r="BL479" s="5">
        <v>98.6</v>
      </c>
      <c r="BM479" s="5">
        <v>98.1</v>
      </c>
      <c r="BN479" s="5">
        <v>98.3</v>
      </c>
      <c r="BO479" s="5">
        <v>94.7</v>
      </c>
      <c r="BP479" s="5">
        <v>96.3</v>
      </c>
      <c r="BQ479" s="5">
        <v>96.4</v>
      </c>
      <c r="BR479" s="5">
        <v>100.3</v>
      </c>
      <c r="BS479" s="5">
        <v>100.4</v>
      </c>
      <c r="BT479" s="5">
        <v>100.5</v>
      </c>
      <c r="BU479" s="5">
        <v>100.4</v>
      </c>
      <c r="BV479" s="5">
        <v>100.6</v>
      </c>
      <c r="BW479" s="5">
        <v>98.9</v>
      </c>
      <c r="BX479" s="5">
        <v>99.3</v>
      </c>
      <c r="BY479" s="5">
        <v>99.7</v>
      </c>
      <c r="BZ479" s="5">
        <v>97.9</v>
      </c>
      <c r="CA479" s="5">
        <v>100.6</v>
      </c>
      <c r="CB479" s="5">
        <v>102</v>
      </c>
      <c r="CC479" s="5">
        <v>101.9</v>
      </c>
      <c r="CD479" s="5">
        <v>102.6</v>
      </c>
      <c r="CE479" s="5">
        <v>103.1</v>
      </c>
      <c r="CF479" s="5">
        <v>103.6</v>
      </c>
      <c r="CG479" s="5">
        <v>104.6</v>
      </c>
      <c r="CH479" s="5">
        <v>104.2</v>
      </c>
      <c r="CI479" s="5">
        <v>104.4</v>
      </c>
      <c r="CJ479" s="5">
        <v>104.6</v>
      </c>
      <c r="CK479" s="5">
        <v>104.3</v>
      </c>
      <c r="CL479" s="5">
        <v>104.6</v>
      </c>
      <c r="CM479" s="5">
        <v>104.8</v>
      </c>
      <c r="CN479" s="5">
        <v>104</v>
      </c>
      <c r="CO479" s="5">
        <v>103.5</v>
      </c>
      <c r="CP479" s="5">
        <v>103.3</v>
      </c>
      <c r="CQ479" s="5">
        <v>102.4</v>
      </c>
      <c r="CR479" s="5">
        <v>103.5</v>
      </c>
      <c r="CS479" s="5">
        <v>103.1</v>
      </c>
      <c r="CT479" s="5">
        <v>102.6</v>
      </c>
      <c r="CU479" s="5">
        <v>102.7</v>
      </c>
      <c r="CV479" s="5">
        <v>102.7</v>
      </c>
      <c r="CW479" s="5">
        <v>102.3</v>
      </c>
      <c r="CX479" s="5">
        <v>103.1</v>
      </c>
      <c r="CY479" s="5">
        <v>102.1</v>
      </c>
      <c r="CZ479" s="5">
        <v>101.8</v>
      </c>
      <c r="DA479" s="5">
        <v>100.6</v>
      </c>
      <c r="DB479" s="5">
        <v>100.9</v>
      </c>
      <c r="DC479" s="5">
        <v>101.2</v>
      </c>
      <c r="DD479" s="5">
        <v>101.2</v>
      </c>
      <c r="DE479" s="5">
        <v>103.1</v>
      </c>
      <c r="DF479" s="5">
        <v>103.5</v>
      </c>
      <c r="DG479" s="5">
        <v>103.9</v>
      </c>
      <c r="DH479" s="5">
        <v>104.3</v>
      </c>
      <c r="DI479" s="5">
        <v>105.8</v>
      </c>
      <c r="DJ479" s="5">
        <v>105.3</v>
      </c>
      <c r="DK479" s="5">
        <v>105.6</v>
      </c>
      <c r="DL479" s="5">
        <v>106.2</v>
      </c>
      <c r="DM479" s="5">
        <v>106.8</v>
      </c>
      <c r="DN479" s="5">
        <v>108.1</v>
      </c>
      <c r="DO479" s="5">
        <v>108.7</v>
      </c>
      <c r="DP479" s="5">
        <v>108.9</v>
      </c>
      <c r="DQ479" s="5">
        <v>110.8</v>
      </c>
      <c r="DR479" s="5">
        <v>111.1</v>
      </c>
      <c r="DS479" s="5">
        <v>113.3</v>
      </c>
      <c r="DT479" s="5">
        <v>114.6</v>
      </c>
    </row>
    <row r="480" spans="1:124">
      <c r="A480" s="3" t="s">
        <v>973</v>
      </c>
      <c r="B480" s="3" t="s">
        <v>974</v>
      </c>
      <c r="C480" s="4">
        <v>0.12917999999999999</v>
      </c>
      <c r="D480" s="5">
        <v>105.6</v>
      </c>
      <c r="E480" s="5">
        <v>104.7</v>
      </c>
      <c r="F480" s="5">
        <v>104.8</v>
      </c>
      <c r="G480" s="5">
        <v>105.4</v>
      </c>
      <c r="H480" s="5">
        <v>104.3</v>
      </c>
      <c r="I480" s="5">
        <v>102.6</v>
      </c>
      <c r="J480" s="5">
        <v>101.4</v>
      </c>
      <c r="K480" s="5">
        <v>103.2</v>
      </c>
      <c r="L480" s="5">
        <v>105.2</v>
      </c>
      <c r="M480" s="5">
        <v>100.6</v>
      </c>
      <c r="N480" s="5">
        <v>95.4</v>
      </c>
      <c r="O480" s="5">
        <v>96.2</v>
      </c>
      <c r="P480" s="5">
        <v>101.1</v>
      </c>
      <c r="Q480" s="5">
        <v>104</v>
      </c>
      <c r="R480" s="5">
        <v>106.2</v>
      </c>
      <c r="S480" s="5">
        <v>107.7</v>
      </c>
      <c r="T480" s="5">
        <v>104.7</v>
      </c>
      <c r="U480" s="5">
        <v>104</v>
      </c>
      <c r="V480" s="5">
        <v>106.1</v>
      </c>
      <c r="W480" s="5">
        <v>105.8</v>
      </c>
      <c r="X480" s="5">
        <v>105.1</v>
      </c>
      <c r="Y480" s="5">
        <v>105.9</v>
      </c>
      <c r="Z480" s="5">
        <v>102.6</v>
      </c>
      <c r="AA480" s="5">
        <v>107.9</v>
      </c>
      <c r="AB480" s="5">
        <v>107</v>
      </c>
      <c r="AC480" s="5">
        <v>103.2</v>
      </c>
      <c r="AD480" s="5">
        <v>107</v>
      </c>
      <c r="AE480" s="5">
        <v>105.5</v>
      </c>
      <c r="AF480" s="5">
        <v>107.3</v>
      </c>
      <c r="AG480" s="5">
        <v>109.1</v>
      </c>
      <c r="AH480" s="5">
        <v>105.3</v>
      </c>
      <c r="AI480" s="5">
        <v>104.6</v>
      </c>
      <c r="AJ480" s="5">
        <v>106.6</v>
      </c>
      <c r="AK480" s="5">
        <v>105.5</v>
      </c>
      <c r="AL480" s="5">
        <v>107</v>
      </c>
      <c r="AM480" s="5">
        <v>106.8</v>
      </c>
      <c r="AN480" s="5">
        <v>106</v>
      </c>
      <c r="AO480" s="5">
        <v>104.6</v>
      </c>
      <c r="AP480" s="5">
        <v>106.1</v>
      </c>
      <c r="AQ480" s="5">
        <v>108.5</v>
      </c>
      <c r="AR480" s="5">
        <v>105.9</v>
      </c>
      <c r="AS480" s="5">
        <v>103.5</v>
      </c>
      <c r="AT480" s="5">
        <v>101.5</v>
      </c>
      <c r="AU480" s="5">
        <v>102.2</v>
      </c>
      <c r="AV480" s="5">
        <v>101.1</v>
      </c>
      <c r="AW480" s="5">
        <v>100.3</v>
      </c>
      <c r="AX480" s="5">
        <v>100.3</v>
      </c>
      <c r="AY480" s="5">
        <v>101.2</v>
      </c>
      <c r="AZ480" s="5">
        <v>95.9</v>
      </c>
      <c r="BA480" s="5">
        <v>96.6</v>
      </c>
      <c r="BB480" s="5">
        <v>98.3</v>
      </c>
      <c r="BC480" s="5">
        <v>98.1</v>
      </c>
      <c r="BD480" s="5">
        <v>96.3</v>
      </c>
      <c r="BE480" s="5">
        <v>97.4</v>
      </c>
      <c r="BF480" s="5">
        <v>100.1</v>
      </c>
      <c r="BG480" s="5">
        <v>99</v>
      </c>
      <c r="BH480" s="5">
        <v>98.6</v>
      </c>
      <c r="BI480" s="5">
        <v>99.7</v>
      </c>
      <c r="BJ480" s="5">
        <v>100.5</v>
      </c>
      <c r="BK480" s="5">
        <v>102</v>
      </c>
      <c r="BL480" s="5">
        <v>103.7</v>
      </c>
      <c r="BM480" s="5">
        <v>101.4</v>
      </c>
      <c r="BN480" s="5">
        <v>100.2</v>
      </c>
      <c r="BO480" s="5">
        <v>97.5</v>
      </c>
      <c r="BP480" s="5">
        <v>97</v>
      </c>
      <c r="BQ480" s="5">
        <v>97.4</v>
      </c>
      <c r="BR480" s="5">
        <v>92.3</v>
      </c>
      <c r="BS480" s="5">
        <v>94.4</v>
      </c>
      <c r="BT480" s="5">
        <v>96.5</v>
      </c>
      <c r="BU480" s="5">
        <v>95.5</v>
      </c>
      <c r="BV480" s="5">
        <v>95.5</v>
      </c>
      <c r="BW480" s="5">
        <v>96.4</v>
      </c>
      <c r="BX480" s="5">
        <v>94.9</v>
      </c>
      <c r="BY480" s="5">
        <v>95.5</v>
      </c>
      <c r="BZ480" s="5">
        <v>94.8</v>
      </c>
      <c r="CA480" s="5">
        <v>98.5</v>
      </c>
      <c r="CB480" s="5">
        <v>98.7</v>
      </c>
      <c r="CC480" s="5">
        <v>99.3</v>
      </c>
      <c r="CD480" s="5">
        <v>97.8</v>
      </c>
      <c r="CE480" s="5">
        <v>99.4</v>
      </c>
      <c r="CF480" s="5">
        <v>101.3</v>
      </c>
      <c r="CG480" s="5">
        <v>99.7</v>
      </c>
      <c r="CH480" s="5">
        <v>97.9</v>
      </c>
      <c r="CI480" s="5">
        <v>96.6</v>
      </c>
      <c r="CJ480" s="5">
        <v>100.9</v>
      </c>
      <c r="CK480" s="5">
        <v>98.1</v>
      </c>
      <c r="CL480" s="5">
        <v>96.7</v>
      </c>
      <c r="CM480" s="5">
        <v>97.4</v>
      </c>
      <c r="CN480" s="5">
        <v>98</v>
      </c>
      <c r="CO480" s="5">
        <v>97.4</v>
      </c>
      <c r="CP480" s="5">
        <v>95.7</v>
      </c>
      <c r="CQ480" s="5">
        <v>95.1</v>
      </c>
      <c r="CR480" s="5">
        <v>95.9</v>
      </c>
      <c r="CS480" s="5">
        <v>97.7</v>
      </c>
      <c r="CT480" s="5">
        <v>98</v>
      </c>
      <c r="CU480" s="5">
        <v>95.6</v>
      </c>
      <c r="CV480" s="5">
        <v>96</v>
      </c>
      <c r="CW480" s="5">
        <v>94.7</v>
      </c>
      <c r="CX480" s="5">
        <v>96.6</v>
      </c>
      <c r="CY480" s="5">
        <v>94.3</v>
      </c>
      <c r="CZ480" s="5">
        <v>93.5</v>
      </c>
      <c r="DA480" s="5">
        <v>94.7</v>
      </c>
      <c r="DB480" s="5">
        <v>96.7</v>
      </c>
      <c r="DC480" s="5">
        <v>96.8</v>
      </c>
      <c r="DD480" s="5">
        <v>98.7</v>
      </c>
      <c r="DE480" s="5">
        <v>99.7</v>
      </c>
      <c r="DF480" s="5">
        <v>99.7</v>
      </c>
      <c r="DG480" s="5">
        <v>99.5</v>
      </c>
      <c r="DH480" s="5">
        <v>103.1</v>
      </c>
      <c r="DI480" s="5">
        <v>102.6</v>
      </c>
      <c r="DJ480" s="5">
        <v>102</v>
      </c>
      <c r="DK480" s="5">
        <v>104.4</v>
      </c>
      <c r="DL480" s="5">
        <v>105.5</v>
      </c>
      <c r="DM480" s="5">
        <v>105.3</v>
      </c>
      <c r="DN480" s="5">
        <v>104.9</v>
      </c>
      <c r="DO480" s="5">
        <v>105.3</v>
      </c>
      <c r="DP480" s="5">
        <v>106.5</v>
      </c>
      <c r="DQ480" s="5">
        <v>107.3</v>
      </c>
      <c r="DR480" s="5">
        <v>107.8</v>
      </c>
      <c r="DS480" s="5">
        <v>105.2</v>
      </c>
      <c r="DT480" s="5">
        <v>105.4</v>
      </c>
    </row>
    <row r="481" spans="1:124">
      <c r="A481" s="3" t="s">
        <v>975</v>
      </c>
      <c r="B481" s="3" t="s">
        <v>976</v>
      </c>
      <c r="C481" s="4">
        <v>4.7299999999999998E-3</v>
      </c>
      <c r="D481" s="5">
        <v>105.1</v>
      </c>
      <c r="E481" s="5">
        <v>104.8</v>
      </c>
      <c r="F481" s="5">
        <v>105.4</v>
      </c>
      <c r="G481" s="5">
        <v>105.9</v>
      </c>
      <c r="H481" s="5">
        <v>105.7</v>
      </c>
      <c r="I481" s="5">
        <v>105.3</v>
      </c>
      <c r="J481" s="5">
        <v>104.7</v>
      </c>
      <c r="K481" s="5">
        <v>103.6</v>
      </c>
      <c r="L481" s="5">
        <v>104.2</v>
      </c>
      <c r="M481" s="5">
        <v>99</v>
      </c>
      <c r="N481" s="5">
        <v>95.5</v>
      </c>
      <c r="O481" s="5">
        <v>101.2</v>
      </c>
      <c r="P481" s="5">
        <v>104.4</v>
      </c>
      <c r="Q481" s="5">
        <v>105.7</v>
      </c>
      <c r="R481" s="5">
        <v>106</v>
      </c>
      <c r="S481" s="5">
        <v>103.8</v>
      </c>
      <c r="T481" s="5">
        <v>100.2</v>
      </c>
      <c r="U481" s="5">
        <v>102.9</v>
      </c>
      <c r="V481" s="5">
        <v>102</v>
      </c>
      <c r="W481" s="5">
        <v>102.1</v>
      </c>
      <c r="X481" s="5">
        <v>103.7</v>
      </c>
      <c r="Y481" s="5">
        <v>100.7</v>
      </c>
      <c r="Z481" s="5">
        <v>102.1</v>
      </c>
      <c r="AA481" s="5">
        <v>105.1</v>
      </c>
      <c r="AB481" s="5">
        <v>103.9</v>
      </c>
      <c r="AC481" s="5">
        <v>105.5</v>
      </c>
      <c r="AD481" s="5">
        <v>104.3</v>
      </c>
      <c r="AE481" s="5">
        <v>102.3</v>
      </c>
      <c r="AF481" s="5">
        <v>102.3</v>
      </c>
      <c r="AG481" s="5">
        <v>104.4</v>
      </c>
      <c r="AH481" s="5">
        <v>102.2</v>
      </c>
      <c r="AI481" s="5">
        <v>101.4</v>
      </c>
      <c r="AJ481" s="5">
        <v>103.3</v>
      </c>
      <c r="AK481" s="5">
        <v>100.3</v>
      </c>
      <c r="AL481" s="5">
        <v>102.6</v>
      </c>
      <c r="AM481" s="5">
        <v>101.4</v>
      </c>
      <c r="AN481" s="5">
        <v>101.3</v>
      </c>
      <c r="AO481" s="5">
        <v>102.2</v>
      </c>
      <c r="AP481" s="5">
        <v>100.4</v>
      </c>
      <c r="AQ481" s="5">
        <v>98.9</v>
      </c>
      <c r="AR481" s="5">
        <v>99.7</v>
      </c>
      <c r="AS481" s="5">
        <v>99.6</v>
      </c>
      <c r="AT481" s="5">
        <v>99.1</v>
      </c>
      <c r="AU481" s="5">
        <v>99.7</v>
      </c>
      <c r="AV481" s="5">
        <v>99.8</v>
      </c>
      <c r="AW481" s="5">
        <v>97.5</v>
      </c>
      <c r="AX481" s="5">
        <v>100.5</v>
      </c>
      <c r="AY481" s="5">
        <v>101.3</v>
      </c>
      <c r="AZ481" s="5">
        <v>96.6</v>
      </c>
      <c r="BA481" s="5">
        <v>95.4</v>
      </c>
      <c r="BB481" s="5">
        <v>96.7</v>
      </c>
      <c r="BC481" s="5">
        <v>96.9</v>
      </c>
      <c r="BD481" s="5">
        <v>97.9</v>
      </c>
      <c r="BE481" s="5">
        <v>98.6</v>
      </c>
      <c r="BF481" s="5">
        <v>97.3</v>
      </c>
      <c r="BG481" s="5">
        <v>96.9</v>
      </c>
      <c r="BH481" s="5">
        <v>99.8</v>
      </c>
      <c r="BI481" s="5">
        <v>99.8</v>
      </c>
      <c r="BJ481" s="5">
        <v>100.4</v>
      </c>
      <c r="BK481" s="5">
        <v>100.7</v>
      </c>
      <c r="BL481" s="5">
        <v>99.9</v>
      </c>
      <c r="BM481" s="5">
        <v>99.9</v>
      </c>
      <c r="BN481" s="5">
        <v>98.3</v>
      </c>
      <c r="BO481" s="5">
        <v>95.3</v>
      </c>
      <c r="BP481" s="5">
        <v>95.1</v>
      </c>
      <c r="BQ481" s="5">
        <v>95.4</v>
      </c>
      <c r="BR481" s="5">
        <v>97.3</v>
      </c>
      <c r="BS481" s="5">
        <v>98.7</v>
      </c>
      <c r="BT481" s="5">
        <v>98.9</v>
      </c>
      <c r="BU481" s="5">
        <v>99.6</v>
      </c>
      <c r="BV481" s="5">
        <v>99.8</v>
      </c>
      <c r="BW481" s="5">
        <v>97.4</v>
      </c>
      <c r="BX481" s="5">
        <v>98</v>
      </c>
      <c r="BY481" s="5">
        <v>98</v>
      </c>
      <c r="BZ481" s="5">
        <v>98.7</v>
      </c>
      <c r="CA481" s="5">
        <v>98</v>
      </c>
      <c r="CB481" s="5">
        <v>96.8</v>
      </c>
      <c r="CC481" s="5">
        <v>96.9</v>
      </c>
      <c r="CD481" s="5">
        <v>97.4</v>
      </c>
      <c r="CE481" s="5">
        <v>96.9</v>
      </c>
      <c r="CF481" s="5">
        <v>97.9</v>
      </c>
      <c r="CG481" s="5">
        <v>97.4</v>
      </c>
      <c r="CH481" s="5">
        <v>97.4</v>
      </c>
      <c r="CI481" s="5">
        <v>94.6</v>
      </c>
      <c r="CJ481" s="5">
        <v>97</v>
      </c>
      <c r="CK481" s="5">
        <v>96.4</v>
      </c>
      <c r="CL481" s="5">
        <v>95.8</v>
      </c>
      <c r="CM481" s="5">
        <v>97.7</v>
      </c>
      <c r="CN481" s="5">
        <v>97.7</v>
      </c>
      <c r="CO481" s="5">
        <v>95.7</v>
      </c>
      <c r="CP481" s="5">
        <v>95</v>
      </c>
      <c r="CQ481" s="5">
        <v>94.5</v>
      </c>
      <c r="CR481" s="5">
        <v>94.6</v>
      </c>
      <c r="CS481" s="5">
        <v>96</v>
      </c>
      <c r="CT481" s="5">
        <v>95.5</v>
      </c>
      <c r="CU481" s="5">
        <v>96.7</v>
      </c>
      <c r="CV481" s="5">
        <v>96.9</v>
      </c>
      <c r="CW481" s="5">
        <v>97</v>
      </c>
      <c r="CX481" s="5">
        <v>95.7</v>
      </c>
      <c r="CY481" s="5">
        <v>96.5</v>
      </c>
      <c r="CZ481" s="5">
        <v>96.5</v>
      </c>
      <c r="DA481" s="5">
        <v>96.4</v>
      </c>
      <c r="DB481" s="5">
        <v>96.2</v>
      </c>
      <c r="DC481" s="5">
        <v>96.5</v>
      </c>
      <c r="DD481" s="5">
        <v>100.5</v>
      </c>
      <c r="DE481" s="5">
        <v>101.3</v>
      </c>
      <c r="DF481" s="5">
        <v>100.4</v>
      </c>
      <c r="DG481" s="5">
        <v>99.1</v>
      </c>
      <c r="DH481" s="5">
        <v>101</v>
      </c>
      <c r="DI481" s="5">
        <v>99.8</v>
      </c>
      <c r="DJ481" s="5">
        <v>99</v>
      </c>
      <c r="DK481" s="5">
        <v>97.4</v>
      </c>
      <c r="DL481" s="5">
        <v>101</v>
      </c>
      <c r="DM481" s="5">
        <v>101</v>
      </c>
      <c r="DN481" s="5">
        <v>100.2</v>
      </c>
      <c r="DO481" s="5">
        <v>100.4</v>
      </c>
      <c r="DP481" s="5">
        <v>101.5</v>
      </c>
      <c r="DQ481" s="5">
        <v>101.9</v>
      </c>
      <c r="DR481" s="5">
        <v>99.2</v>
      </c>
      <c r="DS481" s="5">
        <v>99.1</v>
      </c>
      <c r="DT481" s="5">
        <v>103.3</v>
      </c>
    </row>
    <row r="482" spans="1:124">
      <c r="A482" s="3" t="s">
        <v>977</v>
      </c>
      <c r="B482" s="3" t="s">
        <v>978</v>
      </c>
      <c r="C482" s="4">
        <v>2.0300000000000001E-3</v>
      </c>
      <c r="D482" s="5">
        <v>109.1</v>
      </c>
      <c r="E482" s="5">
        <v>105.1</v>
      </c>
      <c r="F482" s="5">
        <v>103.1</v>
      </c>
      <c r="G482" s="5">
        <v>100.9</v>
      </c>
      <c r="H482" s="5">
        <v>100.3</v>
      </c>
      <c r="I482" s="5">
        <v>103.1</v>
      </c>
      <c r="J482" s="5">
        <v>106.1</v>
      </c>
      <c r="K482" s="5">
        <v>95.4</v>
      </c>
      <c r="L482" s="5">
        <v>98.4</v>
      </c>
      <c r="M482" s="5">
        <v>99.2</v>
      </c>
      <c r="N482" s="5">
        <v>101.3</v>
      </c>
      <c r="O482" s="5">
        <v>100.5</v>
      </c>
      <c r="P482" s="5">
        <v>98.8</v>
      </c>
      <c r="Q482" s="5">
        <v>96.7</v>
      </c>
      <c r="R482" s="5">
        <v>97.8</v>
      </c>
      <c r="S482" s="5">
        <v>100.6</v>
      </c>
      <c r="T482" s="5">
        <v>98.1</v>
      </c>
      <c r="U482" s="5">
        <v>102.3</v>
      </c>
      <c r="V482" s="5">
        <v>112.4</v>
      </c>
      <c r="W482" s="5">
        <v>108.4</v>
      </c>
      <c r="X482" s="5">
        <v>115.7</v>
      </c>
      <c r="Y482" s="5">
        <v>111.3</v>
      </c>
      <c r="Z482" s="5">
        <v>109.1</v>
      </c>
      <c r="AA482" s="5">
        <v>108.5</v>
      </c>
      <c r="AB482" s="5">
        <v>109.4</v>
      </c>
      <c r="AC482" s="5">
        <v>110.1</v>
      </c>
      <c r="AD482" s="5">
        <v>108</v>
      </c>
      <c r="AE482" s="5">
        <v>104.5</v>
      </c>
      <c r="AF482" s="5">
        <v>105.1</v>
      </c>
      <c r="AG482" s="5">
        <v>111.3</v>
      </c>
      <c r="AH482" s="5">
        <v>105.9</v>
      </c>
      <c r="AI482" s="5">
        <v>105.4</v>
      </c>
      <c r="AJ482" s="5">
        <v>101.7</v>
      </c>
      <c r="AK482" s="5">
        <v>102.5</v>
      </c>
      <c r="AL482" s="5">
        <v>98.6</v>
      </c>
      <c r="AM482" s="5">
        <v>95.5</v>
      </c>
      <c r="AN482" s="5">
        <v>86.6</v>
      </c>
      <c r="AO482" s="5">
        <v>85.2</v>
      </c>
      <c r="AP482" s="5">
        <v>92.5</v>
      </c>
      <c r="AQ482" s="5">
        <v>94.9</v>
      </c>
      <c r="AR482" s="5">
        <v>95</v>
      </c>
      <c r="AS482" s="5">
        <v>87.6</v>
      </c>
      <c r="AT482" s="5">
        <v>86.1</v>
      </c>
      <c r="AU482" s="5">
        <v>83.9</v>
      </c>
      <c r="AV482" s="5">
        <v>82.7</v>
      </c>
      <c r="AW482" s="5">
        <v>81.400000000000006</v>
      </c>
      <c r="AX482" s="5">
        <v>81</v>
      </c>
      <c r="AY482" s="5">
        <v>80.5</v>
      </c>
      <c r="AZ482" s="5">
        <v>83.2</v>
      </c>
      <c r="BA482" s="5">
        <v>85.1</v>
      </c>
      <c r="BB482" s="5">
        <v>83.7</v>
      </c>
      <c r="BC482" s="5">
        <v>83.5</v>
      </c>
      <c r="BD482" s="5">
        <v>82.8</v>
      </c>
      <c r="BE482" s="5">
        <v>83.9</v>
      </c>
      <c r="BF482" s="5">
        <v>85.2</v>
      </c>
      <c r="BG482" s="5">
        <v>85.4</v>
      </c>
      <c r="BH482" s="5">
        <v>90</v>
      </c>
      <c r="BI482" s="5">
        <v>95.9</v>
      </c>
      <c r="BJ482" s="5">
        <v>109.3</v>
      </c>
      <c r="BK482" s="5">
        <v>108.4</v>
      </c>
      <c r="BL482" s="5">
        <v>105.9</v>
      </c>
      <c r="BM482" s="5">
        <v>102.6</v>
      </c>
      <c r="BN482" s="5">
        <v>98.6</v>
      </c>
      <c r="BO482" s="5">
        <v>97.4</v>
      </c>
      <c r="BP482" s="5">
        <v>101.9</v>
      </c>
      <c r="BQ482" s="5">
        <v>106.5</v>
      </c>
      <c r="BR482" s="5">
        <v>110.6</v>
      </c>
      <c r="BS482" s="5">
        <v>109</v>
      </c>
      <c r="BT482" s="5">
        <v>102.4</v>
      </c>
      <c r="BU482" s="5">
        <v>105</v>
      </c>
      <c r="BV482" s="5">
        <v>107</v>
      </c>
      <c r="BW482" s="5">
        <v>106.4</v>
      </c>
      <c r="BX482" s="5">
        <v>107.7</v>
      </c>
      <c r="BY482" s="5">
        <v>107</v>
      </c>
      <c r="BZ482" s="5">
        <v>111.1</v>
      </c>
      <c r="CA482" s="5">
        <v>111.9</v>
      </c>
      <c r="CB482" s="5">
        <v>111.1</v>
      </c>
      <c r="CC482" s="5">
        <v>112</v>
      </c>
      <c r="CD482" s="5">
        <v>113</v>
      </c>
      <c r="CE482" s="5">
        <v>111.5</v>
      </c>
      <c r="CF482" s="5">
        <v>107.7</v>
      </c>
      <c r="CG482" s="5">
        <v>106.1</v>
      </c>
      <c r="CH482" s="5">
        <v>104.5</v>
      </c>
      <c r="CI482" s="5">
        <v>102.8</v>
      </c>
      <c r="CJ482" s="5">
        <v>102.3</v>
      </c>
      <c r="CK482" s="5">
        <v>102</v>
      </c>
      <c r="CL482" s="5">
        <v>101.4</v>
      </c>
      <c r="CM482" s="5">
        <v>97.4</v>
      </c>
      <c r="CN482" s="5">
        <v>97</v>
      </c>
      <c r="CO482" s="5">
        <v>97.9</v>
      </c>
      <c r="CP482" s="5">
        <v>97.3</v>
      </c>
      <c r="CQ482" s="5">
        <v>97.5</v>
      </c>
      <c r="CR482" s="5">
        <v>93.8</v>
      </c>
      <c r="CS482" s="5">
        <v>93.8</v>
      </c>
      <c r="CT482" s="5">
        <v>95.4</v>
      </c>
      <c r="CU482" s="5">
        <v>94.2</v>
      </c>
      <c r="CV482" s="5">
        <v>93.3</v>
      </c>
      <c r="CW482" s="5">
        <v>91.4</v>
      </c>
      <c r="CX482" s="5">
        <v>88.6</v>
      </c>
      <c r="CY482" s="5">
        <v>86.5</v>
      </c>
      <c r="CZ482" s="5">
        <v>87.5</v>
      </c>
      <c r="DA482" s="5">
        <v>91.9</v>
      </c>
      <c r="DB482" s="5">
        <v>93.8</v>
      </c>
      <c r="DC482" s="5">
        <v>92.2</v>
      </c>
      <c r="DD482" s="5">
        <v>91.4</v>
      </c>
      <c r="DE482" s="5">
        <v>102.8</v>
      </c>
      <c r="DF482" s="5">
        <v>98.6</v>
      </c>
      <c r="DG482" s="5">
        <v>107.4</v>
      </c>
      <c r="DH482" s="5">
        <v>110.3</v>
      </c>
      <c r="DI482" s="5">
        <v>116</v>
      </c>
      <c r="DJ482" s="5">
        <v>122.5</v>
      </c>
      <c r="DK482" s="5">
        <v>122</v>
      </c>
      <c r="DL482" s="5">
        <v>126.3</v>
      </c>
      <c r="DM482" s="5">
        <v>130.69999999999999</v>
      </c>
      <c r="DN482" s="5">
        <v>133.5</v>
      </c>
      <c r="DO482" s="5">
        <v>133.6</v>
      </c>
      <c r="DP482" s="5">
        <v>149.6</v>
      </c>
      <c r="DQ482" s="5">
        <v>146.80000000000001</v>
      </c>
      <c r="DR482" s="5">
        <v>150.5</v>
      </c>
      <c r="DS482" s="5">
        <v>153.80000000000001</v>
      </c>
      <c r="DT482" s="5">
        <v>156.6</v>
      </c>
    </row>
    <row r="483" spans="1:124">
      <c r="A483" s="3" t="s">
        <v>979</v>
      </c>
      <c r="B483" s="3" t="s">
        <v>980</v>
      </c>
      <c r="C483" s="4">
        <v>1.1259999999999999E-2</v>
      </c>
      <c r="D483" s="5">
        <v>97.8</v>
      </c>
      <c r="E483" s="5">
        <v>97.8</v>
      </c>
      <c r="F483" s="5">
        <v>99.3</v>
      </c>
      <c r="G483" s="5">
        <v>100.8</v>
      </c>
      <c r="H483" s="5">
        <v>99</v>
      </c>
      <c r="I483" s="5">
        <v>100.7</v>
      </c>
      <c r="J483" s="5">
        <v>99.6</v>
      </c>
      <c r="K483" s="5">
        <v>100.9</v>
      </c>
      <c r="L483" s="5">
        <v>101.3</v>
      </c>
      <c r="M483" s="5">
        <v>99</v>
      </c>
      <c r="N483" s="5">
        <v>101.6</v>
      </c>
      <c r="O483" s="5">
        <v>100.4</v>
      </c>
      <c r="P483" s="5">
        <v>101.1</v>
      </c>
      <c r="Q483" s="5">
        <v>101.1</v>
      </c>
      <c r="R483" s="5">
        <v>100.5</v>
      </c>
      <c r="S483" s="5">
        <v>101.7</v>
      </c>
      <c r="T483" s="5">
        <v>101.6</v>
      </c>
      <c r="U483" s="5">
        <v>102.1</v>
      </c>
      <c r="V483" s="5">
        <v>102</v>
      </c>
      <c r="W483" s="5">
        <v>102.4</v>
      </c>
      <c r="X483" s="5">
        <v>102.9</v>
      </c>
      <c r="Y483" s="5">
        <v>101</v>
      </c>
      <c r="Z483" s="5">
        <v>101.5</v>
      </c>
      <c r="AA483" s="5">
        <v>100.7</v>
      </c>
      <c r="AB483" s="5">
        <v>100.8</v>
      </c>
      <c r="AC483" s="5">
        <v>102</v>
      </c>
      <c r="AD483" s="5">
        <v>100.7</v>
      </c>
      <c r="AE483" s="5">
        <v>100.9</v>
      </c>
      <c r="AF483" s="5">
        <v>101.1</v>
      </c>
      <c r="AG483" s="5">
        <v>101</v>
      </c>
      <c r="AH483" s="5">
        <v>101.1</v>
      </c>
      <c r="AI483" s="5">
        <v>101.4</v>
      </c>
      <c r="AJ483" s="5">
        <v>101.9</v>
      </c>
      <c r="AK483" s="5">
        <v>102.4</v>
      </c>
      <c r="AL483" s="5">
        <v>101.1</v>
      </c>
      <c r="AM483" s="5">
        <v>103.1</v>
      </c>
      <c r="AN483" s="5">
        <v>102.4</v>
      </c>
      <c r="AO483" s="5">
        <v>101.7</v>
      </c>
      <c r="AP483" s="5">
        <v>97.1</v>
      </c>
      <c r="AQ483" s="5">
        <v>98.2</v>
      </c>
      <c r="AR483" s="5">
        <v>98.2</v>
      </c>
      <c r="AS483" s="5">
        <v>97.5</v>
      </c>
      <c r="AT483" s="5">
        <v>98.2</v>
      </c>
      <c r="AU483" s="5">
        <v>97.1</v>
      </c>
      <c r="AV483" s="5">
        <v>97.4</v>
      </c>
      <c r="AW483" s="5">
        <v>97.4</v>
      </c>
      <c r="AX483" s="5">
        <v>97.4</v>
      </c>
      <c r="AY483" s="5">
        <v>98.6</v>
      </c>
      <c r="AZ483" s="5">
        <v>100.2</v>
      </c>
      <c r="BA483" s="5">
        <v>100.1</v>
      </c>
      <c r="BB483" s="5">
        <v>100.2</v>
      </c>
      <c r="BC483" s="5">
        <v>100.4</v>
      </c>
      <c r="BD483" s="5">
        <v>99.4</v>
      </c>
      <c r="BE483" s="5">
        <v>101.8</v>
      </c>
      <c r="BF483" s="5">
        <v>101.2</v>
      </c>
      <c r="BG483" s="5">
        <v>102.4</v>
      </c>
      <c r="BH483" s="5">
        <v>102.9</v>
      </c>
      <c r="BI483" s="5">
        <v>103.5</v>
      </c>
      <c r="BJ483" s="5">
        <v>101.3</v>
      </c>
      <c r="BK483" s="5">
        <v>100.6</v>
      </c>
      <c r="BL483" s="5">
        <v>99.5</v>
      </c>
      <c r="BM483" s="5">
        <v>100.8</v>
      </c>
      <c r="BN483" s="5">
        <v>100.8</v>
      </c>
      <c r="BO483" s="5">
        <v>99.8</v>
      </c>
      <c r="BP483" s="5">
        <v>99.8</v>
      </c>
      <c r="BQ483" s="5">
        <v>100</v>
      </c>
      <c r="BR483" s="5">
        <v>100</v>
      </c>
      <c r="BS483" s="5">
        <v>100</v>
      </c>
      <c r="BT483" s="5">
        <v>94.2</v>
      </c>
      <c r="BU483" s="5">
        <v>94.1</v>
      </c>
      <c r="BV483" s="5">
        <v>94.8</v>
      </c>
      <c r="BW483" s="5">
        <v>94.8</v>
      </c>
      <c r="BX483" s="5">
        <v>95.4</v>
      </c>
      <c r="BY483" s="5">
        <v>95.7</v>
      </c>
      <c r="BZ483" s="5">
        <v>96.9</v>
      </c>
      <c r="CA483" s="5">
        <v>96.9</v>
      </c>
      <c r="CB483" s="5">
        <v>95.9</v>
      </c>
      <c r="CC483" s="5">
        <v>93.1</v>
      </c>
      <c r="CD483" s="5">
        <v>93.4</v>
      </c>
      <c r="CE483" s="5">
        <v>93.7</v>
      </c>
      <c r="CF483" s="5">
        <v>93.7</v>
      </c>
      <c r="CG483" s="5">
        <v>94.6</v>
      </c>
      <c r="CH483" s="5">
        <v>94.9</v>
      </c>
      <c r="CI483" s="5">
        <v>95</v>
      </c>
      <c r="CJ483" s="5">
        <v>95</v>
      </c>
      <c r="CK483" s="5">
        <v>95</v>
      </c>
      <c r="CL483" s="5">
        <v>95</v>
      </c>
      <c r="CM483" s="5">
        <v>95</v>
      </c>
      <c r="CN483" s="5">
        <v>95</v>
      </c>
      <c r="CO483" s="5">
        <v>95</v>
      </c>
      <c r="CP483" s="5">
        <v>95</v>
      </c>
      <c r="CQ483" s="5">
        <v>93.1</v>
      </c>
      <c r="CR483" s="5">
        <v>93.1</v>
      </c>
      <c r="CS483" s="5">
        <v>93.1</v>
      </c>
      <c r="CT483" s="5">
        <v>93.1</v>
      </c>
      <c r="CU483" s="5">
        <v>93.1</v>
      </c>
      <c r="CV483" s="5">
        <v>93.1</v>
      </c>
      <c r="CW483" s="5">
        <v>91.8</v>
      </c>
      <c r="CX483" s="5">
        <v>91.8</v>
      </c>
      <c r="CY483" s="5">
        <v>92</v>
      </c>
      <c r="CZ483" s="5">
        <v>92</v>
      </c>
      <c r="DA483" s="5">
        <v>94.5</v>
      </c>
      <c r="DB483" s="5">
        <v>91.3</v>
      </c>
      <c r="DC483" s="5">
        <v>91.3</v>
      </c>
      <c r="DD483" s="5">
        <v>91.3</v>
      </c>
      <c r="DE483" s="5">
        <v>91.8</v>
      </c>
      <c r="DF483" s="5">
        <v>91.6</v>
      </c>
      <c r="DG483" s="5">
        <v>92.8</v>
      </c>
      <c r="DH483" s="5">
        <v>93.9</v>
      </c>
      <c r="DI483" s="5">
        <v>95.6</v>
      </c>
      <c r="DJ483" s="5">
        <v>95.6</v>
      </c>
      <c r="DK483" s="5">
        <v>95.9</v>
      </c>
      <c r="DL483" s="5">
        <v>96.3</v>
      </c>
      <c r="DM483" s="5">
        <v>95.2</v>
      </c>
      <c r="DN483" s="5">
        <v>95.4</v>
      </c>
      <c r="DO483" s="5">
        <v>95.8</v>
      </c>
      <c r="DP483" s="5">
        <v>93.8</v>
      </c>
      <c r="DQ483" s="5">
        <v>93.2</v>
      </c>
      <c r="DR483" s="5">
        <v>93.6</v>
      </c>
      <c r="DS483" s="5">
        <v>93.5</v>
      </c>
      <c r="DT483" s="5">
        <v>94.8</v>
      </c>
    </row>
    <row r="484" spans="1:124">
      <c r="A484" s="3" t="s">
        <v>981</v>
      </c>
      <c r="B484" s="3" t="s">
        <v>982</v>
      </c>
      <c r="C484" s="4">
        <v>1.2239999999999999E-2</v>
      </c>
      <c r="D484" s="5">
        <v>113.3</v>
      </c>
      <c r="E484" s="5">
        <v>119.5</v>
      </c>
      <c r="F484" s="5">
        <v>120.2</v>
      </c>
      <c r="G484" s="5">
        <v>119.1</v>
      </c>
      <c r="H484" s="5">
        <v>127.1</v>
      </c>
      <c r="I484" s="5">
        <v>123.8</v>
      </c>
      <c r="J484" s="5">
        <v>130.19999999999999</v>
      </c>
      <c r="K484" s="5">
        <v>126.6</v>
      </c>
      <c r="L484" s="5">
        <v>121.2</v>
      </c>
      <c r="M484" s="5">
        <v>125.2</v>
      </c>
      <c r="N484" s="5">
        <v>126.7</v>
      </c>
      <c r="O484" s="5">
        <v>124.1</v>
      </c>
      <c r="P484" s="5">
        <v>125.5</v>
      </c>
      <c r="Q484" s="5">
        <v>131.9</v>
      </c>
      <c r="R484" s="5">
        <v>121</v>
      </c>
      <c r="S484" s="5">
        <v>120.9</v>
      </c>
      <c r="T484" s="5">
        <v>122.2</v>
      </c>
      <c r="U484" s="5">
        <v>122.6</v>
      </c>
      <c r="V484" s="5">
        <v>119.7</v>
      </c>
      <c r="W484" s="5">
        <v>120.8</v>
      </c>
      <c r="X484" s="5">
        <v>121.9</v>
      </c>
      <c r="Y484" s="5">
        <v>122</v>
      </c>
      <c r="Z484" s="5">
        <v>126.3</v>
      </c>
      <c r="AA484" s="5">
        <v>127.2</v>
      </c>
      <c r="AB484" s="5">
        <v>134</v>
      </c>
      <c r="AC484" s="5">
        <v>130.30000000000001</v>
      </c>
      <c r="AD484" s="5">
        <v>136.30000000000001</v>
      </c>
      <c r="AE484" s="5">
        <v>131.4</v>
      </c>
      <c r="AF484" s="5">
        <v>134.4</v>
      </c>
      <c r="AG484" s="5">
        <v>131.69999999999999</v>
      </c>
      <c r="AH484" s="5">
        <v>133.1</v>
      </c>
      <c r="AI484" s="5">
        <v>131</v>
      </c>
      <c r="AJ484" s="5">
        <v>131</v>
      </c>
      <c r="AK484" s="5">
        <v>136.5</v>
      </c>
      <c r="AL484" s="5">
        <v>135.5</v>
      </c>
      <c r="AM484" s="5">
        <v>138.9</v>
      </c>
      <c r="AN484" s="5">
        <v>125</v>
      </c>
      <c r="AO484" s="5">
        <v>139.30000000000001</v>
      </c>
      <c r="AP484" s="5">
        <v>132.4</v>
      </c>
      <c r="AQ484" s="5">
        <v>125.5</v>
      </c>
      <c r="AR484" s="5">
        <v>126.9</v>
      </c>
      <c r="AS484" s="5">
        <v>140.69999999999999</v>
      </c>
      <c r="AT484" s="5">
        <v>131.6</v>
      </c>
      <c r="AU484" s="5">
        <v>133.19999999999999</v>
      </c>
      <c r="AV484" s="5">
        <v>133.80000000000001</v>
      </c>
      <c r="AW484" s="5">
        <v>132.1</v>
      </c>
      <c r="AX484" s="5">
        <v>123.8</v>
      </c>
      <c r="AY484" s="5">
        <v>123.6</v>
      </c>
      <c r="AZ484" s="5">
        <v>125.1</v>
      </c>
      <c r="BA484" s="5">
        <v>126.9</v>
      </c>
      <c r="BB484" s="5">
        <v>127.8</v>
      </c>
      <c r="BC484" s="5">
        <v>127.1</v>
      </c>
      <c r="BD484" s="5">
        <v>130.1</v>
      </c>
      <c r="BE484" s="5">
        <v>129.1</v>
      </c>
      <c r="BF484" s="5">
        <v>134.80000000000001</v>
      </c>
      <c r="BG484" s="5">
        <v>134.80000000000001</v>
      </c>
      <c r="BH484" s="5">
        <v>132</v>
      </c>
      <c r="BI484" s="5">
        <v>130.30000000000001</v>
      </c>
      <c r="BJ484" s="5">
        <v>127.3</v>
      </c>
      <c r="BK484" s="5">
        <v>129.19999999999999</v>
      </c>
      <c r="BL484" s="5">
        <v>131.69999999999999</v>
      </c>
      <c r="BM484" s="5">
        <v>134.19999999999999</v>
      </c>
      <c r="BN484" s="5">
        <v>140.4</v>
      </c>
      <c r="BO484" s="5">
        <v>137.9</v>
      </c>
      <c r="BP484" s="5">
        <v>143.69999999999999</v>
      </c>
      <c r="BQ484" s="5">
        <v>133.80000000000001</v>
      </c>
      <c r="BR484" s="5">
        <v>133.19999999999999</v>
      </c>
      <c r="BS484" s="5">
        <v>135.30000000000001</v>
      </c>
      <c r="BT484" s="5">
        <v>133.4</v>
      </c>
      <c r="BU484" s="5">
        <v>135.5</v>
      </c>
      <c r="BV484" s="5">
        <v>133.30000000000001</v>
      </c>
      <c r="BW484" s="5">
        <v>133.19999999999999</v>
      </c>
      <c r="BX484" s="5">
        <v>134.9</v>
      </c>
      <c r="BY484" s="5">
        <v>128.5</v>
      </c>
      <c r="BZ484" s="5">
        <v>130.1</v>
      </c>
      <c r="CA484" s="5">
        <v>137.69999999999999</v>
      </c>
      <c r="CB484" s="5">
        <v>138.1</v>
      </c>
      <c r="CC484" s="5">
        <v>137.9</v>
      </c>
      <c r="CD484" s="5">
        <v>129</v>
      </c>
      <c r="CE484" s="5">
        <v>128.6</v>
      </c>
      <c r="CF484" s="5">
        <v>128.30000000000001</v>
      </c>
      <c r="CG484" s="5">
        <v>137.19999999999999</v>
      </c>
      <c r="CH484" s="5">
        <v>137</v>
      </c>
      <c r="CI484" s="5">
        <v>135.19999999999999</v>
      </c>
      <c r="CJ484" s="5">
        <v>137.30000000000001</v>
      </c>
      <c r="CK484" s="5">
        <v>137.69999999999999</v>
      </c>
      <c r="CL484" s="5">
        <v>137.30000000000001</v>
      </c>
      <c r="CM484" s="5">
        <v>141.69999999999999</v>
      </c>
      <c r="CN484" s="5">
        <v>141.5</v>
      </c>
      <c r="CO484" s="5">
        <v>138.5</v>
      </c>
      <c r="CP484" s="5">
        <v>139</v>
      </c>
      <c r="CQ484" s="5">
        <v>139.1</v>
      </c>
      <c r="CR484" s="5">
        <v>141.1</v>
      </c>
      <c r="CS484" s="5">
        <v>142.6</v>
      </c>
      <c r="CT484" s="5">
        <v>142.30000000000001</v>
      </c>
      <c r="CU484" s="5">
        <v>142.30000000000001</v>
      </c>
      <c r="CV484" s="5">
        <v>146.19999999999999</v>
      </c>
      <c r="CW484" s="5">
        <v>148.4</v>
      </c>
      <c r="CX484" s="5">
        <v>146.9</v>
      </c>
      <c r="CY484" s="5">
        <v>145.69999999999999</v>
      </c>
      <c r="CZ484" s="5">
        <v>145.5</v>
      </c>
      <c r="DA484" s="5">
        <v>145.1</v>
      </c>
      <c r="DB484" s="5">
        <v>145.4</v>
      </c>
      <c r="DC484" s="5">
        <v>134.69999999999999</v>
      </c>
      <c r="DD484" s="5">
        <v>134.9</v>
      </c>
      <c r="DE484" s="5">
        <v>135.5</v>
      </c>
      <c r="DF484" s="5">
        <v>135.5</v>
      </c>
      <c r="DG484" s="5">
        <v>137.19999999999999</v>
      </c>
      <c r="DH484" s="5">
        <v>136.5</v>
      </c>
      <c r="DI484" s="5">
        <v>136.5</v>
      </c>
      <c r="DJ484" s="5">
        <v>144.4</v>
      </c>
      <c r="DK484" s="5">
        <v>143.6</v>
      </c>
      <c r="DL484" s="5">
        <v>148.9</v>
      </c>
      <c r="DM484" s="5">
        <v>151.69999999999999</v>
      </c>
      <c r="DN484" s="5">
        <v>152.69999999999999</v>
      </c>
      <c r="DO484" s="5">
        <v>151.1</v>
      </c>
      <c r="DP484" s="5">
        <v>149</v>
      </c>
      <c r="DQ484" s="5">
        <v>153.1</v>
      </c>
      <c r="DR484" s="5">
        <v>150.5</v>
      </c>
      <c r="DS484" s="5">
        <v>149</v>
      </c>
      <c r="DT484" s="5">
        <v>149.80000000000001</v>
      </c>
    </row>
    <row r="485" spans="1:124">
      <c r="A485" s="3" t="s">
        <v>983</v>
      </c>
      <c r="B485" s="3" t="s">
        <v>984</v>
      </c>
      <c r="C485" s="4">
        <v>1.601E-2</v>
      </c>
      <c r="D485" s="5">
        <v>102.7</v>
      </c>
      <c r="E485" s="5">
        <v>103</v>
      </c>
      <c r="F485" s="5">
        <v>103.3</v>
      </c>
      <c r="G485" s="5">
        <v>103.3</v>
      </c>
      <c r="H485" s="5">
        <v>103.6</v>
      </c>
      <c r="I485" s="5">
        <v>104.8</v>
      </c>
      <c r="J485" s="5">
        <v>104.8</v>
      </c>
      <c r="K485" s="5">
        <v>104.9</v>
      </c>
      <c r="L485" s="5">
        <v>103.7</v>
      </c>
      <c r="M485" s="5">
        <v>104.3</v>
      </c>
      <c r="N485" s="5">
        <v>104.3</v>
      </c>
      <c r="O485" s="5">
        <v>104.9</v>
      </c>
      <c r="P485" s="5">
        <v>106.4</v>
      </c>
      <c r="Q485" s="5">
        <v>106</v>
      </c>
      <c r="R485" s="5">
        <v>106.5</v>
      </c>
      <c r="S485" s="5">
        <v>108</v>
      </c>
      <c r="T485" s="5">
        <v>109.1</v>
      </c>
      <c r="U485" s="5">
        <v>109.4</v>
      </c>
      <c r="V485" s="5">
        <v>110.7</v>
      </c>
      <c r="W485" s="5">
        <v>110.2</v>
      </c>
      <c r="X485" s="5">
        <v>109.5</v>
      </c>
      <c r="Y485" s="5">
        <v>109.7</v>
      </c>
      <c r="Z485" s="5">
        <v>109.2</v>
      </c>
      <c r="AA485" s="5">
        <v>109.8</v>
      </c>
      <c r="AB485" s="5">
        <v>111.5</v>
      </c>
      <c r="AC485" s="5">
        <v>112.4</v>
      </c>
      <c r="AD485" s="5">
        <v>112.6</v>
      </c>
      <c r="AE485" s="5">
        <v>112.2</v>
      </c>
      <c r="AF485" s="5">
        <v>113.8</v>
      </c>
      <c r="AG485" s="5">
        <v>111.9</v>
      </c>
      <c r="AH485" s="5">
        <v>111.7</v>
      </c>
      <c r="AI485" s="5">
        <v>111.4</v>
      </c>
      <c r="AJ485" s="5">
        <v>109</v>
      </c>
      <c r="AK485" s="5">
        <v>110.5</v>
      </c>
      <c r="AL485" s="5">
        <v>110.6</v>
      </c>
      <c r="AM485" s="5">
        <v>112.1</v>
      </c>
      <c r="AN485" s="5">
        <v>110.8</v>
      </c>
      <c r="AO485" s="5">
        <v>112.1</v>
      </c>
      <c r="AP485" s="5">
        <v>111.5</v>
      </c>
      <c r="AQ485" s="5">
        <v>111.4</v>
      </c>
      <c r="AR485" s="5">
        <v>113.7</v>
      </c>
      <c r="AS485" s="5">
        <v>112.7</v>
      </c>
      <c r="AT485" s="5">
        <v>110.7</v>
      </c>
      <c r="AU485" s="5">
        <v>111.2</v>
      </c>
      <c r="AV485" s="5">
        <v>112.3</v>
      </c>
      <c r="AW485" s="5">
        <v>112.4</v>
      </c>
      <c r="AX485" s="5">
        <v>112.7</v>
      </c>
      <c r="AY485" s="5">
        <v>112.9</v>
      </c>
      <c r="AZ485" s="5">
        <v>110.9</v>
      </c>
      <c r="BA485" s="5">
        <v>111.5</v>
      </c>
      <c r="BB485" s="5">
        <v>111.9</v>
      </c>
      <c r="BC485" s="5">
        <v>112.6</v>
      </c>
      <c r="BD485" s="5">
        <v>112.5</v>
      </c>
      <c r="BE485" s="5">
        <v>112.4</v>
      </c>
      <c r="BF485" s="5">
        <v>112.2</v>
      </c>
      <c r="BG485" s="5">
        <v>112.2</v>
      </c>
      <c r="BH485" s="5">
        <v>113</v>
      </c>
      <c r="BI485" s="5">
        <v>113.4</v>
      </c>
      <c r="BJ485" s="5">
        <v>113.5</v>
      </c>
      <c r="BK485" s="5">
        <v>113.7</v>
      </c>
      <c r="BL485" s="5">
        <v>114.1</v>
      </c>
      <c r="BM485" s="5">
        <v>113.8</v>
      </c>
      <c r="BN485" s="5">
        <v>114.2</v>
      </c>
      <c r="BO485" s="5">
        <v>114.4</v>
      </c>
      <c r="BP485" s="5">
        <v>119.6</v>
      </c>
      <c r="BQ485" s="5">
        <v>118.2</v>
      </c>
      <c r="BR485" s="5">
        <v>117.8</v>
      </c>
      <c r="BS485" s="5">
        <v>119.7</v>
      </c>
      <c r="BT485" s="5">
        <v>121.5</v>
      </c>
      <c r="BU485" s="5">
        <v>119.2</v>
      </c>
      <c r="BV485" s="5">
        <v>120.3</v>
      </c>
      <c r="BW485" s="5">
        <v>120.3</v>
      </c>
      <c r="BX485" s="5">
        <v>122</v>
      </c>
      <c r="BY485" s="5">
        <v>122.2</v>
      </c>
      <c r="BZ485" s="5">
        <v>123</v>
      </c>
      <c r="CA485" s="5">
        <v>123.1</v>
      </c>
      <c r="CB485" s="5">
        <v>123.5</v>
      </c>
      <c r="CC485" s="5">
        <v>124.4</v>
      </c>
      <c r="CD485" s="5">
        <v>122.7</v>
      </c>
      <c r="CE485" s="5">
        <v>122.4</v>
      </c>
      <c r="CF485" s="5">
        <v>123</v>
      </c>
      <c r="CG485" s="5">
        <v>124</v>
      </c>
      <c r="CH485" s="5">
        <v>123.9</v>
      </c>
      <c r="CI485" s="5">
        <v>123.9</v>
      </c>
      <c r="CJ485" s="5">
        <v>124.1</v>
      </c>
      <c r="CK485" s="5">
        <v>123.7</v>
      </c>
      <c r="CL485" s="5">
        <v>124.2</v>
      </c>
      <c r="CM485" s="5">
        <v>123.8</v>
      </c>
      <c r="CN485" s="5">
        <v>123.4</v>
      </c>
      <c r="CO485" s="5">
        <v>123.6</v>
      </c>
      <c r="CP485" s="5">
        <v>121.6</v>
      </c>
      <c r="CQ485" s="5">
        <v>121.9</v>
      </c>
      <c r="CR485" s="5">
        <v>120.9</v>
      </c>
      <c r="CS485" s="5">
        <v>121.2</v>
      </c>
      <c r="CT485" s="5">
        <v>120.8</v>
      </c>
      <c r="CU485" s="5">
        <v>121.5</v>
      </c>
      <c r="CV485" s="5">
        <v>121.3</v>
      </c>
      <c r="CW485" s="5">
        <v>122.5</v>
      </c>
      <c r="CX485" s="5">
        <v>121.8</v>
      </c>
      <c r="CY485" s="5">
        <v>120.9</v>
      </c>
      <c r="CZ485" s="5">
        <v>120.9</v>
      </c>
      <c r="DA485" s="5">
        <v>121.1</v>
      </c>
      <c r="DB485" s="5">
        <v>121.2</v>
      </c>
      <c r="DC485" s="5">
        <v>121</v>
      </c>
      <c r="DD485" s="5">
        <v>121.6</v>
      </c>
      <c r="DE485" s="5">
        <v>122.1</v>
      </c>
      <c r="DF485" s="5">
        <v>121.7</v>
      </c>
      <c r="DG485" s="5">
        <v>122.4</v>
      </c>
      <c r="DH485" s="5">
        <v>123.2</v>
      </c>
      <c r="DI485" s="5">
        <v>125.2</v>
      </c>
      <c r="DJ485" s="5">
        <v>125</v>
      </c>
      <c r="DK485" s="5">
        <v>125.8</v>
      </c>
      <c r="DL485" s="5">
        <v>125.2</v>
      </c>
      <c r="DM485" s="5">
        <v>125.7</v>
      </c>
      <c r="DN485" s="5">
        <v>126.2</v>
      </c>
      <c r="DO485" s="5">
        <v>126.7</v>
      </c>
      <c r="DP485" s="5">
        <v>127.1</v>
      </c>
      <c r="DQ485" s="5">
        <v>127.4</v>
      </c>
      <c r="DR485" s="5">
        <v>126.8</v>
      </c>
      <c r="DS485" s="5">
        <v>127.9</v>
      </c>
      <c r="DT485" s="5">
        <v>128.5</v>
      </c>
    </row>
    <row r="486" spans="1:124">
      <c r="A486" s="3" t="s">
        <v>985</v>
      </c>
      <c r="B486" s="3" t="s">
        <v>986</v>
      </c>
      <c r="C486" s="4">
        <v>0.12917999999999999</v>
      </c>
      <c r="D486" s="5">
        <v>105.5</v>
      </c>
      <c r="E486" s="5">
        <v>105.5</v>
      </c>
      <c r="F486" s="5">
        <v>105.5</v>
      </c>
      <c r="G486" s="5">
        <v>105.5</v>
      </c>
      <c r="H486" s="5">
        <v>105.5</v>
      </c>
      <c r="I486" s="5">
        <v>105.5</v>
      </c>
      <c r="J486" s="5">
        <v>105.5</v>
      </c>
      <c r="K486" s="5">
        <v>105.5</v>
      </c>
      <c r="L486" s="5">
        <v>105.5</v>
      </c>
      <c r="M486" s="5">
        <v>105.5</v>
      </c>
      <c r="N486" s="5">
        <v>105.5</v>
      </c>
      <c r="O486" s="5">
        <v>105.5</v>
      </c>
      <c r="P486" s="5">
        <v>105.5</v>
      </c>
      <c r="Q486" s="5">
        <v>105.5</v>
      </c>
      <c r="R486" s="5">
        <v>105.5</v>
      </c>
      <c r="S486" s="5">
        <v>105.5</v>
      </c>
      <c r="T486" s="5">
        <v>105.5</v>
      </c>
      <c r="U486" s="5">
        <v>106.7</v>
      </c>
      <c r="V486" s="5">
        <v>106.7</v>
      </c>
      <c r="W486" s="5">
        <v>106.7</v>
      </c>
      <c r="X486" s="5">
        <v>106.7</v>
      </c>
      <c r="Y486" s="5">
        <v>106.7</v>
      </c>
      <c r="Z486" s="5">
        <v>106.7</v>
      </c>
      <c r="AA486" s="5">
        <v>106.7</v>
      </c>
      <c r="AB486" s="5">
        <v>106.4</v>
      </c>
      <c r="AC486" s="5">
        <v>106.4</v>
      </c>
      <c r="AD486" s="5">
        <v>106.4</v>
      </c>
      <c r="AE486" s="5">
        <v>106.4</v>
      </c>
      <c r="AF486" s="5">
        <v>106.4</v>
      </c>
      <c r="AG486" s="5">
        <v>106.4</v>
      </c>
      <c r="AH486" s="5">
        <v>106.4</v>
      </c>
      <c r="AI486" s="5">
        <v>106.4</v>
      </c>
      <c r="AJ486" s="5">
        <v>106.4</v>
      </c>
      <c r="AK486" s="5">
        <v>106.4</v>
      </c>
      <c r="AL486" s="5">
        <v>106.4</v>
      </c>
      <c r="AM486" s="5">
        <v>106.1</v>
      </c>
      <c r="AN486" s="5">
        <v>106.1</v>
      </c>
      <c r="AO486" s="5">
        <v>106.1</v>
      </c>
      <c r="AP486" s="5">
        <v>94.7</v>
      </c>
      <c r="AQ486" s="5">
        <v>94.7</v>
      </c>
      <c r="AR486" s="5">
        <v>94.7</v>
      </c>
      <c r="AS486" s="5">
        <v>94.7</v>
      </c>
      <c r="AT486" s="5">
        <v>94.7</v>
      </c>
      <c r="AU486" s="5">
        <v>94.7</v>
      </c>
      <c r="AV486" s="5">
        <v>94.7</v>
      </c>
      <c r="AW486" s="5">
        <v>94.7</v>
      </c>
      <c r="AX486" s="5">
        <v>94.7</v>
      </c>
      <c r="AY486" s="5">
        <v>94.7</v>
      </c>
      <c r="AZ486" s="5">
        <v>100.2</v>
      </c>
      <c r="BA486" s="5">
        <v>100.2</v>
      </c>
      <c r="BB486" s="5">
        <v>100.2</v>
      </c>
      <c r="BC486" s="5">
        <v>100.2</v>
      </c>
      <c r="BD486" s="5">
        <v>100.2</v>
      </c>
      <c r="BE486" s="5">
        <v>100.2</v>
      </c>
      <c r="BF486" s="5">
        <v>100.2</v>
      </c>
      <c r="BG486" s="5">
        <v>100.2</v>
      </c>
      <c r="BH486" s="5">
        <v>100.2</v>
      </c>
      <c r="BI486" s="5">
        <v>100.2</v>
      </c>
      <c r="BJ486" s="5">
        <v>100.2</v>
      </c>
      <c r="BK486" s="5">
        <v>100.2</v>
      </c>
      <c r="BL486" s="5">
        <v>100.2</v>
      </c>
      <c r="BM486" s="5">
        <v>100.2</v>
      </c>
      <c r="BN486" s="5">
        <v>100.2</v>
      </c>
      <c r="BO486" s="5">
        <v>101.2</v>
      </c>
      <c r="BP486" s="5">
        <v>101.2</v>
      </c>
      <c r="BQ486" s="5">
        <v>101.2</v>
      </c>
      <c r="BR486" s="5">
        <v>101.2</v>
      </c>
      <c r="BS486" s="5">
        <v>101.2</v>
      </c>
      <c r="BT486" s="5">
        <v>89.6</v>
      </c>
      <c r="BU486" s="5">
        <v>89.6</v>
      </c>
      <c r="BV486" s="5">
        <v>89.6</v>
      </c>
      <c r="BW486" s="5">
        <v>89.6</v>
      </c>
      <c r="BX486" s="5">
        <v>89.6</v>
      </c>
      <c r="BY486" s="5">
        <v>89.6</v>
      </c>
      <c r="BZ486" s="5">
        <v>89.6</v>
      </c>
      <c r="CA486" s="5">
        <v>89.9</v>
      </c>
      <c r="CB486" s="5">
        <v>89.9</v>
      </c>
      <c r="CC486" s="5">
        <v>89.9</v>
      </c>
      <c r="CD486" s="5">
        <v>89.9</v>
      </c>
      <c r="CE486" s="5">
        <v>89.9</v>
      </c>
      <c r="CF486" s="5">
        <v>89.9</v>
      </c>
      <c r="CG486" s="5">
        <v>92.1</v>
      </c>
      <c r="CH486" s="5">
        <v>92.1</v>
      </c>
      <c r="CI486" s="5">
        <v>92.1</v>
      </c>
      <c r="CJ486" s="5">
        <v>92.1</v>
      </c>
      <c r="CK486" s="5">
        <v>92.1</v>
      </c>
      <c r="CL486" s="5">
        <v>92.1</v>
      </c>
      <c r="CM486" s="5">
        <v>92.1</v>
      </c>
      <c r="CN486" s="5">
        <v>92.1</v>
      </c>
      <c r="CO486" s="5">
        <v>92.1</v>
      </c>
      <c r="CP486" s="5">
        <v>92.1</v>
      </c>
      <c r="CQ486" s="5">
        <v>92.1</v>
      </c>
      <c r="CR486" s="5">
        <v>92.1</v>
      </c>
      <c r="CS486" s="5">
        <v>92.1</v>
      </c>
      <c r="CT486" s="5">
        <v>92.1</v>
      </c>
      <c r="CU486" s="5">
        <v>92.1</v>
      </c>
      <c r="CV486" s="5">
        <v>92.1</v>
      </c>
      <c r="CW486" s="5">
        <v>91.3</v>
      </c>
      <c r="CX486" s="5">
        <v>91.3</v>
      </c>
      <c r="CY486" s="5">
        <v>91.3</v>
      </c>
      <c r="CZ486" s="5">
        <v>91.3</v>
      </c>
      <c r="DA486" s="5">
        <v>91.3</v>
      </c>
      <c r="DB486" s="5">
        <v>91.3</v>
      </c>
      <c r="DC486" s="5">
        <v>91.3</v>
      </c>
      <c r="DD486" s="5">
        <v>91.3</v>
      </c>
      <c r="DE486" s="5">
        <v>91.3</v>
      </c>
      <c r="DF486" s="5">
        <v>91.3</v>
      </c>
      <c r="DG486" s="5">
        <v>94.5</v>
      </c>
      <c r="DH486" s="5">
        <v>97.4</v>
      </c>
      <c r="DI486" s="5">
        <v>95.4</v>
      </c>
      <c r="DJ486" s="5">
        <v>95.4</v>
      </c>
      <c r="DK486" s="5">
        <v>95.4</v>
      </c>
      <c r="DL486" s="5">
        <v>95.4</v>
      </c>
      <c r="DM486" s="5">
        <v>95.4</v>
      </c>
      <c r="DN486" s="5">
        <v>95.4</v>
      </c>
      <c r="DO486" s="5">
        <v>95.4</v>
      </c>
      <c r="DP486" s="5">
        <v>95.4</v>
      </c>
      <c r="DQ486" s="5">
        <v>95.4</v>
      </c>
      <c r="DR486" s="5">
        <v>95.4</v>
      </c>
      <c r="DS486" s="5">
        <v>95.4</v>
      </c>
      <c r="DT486" s="5">
        <v>99.3</v>
      </c>
    </row>
    <row r="487" spans="1:124">
      <c r="A487" s="3" t="s">
        <v>987</v>
      </c>
      <c r="B487" s="3" t="s">
        <v>988</v>
      </c>
      <c r="C487" s="4">
        <v>2.3709999999999998E-2</v>
      </c>
      <c r="D487" s="5">
        <v>104.1</v>
      </c>
      <c r="E487" s="5">
        <v>104.7</v>
      </c>
      <c r="F487" s="5">
        <v>104.8</v>
      </c>
      <c r="G487" s="5">
        <v>103.6</v>
      </c>
      <c r="H487" s="5">
        <v>104.9</v>
      </c>
      <c r="I487" s="5">
        <v>104.8</v>
      </c>
      <c r="J487" s="5">
        <v>103.4</v>
      </c>
      <c r="K487" s="5">
        <v>105.3</v>
      </c>
      <c r="L487" s="5">
        <v>104.9</v>
      </c>
      <c r="M487" s="5">
        <v>104.6</v>
      </c>
      <c r="N487" s="5">
        <v>104.3</v>
      </c>
      <c r="O487" s="5">
        <v>103.4</v>
      </c>
      <c r="P487" s="5">
        <v>103.6</v>
      </c>
      <c r="Q487" s="5">
        <v>103.5</v>
      </c>
      <c r="R487" s="5">
        <v>104.9</v>
      </c>
      <c r="S487" s="5">
        <v>106.2</v>
      </c>
      <c r="T487" s="5">
        <v>107.4</v>
      </c>
      <c r="U487" s="5">
        <v>107.9</v>
      </c>
      <c r="V487" s="5">
        <v>107.5</v>
      </c>
      <c r="W487" s="5">
        <v>108.2</v>
      </c>
      <c r="X487" s="5">
        <v>107.7</v>
      </c>
      <c r="Y487" s="5">
        <v>107.1</v>
      </c>
      <c r="Z487" s="5">
        <v>107.1</v>
      </c>
      <c r="AA487" s="5">
        <v>108</v>
      </c>
      <c r="AB487" s="5">
        <v>106.7</v>
      </c>
      <c r="AC487" s="5">
        <v>108.3</v>
      </c>
      <c r="AD487" s="5">
        <v>109.3</v>
      </c>
      <c r="AE487" s="5">
        <v>109.5</v>
      </c>
      <c r="AF487" s="5">
        <v>109.4</v>
      </c>
      <c r="AG487" s="5">
        <v>109.1</v>
      </c>
      <c r="AH487" s="5">
        <v>109.2</v>
      </c>
      <c r="AI487" s="5">
        <v>109.5</v>
      </c>
      <c r="AJ487" s="5">
        <v>108.9</v>
      </c>
      <c r="AK487" s="5">
        <v>108.6</v>
      </c>
      <c r="AL487" s="5">
        <v>109.3</v>
      </c>
      <c r="AM487" s="5">
        <v>110</v>
      </c>
      <c r="AN487" s="5">
        <v>109.1</v>
      </c>
      <c r="AO487" s="5">
        <v>108.8</v>
      </c>
      <c r="AP487" s="5">
        <v>107.7</v>
      </c>
      <c r="AQ487" s="5">
        <v>109.4</v>
      </c>
      <c r="AR487" s="5">
        <v>107.5</v>
      </c>
      <c r="AS487" s="5">
        <v>107</v>
      </c>
      <c r="AT487" s="5">
        <v>109.8</v>
      </c>
      <c r="AU487" s="5">
        <v>106.1</v>
      </c>
      <c r="AV487" s="5">
        <v>105.5</v>
      </c>
      <c r="AW487" s="5">
        <v>105</v>
      </c>
      <c r="AX487" s="5">
        <v>105.2</v>
      </c>
      <c r="AY487" s="5">
        <v>104.2</v>
      </c>
      <c r="AZ487" s="5">
        <v>101.3</v>
      </c>
      <c r="BA487" s="5">
        <v>103.8</v>
      </c>
      <c r="BB487" s="5">
        <v>101.5</v>
      </c>
      <c r="BC487" s="5">
        <v>101.7</v>
      </c>
      <c r="BD487" s="5">
        <v>101.2</v>
      </c>
      <c r="BE487" s="5">
        <v>100.4</v>
      </c>
      <c r="BF487" s="5">
        <v>101.2</v>
      </c>
      <c r="BG487" s="5">
        <v>101.4</v>
      </c>
      <c r="BH487" s="5">
        <v>101.8</v>
      </c>
      <c r="BI487" s="5">
        <v>101.7</v>
      </c>
      <c r="BJ487" s="5">
        <v>102</v>
      </c>
      <c r="BK487" s="5">
        <v>102.1</v>
      </c>
      <c r="BL487" s="5">
        <v>104</v>
      </c>
      <c r="BM487" s="5">
        <v>105.7</v>
      </c>
      <c r="BN487" s="5">
        <v>110.4</v>
      </c>
      <c r="BO487" s="5">
        <v>110.3</v>
      </c>
      <c r="BP487" s="5">
        <v>110.5</v>
      </c>
      <c r="BQ487" s="5">
        <v>110.4</v>
      </c>
      <c r="BR487" s="5">
        <v>111</v>
      </c>
      <c r="BS487" s="5">
        <v>111.5</v>
      </c>
      <c r="BT487" s="5">
        <v>111.4</v>
      </c>
      <c r="BU487" s="5">
        <v>111.2</v>
      </c>
      <c r="BV487" s="5">
        <v>110.8</v>
      </c>
      <c r="BW487" s="5">
        <v>110.6</v>
      </c>
      <c r="BX487" s="5">
        <v>110.7</v>
      </c>
      <c r="BY487" s="5">
        <v>111.2</v>
      </c>
      <c r="BZ487" s="5">
        <v>112</v>
      </c>
      <c r="CA487" s="5">
        <v>112.2</v>
      </c>
      <c r="CB487" s="5">
        <v>112.4</v>
      </c>
      <c r="CC487" s="5">
        <v>111.8</v>
      </c>
      <c r="CD487" s="5">
        <v>112.7</v>
      </c>
      <c r="CE487" s="5">
        <v>113</v>
      </c>
      <c r="CF487" s="5">
        <v>113.7</v>
      </c>
      <c r="CG487" s="5">
        <v>114.7</v>
      </c>
      <c r="CH487" s="5">
        <v>114.9</v>
      </c>
      <c r="CI487" s="5">
        <v>114.6</v>
      </c>
      <c r="CJ487" s="5">
        <v>114.7</v>
      </c>
      <c r="CK487" s="5">
        <v>114.8</v>
      </c>
      <c r="CL487" s="5">
        <v>115.1</v>
      </c>
      <c r="CM487" s="5">
        <v>115.6</v>
      </c>
      <c r="CN487" s="5">
        <v>113</v>
      </c>
      <c r="CO487" s="5">
        <v>111.8</v>
      </c>
      <c r="CP487" s="5">
        <v>111</v>
      </c>
      <c r="CQ487" s="5">
        <v>110.9</v>
      </c>
      <c r="CR487" s="5">
        <v>109.3</v>
      </c>
      <c r="CS487" s="5">
        <v>108.4</v>
      </c>
      <c r="CT487" s="5">
        <v>107.6</v>
      </c>
      <c r="CU487" s="5">
        <v>107.5</v>
      </c>
      <c r="CV487" s="5">
        <v>107.7</v>
      </c>
      <c r="CW487" s="5">
        <v>107.6</v>
      </c>
      <c r="CX487" s="5">
        <v>107.5</v>
      </c>
      <c r="CY487" s="5">
        <v>107.7</v>
      </c>
      <c r="CZ487" s="5">
        <v>107.8</v>
      </c>
      <c r="DA487" s="5">
        <v>107.3</v>
      </c>
      <c r="DB487" s="5">
        <v>107.4</v>
      </c>
      <c r="DC487" s="5">
        <v>107.3</v>
      </c>
      <c r="DD487" s="5">
        <v>107.9</v>
      </c>
      <c r="DE487" s="5">
        <v>108.3</v>
      </c>
      <c r="DF487" s="5">
        <v>107.9</v>
      </c>
      <c r="DG487" s="5">
        <v>108.6</v>
      </c>
      <c r="DH487" s="5">
        <v>108.6</v>
      </c>
      <c r="DI487" s="5">
        <v>108.7</v>
      </c>
      <c r="DJ487" s="5">
        <v>109.5</v>
      </c>
      <c r="DK487" s="5">
        <v>109.7</v>
      </c>
      <c r="DL487" s="5">
        <v>109.2</v>
      </c>
      <c r="DM487" s="5">
        <v>107.8</v>
      </c>
      <c r="DN487" s="5">
        <v>108.7</v>
      </c>
      <c r="DO487" s="5">
        <v>109.7</v>
      </c>
      <c r="DP487" s="5">
        <v>110.4</v>
      </c>
      <c r="DQ487" s="5">
        <v>111.4</v>
      </c>
      <c r="DR487" s="5">
        <v>111.2</v>
      </c>
      <c r="DS487" s="5">
        <v>111</v>
      </c>
      <c r="DT487" s="5">
        <v>111.5</v>
      </c>
    </row>
    <row r="488" spans="1:124">
      <c r="A488" s="3" t="s">
        <v>989</v>
      </c>
      <c r="B488" s="3" t="s">
        <v>990</v>
      </c>
      <c r="C488" s="4">
        <v>0.27178000000000002</v>
      </c>
      <c r="D488" s="5">
        <v>101.6</v>
      </c>
      <c r="E488" s="5">
        <v>101.7</v>
      </c>
      <c r="F488" s="5">
        <v>101.8</v>
      </c>
      <c r="G488" s="5">
        <v>101.2</v>
      </c>
      <c r="H488" s="5">
        <v>99.3</v>
      </c>
      <c r="I488" s="5">
        <v>99.7</v>
      </c>
      <c r="J488" s="5">
        <v>100.4</v>
      </c>
      <c r="K488" s="5">
        <v>100.1</v>
      </c>
      <c r="L488" s="5">
        <v>100.5</v>
      </c>
      <c r="M488" s="5">
        <v>101.2</v>
      </c>
      <c r="N488" s="5">
        <v>98.3</v>
      </c>
      <c r="O488" s="5">
        <v>97.8</v>
      </c>
      <c r="P488" s="5">
        <v>98.4</v>
      </c>
      <c r="Q488" s="5">
        <v>100.7</v>
      </c>
      <c r="R488" s="5">
        <v>99.5</v>
      </c>
      <c r="S488" s="5">
        <v>99.9</v>
      </c>
      <c r="T488" s="5">
        <v>102</v>
      </c>
      <c r="U488" s="5">
        <v>101.6</v>
      </c>
      <c r="V488" s="5">
        <v>98.2</v>
      </c>
      <c r="W488" s="5">
        <v>98.8</v>
      </c>
      <c r="X488" s="5">
        <v>98.4</v>
      </c>
      <c r="Y488" s="5">
        <v>98.1</v>
      </c>
      <c r="Z488" s="5">
        <v>98.1</v>
      </c>
      <c r="AA488" s="5">
        <v>98.3</v>
      </c>
      <c r="AB488" s="5">
        <v>96.9</v>
      </c>
      <c r="AC488" s="5">
        <v>97.5</v>
      </c>
      <c r="AD488" s="5">
        <v>97.5</v>
      </c>
      <c r="AE488" s="5">
        <v>96.4</v>
      </c>
      <c r="AF488" s="5">
        <v>98</v>
      </c>
      <c r="AG488" s="5">
        <v>95.9</v>
      </c>
      <c r="AH488" s="5">
        <v>95</v>
      </c>
      <c r="AI488" s="5">
        <v>94.9</v>
      </c>
      <c r="AJ488" s="5">
        <v>94.2</v>
      </c>
      <c r="AK488" s="5">
        <v>93.9</v>
      </c>
      <c r="AL488" s="5">
        <v>93.4</v>
      </c>
      <c r="AM488" s="5">
        <v>93.5</v>
      </c>
      <c r="AN488" s="5">
        <v>92.3</v>
      </c>
      <c r="AO488" s="5">
        <v>92.5</v>
      </c>
      <c r="AP488" s="5">
        <v>93.4</v>
      </c>
      <c r="AQ488" s="5">
        <v>93.5</v>
      </c>
      <c r="AR488" s="5">
        <v>91.7</v>
      </c>
      <c r="AS488" s="5">
        <v>92</v>
      </c>
      <c r="AT488" s="5">
        <v>92.7</v>
      </c>
      <c r="AU488" s="5">
        <v>91.2</v>
      </c>
      <c r="AV488" s="5">
        <v>90.3</v>
      </c>
      <c r="AW488" s="5">
        <v>88.3</v>
      </c>
      <c r="AX488" s="5">
        <v>88.5</v>
      </c>
      <c r="AY488" s="5">
        <v>90.2</v>
      </c>
      <c r="AZ488" s="5">
        <v>89.5</v>
      </c>
      <c r="BA488" s="5">
        <v>91.1</v>
      </c>
      <c r="BB488" s="5">
        <v>89.7</v>
      </c>
      <c r="BC488" s="5">
        <v>91.1</v>
      </c>
      <c r="BD488" s="5">
        <v>90.6</v>
      </c>
      <c r="BE488" s="5">
        <v>89</v>
      </c>
      <c r="BF488" s="5">
        <v>88.4</v>
      </c>
      <c r="BG488" s="5">
        <v>90.2</v>
      </c>
      <c r="BH488" s="5">
        <v>90.7</v>
      </c>
      <c r="BI488" s="5">
        <v>91.7</v>
      </c>
      <c r="BJ488" s="5">
        <v>92.3</v>
      </c>
      <c r="BK488" s="5">
        <v>91</v>
      </c>
      <c r="BL488" s="5">
        <v>91.1</v>
      </c>
      <c r="BM488" s="5">
        <v>91.1</v>
      </c>
      <c r="BN488" s="5">
        <v>91.6</v>
      </c>
      <c r="BO488" s="5">
        <v>91.5</v>
      </c>
      <c r="BP488" s="5">
        <v>91.3</v>
      </c>
      <c r="BQ488" s="5">
        <v>91.3</v>
      </c>
      <c r="BR488" s="5">
        <v>91.8</v>
      </c>
      <c r="BS488" s="5">
        <v>89.9</v>
      </c>
      <c r="BT488" s="5">
        <v>90.2</v>
      </c>
      <c r="BU488" s="5">
        <v>90.7</v>
      </c>
      <c r="BV488" s="5">
        <v>89.9</v>
      </c>
      <c r="BW488" s="5">
        <v>91</v>
      </c>
      <c r="BX488" s="5">
        <v>91.4</v>
      </c>
      <c r="BY488" s="5">
        <v>90.2</v>
      </c>
      <c r="BZ488" s="5">
        <v>90.5</v>
      </c>
      <c r="CA488" s="5">
        <v>91</v>
      </c>
      <c r="CB488" s="5">
        <v>92</v>
      </c>
      <c r="CC488" s="5">
        <v>93</v>
      </c>
      <c r="CD488" s="5">
        <v>91.6</v>
      </c>
      <c r="CE488" s="5">
        <v>91.9</v>
      </c>
      <c r="CF488" s="5">
        <v>91.8</v>
      </c>
      <c r="CG488" s="5">
        <v>92.8</v>
      </c>
      <c r="CH488" s="5">
        <v>91.8</v>
      </c>
      <c r="CI488" s="5">
        <v>92.7</v>
      </c>
      <c r="CJ488" s="5">
        <v>92.5</v>
      </c>
      <c r="CK488" s="5">
        <v>92.7</v>
      </c>
      <c r="CL488" s="5">
        <v>94.2</v>
      </c>
      <c r="CM488" s="5">
        <v>93.6</v>
      </c>
      <c r="CN488" s="5">
        <v>94</v>
      </c>
      <c r="CO488" s="5">
        <v>94.1</v>
      </c>
      <c r="CP488" s="5">
        <v>94.1</v>
      </c>
      <c r="CQ488" s="5">
        <v>94.1</v>
      </c>
      <c r="CR488" s="5">
        <v>93.9</v>
      </c>
      <c r="CS488" s="5">
        <v>93.2</v>
      </c>
      <c r="CT488" s="5">
        <v>93.5</v>
      </c>
      <c r="CU488" s="5">
        <v>92</v>
      </c>
      <c r="CV488" s="5">
        <v>92.8</v>
      </c>
      <c r="CW488" s="5">
        <v>93.3</v>
      </c>
      <c r="CX488" s="5">
        <v>92.7</v>
      </c>
      <c r="CY488" s="5">
        <v>92.1</v>
      </c>
      <c r="CZ488" s="5">
        <v>91.7</v>
      </c>
      <c r="DA488" s="5">
        <v>92.2</v>
      </c>
      <c r="DB488" s="5">
        <v>91.6</v>
      </c>
      <c r="DC488" s="5">
        <v>92.6</v>
      </c>
      <c r="DD488" s="5">
        <v>93.3</v>
      </c>
      <c r="DE488" s="5">
        <v>94.4</v>
      </c>
      <c r="DF488" s="5">
        <v>95.4</v>
      </c>
      <c r="DG488" s="5">
        <v>97.4</v>
      </c>
      <c r="DH488" s="5">
        <v>98.1</v>
      </c>
      <c r="DI488" s="5">
        <v>96.7</v>
      </c>
      <c r="DJ488" s="5">
        <v>99.9</v>
      </c>
      <c r="DK488" s="5">
        <v>100.7</v>
      </c>
      <c r="DL488" s="5">
        <v>99.8</v>
      </c>
      <c r="DM488" s="5">
        <v>101.1</v>
      </c>
      <c r="DN488" s="5">
        <v>102.2</v>
      </c>
      <c r="DO488" s="5">
        <v>103.9</v>
      </c>
      <c r="DP488" s="5">
        <v>104.6</v>
      </c>
      <c r="DQ488" s="5">
        <v>104.4</v>
      </c>
      <c r="DR488" s="5">
        <v>105.1</v>
      </c>
      <c r="DS488" s="5">
        <v>106.4</v>
      </c>
      <c r="DT488" s="5">
        <v>106.6</v>
      </c>
    </row>
    <row r="489" spans="1:124">
      <c r="A489" s="3" t="s">
        <v>991</v>
      </c>
      <c r="B489" s="3" t="s">
        <v>992</v>
      </c>
      <c r="C489" s="4">
        <v>1.1010000000000001E-2</v>
      </c>
      <c r="D489" s="5">
        <v>101.1</v>
      </c>
      <c r="E489" s="5">
        <v>101.1</v>
      </c>
      <c r="F489" s="5">
        <v>101.7</v>
      </c>
      <c r="G489" s="5">
        <v>103.2</v>
      </c>
      <c r="H489" s="5">
        <v>103.2</v>
      </c>
      <c r="I489" s="5">
        <v>103.2</v>
      </c>
      <c r="J489" s="5">
        <v>103.4</v>
      </c>
      <c r="K489" s="5">
        <v>103.5</v>
      </c>
      <c r="L489" s="5">
        <v>103.5</v>
      </c>
      <c r="M489" s="5">
        <v>103.8</v>
      </c>
      <c r="N489" s="5">
        <v>103.8</v>
      </c>
      <c r="O489" s="5">
        <v>103.8</v>
      </c>
      <c r="P489" s="5">
        <v>107.4</v>
      </c>
      <c r="Q489" s="5">
        <v>107.4</v>
      </c>
      <c r="R489" s="5">
        <v>107.4</v>
      </c>
      <c r="S489" s="5">
        <v>107.4</v>
      </c>
      <c r="T489" s="5">
        <v>107.4</v>
      </c>
      <c r="U489" s="5">
        <v>107.4</v>
      </c>
      <c r="V489" s="5">
        <v>105.3</v>
      </c>
      <c r="W489" s="5">
        <v>106</v>
      </c>
      <c r="X489" s="5">
        <v>107</v>
      </c>
      <c r="Y489" s="5">
        <v>109.4</v>
      </c>
      <c r="Z489" s="5">
        <v>109.2</v>
      </c>
      <c r="AA489" s="5">
        <v>110.1</v>
      </c>
      <c r="AB489" s="5">
        <v>111.3</v>
      </c>
      <c r="AC489" s="5">
        <v>111.3</v>
      </c>
      <c r="AD489" s="5">
        <v>111.4</v>
      </c>
      <c r="AE489" s="5">
        <v>111.4</v>
      </c>
      <c r="AF489" s="5">
        <v>111.6</v>
      </c>
      <c r="AG489" s="5">
        <v>110.3</v>
      </c>
      <c r="AH489" s="5">
        <v>110.1</v>
      </c>
      <c r="AI489" s="5">
        <v>111.5</v>
      </c>
      <c r="AJ489" s="5">
        <v>111.5</v>
      </c>
      <c r="AK489" s="5">
        <v>111.5</v>
      </c>
      <c r="AL489" s="5">
        <v>111.5</v>
      </c>
      <c r="AM489" s="5">
        <v>111.5</v>
      </c>
      <c r="AN489" s="5">
        <v>109.7</v>
      </c>
      <c r="AO489" s="5">
        <v>109.7</v>
      </c>
      <c r="AP489" s="5">
        <v>109.7</v>
      </c>
      <c r="AQ489" s="5">
        <v>109.7</v>
      </c>
      <c r="AR489" s="5">
        <v>110.9</v>
      </c>
      <c r="AS489" s="5">
        <v>111.1</v>
      </c>
      <c r="AT489" s="5">
        <v>111.1</v>
      </c>
      <c r="AU489" s="5">
        <v>110.6</v>
      </c>
      <c r="AV489" s="5">
        <v>109.7</v>
      </c>
      <c r="AW489" s="5">
        <v>108.6</v>
      </c>
      <c r="AX489" s="5">
        <v>108.9</v>
      </c>
      <c r="AY489" s="5">
        <v>108.8</v>
      </c>
      <c r="AZ489" s="5">
        <v>103.8</v>
      </c>
      <c r="BA489" s="5">
        <v>103.7</v>
      </c>
      <c r="BB489" s="5">
        <v>102.3</v>
      </c>
      <c r="BC489" s="5">
        <v>102.3</v>
      </c>
      <c r="BD489" s="5">
        <v>102.5</v>
      </c>
      <c r="BE489" s="5">
        <v>102.8</v>
      </c>
      <c r="BF489" s="5">
        <v>103.3</v>
      </c>
      <c r="BG489" s="5">
        <v>103.3</v>
      </c>
      <c r="BH489" s="5">
        <v>99.3</v>
      </c>
      <c r="BI489" s="5">
        <v>102.8</v>
      </c>
      <c r="BJ489" s="5">
        <v>107.7</v>
      </c>
      <c r="BK489" s="5">
        <v>107.4</v>
      </c>
      <c r="BL489" s="5">
        <v>107.4</v>
      </c>
      <c r="BM489" s="5">
        <v>109</v>
      </c>
      <c r="BN489" s="5">
        <v>114</v>
      </c>
      <c r="BO489" s="5">
        <v>110.4</v>
      </c>
      <c r="BP489" s="5">
        <v>114.8</v>
      </c>
      <c r="BQ489" s="5">
        <v>115</v>
      </c>
      <c r="BR489" s="5">
        <v>117.3</v>
      </c>
      <c r="BS489" s="5">
        <v>119.9</v>
      </c>
      <c r="BT489" s="5">
        <v>126.1</v>
      </c>
      <c r="BU489" s="5">
        <v>123.7</v>
      </c>
      <c r="BV489" s="5">
        <v>120.4</v>
      </c>
      <c r="BW489" s="5">
        <v>120.8</v>
      </c>
      <c r="BX489" s="5">
        <v>119.7</v>
      </c>
      <c r="BY489" s="5">
        <v>120.6</v>
      </c>
      <c r="BZ489" s="5">
        <v>122.8</v>
      </c>
      <c r="CA489" s="5">
        <v>123.6</v>
      </c>
      <c r="CB489" s="5">
        <v>122.8</v>
      </c>
      <c r="CC489" s="5">
        <v>123.2</v>
      </c>
      <c r="CD489" s="5">
        <v>123.4</v>
      </c>
      <c r="CE489" s="5">
        <v>123.7</v>
      </c>
      <c r="CF489" s="5">
        <v>123.6</v>
      </c>
      <c r="CG489" s="5">
        <v>123.7</v>
      </c>
      <c r="CH489" s="5">
        <v>123.4</v>
      </c>
      <c r="CI489" s="5">
        <v>123.6</v>
      </c>
      <c r="CJ489" s="5">
        <v>123.7</v>
      </c>
      <c r="CK489" s="5">
        <v>123.7</v>
      </c>
      <c r="CL489" s="5">
        <v>123.6</v>
      </c>
      <c r="CM489" s="5">
        <v>123.7</v>
      </c>
      <c r="CN489" s="5">
        <v>124</v>
      </c>
      <c r="CO489" s="5">
        <v>123.4</v>
      </c>
      <c r="CP489" s="5">
        <v>123.6</v>
      </c>
      <c r="CQ489" s="5">
        <v>122.9</v>
      </c>
      <c r="CR489" s="5">
        <v>123.2</v>
      </c>
      <c r="CS489" s="5">
        <v>123.3</v>
      </c>
      <c r="CT489" s="5">
        <v>124.8</v>
      </c>
      <c r="CU489" s="5">
        <v>124.8</v>
      </c>
      <c r="CV489" s="5">
        <v>125.1</v>
      </c>
      <c r="CW489" s="5">
        <v>125.1</v>
      </c>
      <c r="CX489" s="5">
        <v>125.3</v>
      </c>
      <c r="CY489" s="5">
        <v>125.4</v>
      </c>
      <c r="CZ489" s="5">
        <v>125.4</v>
      </c>
      <c r="DA489" s="5">
        <v>125.4</v>
      </c>
      <c r="DB489" s="5">
        <v>126</v>
      </c>
      <c r="DC489" s="5">
        <v>126.1</v>
      </c>
      <c r="DD489" s="5">
        <v>126.1</v>
      </c>
      <c r="DE489" s="5">
        <v>127.9</v>
      </c>
      <c r="DF489" s="5">
        <v>127.9</v>
      </c>
      <c r="DG489" s="5">
        <v>128.9</v>
      </c>
      <c r="DH489" s="5">
        <v>129.1</v>
      </c>
      <c r="DI489" s="5">
        <v>129.1</v>
      </c>
      <c r="DJ489" s="5">
        <v>129.9</v>
      </c>
      <c r="DK489" s="5">
        <v>127.6</v>
      </c>
      <c r="DL489" s="5">
        <v>129</v>
      </c>
      <c r="DM489" s="5">
        <v>131.30000000000001</v>
      </c>
      <c r="DN489" s="5">
        <v>131.1</v>
      </c>
      <c r="DO489" s="5">
        <v>135.9</v>
      </c>
      <c r="DP489" s="5">
        <v>136.1</v>
      </c>
      <c r="DQ489" s="5">
        <v>136.1</v>
      </c>
      <c r="DR489" s="5">
        <v>136.30000000000001</v>
      </c>
      <c r="DS489" s="5">
        <v>137.4</v>
      </c>
      <c r="DT489" s="5">
        <v>143.30000000000001</v>
      </c>
    </row>
    <row r="490" spans="1:124">
      <c r="A490" s="3" t="s">
        <v>993</v>
      </c>
      <c r="B490" s="3" t="s">
        <v>994</v>
      </c>
      <c r="C490" s="4">
        <v>3.4340000000000002E-2</v>
      </c>
      <c r="D490" s="5">
        <v>103.9</v>
      </c>
      <c r="E490" s="5">
        <v>104.3</v>
      </c>
      <c r="F490" s="5">
        <v>101.7</v>
      </c>
      <c r="G490" s="5">
        <v>100.2</v>
      </c>
      <c r="H490" s="5">
        <v>101.2</v>
      </c>
      <c r="I490" s="5">
        <v>100.9</v>
      </c>
      <c r="J490" s="5">
        <v>103.1</v>
      </c>
      <c r="K490" s="5">
        <v>104.4</v>
      </c>
      <c r="L490" s="5">
        <v>101.5</v>
      </c>
      <c r="M490" s="5">
        <v>104.5</v>
      </c>
      <c r="N490" s="5">
        <v>105.4</v>
      </c>
      <c r="O490" s="5">
        <v>102.6</v>
      </c>
      <c r="P490" s="5">
        <v>104.9</v>
      </c>
      <c r="Q490" s="5">
        <v>104.6</v>
      </c>
      <c r="R490" s="5">
        <v>105.4</v>
      </c>
      <c r="S490" s="5">
        <v>105.3</v>
      </c>
      <c r="T490" s="5">
        <v>106.6</v>
      </c>
      <c r="U490" s="5">
        <v>102.1</v>
      </c>
      <c r="V490" s="5">
        <v>103.3</v>
      </c>
      <c r="W490" s="5">
        <v>104.5</v>
      </c>
      <c r="X490" s="5">
        <v>105.4</v>
      </c>
      <c r="Y490" s="5">
        <v>103.7</v>
      </c>
      <c r="Z490" s="5">
        <v>102</v>
      </c>
      <c r="AA490" s="5">
        <v>106.7</v>
      </c>
      <c r="AB490" s="5">
        <v>103.5</v>
      </c>
      <c r="AC490" s="5">
        <v>107.3</v>
      </c>
      <c r="AD490" s="5">
        <v>106</v>
      </c>
      <c r="AE490" s="5">
        <v>104.8</v>
      </c>
      <c r="AF490" s="5">
        <v>104.4</v>
      </c>
      <c r="AG490" s="5">
        <v>103.3</v>
      </c>
      <c r="AH490" s="5">
        <v>101.2</v>
      </c>
      <c r="AI490" s="5">
        <v>101.1</v>
      </c>
      <c r="AJ490" s="5">
        <v>103.4</v>
      </c>
      <c r="AK490" s="5">
        <v>104.9</v>
      </c>
      <c r="AL490" s="5">
        <v>103.3</v>
      </c>
      <c r="AM490" s="5">
        <v>103.1</v>
      </c>
      <c r="AN490" s="5">
        <v>103.7</v>
      </c>
      <c r="AO490" s="5">
        <v>102.1</v>
      </c>
      <c r="AP490" s="5">
        <v>101.8</v>
      </c>
      <c r="AQ490" s="5">
        <v>105.2</v>
      </c>
      <c r="AR490" s="5">
        <v>104.1</v>
      </c>
      <c r="AS490" s="5">
        <v>105.9</v>
      </c>
      <c r="AT490" s="5">
        <v>105.7</v>
      </c>
      <c r="AU490" s="5">
        <v>106.9</v>
      </c>
      <c r="AV490" s="5">
        <v>106.5</v>
      </c>
      <c r="AW490" s="5">
        <v>105.6</v>
      </c>
      <c r="AX490" s="5">
        <v>102.6</v>
      </c>
      <c r="AY490" s="5">
        <v>105.6</v>
      </c>
      <c r="AZ490" s="5">
        <v>103.8</v>
      </c>
      <c r="BA490" s="5">
        <v>104.3</v>
      </c>
      <c r="BB490" s="5">
        <v>103.5</v>
      </c>
      <c r="BC490" s="5">
        <v>104.7</v>
      </c>
      <c r="BD490" s="5">
        <v>101.3</v>
      </c>
      <c r="BE490" s="5">
        <v>101</v>
      </c>
      <c r="BF490" s="5">
        <v>98.8</v>
      </c>
      <c r="BG490" s="5">
        <v>100.6</v>
      </c>
      <c r="BH490" s="5">
        <v>106</v>
      </c>
      <c r="BI490" s="5">
        <v>103.1</v>
      </c>
      <c r="BJ490" s="5">
        <v>107.2</v>
      </c>
      <c r="BK490" s="5">
        <v>105.2</v>
      </c>
      <c r="BL490" s="5">
        <v>105.7</v>
      </c>
      <c r="BM490" s="5">
        <v>105.3</v>
      </c>
      <c r="BN490" s="5">
        <v>105</v>
      </c>
      <c r="BO490" s="5">
        <v>105.9</v>
      </c>
      <c r="BP490" s="5">
        <v>101.9</v>
      </c>
      <c r="BQ490" s="5">
        <v>103.4</v>
      </c>
      <c r="BR490" s="5">
        <v>104.4</v>
      </c>
      <c r="BS490" s="5">
        <v>102.4</v>
      </c>
      <c r="BT490" s="5">
        <v>104.2</v>
      </c>
      <c r="BU490" s="5">
        <v>103.6</v>
      </c>
      <c r="BV490" s="5">
        <v>105.8</v>
      </c>
      <c r="BW490" s="5">
        <v>107.3</v>
      </c>
      <c r="BX490" s="5">
        <v>105.5</v>
      </c>
      <c r="BY490" s="5">
        <v>105.6</v>
      </c>
      <c r="BZ490" s="5">
        <v>105.8</v>
      </c>
      <c r="CA490" s="5">
        <v>105.4</v>
      </c>
      <c r="CB490" s="5">
        <v>104.3</v>
      </c>
      <c r="CC490" s="5">
        <v>110.3</v>
      </c>
      <c r="CD490" s="5">
        <v>106.5</v>
      </c>
      <c r="CE490" s="5">
        <v>109.5</v>
      </c>
      <c r="CF490" s="5">
        <v>108.9</v>
      </c>
      <c r="CG490" s="5">
        <v>110</v>
      </c>
      <c r="CH490" s="5">
        <v>110</v>
      </c>
      <c r="CI490" s="5">
        <v>109.2</v>
      </c>
      <c r="CJ490" s="5">
        <v>108.9</v>
      </c>
      <c r="CK490" s="5">
        <v>110.1</v>
      </c>
      <c r="CL490" s="5">
        <v>114.8</v>
      </c>
      <c r="CM490" s="5">
        <v>113</v>
      </c>
      <c r="CN490" s="5">
        <v>115</v>
      </c>
      <c r="CO490" s="5">
        <v>112.9</v>
      </c>
      <c r="CP490" s="5">
        <v>114.2</v>
      </c>
      <c r="CQ490" s="5">
        <v>113.1</v>
      </c>
      <c r="CR490" s="5">
        <v>113</v>
      </c>
      <c r="CS490" s="5">
        <v>111.8</v>
      </c>
      <c r="CT490" s="5">
        <v>111.6</v>
      </c>
      <c r="CU490" s="5">
        <v>104.4</v>
      </c>
      <c r="CV490" s="5">
        <v>105.1</v>
      </c>
      <c r="CW490" s="5">
        <v>107.8</v>
      </c>
      <c r="CX490" s="5">
        <v>107.9</v>
      </c>
      <c r="CY490" s="5">
        <v>107.8</v>
      </c>
      <c r="CZ490" s="5">
        <v>107.8</v>
      </c>
      <c r="DA490" s="5">
        <v>109.6</v>
      </c>
      <c r="DB490" s="5">
        <v>109</v>
      </c>
      <c r="DC490" s="5">
        <v>111.1</v>
      </c>
      <c r="DD490" s="5">
        <v>111.2</v>
      </c>
      <c r="DE490" s="5">
        <v>112.2</v>
      </c>
      <c r="DF490" s="5">
        <v>111.3</v>
      </c>
      <c r="DG490" s="5">
        <v>112.6</v>
      </c>
      <c r="DH490" s="5">
        <v>113.7</v>
      </c>
      <c r="DI490" s="5">
        <v>109</v>
      </c>
      <c r="DJ490" s="5">
        <v>112.8</v>
      </c>
      <c r="DK490" s="5">
        <v>114.1</v>
      </c>
      <c r="DL490" s="5">
        <v>113.9</v>
      </c>
      <c r="DM490" s="5">
        <v>116.8</v>
      </c>
      <c r="DN490" s="5">
        <v>118.5</v>
      </c>
      <c r="DO490" s="5">
        <v>122.1</v>
      </c>
      <c r="DP490" s="5">
        <v>122.2</v>
      </c>
      <c r="DQ490" s="5">
        <v>123.2</v>
      </c>
      <c r="DR490" s="5">
        <v>123.3</v>
      </c>
      <c r="DS490" s="5">
        <v>124.3</v>
      </c>
      <c r="DT490" s="5">
        <v>126.5</v>
      </c>
    </row>
    <row r="491" spans="1:124">
      <c r="A491" s="3" t="s">
        <v>995</v>
      </c>
      <c r="B491" s="3" t="s">
        <v>996</v>
      </c>
      <c r="C491" s="4">
        <v>1.7239999999999998E-2</v>
      </c>
      <c r="D491" s="5">
        <v>102.9</v>
      </c>
      <c r="E491" s="5">
        <v>102.3</v>
      </c>
      <c r="F491" s="5">
        <v>103.3</v>
      </c>
      <c r="G491" s="5">
        <v>102.9</v>
      </c>
      <c r="H491" s="5">
        <v>98.7</v>
      </c>
      <c r="I491" s="5">
        <v>100.4</v>
      </c>
      <c r="J491" s="5">
        <v>100.8</v>
      </c>
      <c r="K491" s="5">
        <v>96.9</v>
      </c>
      <c r="L491" s="5">
        <v>96</v>
      </c>
      <c r="M491" s="5">
        <v>95.2</v>
      </c>
      <c r="N491" s="5">
        <v>95.4</v>
      </c>
      <c r="O491" s="5">
        <v>97.6</v>
      </c>
      <c r="P491" s="5">
        <v>98.2</v>
      </c>
      <c r="Q491" s="5">
        <v>97.2</v>
      </c>
      <c r="R491" s="5">
        <v>98.9</v>
      </c>
      <c r="S491" s="5">
        <v>106.1</v>
      </c>
      <c r="T491" s="5">
        <v>108.9</v>
      </c>
      <c r="U491" s="5">
        <v>104.4</v>
      </c>
      <c r="V491" s="5">
        <v>101.4</v>
      </c>
      <c r="W491" s="5">
        <v>98.8</v>
      </c>
      <c r="X491" s="5">
        <v>97.2</v>
      </c>
      <c r="Y491" s="5">
        <v>102.2</v>
      </c>
      <c r="Z491" s="5">
        <v>99.9</v>
      </c>
      <c r="AA491" s="5">
        <v>98.2</v>
      </c>
      <c r="AB491" s="5">
        <v>96.3</v>
      </c>
      <c r="AC491" s="5">
        <v>97.5</v>
      </c>
      <c r="AD491" s="5">
        <v>100.1</v>
      </c>
      <c r="AE491" s="5">
        <v>95.9</v>
      </c>
      <c r="AF491" s="5">
        <v>94.8</v>
      </c>
      <c r="AG491" s="5">
        <v>91.5</v>
      </c>
      <c r="AH491" s="5">
        <v>87.9</v>
      </c>
      <c r="AI491" s="5">
        <v>88.8</v>
      </c>
      <c r="AJ491" s="5">
        <v>87.5</v>
      </c>
      <c r="AK491" s="5">
        <v>88.8</v>
      </c>
      <c r="AL491" s="5">
        <v>87.5</v>
      </c>
      <c r="AM491" s="5">
        <v>87.3</v>
      </c>
      <c r="AN491" s="5">
        <v>87.6</v>
      </c>
      <c r="AO491" s="5">
        <v>93.4</v>
      </c>
      <c r="AP491" s="5">
        <v>95.2</v>
      </c>
      <c r="AQ491" s="5">
        <v>93.3</v>
      </c>
      <c r="AR491" s="5">
        <v>87.6</v>
      </c>
      <c r="AS491" s="5">
        <v>86.5</v>
      </c>
      <c r="AT491" s="5">
        <v>86.7</v>
      </c>
      <c r="AU491" s="5">
        <v>84.8</v>
      </c>
      <c r="AV491" s="5">
        <v>85.8</v>
      </c>
      <c r="AW491" s="5">
        <v>87.1</v>
      </c>
      <c r="AX491" s="5">
        <v>87</v>
      </c>
      <c r="AY491" s="5">
        <v>88</v>
      </c>
      <c r="AZ491" s="5">
        <v>90.4</v>
      </c>
      <c r="BA491" s="5">
        <v>94.2</v>
      </c>
      <c r="BB491" s="5">
        <v>95.5</v>
      </c>
      <c r="BC491" s="5">
        <v>93.7</v>
      </c>
      <c r="BD491" s="5">
        <v>89.4</v>
      </c>
      <c r="BE491" s="5">
        <v>88.5</v>
      </c>
      <c r="BF491" s="5">
        <v>87</v>
      </c>
      <c r="BG491" s="5">
        <v>89.4</v>
      </c>
      <c r="BH491" s="5">
        <v>91.8</v>
      </c>
      <c r="BI491" s="5">
        <v>94.3</v>
      </c>
      <c r="BJ491" s="5">
        <v>96.8</v>
      </c>
      <c r="BK491" s="5">
        <v>94.5</v>
      </c>
      <c r="BL491" s="5">
        <v>93.7</v>
      </c>
      <c r="BM491" s="5">
        <v>92.9</v>
      </c>
      <c r="BN491" s="5">
        <v>91.5</v>
      </c>
      <c r="BO491" s="5">
        <v>92.2</v>
      </c>
      <c r="BP491" s="5">
        <v>91.9</v>
      </c>
      <c r="BQ491" s="5">
        <v>93.3</v>
      </c>
      <c r="BR491" s="5">
        <v>91.6</v>
      </c>
      <c r="BS491" s="5">
        <v>93.5</v>
      </c>
      <c r="BT491" s="5">
        <v>92.3</v>
      </c>
      <c r="BU491" s="5">
        <v>93.2</v>
      </c>
      <c r="BV491" s="5">
        <v>94</v>
      </c>
      <c r="BW491" s="5">
        <v>93</v>
      </c>
      <c r="BX491" s="5">
        <v>92.6</v>
      </c>
      <c r="BY491" s="5">
        <v>92.6</v>
      </c>
      <c r="BZ491" s="5">
        <v>95.1</v>
      </c>
      <c r="CA491" s="5">
        <v>94.8</v>
      </c>
      <c r="CB491" s="5">
        <v>96.4</v>
      </c>
      <c r="CC491" s="5">
        <v>98</v>
      </c>
      <c r="CD491" s="5">
        <v>95.1</v>
      </c>
      <c r="CE491" s="5">
        <v>93.6</v>
      </c>
      <c r="CF491" s="5">
        <v>92.9</v>
      </c>
      <c r="CG491" s="5">
        <v>94</v>
      </c>
      <c r="CH491" s="5">
        <v>94</v>
      </c>
      <c r="CI491" s="5">
        <v>90.6</v>
      </c>
      <c r="CJ491" s="5">
        <v>93.2</v>
      </c>
      <c r="CK491" s="5">
        <v>94.7</v>
      </c>
      <c r="CL491" s="5">
        <v>96.6</v>
      </c>
      <c r="CM491" s="5">
        <v>96.8</v>
      </c>
      <c r="CN491" s="5">
        <v>95.6</v>
      </c>
      <c r="CO491" s="5">
        <v>95.2</v>
      </c>
      <c r="CP491" s="5">
        <v>96.2</v>
      </c>
      <c r="CQ491" s="5">
        <v>94.5</v>
      </c>
      <c r="CR491" s="5">
        <v>94.7</v>
      </c>
      <c r="CS491" s="5">
        <v>95.5</v>
      </c>
      <c r="CT491" s="5">
        <v>94.5</v>
      </c>
      <c r="CU491" s="5">
        <v>91.8</v>
      </c>
      <c r="CV491" s="5">
        <v>92.5</v>
      </c>
      <c r="CW491" s="5">
        <v>91.8</v>
      </c>
      <c r="CX491" s="5">
        <v>91.9</v>
      </c>
      <c r="CY491" s="5">
        <v>90.2</v>
      </c>
      <c r="CZ491" s="5">
        <v>86</v>
      </c>
      <c r="DA491" s="5">
        <v>85.9</v>
      </c>
      <c r="DB491" s="5">
        <v>85.9</v>
      </c>
      <c r="DC491" s="5">
        <v>89.1</v>
      </c>
      <c r="DD491" s="5">
        <v>90.6</v>
      </c>
      <c r="DE491" s="5">
        <v>95.2</v>
      </c>
      <c r="DF491" s="5">
        <v>98.3</v>
      </c>
      <c r="DG491" s="5">
        <v>98.2</v>
      </c>
      <c r="DH491" s="5">
        <v>102</v>
      </c>
      <c r="DI491" s="5">
        <v>103.2</v>
      </c>
      <c r="DJ491" s="5">
        <v>101.8</v>
      </c>
      <c r="DK491" s="5">
        <v>104.4</v>
      </c>
      <c r="DL491" s="5">
        <v>106.3</v>
      </c>
      <c r="DM491" s="5">
        <v>105.3</v>
      </c>
      <c r="DN491" s="5">
        <v>101.3</v>
      </c>
      <c r="DO491" s="5">
        <v>105.7</v>
      </c>
      <c r="DP491" s="5">
        <v>108.2</v>
      </c>
      <c r="DQ491" s="5">
        <v>109.6</v>
      </c>
      <c r="DR491" s="5">
        <v>109.8</v>
      </c>
      <c r="DS491" s="5">
        <v>108.9</v>
      </c>
      <c r="DT491" s="5">
        <v>109.8</v>
      </c>
    </row>
    <row r="492" spans="1:124">
      <c r="A492" s="3" t="s">
        <v>997</v>
      </c>
      <c r="B492" s="3" t="s">
        <v>998</v>
      </c>
      <c r="C492" s="4">
        <v>1.7319999999999999E-2</v>
      </c>
      <c r="D492" s="5">
        <v>102.4</v>
      </c>
      <c r="E492" s="5">
        <v>102.8</v>
      </c>
      <c r="F492" s="5">
        <v>103.8</v>
      </c>
      <c r="G492" s="5">
        <v>103.5</v>
      </c>
      <c r="H492" s="5">
        <v>105.6</v>
      </c>
      <c r="I492" s="5">
        <v>103.2</v>
      </c>
      <c r="J492" s="5">
        <v>103.9</v>
      </c>
      <c r="K492" s="5">
        <v>104</v>
      </c>
      <c r="L492" s="5">
        <v>105.1</v>
      </c>
      <c r="M492" s="5">
        <v>103.8</v>
      </c>
      <c r="N492" s="5">
        <v>103.3</v>
      </c>
      <c r="O492" s="5">
        <v>102</v>
      </c>
      <c r="P492" s="5">
        <v>102.2</v>
      </c>
      <c r="Q492" s="5">
        <v>105.4</v>
      </c>
      <c r="R492" s="5">
        <v>103.7</v>
      </c>
      <c r="S492" s="5">
        <v>111.2</v>
      </c>
      <c r="T492" s="5">
        <v>106.6</v>
      </c>
      <c r="U492" s="5">
        <v>109.4</v>
      </c>
      <c r="V492" s="5">
        <v>106.8</v>
      </c>
      <c r="W492" s="5">
        <v>104.8</v>
      </c>
      <c r="X492" s="5">
        <v>106.3</v>
      </c>
      <c r="Y492" s="5">
        <v>104.7</v>
      </c>
      <c r="Z492" s="5">
        <v>106.1</v>
      </c>
      <c r="AA492" s="5">
        <v>109.4</v>
      </c>
      <c r="AB492" s="5">
        <v>106.9</v>
      </c>
      <c r="AC492" s="5">
        <v>108.9</v>
      </c>
      <c r="AD492" s="5">
        <v>110.7</v>
      </c>
      <c r="AE492" s="5">
        <v>105.3</v>
      </c>
      <c r="AF492" s="5">
        <v>107.5</v>
      </c>
      <c r="AG492" s="5">
        <v>108.7</v>
      </c>
      <c r="AH492" s="5">
        <v>105.4</v>
      </c>
      <c r="AI492" s="5">
        <v>107.5</v>
      </c>
      <c r="AJ492" s="5">
        <v>107.6</v>
      </c>
      <c r="AK492" s="5">
        <v>107.9</v>
      </c>
      <c r="AL492" s="5">
        <v>108.8</v>
      </c>
      <c r="AM492" s="5">
        <v>107.5</v>
      </c>
      <c r="AN492" s="5">
        <v>106.4</v>
      </c>
      <c r="AO492" s="5">
        <v>110.5</v>
      </c>
      <c r="AP492" s="5">
        <v>108.9</v>
      </c>
      <c r="AQ492" s="5">
        <v>108.1</v>
      </c>
      <c r="AR492" s="5">
        <v>106.7</v>
      </c>
      <c r="AS492" s="5">
        <v>106.4</v>
      </c>
      <c r="AT492" s="5">
        <v>108.6</v>
      </c>
      <c r="AU492" s="5">
        <v>107.8</v>
      </c>
      <c r="AV492" s="5">
        <v>98.1</v>
      </c>
      <c r="AW492" s="5">
        <v>96.5</v>
      </c>
      <c r="AX492" s="5">
        <v>96.7</v>
      </c>
      <c r="AY492" s="5">
        <v>101.5</v>
      </c>
      <c r="AZ492" s="5">
        <v>94.2</v>
      </c>
      <c r="BA492" s="5">
        <v>99.5</v>
      </c>
      <c r="BB492" s="5">
        <v>95.9</v>
      </c>
      <c r="BC492" s="5">
        <v>96.1</v>
      </c>
      <c r="BD492" s="5">
        <v>97.7</v>
      </c>
      <c r="BE492" s="5">
        <v>99.3</v>
      </c>
      <c r="BF492" s="5">
        <v>98.8</v>
      </c>
      <c r="BG492" s="5">
        <v>96.6</v>
      </c>
      <c r="BH492" s="5">
        <v>91.3</v>
      </c>
      <c r="BI492" s="5">
        <v>92.3</v>
      </c>
      <c r="BJ492" s="5">
        <v>90.9</v>
      </c>
      <c r="BK492" s="5">
        <v>90.3</v>
      </c>
      <c r="BL492" s="5">
        <v>91.2</v>
      </c>
      <c r="BM492" s="5">
        <v>94.1</v>
      </c>
      <c r="BN492" s="5">
        <v>94.8</v>
      </c>
      <c r="BO492" s="5">
        <v>95.1</v>
      </c>
      <c r="BP492" s="5">
        <v>94.8</v>
      </c>
      <c r="BQ492" s="5">
        <v>95</v>
      </c>
      <c r="BR492" s="5">
        <v>95.4</v>
      </c>
      <c r="BS492" s="5">
        <v>95.5</v>
      </c>
      <c r="BT492" s="5">
        <v>99.1</v>
      </c>
      <c r="BU492" s="5">
        <v>97.5</v>
      </c>
      <c r="BV492" s="5">
        <v>90.5</v>
      </c>
      <c r="BW492" s="5">
        <v>95.8</v>
      </c>
      <c r="BX492" s="5">
        <v>93.9</v>
      </c>
      <c r="BY492" s="5">
        <v>94.9</v>
      </c>
      <c r="BZ492" s="5">
        <v>94</v>
      </c>
      <c r="CA492" s="5">
        <v>93.9</v>
      </c>
      <c r="CB492" s="5">
        <v>97.8</v>
      </c>
      <c r="CC492" s="5">
        <v>102.1</v>
      </c>
      <c r="CD492" s="5">
        <v>102</v>
      </c>
      <c r="CE492" s="5">
        <v>102.1</v>
      </c>
      <c r="CF492" s="5">
        <v>99.8</v>
      </c>
      <c r="CG492" s="5">
        <v>104</v>
      </c>
      <c r="CH492" s="5">
        <v>98.7</v>
      </c>
      <c r="CI492" s="5">
        <v>103.8</v>
      </c>
      <c r="CJ492" s="5">
        <v>104.3</v>
      </c>
      <c r="CK492" s="5">
        <v>99.6</v>
      </c>
      <c r="CL492" s="5">
        <v>100.7</v>
      </c>
      <c r="CM492" s="5">
        <v>100.9</v>
      </c>
      <c r="CN492" s="5">
        <v>100.6</v>
      </c>
      <c r="CO492" s="5">
        <v>104.1</v>
      </c>
      <c r="CP492" s="5">
        <v>103.2</v>
      </c>
      <c r="CQ492" s="5">
        <v>102.5</v>
      </c>
      <c r="CR492" s="5">
        <v>98.9</v>
      </c>
      <c r="CS492" s="5">
        <v>97.8</v>
      </c>
      <c r="CT492" s="5">
        <v>100.5</v>
      </c>
      <c r="CU492" s="5">
        <v>99.4</v>
      </c>
      <c r="CV492" s="5">
        <v>99.5</v>
      </c>
      <c r="CW492" s="5">
        <v>97.3</v>
      </c>
      <c r="CX492" s="5">
        <v>98.2</v>
      </c>
      <c r="CY492" s="5">
        <v>102.7</v>
      </c>
      <c r="CZ492" s="5">
        <v>101.8</v>
      </c>
      <c r="DA492" s="5">
        <v>103</v>
      </c>
      <c r="DB492" s="5">
        <v>101.3</v>
      </c>
      <c r="DC492" s="5">
        <v>101.6</v>
      </c>
      <c r="DD492" s="5">
        <v>104.2</v>
      </c>
      <c r="DE492" s="5">
        <v>104.6</v>
      </c>
      <c r="DF492" s="5">
        <v>106.7</v>
      </c>
      <c r="DG492" s="5">
        <v>107.4</v>
      </c>
      <c r="DH492" s="5">
        <v>109</v>
      </c>
      <c r="DI492" s="5">
        <v>110.7</v>
      </c>
      <c r="DJ492" s="5">
        <v>110.4</v>
      </c>
      <c r="DK492" s="5">
        <v>112.3</v>
      </c>
      <c r="DL492" s="5">
        <v>107.4</v>
      </c>
      <c r="DM492" s="5">
        <v>108.7</v>
      </c>
      <c r="DN492" s="5">
        <v>120.5</v>
      </c>
      <c r="DO492" s="5">
        <v>119.8</v>
      </c>
      <c r="DP492" s="5">
        <v>122.7</v>
      </c>
      <c r="DQ492" s="5">
        <v>123.4</v>
      </c>
      <c r="DR492" s="5">
        <v>123.7</v>
      </c>
      <c r="DS492" s="5">
        <v>126.8</v>
      </c>
      <c r="DT492" s="5">
        <v>127</v>
      </c>
    </row>
    <row r="493" spans="1:124">
      <c r="A493" s="3" t="s">
        <v>999</v>
      </c>
      <c r="B493" s="3" t="s">
        <v>1000</v>
      </c>
      <c r="C493" s="4">
        <v>4.7910000000000001E-2</v>
      </c>
      <c r="D493" s="5">
        <v>105.4</v>
      </c>
      <c r="E493" s="5">
        <v>105.5</v>
      </c>
      <c r="F493" s="5">
        <v>106.6</v>
      </c>
      <c r="G493" s="5">
        <v>107.5</v>
      </c>
      <c r="H493" s="5">
        <v>105.8</v>
      </c>
      <c r="I493" s="5">
        <v>107.6</v>
      </c>
      <c r="J493" s="5">
        <v>108</v>
      </c>
      <c r="K493" s="5">
        <v>110.5</v>
      </c>
      <c r="L493" s="5">
        <v>117.6</v>
      </c>
      <c r="M493" s="5">
        <v>118.3</v>
      </c>
      <c r="N493" s="5">
        <v>102.5</v>
      </c>
      <c r="O493" s="5">
        <v>100.5</v>
      </c>
      <c r="P493" s="5">
        <v>101.9</v>
      </c>
      <c r="Q493" s="5">
        <v>110</v>
      </c>
      <c r="R493" s="5">
        <v>103.1</v>
      </c>
      <c r="S493" s="5">
        <v>98.6</v>
      </c>
      <c r="T493" s="5">
        <v>107.9</v>
      </c>
      <c r="U493" s="5">
        <v>111.1</v>
      </c>
      <c r="V493" s="5">
        <v>103.4</v>
      </c>
      <c r="W493" s="5">
        <v>104.8</v>
      </c>
      <c r="X493" s="5">
        <v>104.6</v>
      </c>
      <c r="Y493" s="5">
        <v>100.2</v>
      </c>
      <c r="Z493" s="5">
        <v>104.9</v>
      </c>
      <c r="AA493" s="5">
        <v>101.6</v>
      </c>
      <c r="AB493" s="5">
        <v>100</v>
      </c>
      <c r="AC493" s="5">
        <v>101.8</v>
      </c>
      <c r="AD493" s="5">
        <v>101.1</v>
      </c>
      <c r="AE493" s="5">
        <v>101.6</v>
      </c>
      <c r="AF493" s="5">
        <v>108.9</v>
      </c>
      <c r="AG493" s="5">
        <v>104</v>
      </c>
      <c r="AH493" s="5">
        <v>102.9</v>
      </c>
      <c r="AI493" s="5">
        <v>102</v>
      </c>
      <c r="AJ493" s="5">
        <v>99.3</v>
      </c>
      <c r="AK493" s="5">
        <v>95.4</v>
      </c>
      <c r="AL493" s="5">
        <v>96.8</v>
      </c>
      <c r="AM493" s="5">
        <v>99</v>
      </c>
      <c r="AN493" s="5">
        <v>92.7</v>
      </c>
      <c r="AO493" s="5">
        <v>90.3</v>
      </c>
      <c r="AP493" s="5">
        <v>95.6</v>
      </c>
      <c r="AQ493" s="5">
        <v>96.8</v>
      </c>
      <c r="AR493" s="5">
        <v>94.6</v>
      </c>
      <c r="AS493" s="5">
        <v>97.3</v>
      </c>
      <c r="AT493" s="5">
        <v>101.2</v>
      </c>
      <c r="AU493" s="5">
        <v>95.6</v>
      </c>
      <c r="AV493" s="5">
        <v>96.8</v>
      </c>
      <c r="AW493" s="5">
        <v>90.8</v>
      </c>
      <c r="AX493" s="5">
        <v>94.3</v>
      </c>
      <c r="AY493" s="5">
        <v>95.2</v>
      </c>
      <c r="AZ493" s="5">
        <v>88.6</v>
      </c>
      <c r="BA493" s="5">
        <v>93.5</v>
      </c>
      <c r="BB493" s="5">
        <v>87</v>
      </c>
      <c r="BC493" s="5">
        <v>92.6</v>
      </c>
      <c r="BD493" s="5">
        <v>93.3</v>
      </c>
      <c r="BE493" s="5">
        <v>87.1</v>
      </c>
      <c r="BF493" s="5">
        <v>88.4</v>
      </c>
      <c r="BG493" s="5">
        <v>92.7</v>
      </c>
      <c r="BH493" s="5">
        <v>91.8</v>
      </c>
      <c r="BI493" s="5">
        <v>93.4</v>
      </c>
      <c r="BJ493" s="5">
        <v>87.8</v>
      </c>
      <c r="BK493" s="5">
        <v>85.9</v>
      </c>
      <c r="BL493" s="5">
        <v>88.2</v>
      </c>
      <c r="BM493" s="5">
        <v>88.9</v>
      </c>
      <c r="BN493" s="5">
        <v>92.6</v>
      </c>
      <c r="BO493" s="5">
        <v>91.7</v>
      </c>
      <c r="BP493" s="5">
        <v>94.1</v>
      </c>
      <c r="BQ493" s="5">
        <v>91.3</v>
      </c>
      <c r="BR493" s="5">
        <v>95.4</v>
      </c>
      <c r="BS493" s="5">
        <v>91.2</v>
      </c>
      <c r="BT493" s="5">
        <v>89.9</v>
      </c>
      <c r="BU493" s="5">
        <v>92.6</v>
      </c>
      <c r="BV493" s="5">
        <v>89.7</v>
      </c>
      <c r="BW493" s="5">
        <v>92.4</v>
      </c>
      <c r="BX493" s="5">
        <v>98</v>
      </c>
      <c r="BY493" s="5">
        <v>88.9</v>
      </c>
      <c r="BZ493" s="5">
        <v>89.1</v>
      </c>
      <c r="CA493" s="5">
        <v>91.9</v>
      </c>
      <c r="CB493" s="5">
        <v>92.6</v>
      </c>
      <c r="CC493" s="5">
        <v>93.3</v>
      </c>
      <c r="CD493" s="5">
        <v>92.2</v>
      </c>
      <c r="CE493" s="5">
        <v>92.5</v>
      </c>
      <c r="CF493" s="5">
        <v>93.3</v>
      </c>
      <c r="CG493" s="5">
        <v>94.1</v>
      </c>
      <c r="CH493" s="5">
        <v>92.2</v>
      </c>
      <c r="CI493" s="5">
        <v>95.5</v>
      </c>
      <c r="CJ493" s="5">
        <v>93.3</v>
      </c>
      <c r="CK493" s="5">
        <v>94.9</v>
      </c>
      <c r="CL493" s="5">
        <v>97.3</v>
      </c>
      <c r="CM493" s="5">
        <v>96.4</v>
      </c>
      <c r="CN493" s="5">
        <v>98.5</v>
      </c>
      <c r="CO493" s="5">
        <v>100.8</v>
      </c>
      <c r="CP493" s="5">
        <v>102.2</v>
      </c>
      <c r="CQ493" s="5">
        <v>102.8</v>
      </c>
      <c r="CR493" s="5">
        <v>101.8</v>
      </c>
      <c r="CS493" s="5">
        <v>97.7</v>
      </c>
      <c r="CT493" s="5">
        <v>97.9</v>
      </c>
      <c r="CU493" s="5">
        <v>94.9</v>
      </c>
      <c r="CV493" s="5">
        <v>99</v>
      </c>
      <c r="CW493" s="5">
        <v>103.3</v>
      </c>
      <c r="CX493" s="5">
        <v>100.2</v>
      </c>
      <c r="CY493" s="5">
        <v>96.4</v>
      </c>
      <c r="CZ493" s="5">
        <v>94.1</v>
      </c>
      <c r="DA493" s="5">
        <v>97</v>
      </c>
      <c r="DB493" s="5">
        <v>95.6</v>
      </c>
      <c r="DC493" s="5">
        <v>95.3</v>
      </c>
      <c r="DD493" s="5">
        <v>93.6</v>
      </c>
      <c r="DE493" s="5">
        <v>94.9</v>
      </c>
      <c r="DF493" s="5">
        <v>98.3</v>
      </c>
      <c r="DG493" s="5">
        <v>99.8</v>
      </c>
      <c r="DH493" s="5">
        <v>100.1</v>
      </c>
      <c r="DI493" s="5">
        <v>93.9</v>
      </c>
      <c r="DJ493" s="5">
        <v>105.8</v>
      </c>
      <c r="DK493" s="5">
        <v>104.6</v>
      </c>
      <c r="DL493" s="5">
        <v>102.5</v>
      </c>
      <c r="DM493" s="5">
        <v>107.4</v>
      </c>
      <c r="DN493" s="5">
        <v>105.8</v>
      </c>
      <c r="DO493" s="5">
        <v>110.4</v>
      </c>
      <c r="DP493" s="5">
        <v>109.6</v>
      </c>
      <c r="DQ493" s="5">
        <v>110</v>
      </c>
      <c r="DR493" s="5">
        <v>111.5</v>
      </c>
      <c r="DS493" s="5">
        <v>114.6</v>
      </c>
      <c r="DT493" s="5">
        <v>113.9</v>
      </c>
    </row>
    <row r="494" spans="1:124">
      <c r="A494" s="3" t="s">
        <v>1001</v>
      </c>
      <c r="B494" s="3" t="s">
        <v>1002</v>
      </c>
      <c r="C494" s="4">
        <v>9.1400000000000006E-3</v>
      </c>
      <c r="D494" s="5">
        <v>97.9</v>
      </c>
      <c r="E494" s="5">
        <v>99</v>
      </c>
      <c r="F494" s="5">
        <v>106</v>
      </c>
      <c r="G494" s="5">
        <v>103</v>
      </c>
      <c r="H494" s="5">
        <v>104.7</v>
      </c>
      <c r="I494" s="5">
        <v>104.2</v>
      </c>
      <c r="J494" s="5">
        <v>104.9</v>
      </c>
      <c r="K494" s="5">
        <v>99.1</v>
      </c>
      <c r="L494" s="5">
        <v>104.1</v>
      </c>
      <c r="M494" s="5">
        <v>109</v>
      </c>
      <c r="N494" s="5">
        <v>108</v>
      </c>
      <c r="O494" s="5">
        <v>107.1</v>
      </c>
      <c r="P494" s="5">
        <v>103.7</v>
      </c>
      <c r="Q494" s="5">
        <v>109.3</v>
      </c>
      <c r="R494" s="5">
        <v>105.6</v>
      </c>
      <c r="S494" s="5">
        <v>107.1</v>
      </c>
      <c r="T494" s="5">
        <v>107.3</v>
      </c>
      <c r="U494" s="5">
        <v>104.8</v>
      </c>
      <c r="V494" s="5">
        <v>107.4</v>
      </c>
      <c r="W494" s="5">
        <v>107.5</v>
      </c>
      <c r="X494" s="5">
        <v>106.6</v>
      </c>
      <c r="Y494" s="5">
        <v>105.3</v>
      </c>
      <c r="Z494" s="5">
        <v>104</v>
      </c>
      <c r="AA494" s="5">
        <v>108.9</v>
      </c>
      <c r="AB494" s="5">
        <v>107.2</v>
      </c>
      <c r="AC494" s="5">
        <v>106.7</v>
      </c>
      <c r="AD494" s="5">
        <v>102.9</v>
      </c>
      <c r="AE494" s="5">
        <v>107.2</v>
      </c>
      <c r="AF494" s="5">
        <v>111.4</v>
      </c>
      <c r="AG494" s="5">
        <v>108.1</v>
      </c>
      <c r="AH494" s="5">
        <v>110.2</v>
      </c>
      <c r="AI494" s="5">
        <v>108.1</v>
      </c>
      <c r="AJ494" s="5">
        <v>111.1</v>
      </c>
      <c r="AK494" s="5">
        <v>106.1</v>
      </c>
      <c r="AL494" s="5">
        <v>105.9</v>
      </c>
      <c r="AM494" s="5">
        <v>105.2</v>
      </c>
      <c r="AN494" s="5">
        <v>107.2</v>
      </c>
      <c r="AO494" s="5">
        <v>108.1</v>
      </c>
      <c r="AP494" s="5">
        <v>106.2</v>
      </c>
      <c r="AQ494" s="5">
        <v>106.9</v>
      </c>
      <c r="AR494" s="5">
        <v>100.7</v>
      </c>
      <c r="AS494" s="5">
        <v>104.6</v>
      </c>
      <c r="AT494" s="5">
        <v>104.6</v>
      </c>
      <c r="AU494" s="5">
        <v>101.2</v>
      </c>
      <c r="AV494" s="5">
        <v>103.6</v>
      </c>
      <c r="AW494" s="5">
        <v>99.5</v>
      </c>
      <c r="AX494" s="5">
        <v>102.6</v>
      </c>
      <c r="AY494" s="5">
        <v>100.9</v>
      </c>
      <c r="AZ494" s="5">
        <v>101.8</v>
      </c>
      <c r="BA494" s="5">
        <v>98.3</v>
      </c>
      <c r="BB494" s="5">
        <v>100.5</v>
      </c>
      <c r="BC494" s="5">
        <v>99.5</v>
      </c>
      <c r="BD494" s="5">
        <v>101.4</v>
      </c>
      <c r="BE494" s="5">
        <v>100.6</v>
      </c>
      <c r="BF494" s="5">
        <v>99.9</v>
      </c>
      <c r="BG494" s="5">
        <v>101.5</v>
      </c>
      <c r="BH494" s="5">
        <v>97.8</v>
      </c>
      <c r="BI494" s="5">
        <v>99.2</v>
      </c>
      <c r="BJ494" s="5">
        <v>99.5</v>
      </c>
      <c r="BK494" s="5">
        <v>99.5</v>
      </c>
      <c r="BL494" s="5">
        <v>98.6</v>
      </c>
      <c r="BM494" s="5">
        <v>98.6</v>
      </c>
      <c r="BN494" s="5">
        <v>99.3</v>
      </c>
      <c r="BO494" s="5">
        <v>99.1</v>
      </c>
      <c r="BP494" s="5">
        <v>97.8</v>
      </c>
      <c r="BQ494" s="5">
        <v>99.4</v>
      </c>
      <c r="BR494" s="5">
        <v>100.1</v>
      </c>
      <c r="BS494" s="5">
        <v>97.7</v>
      </c>
      <c r="BT494" s="5">
        <v>97.8</v>
      </c>
      <c r="BU494" s="5">
        <v>96.6</v>
      </c>
      <c r="BV494" s="5">
        <v>95.3</v>
      </c>
      <c r="BW494" s="5">
        <v>98.5</v>
      </c>
      <c r="BX494" s="5">
        <v>99.5</v>
      </c>
      <c r="BY494" s="5">
        <v>100.4</v>
      </c>
      <c r="BZ494" s="5">
        <v>98.9</v>
      </c>
      <c r="CA494" s="5">
        <v>102.1</v>
      </c>
      <c r="CB494" s="5">
        <v>99</v>
      </c>
      <c r="CC494" s="5">
        <v>100.6</v>
      </c>
      <c r="CD494" s="5">
        <v>99.3</v>
      </c>
      <c r="CE494" s="5">
        <v>101.3</v>
      </c>
      <c r="CF494" s="5">
        <v>100.6</v>
      </c>
      <c r="CG494" s="5">
        <v>101.2</v>
      </c>
      <c r="CH494" s="5">
        <v>100.6</v>
      </c>
      <c r="CI494" s="5">
        <v>101.8</v>
      </c>
      <c r="CJ494" s="5">
        <v>103.4</v>
      </c>
      <c r="CK494" s="5">
        <v>100.6</v>
      </c>
      <c r="CL494" s="5">
        <v>101.7</v>
      </c>
      <c r="CM494" s="5">
        <v>101.4</v>
      </c>
      <c r="CN494" s="5">
        <v>102.6</v>
      </c>
      <c r="CO494" s="5">
        <v>102.4</v>
      </c>
      <c r="CP494" s="5">
        <v>100.4</v>
      </c>
      <c r="CQ494" s="5">
        <v>99.6</v>
      </c>
      <c r="CR494" s="5">
        <v>103.2</v>
      </c>
      <c r="CS494" s="5">
        <v>100.2</v>
      </c>
      <c r="CT494" s="5">
        <v>99.7</v>
      </c>
      <c r="CU494" s="5">
        <v>99.5</v>
      </c>
      <c r="CV494" s="5">
        <v>100.4</v>
      </c>
      <c r="CW494" s="5">
        <v>92.1</v>
      </c>
      <c r="CX494" s="5">
        <v>96.1</v>
      </c>
      <c r="CY494" s="5">
        <v>97.9</v>
      </c>
      <c r="CZ494" s="5">
        <v>97.1</v>
      </c>
      <c r="DA494" s="5">
        <v>98.6</v>
      </c>
      <c r="DB494" s="5">
        <v>100.7</v>
      </c>
      <c r="DC494" s="5">
        <v>101.6</v>
      </c>
      <c r="DD494" s="5">
        <v>105.3</v>
      </c>
      <c r="DE494" s="5">
        <v>110.1</v>
      </c>
      <c r="DF494" s="5">
        <v>111</v>
      </c>
      <c r="DG494" s="5">
        <v>109.3</v>
      </c>
      <c r="DH494" s="5">
        <v>110.3</v>
      </c>
      <c r="DI494" s="5">
        <v>110.1</v>
      </c>
      <c r="DJ494" s="5">
        <v>113.9</v>
      </c>
      <c r="DK494" s="5">
        <v>116.9</v>
      </c>
      <c r="DL494" s="5">
        <v>115.4</v>
      </c>
      <c r="DM494" s="5">
        <v>116.5</v>
      </c>
      <c r="DN494" s="5">
        <v>117.1</v>
      </c>
      <c r="DO494" s="5">
        <v>117</v>
      </c>
      <c r="DP494" s="5">
        <v>117.5</v>
      </c>
      <c r="DQ494" s="5">
        <v>117.1</v>
      </c>
      <c r="DR494" s="5">
        <v>118.3</v>
      </c>
      <c r="DS494" s="5">
        <v>117.5</v>
      </c>
      <c r="DT494" s="5">
        <v>117.8</v>
      </c>
    </row>
    <row r="495" spans="1:124">
      <c r="A495" s="3" t="s">
        <v>1003</v>
      </c>
      <c r="B495" s="3" t="s">
        <v>1004</v>
      </c>
      <c r="C495" s="4">
        <v>1.3100000000000001E-2</v>
      </c>
      <c r="D495" s="5">
        <v>104.9</v>
      </c>
      <c r="E495" s="5">
        <v>106.8</v>
      </c>
      <c r="F495" s="5">
        <v>106.8</v>
      </c>
      <c r="G495" s="5">
        <v>107.2</v>
      </c>
      <c r="H495" s="5">
        <v>104.8</v>
      </c>
      <c r="I495" s="5">
        <v>104.7</v>
      </c>
      <c r="J495" s="5">
        <v>104.2</v>
      </c>
      <c r="K495" s="5">
        <v>103.7</v>
      </c>
      <c r="L495" s="5">
        <v>104.2</v>
      </c>
      <c r="M495" s="5">
        <v>103.4</v>
      </c>
      <c r="N495" s="5">
        <v>100.9</v>
      </c>
      <c r="O495" s="5">
        <v>100.9</v>
      </c>
      <c r="P495" s="5">
        <v>102</v>
      </c>
      <c r="Q495" s="5">
        <v>104</v>
      </c>
      <c r="R495" s="5">
        <v>103.6</v>
      </c>
      <c r="S495" s="5">
        <v>103.8</v>
      </c>
      <c r="T495" s="5">
        <v>103.3</v>
      </c>
      <c r="U495" s="5">
        <v>103.6</v>
      </c>
      <c r="V495" s="5">
        <v>102.5</v>
      </c>
      <c r="W495" s="5">
        <v>104.7</v>
      </c>
      <c r="X495" s="5">
        <v>104</v>
      </c>
      <c r="Y495" s="5">
        <v>104</v>
      </c>
      <c r="Z495" s="5">
        <v>104.2</v>
      </c>
      <c r="AA495" s="5">
        <v>106</v>
      </c>
      <c r="AB495" s="5">
        <v>103.3</v>
      </c>
      <c r="AC495" s="5">
        <v>101.9</v>
      </c>
      <c r="AD495" s="5">
        <v>103</v>
      </c>
      <c r="AE495" s="5">
        <v>102.7</v>
      </c>
      <c r="AF495" s="5">
        <v>102.8</v>
      </c>
      <c r="AG495" s="5">
        <v>105.6</v>
      </c>
      <c r="AH495" s="5">
        <v>109</v>
      </c>
      <c r="AI495" s="5">
        <v>109.2</v>
      </c>
      <c r="AJ495" s="5">
        <v>109.7</v>
      </c>
      <c r="AK495" s="5">
        <v>105.1</v>
      </c>
      <c r="AL495" s="5">
        <v>103.1</v>
      </c>
      <c r="AM495" s="5">
        <v>105.5</v>
      </c>
      <c r="AN495" s="5">
        <v>107</v>
      </c>
      <c r="AO495" s="5">
        <v>107.2</v>
      </c>
      <c r="AP495" s="5">
        <v>106.7</v>
      </c>
      <c r="AQ495" s="5">
        <v>107.6</v>
      </c>
      <c r="AR495" s="5">
        <v>105.4</v>
      </c>
      <c r="AS495" s="5">
        <v>104.8</v>
      </c>
      <c r="AT495" s="5">
        <v>107.3</v>
      </c>
      <c r="AU495" s="5">
        <v>110</v>
      </c>
      <c r="AV495" s="5">
        <v>114.1</v>
      </c>
      <c r="AW495" s="5">
        <v>112</v>
      </c>
      <c r="AX495" s="5">
        <v>112.3</v>
      </c>
      <c r="AY495" s="5">
        <v>116.4</v>
      </c>
      <c r="AZ495" s="5">
        <v>116.3</v>
      </c>
      <c r="BA495" s="5">
        <v>115</v>
      </c>
      <c r="BB495" s="5">
        <v>115</v>
      </c>
      <c r="BC495" s="5">
        <v>117.6</v>
      </c>
      <c r="BD495" s="5">
        <v>115.5</v>
      </c>
      <c r="BE495" s="5">
        <v>117.4</v>
      </c>
      <c r="BF495" s="5">
        <v>117.2</v>
      </c>
      <c r="BG495" s="5">
        <v>117.4</v>
      </c>
      <c r="BH495" s="5">
        <v>117.2</v>
      </c>
      <c r="BI495" s="5">
        <v>117.2</v>
      </c>
      <c r="BJ495" s="5">
        <v>117.3</v>
      </c>
      <c r="BK495" s="5">
        <v>117.3</v>
      </c>
      <c r="BL495" s="5">
        <v>117.4</v>
      </c>
      <c r="BM495" s="5">
        <v>116.4</v>
      </c>
      <c r="BN495" s="5">
        <v>116.4</v>
      </c>
      <c r="BO495" s="5">
        <v>116.8</v>
      </c>
      <c r="BP495" s="5">
        <v>116.8</v>
      </c>
      <c r="BQ495" s="5">
        <v>116.8</v>
      </c>
      <c r="BR495" s="5">
        <v>116.8</v>
      </c>
      <c r="BS495" s="5">
        <v>114.6</v>
      </c>
      <c r="BT495" s="5">
        <v>115.1</v>
      </c>
      <c r="BU495" s="5">
        <v>114.8</v>
      </c>
      <c r="BV495" s="5">
        <v>113.7</v>
      </c>
      <c r="BW495" s="5">
        <v>115.4</v>
      </c>
      <c r="BX495" s="5">
        <v>115.5</v>
      </c>
      <c r="BY495" s="5">
        <v>115.5</v>
      </c>
      <c r="BZ495" s="5">
        <v>115.7</v>
      </c>
      <c r="CA495" s="5">
        <v>112.5</v>
      </c>
      <c r="CB495" s="5">
        <v>111.4</v>
      </c>
      <c r="CC495" s="5">
        <v>109.6</v>
      </c>
      <c r="CD495" s="5">
        <v>109.6</v>
      </c>
      <c r="CE495" s="5">
        <v>106.8</v>
      </c>
      <c r="CF495" s="5">
        <v>109.1</v>
      </c>
      <c r="CG495" s="5">
        <v>115.5</v>
      </c>
      <c r="CH495" s="5">
        <v>110.5</v>
      </c>
      <c r="CI495" s="5">
        <v>110.2</v>
      </c>
      <c r="CJ495" s="5">
        <v>110.1</v>
      </c>
      <c r="CK495" s="5">
        <v>108.4</v>
      </c>
      <c r="CL495" s="5">
        <v>109.2</v>
      </c>
      <c r="CM495" s="5">
        <v>109.1</v>
      </c>
      <c r="CN495" s="5">
        <v>111.1</v>
      </c>
      <c r="CO495" s="5">
        <v>111.4</v>
      </c>
      <c r="CP495" s="5">
        <v>108.8</v>
      </c>
      <c r="CQ495" s="5">
        <v>107.9</v>
      </c>
      <c r="CR495" s="5">
        <v>111.3</v>
      </c>
      <c r="CS495" s="5">
        <v>114.1</v>
      </c>
      <c r="CT495" s="5">
        <v>112.4</v>
      </c>
      <c r="CU495" s="5">
        <v>115</v>
      </c>
      <c r="CV495" s="5">
        <v>113.4</v>
      </c>
      <c r="CW495" s="5">
        <v>116.1</v>
      </c>
      <c r="CX495" s="5">
        <v>113</v>
      </c>
      <c r="CY495" s="5">
        <v>115.4</v>
      </c>
      <c r="CZ495" s="5">
        <v>117.1</v>
      </c>
      <c r="DA495" s="5">
        <v>110.5</v>
      </c>
      <c r="DB495" s="5">
        <v>104.2</v>
      </c>
      <c r="DC495" s="5">
        <v>104.1</v>
      </c>
      <c r="DD495" s="5">
        <v>107.5</v>
      </c>
      <c r="DE495" s="5">
        <v>111.6</v>
      </c>
      <c r="DF495" s="5">
        <v>105.1</v>
      </c>
      <c r="DG495" s="5">
        <v>103.3</v>
      </c>
      <c r="DH495" s="5">
        <v>104.6</v>
      </c>
      <c r="DI495" s="5">
        <v>105.1</v>
      </c>
      <c r="DJ495" s="5">
        <v>108.7</v>
      </c>
      <c r="DK495" s="5">
        <v>117.8</v>
      </c>
      <c r="DL495" s="5">
        <v>107.6</v>
      </c>
      <c r="DM495" s="5">
        <v>105.8</v>
      </c>
      <c r="DN495" s="5">
        <v>111.1</v>
      </c>
      <c r="DO495" s="5">
        <v>109.8</v>
      </c>
      <c r="DP495" s="5">
        <v>111.4</v>
      </c>
      <c r="DQ495" s="5">
        <v>113.1</v>
      </c>
      <c r="DR495" s="5">
        <v>117.4</v>
      </c>
      <c r="DS495" s="5">
        <v>121.8</v>
      </c>
      <c r="DT495" s="5">
        <v>114.3</v>
      </c>
    </row>
    <row r="496" spans="1:124">
      <c r="A496" s="3" t="s">
        <v>1005</v>
      </c>
      <c r="B496" s="3" t="s">
        <v>1006</v>
      </c>
      <c r="C496" s="4">
        <v>5.2319999999999998E-2</v>
      </c>
      <c r="D496" s="5">
        <v>99.2</v>
      </c>
      <c r="E496" s="5">
        <v>98.5</v>
      </c>
      <c r="F496" s="5">
        <v>97.5</v>
      </c>
      <c r="G496" s="5">
        <v>94.6</v>
      </c>
      <c r="H496" s="5">
        <v>88.2</v>
      </c>
      <c r="I496" s="5">
        <v>88.6</v>
      </c>
      <c r="J496" s="5">
        <v>90.3</v>
      </c>
      <c r="K496" s="5">
        <v>87</v>
      </c>
      <c r="L496" s="5">
        <v>86.5</v>
      </c>
      <c r="M496" s="5">
        <v>86.2</v>
      </c>
      <c r="N496" s="5">
        <v>85.8</v>
      </c>
      <c r="O496" s="5">
        <v>87</v>
      </c>
      <c r="P496" s="5">
        <v>88.4</v>
      </c>
      <c r="Q496" s="5">
        <v>89.2</v>
      </c>
      <c r="R496" s="5">
        <v>90.4</v>
      </c>
      <c r="S496" s="5">
        <v>95.2</v>
      </c>
      <c r="T496" s="5">
        <v>95.5</v>
      </c>
      <c r="U496" s="5">
        <v>94.3</v>
      </c>
      <c r="V496" s="5">
        <v>86</v>
      </c>
      <c r="W496" s="5">
        <v>87.3</v>
      </c>
      <c r="X496" s="5">
        <v>85.7</v>
      </c>
      <c r="Y496" s="5">
        <v>87.6</v>
      </c>
      <c r="Z496" s="5">
        <v>84.9</v>
      </c>
      <c r="AA496" s="5">
        <v>84.5</v>
      </c>
      <c r="AB496" s="5">
        <v>83.1</v>
      </c>
      <c r="AC496" s="5">
        <v>80.900000000000006</v>
      </c>
      <c r="AD496" s="5">
        <v>81.5</v>
      </c>
      <c r="AE496" s="5">
        <v>78</v>
      </c>
      <c r="AF496" s="5">
        <v>75.599999999999994</v>
      </c>
      <c r="AG496" s="5">
        <v>70.8</v>
      </c>
      <c r="AH496" s="5">
        <v>69.400000000000006</v>
      </c>
      <c r="AI496" s="5">
        <v>68.599999999999994</v>
      </c>
      <c r="AJ496" s="5">
        <v>66</v>
      </c>
      <c r="AK496" s="5">
        <v>68.8</v>
      </c>
      <c r="AL496" s="5">
        <v>67.400000000000006</v>
      </c>
      <c r="AM496" s="5">
        <v>66.2</v>
      </c>
      <c r="AN496" s="5">
        <v>65.8</v>
      </c>
      <c r="AO496" s="5">
        <v>69.3</v>
      </c>
      <c r="AP496" s="5">
        <v>71.7</v>
      </c>
      <c r="AQ496" s="5">
        <v>71.099999999999994</v>
      </c>
      <c r="AR496" s="5">
        <v>67.7</v>
      </c>
      <c r="AS496" s="5">
        <v>67</v>
      </c>
      <c r="AT496" s="5">
        <v>65.3</v>
      </c>
      <c r="AU496" s="5">
        <v>63.2</v>
      </c>
      <c r="AV496" s="5">
        <v>59</v>
      </c>
      <c r="AW496" s="5">
        <v>57.1</v>
      </c>
      <c r="AX496" s="5">
        <v>57.2</v>
      </c>
      <c r="AY496" s="5">
        <v>60.5</v>
      </c>
      <c r="AZ496" s="5">
        <v>66.400000000000006</v>
      </c>
      <c r="BA496" s="5">
        <v>67.900000000000006</v>
      </c>
      <c r="BB496" s="5">
        <v>67.400000000000006</v>
      </c>
      <c r="BC496" s="5">
        <v>69.099999999999994</v>
      </c>
      <c r="BD496" s="5">
        <v>69.099999999999994</v>
      </c>
      <c r="BE496" s="5">
        <v>65.8</v>
      </c>
      <c r="BF496" s="5">
        <v>63.5</v>
      </c>
      <c r="BG496" s="5">
        <v>66.900000000000006</v>
      </c>
      <c r="BH496" s="5">
        <v>70.900000000000006</v>
      </c>
      <c r="BI496" s="5">
        <v>73.599999999999994</v>
      </c>
      <c r="BJ496" s="5">
        <v>76.7</v>
      </c>
      <c r="BK496" s="5">
        <v>74.2</v>
      </c>
      <c r="BL496" s="5">
        <v>72.900000000000006</v>
      </c>
      <c r="BM496" s="5">
        <v>71.2</v>
      </c>
      <c r="BN496" s="5">
        <v>68.5</v>
      </c>
      <c r="BO496" s="5">
        <v>69.900000000000006</v>
      </c>
      <c r="BP496" s="5">
        <v>69.2</v>
      </c>
      <c r="BQ496" s="5">
        <v>69.2</v>
      </c>
      <c r="BR496" s="5">
        <v>67.7</v>
      </c>
      <c r="BS496" s="5">
        <v>66.3</v>
      </c>
      <c r="BT496" s="5">
        <v>66.599999999999994</v>
      </c>
      <c r="BU496" s="5">
        <v>67.8</v>
      </c>
      <c r="BV496" s="5">
        <v>67.099999999999994</v>
      </c>
      <c r="BW496" s="5">
        <v>67.900000000000006</v>
      </c>
      <c r="BX496" s="5">
        <v>67.099999999999994</v>
      </c>
      <c r="BY496" s="5">
        <v>67.7</v>
      </c>
      <c r="BZ496" s="5">
        <v>69.599999999999994</v>
      </c>
      <c r="CA496" s="5">
        <v>70.400000000000006</v>
      </c>
      <c r="CB496" s="5">
        <v>71.7</v>
      </c>
      <c r="CC496" s="5">
        <v>71.900000000000006</v>
      </c>
      <c r="CD496" s="5">
        <v>69.599999999999994</v>
      </c>
      <c r="CE496" s="5">
        <v>68.8</v>
      </c>
      <c r="CF496" s="5">
        <v>67.8</v>
      </c>
      <c r="CG496" s="5">
        <v>68.7</v>
      </c>
      <c r="CH496" s="5">
        <v>68.8</v>
      </c>
      <c r="CI496" s="5">
        <v>69.900000000000006</v>
      </c>
      <c r="CJ496" s="5">
        <v>70</v>
      </c>
      <c r="CK496" s="5">
        <v>70.7</v>
      </c>
      <c r="CL496" s="5">
        <v>72.099999999999994</v>
      </c>
      <c r="CM496" s="5">
        <v>70.7</v>
      </c>
      <c r="CN496" s="5">
        <v>69.7</v>
      </c>
      <c r="CO496" s="5">
        <v>68.2</v>
      </c>
      <c r="CP496" s="5">
        <v>67.2</v>
      </c>
      <c r="CQ496" s="5">
        <v>68.3</v>
      </c>
      <c r="CR496" s="5">
        <v>68.5</v>
      </c>
      <c r="CS496" s="5">
        <v>68.3</v>
      </c>
      <c r="CT496" s="5">
        <v>68.900000000000006</v>
      </c>
      <c r="CU496" s="5">
        <v>68.900000000000006</v>
      </c>
      <c r="CV496" s="5">
        <v>68.900000000000006</v>
      </c>
      <c r="CW496" s="5">
        <v>68.2</v>
      </c>
      <c r="CX496" s="5">
        <v>66.5</v>
      </c>
      <c r="CY496" s="5">
        <v>65.5</v>
      </c>
      <c r="CZ496" s="5">
        <v>66.8</v>
      </c>
      <c r="DA496" s="5">
        <v>66.599999999999994</v>
      </c>
      <c r="DB496" s="5">
        <v>67.2</v>
      </c>
      <c r="DC496" s="5">
        <v>69.7</v>
      </c>
      <c r="DD496" s="5">
        <v>70.900000000000006</v>
      </c>
      <c r="DE496" s="5">
        <v>71</v>
      </c>
      <c r="DF496" s="5">
        <v>72.8</v>
      </c>
      <c r="DG496" s="5">
        <v>75.400000000000006</v>
      </c>
      <c r="DH496" s="5">
        <v>76</v>
      </c>
      <c r="DI496" s="5">
        <v>76.400000000000006</v>
      </c>
      <c r="DJ496" s="5">
        <v>77.5</v>
      </c>
      <c r="DK496" s="5">
        <v>77.599999999999994</v>
      </c>
      <c r="DL496" s="5">
        <v>78.400000000000006</v>
      </c>
      <c r="DM496" s="5">
        <v>78.400000000000006</v>
      </c>
      <c r="DN496" s="5">
        <v>79.900000000000006</v>
      </c>
      <c r="DO496" s="5">
        <v>80.7</v>
      </c>
      <c r="DP496" s="5">
        <v>81.599999999999994</v>
      </c>
      <c r="DQ496" s="5">
        <v>78.2</v>
      </c>
      <c r="DR496" s="5">
        <v>78.599999999999994</v>
      </c>
      <c r="DS496" s="5">
        <v>79.599999999999994</v>
      </c>
      <c r="DT496" s="5">
        <v>80.599999999999994</v>
      </c>
    </row>
    <row r="497" spans="1:124">
      <c r="A497" s="3" t="s">
        <v>1007</v>
      </c>
      <c r="B497" s="3" t="s">
        <v>1008</v>
      </c>
      <c r="C497" s="4">
        <v>1.864E-2</v>
      </c>
      <c r="D497" s="5">
        <v>104.4</v>
      </c>
      <c r="E497" s="5">
        <v>105.5</v>
      </c>
      <c r="F497" s="5">
        <v>105.4</v>
      </c>
      <c r="G497" s="5">
        <v>105.7</v>
      </c>
      <c r="H497" s="5">
        <v>102.1</v>
      </c>
      <c r="I497" s="5">
        <v>104.3</v>
      </c>
      <c r="J497" s="5">
        <v>103.3</v>
      </c>
      <c r="K497" s="5">
        <v>106.1</v>
      </c>
      <c r="L497" s="5">
        <v>97.6</v>
      </c>
      <c r="M497" s="5">
        <v>100.7</v>
      </c>
      <c r="N497" s="5">
        <v>101.1</v>
      </c>
      <c r="O497" s="5">
        <v>100.3</v>
      </c>
      <c r="P497" s="5">
        <v>95.4</v>
      </c>
      <c r="Q497" s="5">
        <v>99.5</v>
      </c>
      <c r="R497" s="5">
        <v>97.5</v>
      </c>
      <c r="S497" s="5">
        <v>95.1</v>
      </c>
      <c r="T497" s="5">
        <v>99.2</v>
      </c>
      <c r="U497" s="5">
        <v>101.4</v>
      </c>
      <c r="V497" s="5">
        <v>99.8</v>
      </c>
      <c r="W497" s="5">
        <v>100.4</v>
      </c>
      <c r="X497" s="5">
        <v>97.9</v>
      </c>
      <c r="Y497" s="5">
        <v>98.9</v>
      </c>
      <c r="Z497" s="5">
        <v>99</v>
      </c>
      <c r="AA497" s="5">
        <v>97.2</v>
      </c>
      <c r="AB497" s="5">
        <v>96.4</v>
      </c>
      <c r="AC497" s="5">
        <v>97.9</v>
      </c>
      <c r="AD497" s="5">
        <v>98.2</v>
      </c>
      <c r="AE497" s="5">
        <v>100.8</v>
      </c>
      <c r="AF497" s="5">
        <v>110.1</v>
      </c>
      <c r="AG497" s="5">
        <v>109.6</v>
      </c>
      <c r="AH497" s="5">
        <v>109.2</v>
      </c>
      <c r="AI497" s="5">
        <v>110.9</v>
      </c>
      <c r="AJ497" s="5">
        <v>108.6</v>
      </c>
      <c r="AK497" s="5">
        <v>108.4</v>
      </c>
      <c r="AL497" s="5">
        <v>106</v>
      </c>
      <c r="AM497" s="5">
        <v>106.3</v>
      </c>
      <c r="AN497" s="5">
        <v>104.5</v>
      </c>
      <c r="AO497" s="5">
        <v>96.1</v>
      </c>
      <c r="AP497" s="5">
        <v>91.6</v>
      </c>
      <c r="AQ497" s="5">
        <v>91.6</v>
      </c>
      <c r="AR497" s="5">
        <v>93.7</v>
      </c>
      <c r="AS497" s="5">
        <v>89.1</v>
      </c>
      <c r="AT497" s="5">
        <v>89.6</v>
      </c>
      <c r="AU497" s="5">
        <v>89.9</v>
      </c>
      <c r="AV497" s="5">
        <v>89.5</v>
      </c>
      <c r="AW497" s="5">
        <v>86.8</v>
      </c>
      <c r="AX497" s="5">
        <v>84.5</v>
      </c>
      <c r="AY497" s="5">
        <v>85.1</v>
      </c>
      <c r="AZ497" s="5">
        <v>85</v>
      </c>
      <c r="BA497" s="5">
        <v>85.6</v>
      </c>
      <c r="BB497" s="5">
        <v>86</v>
      </c>
      <c r="BC497" s="5">
        <v>85.9</v>
      </c>
      <c r="BD497" s="5">
        <v>84.5</v>
      </c>
      <c r="BE497" s="5">
        <v>85.8</v>
      </c>
      <c r="BF497" s="5">
        <v>86.5</v>
      </c>
      <c r="BG497" s="5">
        <v>87.4</v>
      </c>
      <c r="BH497" s="5">
        <v>84.6</v>
      </c>
      <c r="BI497" s="5">
        <v>87.8</v>
      </c>
      <c r="BJ497" s="5">
        <v>90.3</v>
      </c>
      <c r="BK497" s="5">
        <v>90.2</v>
      </c>
      <c r="BL497" s="5">
        <v>88.8</v>
      </c>
      <c r="BM497" s="5">
        <v>88.9</v>
      </c>
      <c r="BN497" s="5">
        <v>93</v>
      </c>
      <c r="BO497" s="5">
        <v>89.4</v>
      </c>
      <c r="BP497" s="5">
        <v>87.2</v>
      </c>
      <c r="BQ497" s="5">
        <v>87.9</v>
      </c>
      <c r="BR497" s="5">
        <v>87.7</v>
      </c>
      <c r="BS497" s="5">
        <v>87.7</v>
      </c>
      <c r="BT497" s="5">
        <v>85.6</v>
      </c>
      <c r="BU497" s="5">
        <v>85.9</v>
      </c>
      <c r="BV497" s="5">
        <v>89.2</v>
      </c>
      <c r="BW497" s="5">
        <v>85.8</v>
      </c>
      <c r="BX497" s="5">
        <v>85.2</v>
      </c>
      <c r="BY497" s="5">
        <v>86.3</v>
      </c>
      <c r="BZ497" s="5">
        <v>86.1</v>
      </c>
      <c r="CA497" s="5">
        <v>86.4</v>
      </c>
      <c r="CB497" s="5">
        <v>86.2</v>
      </c>
      <c r="CC497" s="5">
        <v>86.9</v>
      </c>
      <c r="CD497" s="5">
        <v>88</v>
      </c>
      <c r="CE497" s="5">
        <v>87.9</v>
      </c>
      <c r="CF497" s="5">
        <v>89.4</v>
      </c>
      <c r="CG497" s="5">
        <v>88.1</v>
      </c>
      <c r="CH497" s="5">
        <v>87.6</v>
      </c>
      <c r="CI497" s="5">
        <v>87.8</v>
      </c>
      <c r="CJ497" s="5">
        <v>87.8</v>
      </c>
      <c r="CK497" s="5">
        <v>87.3</v>
      </c>
      <c r="CL497" s="5">
        <v>86.5</v>
      </c>
      <c r="CM497" s="5">
        <v>87.4</v>
      </c>
      <c r="CN497" s="5">
        <v>86.9</v>
      </c>
      <c r="CO497" s="5">
        <v>87.6</v>
      </c>
      <c r="CP497" s="5">
        <v>87.1</v>
      </c>
      <c r="CQ497" s="5">
        <v>88</v>
      </c>
      <c r="CR497" s="5">
        <v>86.1</v>
      </c>
      <c r="CS497" s="5">
        <v>88</v>
      </c>
      <c r="CT497" s="5">
        <v>87.2</v>
      </c>
      <c r="CU497" s="5">
        <v>87.1</v>
      </c>
      <c r="CV497" s="5">
        <v>87.5</v>
      </c>
      <c r="CW497" s="5">
        <v>86.1</v>
      </c>
      <c r="CX497" s="5">
        <v>87.9</v>
      </c>
      <c r="CY497" s="5">
        <v>87.6</v>
      </c>
      <c r="CZ497" s="5">
        <v>86.9</v>
      </c>
      <c r="DA497" s="5">
        <v>87.7</v>
      </c>
      <c r="DB497" s="5">
        <v>86.8</v>
      </c>
      <c r="DC497" s="5">
        <v>87.7</v>
      </c>
      <c r="DD497" s="5">
        <v>89.3</v>
      </c>
      <c r="DE497" s="5">
        <v>90</v>
      </c>
      <c r="DF497" s="5">
        <v>91.6</v>
      </c>
      <c r="DG497" s="5">
        <v>92.4</v>
      </c>
      <c r="DH497" s="5">
        <v>91.7</v>
      </c>
      <c r="DI497" s="5">
        <v>92</v>
      </c>
      <c r="DJ497" s="5">
        <v>92.3</v>
      </c>
      <c r="DK497" s="5">
        <v>94</v>
      </c>
      <c r="DL497" s="5">
        <v>94.7</v>
      </c>
      <c r="DM497" s="5">
        <v>94.8</v>
      </c>
      <c r="DN497" s="5">
        <v>95.3</v>
      </c>
      <c r="DO497" s="5">
        <v>95.1</v>
      </c>
      <c r="DP497" s="5">
        <v>96.5</v>
      </c>
      <c r="DQ497" s="5">
        <v>96.1</v>
      </c>
      <c r="DR497" s="5">
        <v>97.8</v>
      </c>
      <c r="DS497" s="5">
        <v>98.1</v>
      </c>
      <c r="DT497" s="5">
        <v>97.4</v>
      </c>
    </row>
    <row r="498" spans="1:124">
      <c r="A498" s="3" t="s">
        <v>1009</v>
      </c>
      <c r="B498" s="3" t="s">
        <v>1010</v>
      </c>
      <c r="C498" s="4">
        <v>5.076E-2</v>
      </c>
      <c r="D498" s="5">
        <v>97.1</v>
      </c>
      <c r="E498" s="5">
        <v>97.1</v>
      </c>
      <c r="F498" s="5">
        <v>97.1</v>
      </c>
      <c r="G498" s="5">
        <v>97.2</v>
      </c>
      <c r="H498" s="5">
        <v>97.1</v>
      </c>
      <c r="I498" s="5">
        <v>97.1</v>
      </c>
      <c r="J498" s="5">
        <v>97.1</v>
      </c>
      <c r="K498" s="5">
        <v>97.1</v>
      </c>
      <c r="L498" s="5">
        <v>97.1</v>
      </c>
      <c r="M498" s="5">
        <v>97.1</v>
      </c>
      <c r="N498" s="5">
        <v>97.1</v>
      </c>
      <c r="O498" s="5">
        <v>97.1</v>
      </c>
      <c r="P498" s="5">
        <v>97.1</v>
      </c>
      <c r="Q498" s="5">
        <v>97.4</v>
      </c>
      <c r="R498" s="5">
        <v>97.4</v>
      </c>
      <c r="S498" s="5">
        <v>94.4</v>
      </c>
      <c r="T498" s="5">
        <v>94.4</v>
      </c>
      <c r="U498" s="5">
        <v>93.8</v>
      </c>
      <c r="V498" s="5">
        <v>93.8</v>
      </c>
      <c r="W498" s="5">
        <v>93.8</v>
      </c>
      <c r="X498" s="5">
        <v>94</v>
      </c>
      <c r="Y498" s="5">
        <v>94</v>
      </c>
      <c r="Z498" s="5">
        <v>94</v>
      </c>
      <c r="AA498" s="5">
        <v>94</v>
      </c>
      <c r="AB498" s="5">
        <v>94</v>
      </c>
      <c r="AC498" s="5">
        <v>94</v>
      </c>
      <c r="AD498" s="5">
        <v>94</v>
      </c>
      <c r="AE498" s="5">
        <v>93.3</v>
      </c>
      <c r="AF498" s="5">
        <v>93.3</v>
      </c>
      <c r="AG498" s="5">
        <v>93.6</v>
      </c>
      <c r="AH498" s="5">
        <v>93.6</v>
      </c>
      <c r="AI498" s="5">
        <v>93.6</v>
      </c>
      <c r="AJ498" s="5">
        <v>93.7</v>
      </c>
      <c r="AK498" s="5">
        <v>93.7</v>
      </c>
      <c r="AL498" s="5">
        <v>93.6</v>
      </c>
      <c r="AM498" s="5">
        <v>93.6</v>
      </c>
      <c r="AN498" s="5">
        <v>93.6</v>
      </c>
      <c r="AO498" s="5">
        <v>93.6</v>
      </c>
      <c r="AP498" s="5">
        <v>93.6</v>
      </c>
      <c r="AQ498" s="5">
        <v>91.7</v>
      </c>
      <c r="AR498" s="5">
        <v>91.7</v>
      </c>
      <c r="AS498" s="5">
        <v>91.7</v>
      </c>
      <c r="AT498" s="5">
        <v>91.7</v>
      </c>
      <c r="AU498" s="5">
        <v>91.7</v>
      </c>
      <c r="AV498" s="5">
        <v>91.7</v>
      </c>
      <c r="AW498" s="5">
        <v>91.9</v>
      </c>
      <c r="AX498" s="5">
        <v>91.9</v>
      </c>
      <c r="AY498" s="5">
        <v>91.9</v>
      </c>
      <c r="AZ498" s="5">
        <v>91.9</v>
      </c>
      <c r="BA498" s="5">
        <v>91.9</v>
      </c>
      <c r="BB498" s="5">
        <v>92</v>
      </c>
      <c r="BC498" s="5">
        <v>92</v>
      </c>
      <c r="BD498" s="5">
        <v>92</v>
      </c>
      <c r="BE498" s="5">
        <v>92</v>
      </c>
      <c r="BF498" s="5">
        <v>92</v>
      </c>
      <c r="BG498" s="5">
        <v>92</v>
      </c>
      <c r="BH498" s="5">
        <v>91.2</v>
      </c>
      <c r="BI498" s="5">
        <v>91.2</v>
      </c>
      <c r="BJ498" s="5">
        <v>91.2</v>
      </c>
      <c r="BK498" s="5">
        <v>91.2</v>
      </c>
      <c r="BL498" s="5">
        <v>91.2</v>
      </c>
      <c r="BM498" s="5">
        <v>91.2</v>
      </c>
      <c r="BN498" s="5">
        <v>91.2</v>
      </c>
      <c r="BO498" s="5">
        <v>91.3</v>
      </c>
      <c r="BP498" s="5">
        <v>91.4</v>
      </c>
      <c r="BQ498" s="5">
        <v>92.1</v>
      </c>
      <c r="BR498" s="5">
        <v>91.4</v>
      </c>
      <c r="BS498" s="5">
        <v>87.9</v>
      </c>
      <c r="BT498" s="5">
        <v>87.9</v>
      </c>
      <c r="BU498" s="5">
        <v>87.9</v>
      </c>
      <c r="BV498" s="5">
        <v>87.9</v>
      </c>
      <c r="BW498" s="5">
        <v>88</v>
      </c>
      <c r="BX498" s="5">
        <v>88</v>
      </c>
      <c r="BY498" s="5">
        <v>88</v>
      </c>
      <c r="BZ498" s="5">
        <v>86.6</v>
      </c>
      <c r="CA498" s="5">
        <v>86.6</v>
      </c>
      <c r="CB498" s="5">
        <v>90.1</v>
      </c>
      <c r="CC498" s="5">
        <v>88.2</v>
      </c>
      <c r="CD498" s="5">
        <v>87.5</v>
      </c>
      <c r="CE498" s="5">
        <v>88.2</v>
      </c>
      <c r="CF498" s="5">
        <v>88.2</v>
      </c>
      <c r="CG498" s="5">
        <v>88.2</v>
      </c>
      <c r="CH498" s="5">
        <v>88.2</v>
      </c>
      <c r="CI498" s="5">
        <v>88.2</v>
      </c>
      <c r="CJ498" s="5">
        <v>88.2</v>
      </c>
      <c r="CK498" s="5">
        <v>88.2</v>
      </c>
      <c r="CL498" s="5">
        <v>88.2</v>
      </c>
      <c r="CM498" s="5">
        <v>88.2</v>
      </c>
      <c r="CN498" s="5">
        <v>88.2</v>
      </c>
      <c r="CO498" s="5">
        <v>88.2</v>
      </c>
      <c r="CP498" s="5">
        <v>88.2</v>
      </c>
      <c r="CQ498" s="5">
        <v>88.2</v>
      </c>
      <c r="CR498" s="5">
        <v>88.2</v>
      </c>
      <c r="CS498" s="5">
        <v>88.2</v>
      </c>
      <c r="CT498" s="5">
        <v>89.4</v>
      </c>
      <c r="CU498" s="5">
        <v>89.4</v>
      </c>
      <c r="CV498" s="5">
        <v>89.4</v>
      </c>
      <c r="CW498" s="5">
        <v>89.4</v>
      </c>
      <c r="CX498" s="5">
        <v>89.4</v>
      </c>
      <c r="CY498" s="5">
        <v>89.4</v>
      </c>
      <c r="CZ498" s="5">
        <v>89.4</v>
      </c>
      <c r="DA498" s="5">
        <v>89.4</v>
      </c>
      <c r="DB498" s="5">
        <v>89.4</v>
      </c>
      <c r="DC498" s="5">
        <v>89.4</v>
      </c>
      <c r="DD498" s="5">
        <v>89.4</v>
      </c>
      <c r="DE498" s="5">
        <v>89.4</v>
      </c>
      <c r="DF498" s="5">
        <v>89.4</v>
      </c>
      <c r="DG498" s="5">
        <v>95.3</v>
      </c>
      <c r="DH498" s="5">
        <v>95.3</v>
      </c>
      <c r="DI498" s="5">
        <v>95.3</v>
      </c>
      <c r="DJ498" s="5">
        <v>95.9</v>
      </c>
      <c r="DK498" s="5">
        <v>95.9</v>
      </c>
      <c r="DL498" s="5">
        <v>95.9</v>
      </c>
      <c r="DM498" s="5">
        <v>95.6</v>
      </c>
      <c r="DN498" s="5">
        <v>96</v>
      </c>
      <c r="DO498" s="5">
        <v>96</v>
      </c>
      <c r="DP498" s="5">
        <v>96.5</v>
      </c>
      <c r="DQ498" s="5">
        <v>96.6</v>
      </c>
      <c r="DR498" s="5">
        <v>96.4</v>
      </c>
      <c r="DS498" s="5">
        <v>96.5</v>
      </c>
      <c r="DT498" s="5">
        <v>96.4</v>
      </c>
    </row>
    <row r="499" spans="1:124">
      <c r="A499" s="3" t="s">
        <v>1011</v>
      </c>
      <c r="B499" s="3" t="s">
        <v>1012</v>
      </c>
      <c r="C499" s="4">
        <v>1.4177599999999999</v>
      </c>
      <c r="D499" s="5">
        <v>102.7</v>
      </c>
      <c r="E499" s="5">
        <v>103.9</v>
      </c>
      <c r="F499" s="5">
        <v>104.1</v>
      </c>
      <c r="G499" s="5">
        <v>103.6</v>
      </c>
      <c r="H499" s="5">
        <v>104.6</v>
      </c>
      <c r="I499" s="5">
        <v>105.2</v>
      </c>
      <c r="J499" s="5">
        <v>105.5</v>
      </c>
      <c r="K499" s="5">
        <v>105.1</v>
      </c>
      <c r="L499" s="5">
        <v>105.1</v>
      </c>
      <c r="M499" s="5">
        <v>104.3</v>
      </c>
      <c r="N499" s="5">
        <v>105.4</v>
      </c>
      <c r="O499" s="5">
        <v>106.6</v>
      </c>
      <c r="P499" s="5">
        <v>108.1</v>
      </c>
      <c r="Q499" s="5">
        <v>109.3</v>
      </c>
      <c r="R499" s="5">
        <v>109.3</v>
      </c>
      <c r="S499" s="5">
        <v>111.8</v>
      </c>
      <c r="T499" s="5">
        <v>113.1</v>
      </c>
      <c r="U499" s="5">
        <v>115.1</v>
      </c>
      <c r="V499" s="5">
        <v>116.8</v>
      </c>
      <c r="W499" s="5">
        <v>116.5</v>
      </c>
      <c r="X499" s="5">
        <v>117.1</v>
      </c>
      <c r="Y499" s="5">
        <v>117.3</v>
      </c>
      <c r="Z499" s="5">
        <v>117.9</v>
      </c>
      <c r="AA499" s="5">
        <v>118.7</v>
      </c>
      <c r="AB499" s="5">
        <v>119.2</v>
      </c>
      <c r="AC499" s="5">
        <v>118.9</v>
      </c>
      <c r="AD499" s="5">
        <v>119.3</v>
      </c>
      <c r="AE499" s="5">
        <v>119.7</v>
      </c>
      <c r="AF499" s="5">
        <v>119.6</v>
      </c>
      <c r="AG499" s="5">
        <v>119</v>
      </c>
      <c r="AH499" s="5">
        <v>119</v>
      </c>
      <c r="AI499" s="5">
        <v>117.9</v>
      </c>
      <c r="AJ499" s="5">
        <v>116</v>
      </c>
      <c r="AK499" s="5">
        <v>112.7</v>
      </c>
      <c r="AL499" s="5">
        <v>112.2</v>
      </c>
      <c r="AM499" s="5">
        <v>114.5</v>
      </c>
      <c r="AN499" s="5">
        <v>117.2</v>
      </c>
      <c r="AO499" s="5">
        <v>117.5</v>
      </c>
      <c r="AP499" s="5">
        <v>117.7</v>
      </c>
      <c r="AQ499" s="5">
        <v>115.8</v>
      </c>
      <c r="AR499" s="5">
        <v>114.9</v>
      </c>
      <c r="AS499" s="5">
        <v>113.3</v>
      </c>
      <c r="AT499" s="5">
        <v>113.6</v>
      </c>
      <c r="AU499" s="5">
        <v>113.3</v>
      </c>
      <c r="AV499" s="5">
        <v>111.6</v>
      </c>
      <c r="AW499" s="5">
        <v>110.7</v>
      </c>
      <c r="AX499" s="5">
        <v>110.6</v>
      </c>
      <c r="AY499" s="5">
        <v>111.3</v>
      </c>
      <c r="AZ499" s="5">
        <v>113.9</v>
      </c>
      <c r="BA499" s="5">
        <v>112.3</v>
      </c>
      <c r="BB499" s="5">
        <v>112.9</v>
      </c>
      <c r="BC499" s="5">
        <v>112.3</v>
      </c>
      <c r="BD499" s="5">
        <v>112.3</v>
      </c>
      <c r="BE499" s="5">
        <v>112.2</v>
      </c>
      <c r="BF499" s="5">
        <v>112.8</v>
      </c>
      <c r="BG499" s="5">
        <v>113.9</v>
      </c>
      <c r="BH499" s="5">
        <v>114</v>
      </c>
      <c r="BI499" s="5">
        <v>114.3</v>
      </c>
      <c r="BJ499" s="5">
        <v>114.6</v>
      </c>
      <c r="BK499" s="5">
        <v>114.5</v>
      </c>
      <c r="BL499" s="5">
        <v>114</v>
      </c>
      <c r="BM499" s="5">
        <v>113.2</v>
      </c>
      <c r="BN499" s="5">
        <v>113</v>
      </c>
      <c r="BO499" s="5">
        <v>113.5</v>
      </c>
      <c r="BP499" s="5">
        <v>113.8</v>
      </c>
      <c r="BQ499" s="5">
        <v>113.7</v>
      </c>
      <c r="BR499" s="5">
        <v>113.9</v>
      </c>
      <c r="BS499" s="5">
        <v>113.7</v>
      </c>
      <c r="BT499" s="5">
        <v>113.8</v>
      </c>
      <c r="BU499" s="5">
        <v>114.3</v>
      </c>
      <c r="BV499" s="5">
        <v>114.6</v>
      </c>
      <c r="BW499" s="5">
        <v>115</v>
      </c>
      <c r="BX499" s="5">
        <v>116.4</v>
      </c>
      <c r="BY499" s="5">
        <v>116.8</v>
      </c>
      <c r="BZ499" s="5">
        <v>117.5</v>
      </c>
      <c r="CA499" s="5">
        <v>117.6</v>
      </c>
      <c r="CB499" s="5">
        <v>117.3</v>
      </c>
      <c r="CC499" s="5">
        <v>117.8</v>
      </c>
      <c r="CD499" s="5">
        <v>118.2</v>
      </c>
      <c r="CE499" s="5">
        <v>118.1</v>
      </c>
      <c r="CF499" s="5">
        <v>118.3</v>
      </c>
      <c r="CG499" s="5">
        <v>117.7</v>
      </c>
      <c r="CH499" s="5">
        <v>117.3</v>
      </c>
      <c r="CI499" s="5">
        <v>118</v>
      </c>
      <c r="CJ499" s="5">
        <v>117.1</v>
      </c>
      <c r="CK499" s="5">
        <v>116.8</v>
      </c>
      <c r="CL499" s="5">
        <v>116.5</v>
      </c>
      <c r="CM499" s="5">
        <v>116.2</v>
      </c>
      <c r="CN499" s="5">
        <v>114.8</v>
      </c>
      <c r="CO499" s="5">
        <v>114.8</v>
      </c>
      <c r="CP499" s="5">
        <v>115.5</v>
      </c>
      <c r="CQ499" s="5">
        <v>114.5</v>
      </c>
      <c r="CR499" s="5">
        <v>115.2</v>
      </c>
      <c r="CS499" s="5">
        <v>114.7</v>
      </c>
      <c r="CT499" s="5">
        <v>114.5</v>
      </c>
      <c r="CU499" s="5">
        <v>114.4</v>
      </c>
      <c r="CV499" s="5">
        <v>114.1</v>
      </c>
      <c r="CW499" s="5">
        <v>114.1</v>
      </c>
      <c r="CX499" s="5">
        <v>114.7</v>
      </c>
      <c r="CY499" s="5">
        <v>114.2</v>
      </c>
      <c r="CZ499" s="5">
        <v>115</v>
      </c>
      <c r="DA499" s="5">
        <v>117.9</v>
      </c>
      <c r="DB499" s="5">
        <v>118.8</v>
      </c>
      <c r="DC499" s="5">
        <v>121.9</v>
      </c>
      <c r="DD499" s="5">
        <v>125.2</v>
      </c>
      <c r="DE499" s="5">
        <v>127.5</v>
      </c>
      <c r="DF499" s="5">
        <v>127.8</v>
      </c>
      <c r="DG499" s="5">
        <v>132.1</v>
      </c>
      <c r="DH499" s="5">
        <v>135.30000000000001</v>
      </c>
      <c r="DI499" s="5">
        <v>134.1</v>
      </c>
      <c r="DJ499" s="5">
        <v>132.4</v>
      </c>
      <c r="DK499" s="5">
        <v>133.19999999999999</v>
      </c>
      <c r="DL499" s="5">
        <v>134.80000000000001</v>
      </c>
      <c r="DM499" s="5">
        <v>136.69999999999999</v>
      </c>
      <c r="DN499" s="5">
        <v>141.19999999999999</v>
      </c>
      <c r="DO499" s="5">
        <v>141.80000000000001</v>
      </c>
      <c r="DP499" s="5">
        <v>140.30000000000001</v>
      </c>
      <c r="DQ499" s="5">
        <v>140.69999999999999</v>
      </c>
      <c r="DR499" s="5">
        <v>140.6</v>
      </c>
      <c r="DS499" s="5">
        <v>144.4</v>
      </c>
      <c r="DT499" s="5">
        <v>147.19999999999999</v>
      </c>
    </row>
    <row r="500" spans="1:124">
      <c r="A500" s="3" t="s">
        <v>1013</v>
      </c>
      <c r="B500" s="3" t="s">
        <v>1014</v>
      </c>
      <c r="C500" s="4">
        <v>0.16209999999999999</v>
      </c>
      <c r="D500" s="5">
        <v>104.4</v>
      </c>
      <c r="E500" s="5">
        <v>107.3</v>
      </c>
      <c r="F500" s="5">
        <v>103.6</v>
      </c>
      <c r="G500" s="5">
        <v>106.1</v>
      </c>
      <c r="H500" s="5">
        <v>107.2</v>
      </c>
      <c r="I500" s="5">
        <v>109.2</v>
      </c>
      <c r="J500" s="5">
        <v>109.6</v>
      </c>
      <c r="K500" s="5">
        <v>108.6</v>
      </c>
      <c r="L500" s="5">
        <v>106.8</v>
      </c>
      <c r="M500" s="5">
        <v>107.9</v>
      </c>
      <c r="N500" s="5">
        <v>110.2</v>
      </c>
      <c r="O500" s="5">
        <v>111.4</v>
      </c>
      <c r="P500" s="5">
        <v>111.5</v>
      </c>
      <c r="Q500" s="5">
        <v>111.2</v>
      </c>
      <c r="R500" s="5">
        <v>113.5</v>
      </c>
      <c r="S500" s="5">
        <v>116.1</v>
      </c>
      <c r="T500" s="5">
        <v>116.9</v>
      </c>
      <c r="U500" s="5">
        <v>120.2</v>
      </c>
      <c r="V500" s="5">
        <v>120.5</v>
      </c>
      <c r="W500" s="5">
        <v>119.2</v>
      </c>
      <c r="X500" s="5">
        <v>119.2</v>
      </c>
      <c r="Y500" s="5">
        <v>118.2</v>
      </c>
      <c r="Z500" s="5">
        <v>119.9</v>
      </c>
      <c r="AA500" s="5">
        <v>119.9</v>
      </c>
      <c r="AB500" s="5">
        <v>118.7</v>
      </c>
      <c r="AC500" s="5">
        <v>119.2</v>
      </c>
      <c r="AD500" s="5">
        <v>120.2</v>
      </c>
      <c r="AE500" s="5">
        <v>121.4</v>
      </c>
      <c r="AF500" s="5">
        <v>121.1</v>
      </c>
      <c r="AG500" s="5">
        <v>119.1</v>
      </c>
      <c r="AH500" s="5">
        <v>119</v>
      </c>
      <c r="AI500" s="5">
        <v>115.4</v>
      </c>
      <c r="AJ500" s="5">
        <v>110.3</v>
      </c>
      <c r="AK500" s="5">
        <v>113.7</v>
      </c>
      <c r="AL500" s="5">
        <v>116.9</v>
      </c>
      <c r="AM500" s="5">
        <v>118.9</v>
      </c>
      <c r="AN500" s="5">
        <v>124.9</v>
      </c>
      <c r="AO500" s="5">
        <v>120.4</v>
      </c>
      <c r="AP500" s="5">
        <v>121</v>
      </c>
      <c r="AQ500" s="5">
        <v>119.3</v>
      </c>
      <c r="AR500" s="5">
        <v>112.6</v>
      </c>
      <c r="AS500" s="5">
        <v>110.4</v>
      </c>
      <c r="AT500" s="5">
        <v>121.4</v>
      </c>
      <c r="AU500" s="5">
        <v>114.3</v>
      </c>
      <c r="AV500" s="5">
        <v>113.5</v>
      </c>
      <c r="AW500" s="5">
        <v>108.4</v>
      </c>
      <c r="AX500" s="5">
        <v>118.9</v>
      </c>
      <c r="AY500" s="5">
        <v>111</v>
      </c>
      <c r="AZ500" s="5">
        <v>124.9</v>
      </c>
      <c r="BA500" s="5">
        <v>110.7</v>
      </c>
      <c r="BB500" s="5">
        <v>115.7</v>
      </c>
      <c r="BC500" s="5">
        <v>115</v>
      </c>
      <c r="BD500" s="5">
        <v>113.8</v>
      </c>
      <c r="BE500" s="5">
        <v>111.1</v>
      </c>
      <c r="BF500" s="5">
        <v>115.3</v>
      </c>
      <c r="BG500" s="5">
        <v>120.3</v>
      </c>
      <c r="BH500" s="5">
        <v>120.9</v>
      </c>
      <c r="BI500" s="5">
        <v>121.1</v>
      </c>
      <c r="BJ500" s="5">
        <v>124.1</v>
      </c>
      <c r="BK500" s="5">
        <v>121.2</v>
      </c>
      <c r="BL500" s="5">
        <v>118.2</v>
      </c>
      <c r="BM500" s="5">
        <v>114.1</v>
      </c>
      <c r="BN500" s="5">
        <v>111.4</v>
      </c>
      <c r="BO500" s="5">
        <v>110.6</v>
      </c>
      <c r="BP500" s="5">
        <v>100.5</v>
      </c>
      <c r="BQ500" s="5">
        <v>100.3</v>
      </c>
      <c r="BR500" s="5">
        <v>100.3</v>
      </c>
      <c r="BS500" s="5">
        <v>99.3</v>
      </c>
      <c r="BT500" s="5">
        <v>98.9</v>
      </c>
      <c r="BU500" s="5">
        <v>100.3</v>
      </c>
      <c r="BV500" s="5">
        <v>101.1</v>
      </c>
      <c r="BW500" s="5">
        <v>99</v>
      </c>
      <c r="BX500" s="5">
        <v>104.4</v>
      </c>
      <c r="BY500" s="5">
        <v>103.5</v>
      </c>
      <c r="BZ500" s="5">
        <v>103.5</v>
      </c>
      <c r="CA500" s="5">
        <v>103</v>
      </c>
      <c r="CB500" s="5">
        <v>103.4</v>
      </c>
      <c r="CC500" s="5">
        <v>103.1</v>
      </c>
      <c r="CD500" s="5">
        <v>103.7</v>
      </c>
      <c r="CE500" s="5">
        <v>103.5</v>
      </c>
      <c r="CF500" s="5">
        <v>102.7</v>
      </c>
      <c r="CG500" s="5">
        <v>103.4</v>
      </c>
      <c r="CH500" s="5">
        <v>103.3</v>
      </c>
      <c r="CI500" s="5">
        <v>103.1</v>
      </c>
      <c r="CJ500" s="5">
        <v>102.2</v>
      </c>
      <c r="CK500" s="5">
        <v>102.1</v>
      </c>
      <c r="CL500" s="5">
        <v>103.6</v>
      </c>
      <c r="CM500" s="5">
        <v>103.2</v>
      </c>
      <c r="CN500" s="5">
        <v>104.7</v>
      </c>
      <c r="CO500" s="5">
        <v>106.6</v>
      </c>
      <c r="CP500" s="5">
        <v>106.4</v>
      </c>
      <c r="CQ500" s="5">
        <v>104.4</v>
      </c>
      <c r="CR500" s="5">
        <v>104.4</v>
      </c>
      <c r="CS500" s="5">
        <v>104.7</v>
      </c>
      <c r="CT500" s="5">
        <v>106.1</v>
      </c>
      <c r="CU500" s="5">
        <v>105</v>
      </c>
      <c r="CV500" s="5">
        <v>102.7</v>
      </c>
      <c r="CW500" s="5">
        <v>101.5</v>
      </c>
      <c r="CX500" s="5">
        <v>105.2</v>
      </c>
      <c r="CY500" s="5">
        <v>105.4</v>
      </c>
      <c r="CZ500" s="5">
        <v>106</v>
      </c>
      <c r="DA500" s="5">
        <v>118.2</v>
      </c>
      <c r="DB500" s="5">
        <v>124.3</v>
      </c>
      <c r="DC500" s="5">
        <v>129.69999999999999</v>
      </c>
      <c r="DD500" s="5">
        <v>138.19999999999999</v>
      </c>
      <c r="DE500" s="5">
        <v>146.30000000000001</v>
      </c>
      <c r="DF500" s="5">
        <v>146.4</v>
      </c>
      <c r="DG500" s="5">
        <v>151.1</v>
      </c>
      <c r="DH500" s="5">
        <v>157.69999999999999</v>
      </c>
      <c r="DI500" s="5">
        <v>156.30000000000001</v>
      </c>
      <c r="DJ500" s="5">
        <v>153.5</v>
      </c>
      <c r="DK500" s="5">
        <v>153.19999999999999</v>
      </c>
      <c r="DL500" s="5">
        <v>159.30000000000001</v>
      </c>
      <c r="DM500" s="5">
        <v>165.8</v>
      </c>
      <c r="DN500" s="5">
        <v>178.3</v>
      </c>
      <c r="DO500" s="5">
        <v>175.2</v>
      </c>
      <c r="DP500" s="5">
        <v>170.8</v>
      </c>
      <c r="DQ500" s="5">
        <v>163.6</v>
      </c>
      <c r="DR500" s="5">
        <v>161.6</v>
      </c>
      <c r="DS500" s="5">
        <v>164.9</v>
      </c>
      <c r="DT500" s="5">
        <v>168</v>
      </c>
    </row>
    <row r="501" spans="1:124">
      <c r="A501" s="3" t="s">
        <v>1015</v>
      </c>
      <c r="B501" s="3" t="s">
        <v>1016</v>
      </c>
      <c r="C501" s="4">
        <v>1.9689999999999999E-2</v>
      </c>
      <c r="D501" s="5">
        <v>100.5</v>
      </c>
      <c r="E501" s="5">
        <v>103.5</v>
      </c>
      <c r="F501" s="5">
        <v>105.6</v>
      </c>
      <c r="G501" s="5">
        <v>106.4</v>
      </c>
      <c r="H501" s="5">
        <v>105.4</v>
      </c>
      <c r="I501" s="5">
        <v>103.3</v>
      </c>
      <c r="J501" s="5">
        <v>101.8</v>
      </c>
      <c r="K501" s="5">
        <v>98.9</v>
      </c>
      <c r="L501" s="5">
        <v>100</v>
      </c>
      <c r="M501" s="5">
        <v>103.6</v>
      </c>
      <c r="N501" s="5">
        <v>106</v>
      </c>
      <c r="O501" s="5">
        <v>110.7</v>
      </c>
      <c r="P501" s="5">
        <v>109.2</v>
      </c>
      <c r="Q501" s="5">
        <v>108.9</v>
      </c>
      <c r="R501" s="5">
        <v>110.5</v>
      </c>
      <c r="S501" s="5">
        <v>119.6</v>
      </c>
      <c r="T501" s="5">
        <v>123.4</v>
      </c>
      <c r="U501" s="5">
        <v>127.8</v>
      </c>
      <c r="V501" s="5">
        <v>122</v>
      </c>
      <c r="W501" s="5">
        <v>120.7</v>
      </c>
      <c r="X501" s="5">
        <v>120.1</v>
      </c>
      <c r="Y501" s="5">
        <v>121.9</v>
      </c>
      <c r="Z501" s="5">
        <v>122.2</v>
      </c>
      <c r="AA501" s="5">
        <v>121.6</v>
      </c>
      <c r="AB501" s="5">
        <v>117.8</v>
      </c>
      <c r="AC501" s="5">
        <v>118.5</v>
      </c>
      <c r="AD501" s="5">
        <v>119.2</v>
      </c>
      <c r="AE501" s="5">
        <v>123.1</v>
      </c>
      <c r="AF501" s="5">
        <v>121.9</v>
      </c>
      <c r="AG501" s="5">
        <v>120</v>
      </c>
      <c r="AH501" s="5">
        <v>117.7</v>
      </c>
      <c r="AI501" s="5">
        <v>111.1</v>
      </c>
      <c r="AJ501" s="5">
        <v>107.9</v>
      </c>
      <c r="AK501" s="5">
        <v>107</v>
      </c>
      <c r="AL501" s="5">
        <v>103.2</v>
      </c>
      <c r="AM501" s="5">
        <v>108.3</v>
      </c>
      <c r="AN501" s="5">
        <v>114.3</v>
      </c>
      <c r="AO501" s="5">
        <v>118.1</v>
      </c>
      <c r="AP501" s="5">
        <v>116.1</v>
      </c>
      <c r="AQ501" s="5">
        <v>114.2</v>
      </c>
      <c r="AR501" s="5">
        <v>108.5</v>
      </c>
      <c r="AS501" s="5">
        <v>100.3</v>
      </c>
      <c r="AT501" s="5">
        <v>100.6</v>
      </c>
      <c r="AU501" s="5">
        <v>98.8</v>
      </c>
      <c r="AV501" s="5">
        <v>94</v>
      </c>
      <c r="AW501" s="5">
        <v>91.3</v>
      </c>
      <c r="AX501" s="5">
        <v>89.3</v>
      </c>
      <c r="AY501" s="5">
        <v>93.5</v>
      </c>
      <c r="AZ501" s="5">
        <v>96.4</v>
      </c>
      <c r="BA501" s="5">
        <v>94.2</v>
      </c>
      <c r="BB501" s="5">
        <v>92.1</v>
      </c>
      <c r="BC501" s="5">
        <v>91</v>
      </c>
      <c r="BD501" s="5">
        <v>93.5</v>
      </c>
      <c r="BE501" s="5">
        <v>96</v>
      </c>
      <c r="BF501" s="5">
        <v>95.8</v>
      </c>
      <c r="BG501" s="5">
        <v>95.5</v>
      </c>
      <c r="BH501" s="5">
        <v>98.9</v>
      </c>
      <c r="BI501" s="5">
        <v>98</v>
      </c>
      <c r="BJ501" s="5">
        <v>100.7</v>
      </c>
      <c r="BK501" s="5">
        <v>100</v>
      </c>
      <c r="BL501" s="5">
        <v>98.6</v>
      </c>
      <c r="BM501" s="5">
        <v>94.3</v>
      </c>
      <c r="BN501" s="5">
        <v>92.4</v>
      </c>
      <c r="BO501" s="5">
        <v>90.1</v>
      </c>
      <c r="BP501" s="5">
        <v>91.9</v>
      </c>
      <c r="BQ501" s="5">
        <v>93.6</v>
      </c>
      <c r="BR501" s="5">
        <v>95.2</v>
      </c>
      <c r="BS501" s="5">
        <v>98.3</v>
      </c>
      <c r="BT501" s="5">
        <v>95.5</v>
      </c>
      <c r="BU501" s="5">
        <v>96.4</v>
      </c>
      <c r="BV501" s="5">
        <v>98.6</v>
      </c>
      <c r="BW501" s="5">
        <v>99.5</v>
      </c>
      <c r="BX501" s="5">
        <v>103.8</v>
      </c>
      <c r="BY501" s="5">
        <v>102.3</v>
      </c>
      <c r="BZ501" s="5">
        <v>105</v>
      </c>
      <c r="CA501" s="5">
        <v>108.6</v>
      </c>
      <c r="CB501" s="5">
        <v>105.7</v>
      </c>
      <c r="CC501" s="5">
        <v>113.1</v>
      </c>
      <c r="CD501" s="5">
        <v>114.1</v>
      </c>
      <c r="CE501" s="5">
        <v>109.5</v>
      </c>
      <c r="CF501" s="5">
        <v>107.9</v>
      </c>
      <c r="CG501" s="5">
        <v>106.1</v>
      </c>
      <c r="CH501" s="5">
        <v>108.6</v>
      </c>
      <c r="CI501" s="5">
        <v>110.4</v>
      </c>
      <c r="CJ501" s="5">
        <v>110.9</v>
      </c>
      <c r="CK501" s="5">
        <v>109.7</v>
      </c>
      <c r="CL501" s="5">
        <v>105.2</v>
      </c>
      <c r="CM501" s="5">
        <v>101.2</v>
      </c>
      <c r="CN501" s="5">
        <v>99.6</v>
      </c>
      <c r="CO501" s="5">
        <v>96.7</v>
      </c>
      <c r="CP501" s="5">
        <v>95.8</v>
      </c>
      <c r="CQ501" s="5">
        <v>99.4</v>
      </c>
      <c r="CR501" s="5">
        <v>99.4</v>
      </c>
      <c r="CS501" s="5">
        <v>98.1</v>
      </c>
      <c r="CT501" s="5">
        <v>98.6</v>
      </c>
      <c r="CU501" s="5">
        <v>101.2</v>
      </c>
      <c r="CV501" s="5">
        <v>92</v>
      </c>
      <c r="CW501" s="5">
        <v>91.8</v>
      </c>
      <c r="CX501" s="5">
        <v>95.5</v>
      </c>
      <c r="CY501" s="5">
        <v>100.4</v>
      </c>
      <c r="CZ501" s="5">
        <v>95.8</v>
      </c>
      <c r="DA501" s="5">
        <v>91.6</v>
      </c>
      <c r="DB501" s="5">
        <v>93.9</v>
      </c>
      <c r="DC501" s="5">
        <v>92</v>
      </c>
      <c r="DD501" s="5">
        <v>99.1</v>
      </c>
      <c r="DE501" s="5">
        <v>99.7</v>
      </c>
      <c r="DF501" s="5">
        <v>101.5</v>
      </c>
      <c r="DG501" s="5">
        <v>108.3</v>
      </c>
      <c r="DH501" s="5">
        <v>104.4</v>
      </c>
      <c r="DI501" s="5">
        <v>102.1</v>
      </c>
      <c r="DJ501" s="5">
        <v>103.8</v>
      </c>
      <c r="DK501" s="5">
        <v>106.5</v>
      </c>
      <c r="DL501" s="5">
        <v>106.3</v>
      </c>
      <c r="DM501" s="5">
        <v>106.7</v>
      </c>
      <c r="DN501" s="5">
        <v>110.7</v>
      </c>
      <c r="DO501" s="5">
        <v>114</v>
      </c>
      <c r="DP501" s="5">
        <v>113.7</v>
      </c>
      <c r="DQ501" s="5">
        <v>118.2</v>
      </c>
      <c r="DR501" s="5">
        <v>120.5</v>
      </c>
      <c r="DS501" s="5">
        <v>124.6</v>
      </c>
      <c r="DT501" s="5">
        <v>127.5</v>
      </c>
    </row>
    <row r="502" spans="1:124">
      <c r="A502" s="3" t="s">
        <v>1017</v>
      </c>
      <c r="B502" s="3" t="s">
        <v>1018</v>
      </c>
      <c r="C502" s="4">
        <v>5.0979999999999998E-2</v>
      </c>
      <c r="D502" s="5">
        <v>103.9</v>
      </c>
      <c r="E502" s="5">
        <v>104</v>
      </c>
      <c r="F502" s="5">
        <v>101.7</v>
      </c>
      <c r="G502" s="5">
        <v>99.7</v>
      </c>
      <c r="H502" s="5">
        <v>100.6</v>
      </c>
      <c r="I502" s="5">
        <v>99.3</v>
      </c>
      <c r="J502" s="5">
        <v>98.4</v>
      </c>
      <c r="K502" s="5">
        <v>96.4</v>
      </c>
      <c r="L502" s="5">
        <v>96.9</v>
      </c>
      <c r="M502" s="5">
        <v>97.3</v>
      </c>
      <c r="N502" s="5">
        <v>99.2</v>
      </c>
      <c r="O502" s="5">
        <v>100</v>
      </c>
      <c r="P502" s="5">
        <v>99.5</v>
      </c>
      <c r="Q502" s="5">
        <v>101.6</v>
      </c>
      <c r="R502" s="5">
        <v>103.9</v>
      </c>
      <c r="S502" s="5">
        <v>107.6</v>
      </c>
      <c r="T502" s="5">
        <v>109.3</v>
      </c>
      <c r="U502" s="5">
        <v>113.8</v>
      </c>
      <c r="V502" s="5">
        <v>112.9</v>
      </c>
      <c r="W502" s="5">
        <v>113</v>
      </c>
      <c r="X502" s="5">
        <v>113.7</v>
      </c>
      <c r="Y502" s="5">
        <v>114.1</v>
      </c>
      <c r="Z502" s="5">
        <v>114.4</v>
      </c>
      <c r="AA502" s="5">
        <v>115</v>
      </c>
      <c r="AB502" s="5">
        <v>116.4</v>
      </c>
      <c r="AC502" s="5">
        <v>116.4</v>
      </c>
      <c r="AD502" s="5">
        <v>116.8</v>
      </c>
      <c r="AE502" s="5">
        <v>116.5</v>
      </c>
      <c r="AF502" s="5">
        <v>117.8</v>
      </c>
      <c r="AG502" s="5">
        <v>117</v>
      </c>
      <c r="AH502" s="5">
        <v>117.2</v>
      </c>
      <c r="AI502" s="5">
        <v>114.3</v>
      </c>
      <c r="AJ502" s="5">
        <v>110.6</v>
      </c>
      <c r="AK502" s="5">
        <v>101.9</v>
      </c>
      <c r="AL502" s="5">
        <v>101.3</v>
      </c>
      <c r="AM502" s="5">
        <v>106.5</v>
      </c>
      <c r="AN502" s="5">
        <v>107.4</v>
      </c>
      <c r="AO502" s="5">
        <v>110.6</v>
      </c>
      <c r="AP502" s="5">
        <v>109.8</v>
      </c>
      <c r="AQ502" s="5">
        <v>105.5</v>
      </c>
      <c r="AR502" s="5">
        <v>102.8</v>
      </c>
      <c r="AS502" s="5">
        <v>101.1</v>
      </c>
      <c r="AT502" s="5">
        <v>99.6</v>
      </c>
      <c r="AU502" s="5">
        <v>98.1</v>
      </c>
      <c r="AV502" s="5">
        <v>95.4</v>
      </c>
      <c r="AW502" s="5">
        <v>92.9</v>
      </c>
      <c r="AX502" s="5">
        <v>94.3</v>
      </c>
      <c r="AY502" s="5">
        <v>97.1</v>
      </c>
      <c r="AZ502" s="5">
        <v>99.7</v>
      </c>
      <c r="BA502" s="5">
        <v>97.8</v>
      </c>
      <c r="BB502" s="5">
        <v>96</v>
      </c>
      <c r="BC502" s="5">
        <v>97.4</v>
      </c>
      <c r="BD502" s="5">
        <v>97.6</v>
      </c>
      <c r="BE502" s="5">
        <v>97.6</v>
      </c>
      <c r="BF502" s="5">
        <v>97.3</v>
      </c>
      <c r="BG502" s="5">
        <v>98.1</v>
      </c>
      <c r="BH502" s="5">
        <v>96.9</v>
      </c>
      <c r="BI502" s="5">
        <v>95.7</v>
      </c>
      <c r="BJ502" s="5">
        <v>97.1</v>
      </c>
      <c r="BK502" s="5">
        <v>97.4</v>
      </c>
      <c r="BL502" s="5">
        <v>96.1</v>
      </c>
      <c r="BM502" s="5">
        <v>96.3</v>
      </c>
      <c r="BN502" s="5">
        <v>96.4</v>
      </c>
      <c r="BO502" s="5">
        <v>95.6</v>
      </c>
      <c r="BP502" s="5">
        <v>94.8</v>
      </c>
      <c r="BQ502" s="5">
        <v>95.9</v>
      </c>
      <c r="BR502" s="5">
        <v>96.2</v>
      </c>
      <c r="BS502" s="5">
        <v>95.5</v>
      </c>
      <c r="BT502" s="5">
        <v>96.1</v>
      </c>
      <c r="BU502" s="5">
        <v>95.4</v>
      </c>
      <c r="BV502" s="5">
        <v>99</v>
      </c>
      <c r="BW502" s="5">
        <v>98</v>
      </c>
      <c r="BX502" s="5">
        <v>96.2</v>
      </c>
      <c r="BY502" s="5">
        <v>98.4</v>
      </c>
      <c r="BZ502" s="5">
        <v>100.7</v>
      </c>
      <c r="CA502" s="5">
        <v>100.3</v>
      </c>
      <c r="CB502" s="5">
        <v>98.4</v>
      </c>
      <c r="CC502" s="5">
        <v>99.8</v>
      </c>
      <c r="CD502" s="5">
        <v>101</v>
      </c>
      <c r="CE502" s="5">
        <v>98.7</v>
      </c>
      <c r="CF502" s="5">
        <v>94.2</v>
      </c>
      <c r="CG502" s="5">
        <v>95.3</v>
      </c>
      <c r="CH502" s="5">
        <v>97.9</v>
      </c>
      <c r="CI502" s="5">
        <v>97.6</v>
      </c>
      <c r="CJ502" s="5">
        <v>99</v>
      </c>
      <c r="CK502" s="5">
        <v>100.4</v>
      </c>
      <c r="CL502" s="5">
        <v>98.9</v>
      </c>
      <c r="CM502" s="5">
        <v>96.1</v>
      </c>
      <c r="CN502" s="5">
        <v>99.9</v>
      </c>
      <c r="CO502" s="5">
        <v>100.6</v>
      </c>
      <c r="CP502" s="5">
        <v>102.8</v>
      </c>
      <c r="CQ502" s="5">
        <v>102.2</v>
      </c>
      <c r="CR502" s="5">
        <v>98.6</v>
      </c>
      <c r="CS502" s="5">
        <v>97.8</v>
      </c>
      <c r="CT502" s="5">
        <v>98.3</v>
      </c>
      <c r="CU502" s="5">
        <v>99.7</v>
      </c>
      <c r="CV502" s="5">
        <v>99.5</v>
      </c>
      <c r="CW502" s="5">
        <v>95.7</v>
      </c>
      <c r="CX502" s="5">
        <v>97.1</v>
      </c>
      <c r="CY502" s="5">
        <v>97.8</v>
      </c>
      <c r="CZ502" s="5">
        <v>96.9</v>
      </c>
      <c r="DA502" s="5">
        <v>100.2</v>
      </c>
      <c r="DB502" s="5">
        <v>100.9</v>
      </c>
      <c r="DC502" s="5">
        <v>102.2</v>
      </c>
      <c r="DD502" s="5">
        <v>106.8</v>
      </c>
      <c r="DE502" s="5">
        <v>109.5</v>
      </c>
      <c r="DF502" s="5">
        <v>115.4</v>
      </c>
      <c r="DG502" s="5">
        <v>122.4</v>
      </c>
      <c r="DH502" s="5">
        <v>129.6</v>
      </c>
      <c r="DI502" s="5">
        <v>126.6</v>
      </c>
      <c r="DJ502" s="5">
        <v>120.9</v>
      </c>
      <c r="DK502" s="5">
        <v>119.3</v>
      </c>
      <c r="DL502" s="5">
        <v>122.9</v>
      </c>
      <c r="DM502" s="5">
        <v>125.2</v>
      </c>
      <c r="DN502" s="5">
        <v>132.9</v>
      </c>
      <c r="DO502" s="5">
        <v>134.30000000000001</v>
      </c>
      <c r="DP502" s="5">
        <v>129.9</v>
      </c>
      <c r="DQ502" s="5">
        <v>129.30000000000001</v>
      </c>
      <c r="DR502" s="5">
        <v>134.4</v>
      </c>
      <c r="DS502" s="5">
        <v>138.9</v>
      </c>
      <c r="DT502" s="5">
        <v>137.80000000000001</v>
      </c>
    </row>
    <row r="503" spans="1:124">
      <c r="A503" s="3" t="s">
        <v>1019</v>
      </c>
      <c r="B503" s="3" t="s">
        <v>1020</v>
      </c>
      <c r="C503" s="4">
        <v>0.24113000000000001</v>
      </c>
      <c r="D503" s="5">
        <v>104.3</v>
      </c>
      <c r="E503" s="5">
        <v>103.8</v>
      </c>
      <c r="F503" s="5">
        <v>105.9</v>
      </c>
      <c r="G503" s="5">
        <v>103.3</v>
      </c>
      <c r="H503" s="5">
        <v>106.3</v>
      </c>
      <c r="I503" s="5">
        <v>105.1</v>
      </c>
      <c r="J503" s="5">
        <v>104.5</v>
      </c>
      <c r="K503" s="5">
        <v>105.8</v>
      </c>
      <c r="L503" s="5">
        <v>106.1</v>
      </c>
      <c r="M503" s="5">
        <v>103.6</v>
      </c>
      <c r="N503" s="5">
        <v>105.7</v>
      </c>
      <c r="O503" s="5">
        <v>107.1</v>
      </c>
      <c r="P503" s="5">
        <v>107.1</v>
      </c>
      <c r="Q503" s="5">
        <v>106.2</v>
      </c>
      <c r="R503" s="5">
        <v>107.1</v>
      </c>
      <c r="S503" s="5">
        <v>112.1</v>
      </c>
      <c r="T503" s="5">
        <v>113.2</v>
      </c>
      <c r="U503" s="5">
        <v>116.9</v>
      </c>
      <c r="V503" s="5">
        <v>116.2</v>
      </c>
      <c r="W503" s="5">
        <v>117.7</v>
      </c>
      <c r="X503" s="5">
        <v>115.9</v>
      </c>
      <c r="Y503" s="5">
        <v>118.5</v>
      </c>
      <c r="Z503" s="5">
        <v>116.8</v>
      </c>
      <c r="AA503" s="5">
        <v>118.5</v>
      </c>
      <c r="AB503" s="5">
        <v>117.7</v>
      </c>
      <c r="AC503" s="5">
        <v>117.8</v>
      </c>
      <c r="AD503" s="5">
        <v>120</v>
      </c>
      <c r="AE503" s="5">
        <v>118.5</v>
      </c>
      <c r="AF503" s="5">
        <v>119.8</v>
      </c>
      <c r="AG503" s="5">
        <v>118</v>
      </c>
      <c r="AH503" s="5">
        <v>120.6</v>
      </c>
      <c r="AI503" s="5">
        <v>121.4</v>
      </c>
      <c r="AJ503" s="5">
        <v>113.3</v>
      </c>
      <c r="AK503" s="5">
        <v>108.2</v>
      </c>
      <c r="AL503" s="5">
        <v>107</v>
      </c>
      <c r="AM503" s="5">
        <v>111.7</v>
      </c>
      <c r="AN503" s="5">
        <v>114.8</v>
      </c>
      <c r="AO503" s="5">
        <v>115.8</v>
      </c>
      <c r="AP503" s="5">
        <v>116.7</v>
      </c>
      <c r="AQ503" s="5">
        <v>113.2</v>
      </c>
      <c r="AR503" s="5">
        <v>113.6</v>
      </c>
      <c r="AS503" s="5">
        <v>111.5</v>
      </c>
      <c r="AT503" s="5">
        <v>109.7</v>
      </c>
      <c r="AU503" s="5">
        <v>111.1</v>
      </c>
      <c r="AV503" s="5">
        <v>109.4</v>
      </c>
      <c r="AW503" s="5">
        <v>108.5</v>
      </c>
      <c r="AX503" s="5">
        <v>107</v>
      </c>
      <c r="AY503" s="5">
        <v>110</v>
      </c>
      <c r="AZ503" s="5">
        <v>110.8</v>
      </c>
      <c r="BA503" s="5">
        <v>110.6</v>
      </c>
      <c r="BB503" s="5">
        <v>110.4</v>
      </c>
      <c r="BC503" s="5">
        <v>110.1</v>
      </c>
      <c r="BD503" s="5">
        <v>112.1</v>
      </c>
      <c r="BE503" s="5">
        <v>112.1</v>
      </c>
      <c r="BF503" s="5">
        <v>109.3</v>
      </c>
      <c r="BG503" s="5">
        <v>110.8</v>
      </c>
      <c r="BH503" s="5">
        <v>110.5</v>
      </c>
      <c r="BI503" s="5">
        <v>110.1</v>
      </c>
      <c r="BJ503" s="5">
        <v>109</v>
      </c>
      <c r="BK503" s="5">
        <v>107.3</v>
      </c>
      <c r="BL503" s="5">
        <v>108.8</v>
      </c>
      <c r="BM503" s="5">
        <v>107.8</v>
      </c>
      <c r="BN503" s="5">
        <v>107</v>
      </c>
      <c r="BO503" s="5">
        <v>106.9</v>
      </c>
      <c r="BP503" s="5">
        <v>106.9</v>
      </c>
      <c r="BQ503" s="5">
        <v>107.3</v>
      </c>
      <c r="BR503" s="5">
        <v>107.5</v>
      </c>
      <c r="BS503" s="5">
        <v>107.5</v>
      </c>
      <c r="BT503" s="5">
        <v>106.7</v>
      </c>
      <c r="BU503" s="5">
        <v>107.7</v>
      </c>
      <c r="BV503" s="5">
        <v>105.6</v>
      </c>
      <c r="BW503" s="5">
        <v>108.5</v>
      </c>
      <c r="BX503" s="5">
        <v>106.6</v>
      </c>
      <c r="BY503" s="5">
        <v>109.4</v>
      </c>
      <c r="BZ503" s="5">
        <v>109.1</v>
      </c>
      <c r="CA503" s="5">
        <v>111.3</v>
      </c>
      <c r="CB503" s="5">
        <v>110.4</v>
      </c>
      <c r="CC503" s="5">
        <v>112.9</v>
      </c>
      <c r="CD503" s="5">
        <v>114.1</v>
      </c>
      <c r="CE503" s="5">
        <v>114.3</v>
      </c>
      <c r="CF503" s="5">
        <v>112.2</v>
      </c>
      <c r="CG503" s="5">
        <v>111.2</v>
      </c>
      <c r="CH503" s="5">
        <v>109.3</v>
      </c>
      <c r="CI503" s="5">
        <v>110.6</v>
      </c>
      <c r="CJ503" s="5">
        <v>111.4</v>
      </c>
      <c r="CK503" s="5">
        <v>110.7</v>
      </c>
      <c r="CL503" s="5">
        <v>110.2</v>
      </c>
      <c r="CM503" s="5">
        <v>109.6</v>
      </c>
      <c r="CN503" s="5">
        <v>109.1</v>
      </c>
      <c r="CO503" s="5">
        <v>109.8</v>
      </c>
      <c r="CP503" s="5">
        <v>110</v>
      </c>
      <c r="CQ503" s="5">
        <v>108.6</v>
      </c>
      <c r="CR503" s="5">
        <v>107.7</v>
      </c>
      <c r="CS503" s="5">
        <v>107.2</v>
      </c>
      <c r="CT503" s="5">
        <v>107.8</v>
      </c>
      <c r="CU503" s="5">
        <v>107.7</v>
      </c>
      <c r="CV503" s="5">
        <v>108.3</v>
      </c>
      <c r="CW503" s="5">
        <v>107.9</v>
      </c>
      <c r="CX503" s="5">
        <v>110.2</v>
      </c>
      <c r="CY503" s="5">
        <v>111.1</v>
      </c>
      <c r="CZ503" s="5">
        <v>109.3</v>
      </c>
      <c r="DA503" s="5">
        <v>110.8</v>
      </c>
      <c r="DB503" s="5">
        <v>111.5</v>
      </c>
      <c r="DC503" s="5">
        <v>115.5</v>
      </c>
      <c r="DD503" s="5">
        <v>117.4</v>
      </c>
      <c r="DE503" s="5">
        <v>118.6</v>
      </c>
      <c r="DF503" s="5">
        <v>118.5</v>
      </c>
      <c r="DG503" s="5">
        <v>125.5</v>
      </c>
      <c r="DH503" s="5">
        <v>128.9</v>
      </c>
      <c r="DI503" s="5">
        <v>126.8</v>
      </c>
      <c r="DJ503" s="5">
        <v>123.7</v>
      </c>
      <c r="DK503" s="5">
        <v>125.2</v>
      </c>
      <c r="DL503" s="5">
        <v>125.9</v>
      </c>
      <c r="DM503" s="5">
        <v>127.7</v>
      </c>
      <c r="DN503" s="5">
        <v>132.19999999999999</v>
      </c>
      <c r="DO503" s="5">
        <v>134</v>
      </c>
      <c r="DP503" s="5">
        <v>132.69999999999999</v>
      </c>
      <c r="DQ503" s="5">
        <v>135.19999999999999</v>
      </c>
      <c r="DR503" s="5">
        <v>133.9</v>
      </c>
      <c r="DS503" s="5">
        <v>138.1</v>
      </c>
      <c r="DT503" s="5">
        <v>141.6</v>
      </c>
    </row>
    <row r="504" spans="1:124">
      <c r="A504" s="3" t="s">
        <v>1021</v>
      </c>
      <c r="B504" s="3" t="s">
        <v>1022</v>
      </c>
      <c r="C504" s="4">
        <v>4.3060000000000001E-2</v>
      </c>
      <c r="D504" s="5">
        <v>103.5</v>
      </c>
      <c r="E504" s="5">
        <v>103.8</v>
      </c>
      <c r="F504" s="5">
        <v>103.9</v>
      </c>
      <c r="G504" s="5">
        <v>103.3</v>
      </c>
      <c r="H504" s="5">
        <v>104.9</v>
      </c>
      <c r="I504" s="5">
        <v>106.9</v>
      </c>
      <c r="J504" s="5">
        <v>105</v>
      </c>
      <c r="K504" s="5">
        <v>105.5</v>
      </c>
      <c r="L504" s="5">
        <v>106.8</v>
      </c>
      <c r="M504" s="5">
        <v>106.6</v>
      </c>
      <c r="N504" s="5">
        <v>103.8</v>
      </c>
      <c r="O504" s="5">
        <v>106.6</v>
      </c>
      <c r="P504" s="5">
        <v>110.2</v>
      </c>
      <c r="Q504" s="5">
        <v>107.9</v>
      </c>
      <c r="R504" s="5">
        <v>109.8</v>
      </c>
      <c r="S504" s="5">
        <v>112.9</v>
      </c>
      <c r="T504" s="5">
        <v>114.2</v>
      </c>
      <c r="U504" s="5">
        <v>115.3</v>
      </c>
      <c r="V504" s="5">
        <v>117.4</v>
      </c>
      <c r="W504" s="5">
        <v>115.7</v>
      </c>
      <c r="X504" s="5">
        <v>115.4</v>
      </c>
      <c r="Y504" s="5">
        <v>117.8</v>
      </c>
      <c r="Z504" s="5">
        <v>118.9</v>
      </c>
      <c r="AA504" s="5">
        <v>119.1</v>
      </c>
      <c r="AB504" s="5">
        <v>123</v>
      </c>
      <c r="AC504" s="5">
        <v>124.2</v>
      </c>
      <c r="AD504" s="5">
        <v>123.1</v>
      </c>
      <c r="AE504" s="5">
        <v>125</v>
      </c>
      <c r="AF504" s="5">
        <v>125.6</v>
      </c>
      <c r="AG504" s="5">
        <v>125.8</v>
      </c>
      <c r="AH504" s="5">
        <v>124.9</v>
      </c>
      <c r="AI504" s="5">
        <v>126</v>
      </c>
      <c r="AJ504" s="5">
        <v>124.8</v>
      </c>
      <c r="AK504" s="5">
        <v>122.5</v>
      </c>
      <c r="AL504" s="5">
        <v>120</v>
      </c>
      <c r="AM504" s="5">
        <v>120.2</v>
      </c>
      <c r="AN504" s="5">
        <v>121.2</v>
      </c>
      <c r="AO504" s="5">
        <v>122.9</v>
      </c>
      <c r="AP504" s="5">
        <v>124.8</v>
      </c>
      <c r="AQ504" s="5">
        <v>124</v>
      </c>
      <c r="AR504" s="5">
        <v>121.3</v>
      </c>
      <c r="AS504" s="5">
        <v>118.4</v>
      </c>
      <c r="AT504" s="5">
        <v>118.5</v>
      </c>
      <c r="AU504" s="5">
        <v>114.5</v>
      </c>
      <c r="AV504" s="5">
        <v>113.4</v>
      </c>
      <c r="AW504" s="5">
        <v>115.4</v>
      </c>
      <c r="AX504" s="5">
        <v>114.1</v>
      </c>
      <c r="AY504" s="5">
        <v>113.9</v>
      </c>
      <c r="AZ504" s="5">
        <v>115.5</v>
      </c>
      <c r="BA504" s="5">
        <v>117.1</v>
      </c>
      <c r="BB504" s="5">
        <v>113</v>
      </c>
      <c r="BC504" s="5">
        <v>114.6</v>
      </c>
      <c r="BD504" s="5">
        <v>115.7</v>
      </c>
      <c r="BE504" s="5">
        <v>115.4</v>
      </c>
      <c r="BF504" s="5">
        <v>116</v>
      </c>
      <c r="BG504" s="5">
        <v>115.5</v>
      </c>
      <c r="BH504" s="5">
        <v>117</v>
      </c>
      <c r="BI504" s="5">
        <v>116</v>
      </c>
      <c r="BJ504" s="5">
        <v>120.6</v>
      </c>
      <c r="BK504" s="5">
        <v>118.2</v>
      </c>
      <c r="BL504" s="5">
        <v>121.9</v>
      </c>
      <c r="BM504" s="5">
        <v>122</v>
      </c>
      <c r="BN504" s="5">
        <v>122</v>
      </c>
      <c r="BO504" s="5">
        <v>124.1</v>
      </c>
      <c r="BP504" s="5">
        <v>124.5</v>
      </c>
      <c r="BQ504" s="5">
        <v>124.8</v>
      </c>
      <c r="BR504" s="5">
        <v>124.9</v>
      </c>
      <c r="BS504" s="5">
        <v>124.4</v>
      </c>
      <c r="BT504" s="5">
        <v>127.9</v>
      </c>
      <c r="BU504" s="5">
        <v>129.1</v>
      </c>
      <c r="BV504" s="5">
        <v>129.30000000000001</v>
      </c>
      <c r="BW504" s="5">
        <v>128.4</v>
      </c>
      <c r="BX504" s="5">
        <v>130.1</v>
      </c>
      <c r="BY504" s="5">
        <v>128.80000000000001</v>
      </c>
      <c r="BZ504" s="5">
        <v>130.80000000000001</v>
      </c>
      <c r="CA504" s="5">
        <v>134.5</v>
      </c>
      <c r="CB504" s="5">
        <v>131.69999999999999</v>
      </c>
      <c r="CC504" s="5">
        <v>132</v>
      </c>
      <c r="CD504" s="5">
        <v>131.5</v>
      </c>
      <c r="CE504" s="5">
        <v>130.80000000000001</v>
      </c>
      <c r="CF504" s="5">
        <v>129.19999999999999</v>
      </c>
      <c r="CG504" s="5">
        <v>127.5</v>
      </c>
      <c r="CH504" s="5">
        <v>129.1</v>
      </c>
      <c r="CI504" s="5">
        <v>129.80000000000001</v>
      </c>
      <c r="CJ504" s="5">
        <v>128.1</v>
      </c>
      <c r="CK504" s="5">
        <v>127.2</v>
      </c>
      <c r="CL504" s="5">
        <v>126.1</v>
      </c>
      <c r="CM504" s="5">
        <v>125.5</v>
      </c>
      <c r="CN504" s="5">
        <v>124.3</v>
      </c>
      <c r="CO504" s="5">
        <v>126.7</v>
      </c>
      <c r="CP504" s="5">
        <v>124.4</v>
      </c>
      <c r="CQ504" s="5">
        <v>127.1</v>
      </c>
      <c r="CR504" s="5">
        <v>124.2</v>
      </c>
      <c r="CS504" s="5">
        <v>126.7</v>
      </c>
      <c r="CT504" s="5">
        <v>123.4</v>
      </c>
      <c r="CU504" s="5">
        <v>125.9</v>
      </c>
      <c r="CV504" s="5">
        <v>123.1</v>
      </c>
      <c r="CW504" s="5">
        <v>124.8</v>
      </c>
      <c r="CX504" s="5">
        <v>123.6</v>
      </c>
      <c r="CY504" s="5">
        <v>127.7</v>
      </c>
      <c r="CZ504" s="5">
        <v>122.5</v>
      </c>
      <c r="DA504" s="5">
        <v>121.8</v>
      </c>
      <c r="DB504" s="5">
        <v>122.2</v>
      </c>
      <c r="DC504" s="5">
        <v>124.8</v>
      </c>
      <c r="DD504" s="5">
        <v>126.2</v>
      </c>
      <c r="DE504" s="5">
        <v>127.5</v>
      </c>
      <c r="DF504" s="5">
        <v>129.1</v>
      </c>
      <c r="DG504" s="5">
        <v>133.1</v>
      </c>
      <c r="DH504" s="5">
        <v>137.6</v>
      </c>
      <c r="DI504" s="5">
        <v>137.69999999999999</v>
      </c>
      <c r="DJ504" s="5">
        <v>139.19999999999999</v>
      </c>
      <c r="DK504" s="5">
        <v>140.9</v>
      </c>
      <c r="DL504" s="5">
        <v>138.5</v>
      </c>
      <c r="DM504" s="5">
        <v>141.4</v>
      </c>
      <c r="DN504" s="5">
        <v>143.80000000000001</v>
      </c>
      <c r="DO504" s="5">
        <v>146.6</v>
      </c>
      <c r="DP504" s="5">
        <v>147.19999999999999</v>
      </c>
      <c r="DQ504" s="5">
        <v>149.19999999999999</v>
      </c>
      <c r="DR504" s="5">
        <v>149.5</v>
      </c>
      <c r="DS504" s="5">
        <v>153.30000000000001</v>
      </c>
      <c r="DT504" s="5">
        <v>153.80000000000001</v>
      </c>
    </row>
    <row r="505" spans="1:124">
      <c r="A505" s="3" t="s">
        <v>1023</v>
      </c>
      <c r="B505" s="3" t="s">
        <v>1024</v>
      </c>
      <c r="C505" s="4">
        <v>4.6800000000000001E-2</v>
      </c>
      <c r="D505" s="5">
        <v>105.1</v>
      </c>
      <c r="E505" s="5">
        <v>107.4</v>
      </c>
      <c r="F505" s="5">
        <v>102.9</v>
      </c>
      <c r="G505" s="5">
        <v>104.5</v>
      </c>
      <c r="H505" s="5">
        <v>106.9</v>
      </c>
      <c r="I505" s="5">
        <v>106.3</v>
      </c>
      <c r="J505" s="5">
        <v>109</v>
      </c>
      <c r="K505" s="5">
        <v>107.9</v>
      </c>
      <c r="L505" s="5">
        <v>110.4</v>
      </c>
      <c r="M505" s="5">
        <v>110.2</v>
      </c>
      <c r="N505" s="5">
        <v>112.7</v>
      </c>
      <c r="O505" s="5">
        <v>115.1</v>
      </c>
      <c r="P505" s="5">
        <v>113.3</v>
      </c>
      <c r="Q505" s="5">
        <v>118.5</v>
      </c>
      <c r="R505" s="5">
        <v>115.4</v>
      </c>
      <c r="S505" s="5">
        <v>124.6</v>
      </c>
      <c r="T505" s="5">
        <v>118.2</v>
      </c>
      <c r="U505" s="5">
        <v>122.5</v>
      </c>
      <c r="V505" s="5">
        <v>126.5</v>
      </c>
      <c r="W505" s="5">
        <v>125.8</v>
      </c>
      <c r="X505" s="5">
        <v>125.9</v>
      </c>
      <c r="Y505" s="5">
        <v>126.8</v>
      </c>
      <c r="Z505" s="5">
        <v>127.2</v>
      </c>
      <c r="AA505" s="5">
        <v>131.5</v>
      </c>
      <c r="AB505" s="5">
        <v>127.4</v>
      </c>
      <c r="AC505" s="5">
        <v>127.2</v>
      </c>
      <c r="AD505" s="5">
        <v>125.7</v>
      </c>
      <c r="AE505" s="5">
        <v>130.9</v>
      </c>
      <c r="AF505" s="5">
        <v>130.6</v>
      </c>
      <c r="AG505" s="5">
        <v>131.6</v>
      </c>
      <c r="AH505" s="5">
        <v>130.30000000000001</v>
      </c>
      <c r="AI505" s="5">
        <v>128</v>
      </c>
      <c r="AJ505" s="5">
        <v>125.6</v>
      </c>
      <c r="AK505" s="5">
        <v>123.4</v>
      </c>
      <c r="AL505" s="5">
        <v>125.4</v>
      </c>
      <c r="AM505" s="5">
        <v>124.1</v>
      </c>
      <c r="AN505" s="5">
        <v>128.30000000000001</v>
      </c>
      <c r="AO505" s="5">
        <v>128.69999999999999</v>
      </c>
      <c r="AP505" s="5">
        <v>131.1</v>
      </c>
      <c r="AQ505" s="5">
        <v>122.5</v>
      </c>
      <c r="AR505" s="5">
        <v>127.1</v>
      </c>
      <c r="AS505" s="5">
        <v>130</v>
      </c>
      <c r="AT505" s="5">
        <v>129.69999999999999</v>
      </c>
      <c r="AU505" s="5">
        <v>129.30000000000001</v>
      </c>
      <c r="AV505" s="5">
        <v>129.5</v>
      </c>
      <c r="AW505" s="5">
        <v>132.6</v>
      </c>
      <c r="AX505" s="5">
        <v>132.5</v>
      </c>
      <c r="AY505" s="5">
        <v>132</v>
      </c>
      <c r="AZ505" s="5">
        <v>135.5</v>
      </c>
      <c r="BA505" s="5">
        <v>135.80000000000001</v>
      </c>
      <c r="BB505" s="5">
        <v>135.69999999999999</v>
      </c>
      <c r="BC505" s="5">
        <v>132.9</v>
      </c>
      <c r="BD505" s="5">
        <v>135.9</v>
      </c>
      <c r="BE505" s="5">
        <v>135</v>
      </c>
      <c r="BF505" s="5">
        <v>136.1</v>
      </c>
      <c r="BG505" s="5">
        <v>137.4</v>
      </c>
      <c r="BH505" s="5">
        <v>131.19999999999999</v>
      </c>
      <c r="BI505" s="5">
        <v>132.1</v>
      </c>
      <c r="BJ505" s="5">
        <v>132.19999999999999</v>
      </c>
      <c r="BK505" s="5">
        <v>135.30000000000001</v>
      </c>
      <c r="BL505" s="5">
        <v>134.4</v>
      </c>
      <c r="BM505" s="5">
        <v>134.80000000000001</v>
      </c>
      <c r="BN505" s="5">
        <v>134</v>
      </c>
      <c r="BO505" s="5">
        <v>138.19999999999999</v>
      </c>
      <c r="BP505" s="5">
        <v>138.4</v>
      </c>
      <c r="BQ505" s="5">
        <v>129.9</v>
      </c>
      <c r="BR505" s="5">
        <v>131</v>
      </c>
      <c r="BS505" s="5">
        <v>130.69999999999999</v>
      </c>
      <c r="BT505" s="5">
        <v>130.80000000000001</v>
      </c>
      <c r="BU505" s="5">
        <v>134</v>
      </c>
      <c r="BV505" s="5">
        <v>134.4</v>
      </c>
      <c r="BW505" s="5">
        <v>133.4</v>
      </c>
      <c r="BX505" s="5">
        <v>131</v>
      </c>
      <c r="BY505" s="5">
        <v>136.69999999999999</v>
      </c>
      <c r="BZ505" s="5">
        <v>139.9</v>
      </c>
      <c r="CA505" s="5">
        <v>139.80000000000001</v>
      </c>
      <c r="CB505" s="5">
        <v>141</v>
      </c>
      <c r="CC505" s="5">
        <v>138.5</v>
      </c>
      <c r="CD505" s="5">
        <v>137.4</v>
      </c>
      <c r="CE505" s="5">
        <v>134.9</v>
      </c>
      <c r="CF505" s="5">
        <v>134.4</v>
      </c>
      <c r="CG505" s="5">
        <v>135</v>
      </c>
      <c r="CH505" s="5">
        <v>137.80000000000001</v>
      </c>
      <c r="CI505" s="5">
        <v>139</v>
      </c>
      <c r="CJ505" s="5">
        <v>133</v>
      </c>
      <c r="CK505" s="5">
        <v>142</v>
      </c>
      <c r="CL505" s="5">
        <v>145.30000000000001</v>
      </c>
      <c r="CM505" s="5">
        <v>148.5</v>
      </c>
      <c r="CN505" s="5">
        <v>141.80000000000001</v>
      </c>
      <c r="CO505" s="5">
        <v>137.9</v>
      </c>
      <c r="CP505" s="5">
        <v>146</v>
      </c>
      <c r="CQ505" s="5">
        <v>133</v>
      </c>
      <c r="CR505" s="5">
        <v>133.9</v>
      </c>
      <c r="CS505" s="5">
        <v>140.30000000000001</v>
      </c>
      <c r="CT505" s="5">
        <v>145.4</v>
      </c>
      <c r="CU505" s="5">
        <v>145.6</v>
      </c>
      <c r="CV505" s="5">
        <v>144.19999999999999</v>
      </c>
      <c r="CW505" s="5">
        <v>137.69999999999999</v>
      </c>
      <c r="CX505" s="5">
        <v>125.8</v>
      </c>
      <c r="CY505" s="5">
        <v>125.6</v>
      </c>
      <c r="CZ505" s="5">
        <v>129</v>
      </c>
      <c r="DA505" s="5">
        <v>138.5</v>
      </c>
      <c r="DB505" s="5">
        <v>143.19999999999999</v>
      </c>
      <c r="DC505" s="5">
        <v>146.1</v>
      </c>
      <c r="DD505" s="5">
        <v>147</v>
      </c>
      <c r="DE505" s="5">
        <v>148.9</v>
      </c>
      <c r="DF505" s="5">
        <v>149.9</v>
      </c>
      <c r="DG505" s="5">
        <v>157.1</v>
      </c>
      <c r="DH505" s="5">
        <v>161.4</v>
      </c>
      <c r="DI505" s="5">
        <v>159.30000000000001</v>
      </c>
      <c r="DJ505" s="5">
        <v>157.5</v>
      </c>
      <c r="DK505" s="5">
        <v>165</v>
      </c>
      <c r="DL505" s="5">
        <v>167</v>
      </c>
      <c r="DM505" s="5">
        <v>165.6</v>
      </c>
      <c r="DN505" s="5">
        <v>168.9</v>
      </c>
      <c r="DO505" s="5">
        <v>172.6</v>
      </c>
      <c r="DP505" s="5">
        <v>173.7</v>
      </c>
      <c r="DQ505" s="5">
        <v>176.1</v>
      </c>
      <c r="DR505" s="5">
        <v>170.4</v>
      </c>
      <c r="DS505" s="5">
        <v>174.5</v>
      </c>
      <c r="DT505" s="5">
        <v>177.2</v>
      </c>
    </row>
    <row r="506" spans="1:124">
      <c r="A506" s="3" t="s">
        <v>1025</v>
      </c>
      <c r="B506" s="3" t="s">
        <v>1026</v>
      </c>
      <c r="C506" s="4">
        <v>1.975E-2</v>
      </c>
      <c r="D506" s="5">
        <v>105.2</v>
      </c>
      <c r="E506" s="5">
        <v>106.2</v>
      </c>
      <c r="F506" s="5">
        <v>107.5</v>
      </c>
      <c r="G506" s="5">
        <v>106.1</v>
      </c>
      <c r="H506" s="5">
        <v>107.5</v>
      </c>
      <c r="I506" s="5">
        <v>107.7</v>
      </c>
      <c r="J506" s="5">
        <v>107.5</v>
      </c>
      <c r="K506" s="5">
        <v>108.4</v>
      </c>
      <c r="L506" s="5">
        <v>108.5</v>
      </c>
      <c r="M506" s="5">
        <v>110.3</v>
      </c>
      <c r="N506" s="5">
        <v>111.3</v>
      </c>
      <c r="O506" s="5">
        <v>112.1</v>
      </c>
      <c r="P506" s="5">
        <v>113.1</v>
      </c>
      <c r="Q506" s="5">
        <v>111.6</v>
      </c>
      <c r="R506" s="5">
        <v>114.1</v>
      </c>
      <c r="S506" s="5">
        <v>116.8</v>
      </c>
      <c r="T506" s="5">
        <v>119</v>
      </c>
      <c r="U506" s="5">
        <v>123</v>
      </c>
      <c r="V506" s="5">
        <v>123.1</v>
      </c>
      <c r="W506" s="5">
        <v>121.9</v>
      </c>
      <c r="X506" s="5">
        <v>123.4</v>
      </c>
      <c r="Y506" s="5">
        <v>125</v>
      </c>
      <c r="Z506" s="5">
        <v>126.8</v>
      </c>
      <c r="AA506" s="5">
        <v>127.9</v>
      </c>
      <c r="AB506" s="5">
        <v>127.5</v>
      </c>
      <c r="AC506" s="5">
        <v>129</v>
      </c>
      <c r="AD506" s="5">
        <v>126.1</v>
      </c>
      <c r="AE506" s="5">
        <v>126.2</v>
      </c>
      <c r="AF506" s="5">
        <v>129</v>
      </c>
      <c r="AG506" s="5">
        <v>131.30000000000001</v>
      </c>
      <c r="AH506" s="5">
        <v>131.9</v>
      </c>
      <c r="AI506" s="5">
        <v>131.4</v>
      </c>
      <c r="AJ506" s="5">
        <v>127</v>
      </c>
      <c r="AK506" s="5">
        <v>118.6</v>
      </c>
      <c r="AL506" s="5">
        <v>115.3</v>
      </c>
      <c r="AM506" s="5">
        <v>118.3</v>
      </c>
      <c r="AN506" s="5">
        <v>122.7</v>
      </c>
      <c r="AO506" s="5">
        <v>124.4</v>
      </c>
      <c r="AP506" s="5">
        <v>125.1</v>
      </c>
      <c r="AQ506" s="5">
        <v>123.3</v>
      </c>
      <c r="AR506" s="5">
        <v>119.5</v>
      </c>
      <c r="AS506" s="5">
        <v>116.7</v>
      </c>
      <c r="AT506" s="5">
        <v>116.1</v>
      </c>
      <c r="AU506" s="5">
        <v>115.6</v>
      </c>
      <c r="AV506" s="5">
        <v>112.4</v>
      </c>
      <c r="AW506" s="5">
        <v>113.1</v>
      </c>
      <c r="AX506" s="5">
        <v>112.1</v>
      </c>
      <c r="AY506" s="5">
        <v>114.8</v>
      </c>
      <c r="AZ506" s="5">
        <v>117.8</v>
      </c>
      <c r="BA506" s="5">
        <v>114.9</v>
      </c>
      <c r="BB506" s="5">
        <v>113.8</v>
      </c>
      <c r="BC506" s="5">
        <v>115.8</v>
      </c>
      <c r="BD506" s="5">
        <v>115.7</v>
      </c>
      <c r="BE506" s="5">
        <v>113.8</v>
      </c>
      <c r="BF506" s="5">
        <v>114.3</v>
      </c>
      <c r="BG506" s="5">
        <v>116.7</v>
      </c>
      <c r="BH506" s="5">
        <v>116.1</v>
      </c>
      <c r="BI506" s="5">
        <v>117.5</v>
      </c>
      <c r="BJ506" s="5">
        <v>119.7</v>
      </c>
      <c r="BK506" s="5">
        <v>122.8</v>
      </c>
      <c r="BL506" s="5">
        <v>120.3</v>
      </c>
      <c r="BM506" s="5">
        <v>119.1</v>
      </c>
      <c r="BN506" s="5">
        <v>120.5</v>
      </c>
      <c r="BO506" s="5">
        <v>120</v>
      </c>
      <c r="BP506" s="5">
        <v>120</v>
      </c>
      <c r="BQ506" s="5">
        <v>119.1</v>
      </c>
      <c r="BR506" s="5">
        <v>120.2</v>
      </c>
      <c r="BS506" s="5">
        <v>121.5</v>
      </c>
      <c r="BT506" s="5">
        <v>121.6</v>
      </c>
      <c r="BU506" s="5">
        <v>122.6</v>
      </c>
      <c r="BV506" s="5">
        <v>126.2</v>
      </c>
      <c r="BW506" s="5">
        <v>125.6</v>
      </c>
      <c r="BX506" s="5">
        <v>126.7</v>
      </c>
      <c r="BY506" s="5">
        <v>127.1</v>
      </c>
      <c r="BZ506" s="5">
        <v>127.9</v>
      </c>
      <c r="CA506" s="5">
        <v>128.5</v>
      </c>
      <c r="CB506" s="5">
        <v>127.4</v>
      </c>
      <c r="CC506" s="5">
        <v>128.1</v>
      </c>
      <c r="CD506" s="5">
        <v>127.1</v>
      </c>
      <c r="CE506" s="5">
        <v>126.5</v>
      </c>
      <c r="CF506" s="5">
        <v>123.3</v>
      </c>
      <c r="CG506" s="5">
        <v>121.4</v>
      </c>
      <c r="CH506" s="5">
        <v>121</v>
      </c>
      <c r="CI506" s="5">
        <v>120.6</v>
      </c>
      <c r="CJ506" s="5">
        <v>122.8</v>
      </c>
      <c r="CK506" s="5">
        <v>121</v>
      </c>
      <c r="CL506" s="5">
        <v>118.6</v>
      </c>
      <c r="CM506" s="5">
        <v>118</v>
      </c>
      <c r="CN506" s="5">
        <v>117.2</v>
      </c>
      <c r="CO506" s="5">
        <v>118.4</v>
      </c>
      <c r="CP506" s="5">
        <v>119.9</v>
      </c>
      <c r="CQ506" s="5">
        <v>118.5</v>
      </c>
      <c r="CR506" s="5">
        <v>113.8</v>
      </c>
      <c r="CS506" s="5">
        <v>113.2</v>
      </c>
      <c r="CT506" s="5">
        <v>114.8</v>
      </c>
      <c r="CU506" s="5">
        <v>115.5</v>
      </c>
      <c r="CV506" s="5">
        <v>115.3</v>
      </c>
      <c r="CW506" s="5">
        <v>113.2</v>
      </c>
      <c r="CX506" s="5">
        <v>114.6</v>
      </c>
      <c r="CY506" s="5">
        <v>116.1</v>
      </c>
      <c r="CZ506" s="5">
        <v>117</v>
      </c>
      <c r="DA506" s="5">
        <v>117</v>
      </c>
      <c r="DB506" s="5">
        <v>117.8</v>
      </c>
      <c r="DC506" s="5">
        <v>120.9</v>
      </c>
      <c r="DD506" s="5">
        <v>127.8</v>
      </c>
      <c r="DE506" s="5">
        <v>130.30000000000001</v>
      </c>
      <c r="DF506" s="5">
        <v>133.4</v>
      </c>
      <c r="DG506" s="5">
        <v>138.6</v>
      </c>
      <c r="DH506" s="5">
        <v>142.4</v>
      </c>
      <c r="DI506" s="5">
        <v>143.6</v>
      </c>
      <c r="DJ506" s="5">
        <v>137.69999999999999</v>
      </c>
      <c r="DK506" s="5">
        <v>136.9</v>
      </c>
      <c r="DL506" s="5">
        <v>138.80000000000001</v>
      </c>
      <c r="DM506" s="5">
        <v>141.9</v>
      </c>
      <c r="DN506" s="5">
        <v>148.69999999999999</v>
      </c>
      <c r="DO506" s="5">
        <v>148.30000000000001</v>
      </c>
      <c r="DP506" s="5">
        <v>148.69999999999999</v>
      </c>
      <c r="DQ506" s="5">
        <v>149.30000000000001</v>
      </c>
      <c r="DR506" s="5">
        <v>149</v>
      </c>
      <c r="DS506" s="5">
        <v>152.9</v>
      </c>
      <c r="DT506" s="5">
        <v>155.69999999999999</v>
      </c>
    </row>
    <row r="507" spans="1:124">
      <c r="A507" s="3" t="s">
        <v>1027</v>
      </c>
      <c r="B507" s="3" t="s">
        <v>1028</v>
      </c>
      <c r="C507" s="4">
        <v>6.2619999999999995E-2</v>
      </c>
      <c r="D507" s="5">
        <v>101.9</v>
      </c>
      <c r="E507" s="5">
        <v>102.1</v>
      </c>
      <c r="F507" s="5">
        <v>102.4</v>
      </c>
      <c r="G507" s="5">
        <v>103</v>
      </c>
      <c r="H507" s="5">
        <v>103</v>
      </c>
      <c r="I507" s="5">
        <v>103.1</v>
      </c>
      <c r="J507" s="5">
        <v>104</v>
      </c>
      <c r="K507" s="5">
        <v>103.9</v>
      </c>
      <c r="L507" s="5">
        <v>104.5</v>
      </c>
      <c r="M507" s="5">
        <v>103</v>
      </c>
      <c r="N507" s="5">
        <v>103.3</v>
      </c>
      <c r="O507" s="5">
        <v>104</v>
      </c>
      <c r="P507" s="5">
        <v>105.2</v>
      </c>
      <c r="Q507" s="5">
        <v>106.5</v>
      </c>
      <c r="R507" s="5">
        <v>106.3</v>
      </c>
      <c r="S507" s="5">
        <v>105.4</v>
      </c>
      <c r="T507" s="5">
        <v>103.4</v>
      </c>
      <c r="U507" s="5">
        <v>110.1</v>
      </c>
      <c r="V507" s="5">
        <v>108.9</v>
      </c>
      <c r="W507" s="5">
        <v>109.5</v>
      </c>
      <c r="X507" s="5">
        <v>109.4</v>
      </c>
      <c r="Y507" s="5">
        <v>109</v>
      </c>
      <c r="Z507" s="5">
        <v>107.9</v>
      </c>
      <c r="AA507" s="5">
        <v>108.5</v>
      </c>
      <c r="AB507" s="5">
        <v>107.7</v>
      </c>
      <c r="AC507" s="5">
        <v>107.9</v>
      </c>
      <c r="AD507" s="5">
        <v>107.4</v>
      </c>
      <c r="AE507" s="5">
        <v>108.9</v>
      </c>
      <c r="AF507" s="5">
        <v>109.5</v>
      </c>
      <c r="AG507" s="5">
        <v>106.6</v>
      </c>
      <c r="AH507" s="5">
        <v>105.7</v>
      </c>
      <c r="AI507" s="5">
        <v>104.1</v>
      </c>
      <c r="AJ507" s="5">
        <v>104.1</v>
      </c>
      <c r="AK507" s="5">
        <v>103.3</v>
      </c>
      <c r="AL507" s="5">
        <v>104.1</v>
      </c>
      <c r="AM507" s="5">
        <v>104.3</v>
      </c>
      <c r="AN507" s="5">
        <v>104.1</v>
      </c>
      <c r="AO507" s="5">
        <v>104.2</v>
      </c>
      <c r="AP507" s="5">
        <v>105</v>
      </c>
      <c r="AQ507" s="5">
        <v>103.5</v>
      </c>
      <c r="AR507" s="5">
        <v>102</v>
      </c>
      <c r="AS507" s="5">
        <v>100.8</v>
      </c>
      <c r="AT507" s="5">
        <v>101.3</v>
      </c>
      <c r="AU507" s="5">
        <v>100.9</v>
      </c>
      <c r="AV507" s="5">
        <v>101.1</v>
      </c>
      <c r="AW507" s="5">
        <v>100.7</v>
      </c>
      <c r="AX507" s="5">
        <v>100</v>
      </c>
      <c r="AY507" s="5">
        <v>101</v>
      </c>
      <c r="AZ507" s="5">
        <v>100.8</v>
      </c>
      <c r="BA507" s="5">
        <v>100.5</v>
      </c>
      <c r="BB507" s="5">
        <v>99.7</v>
      </c>
      <c r="BC507" s="5">
        <v>98.6</v>
      </c>
      <c r="BD507" s="5">
        <v>98.7</v>
      </c>
      <c r="BE507" s="5">
        <v>98.9</v>
      </c>
      <c r="BF507" s="5">
        <v>99.5</v>
      </c>
      <c r="BG507" s="5">
        <v>99.3</v>
      </c>
      <c r="BH507" s="5">
        <v>99.5</v>
      </c>
      <c r="BI507" s="5">
        <v>99.5</v>
      </c>
      <c r="BJ507" s="5">
        <v>100.9</v>
      </c>
      <c r="BK507" s="5">
        <v>101</v>
      </c>
      <c r="BL507" s="5">
        <v>100.9</v>
      </c>
      <c r="BM507" s="5">
        <v>100.4</v>
      </c>
      <c r="BN507" s="5">
        <v>100.9</v>
      </c>
      <c r="BO507" s="5">
        <v>100.9</v>
      </c>
      <c r="BP507" s="5">
        <v>101.7</v>
      </c>
      <c r="BQ507" s="5">
        <v>102.2</v>
      </c>
      <c r="BR507" s="5">
        <v>100.3</v>
      </c>
      <c r="BS507" s="5">
        <v>100.9</v>
      </c>
      <c r="BT507" s="5">
        <v>101</v>
      </c>
      <c r="BU507" s="5">
        <v>100.7</v>
      </c>
      <c r="BV507" s="5">
        <v>101.5</v>
      </c>
      <c r="BW507" s="5">
        <v>102.4</v>
      </c>
      <c r="BX507" s="5">
        <v>103.1</v>
      </c>
      <c r="BY507" s="5">
        <v>103.6</v>
      </c>
      <c r="BZ507" s="5">
        <v>105.3</v>
      </c>
      <c r="CA507" s="5">
        <v>105.8</v>
      </c>
      <c r="CB507" s="5">
        <v>105.9</v>
      </c>
      <c r="CC507" s="5">
        <v>105.5</v>
      </c>
      <c r="CD507" s="5">
        <v>105.6</v>
      </c>
      <c r="CE507" s="5">
        <v>105.8</v>
      </c>
      <c r="CF507" s="5">
        <v>106.9</v>
      </c>
      <c r="CG507" s="5">
        <v>106.5</v>
      </c>
      <c r="CH507" s="5">
        <v>104.5</v>
      </c>
      <c r="CI507" s="5">
        <v>104.5</v>
      </c>
      <c r="CJ507" s="5">
        <v>103.5</v>
      </c>
      <c r="CK507" s="5">
        <v>104.6</v>
      </c>
      <c r="CL507" s="5">
        <v>103.6</v>
      </c>
      <c r="CM507" s="5">
        <v>102.7</v>
      </c>
      <c r="CN507" s="5">
        <v>103.2</v>
      </c>
      <c r="CO507" s="5">
        <v>103.2</v>
      </c>
      <c r="CP507" s="5">
        <v>101.2</v>
      </c>
      <c r="CQ507" s="5">
        <v>101.9</v>
      </c>
      <c r="CR507" s="5">
        <v>105.5</v>
      </c>
      <c r="CS507" s="5">
        <v>104.8</v>
      </c>
      <c r="CT507" s="5">
        <v>104.9</v>
      </c>
      <c r="CU507" s="5">
        <v>104</v>
      </c>
      <c r="CV507" s="5">
        <v>104</v>
      </c>
      <c r="CW507" s="5">
        <v>101</v>
      </c>
      <c r="CX507" s="5">
        <v>102.7</v>
      </c>
      <c r="CY507" s="5">
        <v>102.2</v>
      </c>
      <c r="CZ507" s="5">
        <v>106.4</v>
      </c>
      <c r="DA507" s="5">
        <v>105.5</v>
      </c>
      <c r="DB507" s="5">
        <v>102.8</v>
      </c>
      <c r="DC507" s="5">
        <v>104.4</v>
      </c>
      <c r="DD507" s="5">
        <v>106.7</v>
      </c>
      <c r="DE507" s="5">
        <v>107.5</v>
      </c>
      <c r="DF507" s="5">
        <v>109</v>
      </c>
      <c r="DG507" s="5">
        <v>107.5</v>
      </c>
      <c r="DH507" s="5">
        <v>109</v>
      </c>
      <c r="DI507" s="5">
        <v>108</v>
      </c>
      <c r="DJ507" s="5">
        <v>106.7</v>
      </c>
      <c r="DK507" s="5">
        <v>107.1</v>
      </c>
      <c r="DL507" s="5">
        <v>106.5</v>
      </c>
      <c r="DM507" s="5">
        <v>108.2</v>
      </c>
      <c r="DN507" s="5">
        <v>108.7</v>
      </c>
      <c r="DO507" s="5">
        <v>108.7</v>
      </c>
      <c r="DP507" s="5">
        <v>108.9</v>
      </c>
      <c r="DQ507" s="5">
        <v>113.3</v>
      </c>
      <c r="DR507" s="5">
        <v>113.8</v>
      </c>
      <c r="DS507" s="5">
        <v>115.5</v>
      </c>
      <c r="DT507" s="5">
        <v>115.4</v>
      </c>
    </row>
    <row r="508" spans="1:124">
      <c r="A508" s="3" t="s">
        <v>1029</v>
      </c>
      <c r="B508" s="3" t="s">
        <v>1030</v>
      </c>
      <c r="C508" s="4">
        <v>6.8409999999999999E-2</v>
      </c>
      <c r="D508" s="5">
        <v>101</v>
      </c>
      <c r="E508" s="5">
        <v>103.8</v>
      </c>
      <c r="F508" s="5">
        <v>104.3</v>
      </c>
      <c r="G508" s="5">
        <v>103.8</v>
      </c>
      <c r="H508" s="5">
        <v>103.6</v>
      </c>
      <c r="I508" s="5">
        <v>104</v>
      </c>
      <c r="J508" s="5">
        <v>105.6</v>
      </c>
      <c r="K508" s="5">
        <v>104.7</v>
      </c>
      <c r="L508" s="5">
        <v>107.4</v>
      </c>
      <c r="M508" s="5">
        <v>110.5</v>
      </c>
      <c r="N508" s="5">
        <v>114.5</v>
      </c>
      <c r="O508" s="5">
        <v>116.9</v>
      </c>
      <c r="P508" s="5">
        <v>118.4</v>
      </c>
      <c r="Q508" s="5">
        <v>115.8</v>
      </c>
      <c r="R508" s="5">
        <v>117</v>
      </c>
      <c r="S508" s="5">
        <v>117.9</v>
      </c>
      <c r="T508" s="5">
        <v>122.9</v>
      </c>
      <c r="U508" s="5">
        <v>127.5</v>
      </c>
      <c r="V508" s="5">
        <v>124.6</v>
      </c>
      <c r="W508" s="5">
        <v>121.9</v>
      </c>
      <c r="X508" s="5">
        <v>121.2</v>
      </c>
      <c r="Y508" s="5">
        <v>123.8</v>
      </c>
      <c r="Z508" s="5">
        <v>123.2</v>
      </c>
      <c r="AA508" s="5">
        <v>123.7</v>
      </c>
      <c r="AB508" s="5">
        <v>124.6</v>
      </c>
      <c r="AC508" s="5">
        <v>124.4</v>
      </c>
      <c r="AD508" s="5">
        <v>124.9</v>
      </c>
      <c r="AE508" s="5">
        <v>126.8</v>
      </c>
      <c r="AF508" s="5">
        <v>124.8</v>
      </c>
      <c r="AG508" s="5">
        <v>125.7</v>
      </c>
      <c r="AH508" s="5">
        <v>126.5</v>
      </c>
      <c r="AI508" s="5">
        <v>123.7</v>
      </c>
      <c r="AJ508" s="5">
        <v>129</v>
      </c>
      <c r="AK508" s="5">
        <v>120.1</v>
      </c>
      <c r="AL508" s="5">
        <v>123.8</v>
      </c>
      <c r="AM508" s="5">
        <v>120.8</v>
      </c>
      <c r="AN508" s="5">
        <v>127.1</v>
      </c>
      <c r="AO508" s="5">
        <v>125</v>
      </c>
      <c r="AP508" s="5">
        <v>124.9</v>
      </c>
      <c r="AQ508" s="5">
        <v>126.7</v>
      </c>
      <c r="AR508" s="5">
        <v>122</v>
      </c>
      <c r="AS508" s="5">
        <v>120.9</v>
      </c>
      <c r="AT508" s="5">
        <v>119.9</v>
      </c>
      <c r="AU508" s="5">
        <v>116.9</v>
      </c>
      <c r="AV508" s="5">
        <v>110.6</v>
      </c>
      <c r="AW508" s="5">
        <v>113.6</v>
      </c>
      <c r="AX508" s="5">
        <v>113.3</v>
      </c>
      <c r="AY508" s="5">
        <v>113.3</v>
      </c>
      <c r="AZ508" s="5">
        <v>113.7</v>
      </c>
      <c r="BA508" s="5">
        <v>111</v>
      </c>
      <c r="BB508" s="5">
        <v>112.3</v>
      </c>
      <c r="BC508" s="5">
        <v>110</v>
      </c>
      <c r="BD508" s="5">
        <v>108.9</v>
      </c>
      <c r="BE508" s="5">
        <v>111.9</v>
      </c>
      <c r="BF508" s="5">
        <v>112.4</v>
      </c>
      <c r="BG508" s="5">
        <v>111.8</v>
      </c>
      <c r="BH508" s="5">
        <v>113</v>
      </c>
      <c r="BI508" s="5">
        <v>113.4</v>
      </c>
      <c r="BJ508" s="5">
        <v>114.6</v>
      </c>
      <c r="BK508" s="5">
        <v>120.9</v>
      </c>
      <c r="BL508" s="5">
        <v>118.9</v>
      </c>
      <c r="BM508" s="5">
        <v>117.4</v>
      </c>
      <c r="BN508" s="5">
        <v>116.6</v>
      </c>
      <c r="BO508" s="5">
        <v>122.5</v>
      </c>
      <c r="BP508" s="5">
        <v>122.7</v>
      </c>
      <c r="BQ508" s="5">
        <v>122.9</v>
      </c>
      <c r="BR508" s="5">
        <v>120.2</v>
      </c>
      <c r="BS508" s="5">
        <v>122</v>
      </c>
      <c r="BT508" s="5">
        <v>122</v>
      </c>
      <c r="BU508" s="5">
        <v>122.9</v>
      </c>
      <c r="BV508" s="5">
        <v>124</v>
      </c>
      <c r="BW508" s="5">
        <v>123</v>
      </c>
      <c r="BX508" s="5">
        <v>124.4</v>
      </c>
      <c r="BY508" s="5">
        <v>124.7</v>
      </c>
      <c r="BZ508" s="5">
        <v>125.4</v>
      </c>
      <c r="CA508" s="5">
        <v>125.1</v>
      </c>
      <c r="CB508" s="5">
        <v>125.5</v>
      </c>
      <c r="CC508" s="5">
        <v>127.3</v>
      </c>
      <c r="CD508" s="5">
        <v>127.2</v>
      </c>
      <c r="CE508" s="5">
        <v>127.7</v>
      </c>
      <c r="CF508" s="5">
        <v>127</v>
      </c>
      <c r="CG508" s="5">
        <v>127.1</v>
      </c>
      <c r="CH508" s="5">
        <v>127</v>
      </c>
      <c r="CI508" s="5">
        <v>125.1</v>
      </c>
      <c r="CJ508" s="5">
        <v>124.4</v>
      </c>
      <c r="CK508" s="5">
        <v>125</v>
      </c>
      <c r="CL508" s="5">
        <v>124</v>
      </c>
      <c r="CM508" s="5">
        <v>124.1</v>
      </c>
      <c r="CN508" s="5">
        <v>123.7</v>
      </c>
      <c r="CO508" s="5">
        <v>124</v>
      </c>
      <c r="CP508" s="5">
        <v>122.9</v>
      </c>
      <c r="CQ508" s="5">
        <v>122.7</v>
      </c>
      <c r="CR508" s="5">
        <v>121.8</v>
      </c>
      <c r="CS508" s="5">
        <v>123</v>
      </c>
      <c r="CT508" s="5">
        <v>122.5</v>
      </c>
      <c r="CU508" s="5">
        <v>122.7</v>
      </c>
      <c r="CV508" s="5">
        <v>120.9</v>
      </c>
      <c r="CW508" s="5">
        <v>119.5</v>
      </c>
      <c r="CX508" s="5">
        <v>119.5</v>
      </c>
      <c r="CY508" s="5">
        <v>120.6</v>
      </c>
      <c r="CZ508" s="5">
        <v>121.8</v>
      </c>
      <c r="DA508" s="5">
        <v>121.3</v>
      </c>
      <c r="DB508" s="5">
        <v>121</v>
      </c>
      <c r="DC508" s="5">
        <v>127.3</v>
      </c>
      <c r="DD508" s="5">
        <v>130.5</v>
      </c>
      <c r="DE508" s="5">
        <v>134.4</v>
      </c>
      <c r="DF508" s="5">
        <v>133.80000000000001</v>
      </c>
      <c r="DG508" s="5">
        <v>137.69999999999999</v>
      </c>
      <c r="DH508" s="5">
        <v>138.1</v>
      </c>
      <c r="DI508" s="5">
        <v>140.9</v>
      </c>
      <c r="DJ508" s="5">
        <v>140.4</v>
      </c>
      <c r="DK508" s="5">
        <v>144.5</v>
      </c>
      <c r="DL508" s="5">
        <v>148.19999999999999</v>
      </c>
      <c r="DM508" s="5">
        <v>148.1</v>
      </c>
      <c r="DN508" s="5">
        <v>148</v>
      </c>
      <c r="DO508" s="5">
        <v>147.9</v>
      </c>
      <c r="DP508" s="5">
        <v>148.5</v>
      </c>
      <c r="DQ508" s="5">
        <v>150</v>
      </c>
      <c r="DR508" s="5">
        <v>153.30000000000001</v>
      </c>
      <c r="DS508" s="5">
        <v>155.80000000000001</v>
      </c>
      <c r="DT508" s="5">
        <v>158.69999999999999</v>
      </c>
    </row>
    <row r="509" spans="1:124">
      <c r="A509" s="3" t="s">
        <v>1031</v>
      </c>
      <c r="B509" s="3" t="s">
        <v>1032</v>
      </c>
      <c r="C509" s="4">
        <v>0.31064999999999998</v>
      </c>
      <c r="D509" s="5">
        <v>102.6</v>
      </c>
      <c r="E509" s="5">
        <v>102.1</v>
      </c>
      <c r="F509" s="5">
        <v>103.8</v>
      </c>
      <c r="G509" s="5">
        <v>101.9</v>
      </c>
      <c r="H509" s="5">
        <v>102.2</v>
      </c>
      <c r="I509" s="5">
        <v>103.6</v>
      </c>
      <c r="J509" s="5">
        <v>104</v>
      </c>
      <c r="K509" s="5">
        <v>102.8</v>
      </c>
      <c r="L509" s="5">
        <v>104.7</v>
      </c>
      <c r="M509" s="5">
        <v>102.7</v>
      </c>
      <c r="N509" s="5">
        <v>103.8</v>
      </c>
      <c r="O509" s="5">
        <v>105.1</v>
      </c>
      <c r="P509" s="5">
        <v>105.8</v>
      </c>
      <c r="Q509" s="5">
        <v>108.1</v>
      </c>
      <c r="R509" s="5">
        <v>108.4</v>
      </c>
      <c r="S509" s="5">
        <v>109.6</v>
      </c>
      <c r="T509" s="5">
        <v>110.7</v>
      </c>
      <c r="U509" s="5">
        <v>113.8</v>
      </c>
      <c r="V509" s="5">
        <v>115.6</v>
      </c>
      <c r="W509" s="5">
        <v>115</v>
      </c>
      <c r="X509" s="5">
        <v>117.1</v>
      </c>
      <c r="Y509" s="5">
        <v>118.7</v>
      </c>
      <c r="Z509" s="5">
        <v>118.6</v>
      </c>
      <c r="AA509" s="5">
        <v>119.3</v>
      </c>
      <c r="AB509" s="5">
        <v>121.1</v>
      </c>
      <c r="AC509" s="5">
        <v>121.4</v>
      </c>
      <c r="AD509" s="5">
        <v>119.6</v>
      </c>
      <c r="AE509" s="5">
        <v>118.4</v>
      </c>
      <c r="AF509" s="5">
        <v>118.9</v>
      </c>
      <c r="AG509" s="5">
        <v>117.4</v>
      </c>
      <c r="AH509" s="5">
        <v>118.9</v>
      </c>
      <c r="AI509" s="5">
        <v>118.5</v>
      </c>
      <c r="AJ509" s="5">
        <v>118.8</v>
      </c>
      <c r="AK509" s="5">
        <v>112.9</v>
      </c>
      <c r="AL509" s="5">
        <v>111</v>
      </c>
      <c r="AM509" s="5">
        <v>112.7</v>
      </c>
      <c r="AN509" s="5">
        <v>114.7</v>
      </c>
      <c r="AO509" s="5">
        <v>116.5</v>
      </c>
      <c r="AP509" s="5">
        <v>116.4</v>
      </c>
      <c r="AQ509" s="5">
        <v>115.3</v>
      </c>
      <c r="AR509" s="5">
        <v>116.7</v>
      </c>
      <c r="AS509" s="5">
        <v>114.1</v>
      </c>
      <c r="AT509" s="5">
        <v>112.9</v>
      </c>
      <c r="AU509" s="5">
        <v>112.2</v>
      </c>
      <c r="AV509" s="5">
        <v>110.9</v>
      </c>
      <c r="AW509" s="5">
        <v>109.7</v>
      </c>
      <c r="AX509" s="5">
        <v>109.7</v>
      </c>
      <c r="AY509" s="5">
        <v>109.6</v>
      </c>
      <c r="AZ509" s="5">
        <v>110.4</v>
      </c>
      <c r="BA509" s="5">
        <v>112.7</v>
      </c>
      <c r="BB509" s="5">
        <v>112.8</v>
      </c>
      <c r="BC509" s="5">
        <v>111.7</v>
      </c>
      <c r="BD509" s="5">
        <v>111</v>
      </c>
      <c r="BE509" s="5">
        <v>110.1</v>
      </c>
      <c r="BF509" s="5">
        <v>110.5</v>
      </c>
      <c r="BG509" s="5">
        <v>112</v>
      </c>
      <c r="BH509" s="5">
        <v>112.8</v>
      </c>
      <c r="BI509" s="5">
        <v>113.3</v>
      </c>
      <c r="BJ509" s="5">
        <v>111.3</v>
      </c>
      <c r="BK509" s="5">
        <v>112.4</v>
      </c>
      <c r="BL509" s="5">
        <v>112.8</v>
      </c>
      <c r="BM509" s="5">
        <v>112</v>
      </c>
      <c r="BN509" s="5">
        <v>112</v>
      </c>
      <c r="BO509" s="5">
        <v>111.7</v>
      </c>
      <c r="BP509" s="5">
        <v>119.7</v>
      </c>
      <c r="BQ509" s="5">
        <v>120.2</v>
      </c>
      <c r="BR509" s="5">
        <v>119.3</v>
      </c>
      <c r="BS509" s="5">
        <v>119.9</v>
      </c>
      <c r="BT509" s="5">
        <v>121.4</v>
      </c>
      <c r="BU509" s="5">
        <v>120.4</v>
      </c>
      <c r="BV509" s="5">
        <v>120.5</v>
      </c>
      <c r="BW509" s="5">
        <v>123.2</v>
      </c>
      <c r="BX509" s="5">
        <v>125.2</v>
      </c>
      <c r="BY509" s="5">
        <v>124.4</v>
      </c>
      <c r="BZ509" s="5">
        <v>125.2</v>
      </c>
      <c r="CA509" s="5">
        <v>122.7</v>
      </c>
      <c r="CB509" s="5">
        <v>122.3</v>
      </c>
      <c r="CC509" s="5">
        <v>119.9</v>
      </c>
      <c r="CD509" s="5">
        <v>121</v>
      </c>
      <c r="CE509" s="5">
        <v>120.8</v>
      </c>
      <c r="CF509" s="5">
        <v>124.9</v>
      </c>
      <c r="CG509" s="5">
        <v>123.7</v>
      </c>
      <c r="CH509" s="5">
        <v>122.7</v>
      </c>
      <c r="CI509" s="5">
        <v>124.3</v>
      </c>
      <c r="CJ509" s="5">
        <v>124.9</v>
      </c>
      <c r="CK509" s="5">
        <v>120.6</v>
      </c>
      <c r="CL509" s="5">
        <v>120.9</v>
      </c>
      <c r="CM509" s="5">
        <v>120.2</v>
      </c>
      <c r="CN509" s="5">
        <v>116.4</v>
      </c>
      <c r="CO509" s="5">
        <v>113.8</v>
      </c>
      <c r="CP509" s="5">
        <v>115.9</v>
      </c>
      <c r="CQ509" s="5">
        <v>115.3</v>
      </c>
      <c r="CR509" s="5">
        <v>117.5</v>
      </c>
      <c r="CS509" s="5">
        <v>116.4</v>
      </c>
      <c r="CT509" s="5">
        <v>113.7</v>
      </c>
      <c r="CU509" s="5">
        <v>113.8</v>
      </c>
      <c r="CV509" s="5">
        <v>114.5</v>
      </c>
      <c r="CW509" s="5">
        <v>118.1</v>
      </c>
      <c r="CX509" s="5">
        <v>120.2</v>
      </c>
      <c r="CY509" s="5">
        <v>118.4</v>
      </c>
      <c r="CZ509" s="5">
        <v>121.2</v>
      </c>
      <c r="DA509" s="5">
        <v>122.2</v>
      </c>
      <c r="DB509" s="5">
        <v>122.8</v>
      </c>
      <c r="DC509" s="5">
        <v>126.3</v>
      </c>
      <c r="DD509" s="5">
        <v>127.6</v>
      </c>
      <c r="DE509" s="5">
        <v>129.4</v>
      </c>
      <c r="DF509" s="5">
        <v>127.1</v>
      </c>
      <c r="DG509" s="5">
        <v>133.6</v>
      </c>
      <c r="DH509" s="5">
        <v>134.6</v>
      </c>
      <c r="DI509" s="5">
        <v>131.9</v>
      </c>
      <c r="DJ509" s="5">
        <v>130.30000000000001</v>
      </c>
      <c r="DK509" s="5">
        <v>132.69999999999999</v>
      </c>
      <c r="DL509" s="5">
        <v>132.69999999999999</v>
      </c>
      <c r="DM509" s="5">
        <v>132.6</v>
      </c>
      <c r="DN509" s="5">
        <v>137.4</v>
      </c>
      <c r="DO509" s="5">
        <v>139.30000000000001</v>
      </c>
      <c r="DP509" s="5">
        <v>138.1</v>
      </c>
      <c r="DQ509" s="5">
        <v>137.5</v>
      </c>
      <c r="DR509" s="5">
        <v>139</v>
      </c>
      <c r="DS509" s="5">
        <v>145.80000000000001</v>
      </c>
      <c r="DT509" s="5">
        <v>150.4</v>
      </c>
    </row>
    <row r="510" spans="1:124">
      <c r="A510" s="3" t="s">
        <v>1033</v>
      </c>
      <c r="B510" s="3" t="s">
        <v>1034</v>
      </c>
      <c r="C510" s="4">
        <v>7.5630000000000003E-2</v>
      </c>
      <c r="D510" s="5">
        <v>100.6</v>
      </c>
      <c r="E510" s="5">
        <v>101.7</v>
      </c>
      <c r="F510" s="5">
        <v>99.6</v>
      </c>
      <c r="G510" s="5">
        <v>101.8</v>
      </c>
      <c r="H510" s="5">
        <v>103.5</v>
      </c>
      <c r="I510" s="5">
        <v>104.5</v>
      </c>
      <c r="J510" s="5">
        <v>103.9</v>
      </c>
      <c r="K510" s="5">
        <v>105.3</v>
      </c>
      <c r="L510" s="5">
        <v>105.3</v>
      </c>
      <c r="M510" s="5">
        <v>104.6</v>
      </c>
      <c r="N510" s="5">
        <v>105.9</v>
      </c>
      <c r="O510" s="5">
        <v>104.5</v>
      </c>
      <c r="P510" s="5">
        <v>107.3</v>
      </c>
      <c r="Q510" s="5">
        <v>106.8</v>
      </c>
      <c r="R510" s="5">
        <v>108</v>
      </c>
      <c r="S510" s="5">
        <v>109.4</v>
      </c>
      <c r="T510" s="5">
        <v>111.9</v>
      </c>
      <c r="U510" s="5">
        <v>113.4</v>
      </c>
      <c r="V510" s="5">
        <v>114.6</v>
      </c>
      <c r="W510" s="5">
        <v>112.6</v>
      </c>
      <c r="X510" s="5">
        <v>116.5</v>
      </c>
      <c r="Y510" s="5">
        <v>115.3</v>
      </c>
      <c r="Z510" s="5">
        <v>116.4</v>
      </c>
      <c r="AA510" s="5">
        <v>115.9</v>
      </c>
      <c r="AB510" s="5">
        <v>116.9</v>
      </c>
      <c r="AC510" s="5">
        <v>116.7</v>
      </c>
      <c r="AD510" s="5">
        <v>117.8</v>
      </c>
      <c r="AE510" s="5">
        <v>117.5</v>
      </c>
      <c r="AF510" s="5">
        <v>117.7</v>
      </c>
      <c r="AG510" s="5">
        <v>117.3</v>
      </c>
      <c r="AH510" s="5">
        <v>117.5</v>
      </c>
      <c r="AI510" s="5">
        <v>117.1</v>
      </c>
      <c r="AJ510" s="5">
        <v>114.4</v>
      </c>
      <c r="AK510" s="5">
        <v>112.8</v>
      </c>
      <c r="AL510" s="5">
        <v>113.3</v>
      </c>
      <c r="AM510" s="5">
        <v>114.6</v>
      </c>
      <c r="AN510" s="5">
        <v>115.5</v>
      </c>
      <c r="AO510" s="5">
        <v>116.6</v>
      </c>
      <c r="AP510" s="5">
        <v>116.6</v>
      </c>
      <c r="AQ510" s="5">
        <v>115.5</v>
      </c>
      <c r="AR510" s="5">
        <v>114</v>
      </c>
      <c r="AS510" s="5">
        <v>113.5</v>
      </c>
      <c r="AT510" s="5">
        <v>112.9</v>
      </c>
      <c r="AU510" s="5">
        <v>112.7</v>
      </c>
      <c r="AV510" s="5">
        <v>113.8</v>
      </c>
      <c r="AW510" s="5">
        <v>112.9</v>
      </c>
      <c r="AX510" s="5">
        <v>112.3</v>
      </c>
      <c r="AY510" s="5">
        <v>113.1</v>
      </c>
      <c r="AZ510" s="5">
        <v>116.4</v>
      </c>
      <c r="BA510" s="5">
        <v>116.4</v>
      </c>
      <c r="BB510" s="5">
        <v>116.7</v>
      </c>
      <c r="BC510" s="5">
        <v>115.4</v>
      </c>
      <c r="BD510" s="5">
        <v>116.2</v>
      </c>
      <c r="BE510" s="5">
        <v>115.8</v>
      </c>
      <c r="BF510" s="5">
        <v>116.3</v>
      </c>
      <c r="BG510" s="5">
        <v>116.8</v>
      </c>
      <c r="BH510" s="5">
        <v>117.3</v>
      </c>
      <c r="BI510" s="5">
        <v>116.6</v>
      </c>
      <c r="BJ510" s="5">
        <v>116.6</v>
      </c>
      <c r="BK510" s="5">
        <v>116.5</v>
      </c>
      <c r="BL510" s="5">
        <v>115.4</v>
      </c>
      <c r="BM510" s="5">
        <v>116.4</v>
      </c>
      <c r="BN510" s="5">
        <v>115.7</v>
      </c>
      <c r="BO510" s="5">
        <v>116.8</v>
      </c>
      <c r="BP510" s="5">
        <v>115.2</v>
      </c>
      <c r="BQ510" s="5">
        <v>116.1</v>
      </c>
      <c r="BR510" s="5">
        <v>114.9</v>
      </c>
      <c r="BS510" s="5">
        <v>113.4</v>
      </c>
      <c r="BT510" s="5">
        <v>113</v>
      </c>
      <c r="BU510" s="5">
        <v>114.8</v>
      </c>
      <c r="BV510" s="5">
        <v>114.6</v>
      </c>
      <c r="BW510" s="5">
        <v>114.7</v>
      </c>
      <c r="BX510" s="5">
        <v>115.6</v>
      </c>
      <c r="BY510" s="5">
        <v>115.9</v>
      </c>
      <c r="BZ510" s="5">
        <v>114</v>
      </c>
      <c r="CA510" s="5">
        <v>116.4</v>
      </c>
      <c r="CB510" s="5">
        <v>117.4</v>
      </c>
      <c r="CC510" s="5">
        <v>119</v>
      </c>
      <c r="CD510" s="5">
        <v>119</v>
      </c>
      <c r="CE510" s="5">
        <v>116.9</v>
      </c>
      <c r="CF510" s="5">
        <v>119.5</v>
      </c>
      <c r="CG510" s="5">
        <v>117.5</v>
      </c>
      <c r="CH510" s="5">
        <v>118.5</v>
      </c>
      <c r="CI510" s="5">
        <v>119.3</v>
      </c>
      <c r="CJ510" s="5">
        <v>118.6</v>
      </c>
      <c r="CK510" s="5">
        <v>121.6</v>
      </c>
      <c r="CL510" s="5">
        <v>119.6</v>
      </c>
      <c r="CM510" s="5">
        <v>118</v>
      </c>
      <c r="CN510" s="5">
        <v>119.4</v>
      </c>
      <c r="CO510" s="5">
        <v>120.4</v>
      </c>
      <c r="CP510" s="5">
        <v>120.5</v>
      </c>
      <c r="CQ510" s="5">
        <v>119.3</v>
      </c>
      <c r="CR510" s="5">
        <v>118.2</v>
      </c>
      <c r="CS510" s="5">
        <v>118.5</v>
      </c>
      <c r="CT510" s="5">
        <v>118.1</v>
      </c>
      <c r="CU510" s="5">
        <v>114.7</v>
      </c>
      <c r="CV510" s="5">
        <v>114.5</v>
      </c>
      <c r="CW510" s="5">
        <v>114.3</v>
      </c>
      <c r="CX510" s="5">
        <v>116.5</v>
      </c>
      <c r="CY510" s="5">
        <v>117.1</v>
      </c>
      <c r="CZ510" s="5">
        <v>121.7</v>
      </c>
      <c r="DA510" s="5">
        <v>128.30000000000001</v>
      </c>
      <c r="DB510" s="5">
        <v>131.19999999999999</v>
      </c>
      <c r="DC510" s="5">
        <v>134</v>
      </c>
      <c r="DD510" s="5">
        <v>134.30000000000001</v>
      </c>
      <c r="DE510" s="5">
        <v>134.80000000000001</v>
      </c>
      <c r="DF510" s="5">
        <v>135.5</v>
      </c>
      <c r="DG510" s="5">
        <v>137.30000000000001</v>
      </c>
      <c r="DH510" s="5">
        <v>140.4</v>
      </c>
      <c r="DI510" s="5">
        <v>141.30000000000001</v>
      </c>
      <c r="DJ510" s="5">
        <v>142.5</v>
      </c>
      <c r="DK510" s="5">
        <v>142.6</v>
      </c>
      <c r="DL510" s="5">
        <v>145.19999999999999</v>
      </c>
      <c r="DM510" s="5">
        <v>151.19999999999999</v>
      </c>
      <c r="DN510" s="5">
        <v>154.30000000000001</v>
      </c>
      <c r="DO510" s="5">
        <v>152.1</v>
      </c>
      <c r="DP510" s="5">
        <v>152.19999999999999</v>
      </c>
      <c r="DQ510" s="5">
        <v>151.4</v>
      </c>
      <c r="DR510" s="5">
        <v>150.9</v>
      </c>
      <c r="DS510" s="5">
        <v>152.6</v>
      </c>
      <c r="DT510" s="5">
        <v>152.4</v>
      </c>
    </row>
    <row r="511" spans="1:124">
      <c r="A511" s="3" t="s">
        <v>1035</v>
      </c>
      <c r="B511" s="3" t="s">
        <v>1036</v>
      </c>
      <c r="C511" s="4">
        <v>1.448E-2</v>
      </c>
      <c r="D511" s="5">
        <v>103.5</v>
      </c>
      <c r="E511" s="5">
        <v>103.6</v>
      </c>
      <c r="F511" s="5">
        <v>105</v>
      </c>
      <c r="G511" s="5">
        <v>104.9</v>
      </c>
      <c r="H511" s="5">
        <v>104.6</v>
      </c>
      <c r="I511" s="5">
        <v>104.1</v>
      </c>
      <c r="J511" s="5">
        <v>104.6</v>
      </c>
      <c r="K511" s="5">
        <v>105.1</v>
      </c>
      <c r="L511" s="5">
        <v>105.3</v>
      </c>
      <c r="M511" s="5">
        <v>105.4</v>
      </c>
      <c r="N511" s="5">
        <v>104.6</v>
      </c>
      <c r="O511" s="5">
        <v>105.9</v>
      </c>
      <c r="P511" s="5">
        <v>105.9</v>
      </c>
      <c r="Q511" s="5">
        <v>106.1</v>
      </c>
      <c r="R511" s="5">
        <v>106.5</v>
      </c>
      <c r="S511" s="5">
        <v>109.1</v>
      </c>
      <c r="T511" s="5">
        <v>111.5</v>
      </c>
      <c r="U511" s="5">
        <v>111.7</v>
      </c>
      <c r="V511" s="5">
        <v>114.2</v>
      </c>
      <c r="W511" s="5">
        <v>114.4</v>
      </c>
      <c r="X511" s="5">
        <v>113.3</v>
      </c>
      <c r="Y511" s="5">
        <v>113.3</v>
      </c>
      <c r="Z511" s="5">
        <v>112.5</v>
      </c>
      <c r="AA511" s="5">
        <v>115.1</v>
      </c>
      <c r="AB511" s="5">
        <v>114.6</v>
      </c>
      <c r="AC511" s="5">
        <v>113.6</v>
      </c>
      <c r="AD511" s="5">
        <v>113.2</v>
      </c>
      <c r="AE511" s="5">
        <v>112.9</v>
      </c>
      <c r="AF511" s="5">
        <v>112.2</v>
      </c>
      <c r="AG511" s="5">
        <v>112.4</v>
      </c>
      <c r="AH511" s="5">
        <v>112.4</v>
      </c>
      <c r="AI511" s="5">
        <v>112.9</v>
      </c>
      <c r="AJ511" s="5">
        <v>110.7</v>
      </c>
      <c r="AK511" s="5">
        <v>108.3</v>
      </c>
      <c r="AL511" s="5">
        <v>107.8</v>
      </c>
      <c r="AM511" s="5">
        <v>108.3</v>
      </c>
      <c r="AN511" s="5">
        <v>110.7</v>
      </c>
      <c r="AO511" s="5">
        <v>110.9</v>
      </c>
      <c r="AP511" s="5">
        <v>112.7</v>
      </c>
      <c r="AQ511" s="5">
        <v>110.1</v>
      </c>
      <c r="AR511" s="5">
        <v>110</v>
      </c>
      <c r="AS511" s="5">
        <v>108.3</v>
      </c>
      <c r="AT511" s="5">
        <v>108.7</v>
      </c>
      <c r="AU511" s="5">
        <v>107.9</v>
      </c>
      <c r="AV511" s="5">
        <v>108.1</v>
      </c>
      <c r="AW511" s="5">
        <v>107.7</v>
      </c>
      <c r="AX511" s="5">
        <v>105.4</v>
      </c>
      <c r="AY511" s="5">
        <v>106.7</v>
      </c>
      <c r="AZ511" s="5">
        <v>111.8</v>
      </c>
      <c r="BA511" s="5">
        <v>109.3</v>
      </c>
      <c r="BB511" s="5">
        <v>108.1</v>
      </c>
      <c r="BC511" s="5">
        <v>111.1</v>
      </c>
      <c r="BD511" s="5">
        <v>107.2</v>
      </c>
      <c r="BE511" s="5">
        <v>110.3</v>
      </c>
      <c r="BF511" s="5">
        <v>109.7</v>
      </c>
      <c r="BG511" s="5">
        <v>107.2</v>
      </c>
      <c r="BH511" s="5">
        <v>108.6</v>
      </c>
      <c r="BI511" s="5">
        <v>109.4</v>
      </c>
      <c r="BJ511" s="5">
        <v>110.9</v>
      </c>
      <c r="BK511" s="5">
        <v>111.5</v>
      </c>
      <c r="BL511" s="5">
        <v>112.1</v>
      </c>
      <c r="BM511" s="5">
        <v>112.1</v>
      </c>
      <c r="BN511" s="5">
        <v>112.1</v>
      </c>
      <c r="BO511" s="5">
        <v>104.9</v>
      </c>
      <c r="BP511" s="5">
        <v>104.9</v>
      </c>
      <c r="BQ511" s="5">
        <v>104.9</v>
      </c>
      <c r="BR511" s="5">
        <v>107.5</v>
      </c>
      <c r="BS511" s="5">
        <v>107.3</v>
      </c>
      <c r="BT511" s="5">
        <v>108</v>
      </c>
      <c r="BU511" s="5">
        <v>107.2</v>
      </c>
      <c r="BV511" s="5">
        <v>108.6</v>
      </c>
      <c r="BW511" s="5">
        <v>108.6</v>
      </c>
      <c r="BX511" s="5">
        <v>109.4</v>
      </c>
      <c r="BY511" s="5">
        <v>109.7</v>
      </c>
      <c r="BZ511" s="5">
        <v>109.8</v>
      </c>
      <c r="CA511" s="5">
        <v>110.8</v>
      </c>
      <c r="CB511" s="5">
        <v>110.3</v>
      </c>
      <c r="CC511" s="5">
        <v>111.6</v>
      </c>
      <c r="CD511" s="5">
        <v>113.8</v>
      </c>
      <c r="CE511" s="5">
        <v>115.3</v>
      </c>
      <c r="CF511" s="5">
        <v>111.8</v>
      </c>
      <c r="CG511" s="5">
        <v>112.3</v>
      </c>
      <c r="CH511" s="5">
        <v>113.8</v>
      </c>
      <c r="CI511" s="5">
        <v>112.7</v>
      </c>
      <c r="CJ511" s="5">
        <v>112.6</v>
      </c>
      <c r="CK511" s="5">
        <v>114.2</v>
      </c>
      <c r="CL511" s="5">
        <v>112.7</v>
      </c>
      <c r="CM511" s="5">
        <v>112.3</v>
      </c>
      <c r="CN511" s="5">
        <v>111.3</v>
      </c>
      <c r="CO511" s="5">
        <v>113.5</v>
      </c>
      <c r="CP511" s="5">
        <v>110.3</v>
      </c>
      <c r="CQ511" s="5">
        <v>112.5</v>
      </c>
      <c r="CR511" s="5">
        <v>111.8</v>
      </c>
      <c r="CS511" s="5">
        <v>112.4</v>
      </c>
      <c r="CT511" s="5">
        <v>111.2</v>
      </c>
      <c r="CU511" s="5">
        <v>110.8</v>
      </c>
      <c r="CV511" s="5">
        <v>109.9</v>
      </c>
      <c r="CW511" s="5">
        <v>112.4</v>
      </c>
      <c r="CX511" s="5">
        <v>115.2</v>
      </c>
      <c r="CY511" s="5">
        <v>114.9</v>
      </c>
      <c r="CZ511" s="5">
        <v>113.4</v>
      </c>
      <c r="DA511" s="5">
        <v>114.6</v>
      </c>
      <c r="DB511" s="5">
        <v>114.6</v>
      </c>
      <c r="DC511" s="5">
        <v>115.6</v>
      </c>
      <c r="DD511" s="5">
        <v>116.5</v>
      </c>
      <c r="DE511" s="5">
        <v>117.8</v>
      </c>
      <c r="DF511" s="5">
        <v>119.9</v>
      </c>
      <c r="DG511" s="5">
        <v>130.1</v>
      </c>
      <c r="DH511" s="5">
        <v>129.9</v>
      </c>
      <c r="DI511" s="5">
        <v>128.80000000000001</v>
      </c>
      <c r="DJ511" s="5">
        <v>128.9</v>
      </c>
      <c r="DK511" s="5">
        <v>128.6</v>
      </c>
      <c r="DL511" s="5">
        <v>126.7</v>
      </c>
      <c r="DM511" s="5">
        <v>128.19999999999999</v>
      </c>
      <c r="DN511" s="5">
        <v>142.6</v>
      </c>
      <c r="DO511" s="5">
        <v>138.4</v>
      </c>
      <c r="DP511" s="5">
        <v>134.4</v>
      </c>
      <c r="DQ511" s="5">
        <v>132.80000000000001</v>
      </c>
      <c r="DR511" s="5">
        <v>136.5</v>
      </c>
      <c r="DS511" s="5">
        <v>139.6</v>
      </c>
      <c r="DT511" s="5">
        <v>139.69999999999999</v>
      </c>
    </row>
    <row r="512" spans="1:124">
      <c r="A512" s="3" t="s">
        <v>1037</v>
      </c>
      <c r="B512" s="3" t="s">
        <v>1038</v>
      </c>
      <c r="C512" s="4">
        <v>0.20335</v>
      </c>
      <c r="D512" s="5">
        <v>98.9</v>
      </c>
      <c r="E512" s="5">
        <v>103.3</v>
      </c>
      <c r="F512" s="5">
        <v>104.9</v>
      </c>
      <c r="G512" s="5">
        <v>105.2</v>
      </c>
      <c r="H512" s="5">
        <v>105.9</v>
      </c>
      <c r="I512" s="5">
        <v>107.2</v>
      </c>
      <c r="J512" s="5">
        <v>107.4</v>
      </c>
      <c r="K512" s="5">
        <v>106.8</v>
      </c>
      <c r="L512" s="5">
        <v>104.2</v>
      </c>
      <c r="M512" s="5">
        <v>100.8</v>
      </c>
      <c r="N512" s="5">
        <v>99.4</v>
      </c>
      <c r="O512" s="5">
        <v>100.8</v>
      </c>
      <c r="P512" s="5">
        <v>107.1</v>
      </c>
      <c r="Q512" s="5">
        <v>112.1</v>
      </c>
      <c r="R512" s="5">
        <v>107.1</v>
      </c>
      <c r="S512" s="5">
        <v>108.8</v>
      </c>
      <c r="T512" s="5">
        <v>112.4</v>
      </c>
      <c r="U512" s="5">
        <v>105.7</v>
      </c>
      <c r="V512" s="5">
        <v>115.7</v>
      </c>
      <c r="W512" s="5">
        <v>116</v>
      </c>
      <c r="X512" s="5">
        <v>117.4</v>
      </c>
      <c r="Y512" s="5">
        <v>111.7</v>
      </c>
      <c r="Z512" s="5">
        <v>117.6</v>
      </c>
      <c r="AA512" s="5">
        <v>117</v>
      </c>
      <c r="AB512" s="5">
        <v>117.7</v>
      </c>
      <c r="AC512" s="5">
        <v>115.2</v>
      </c>
      <c r="AD512" s="5">
        <v>118.8</v>
      </c>
      <c r="AE512" s="5">
        <v>120.1</v>
      </c>
      <c r="AF512" s="5">
        <v>118.1</v>
      </c>
      <c r="AG512" s="5">
        <v>120</v>
      </c>
      <c r="AH512" s="5">
        <v>114.4</v>
      </c>
      <c r="AI512" s="5">
        <v>113.8</v>
      </c>
      <c r="AJ512" s="5">
        <v>116.1</v>
      </c>
      <c r="AK512" s="5">
        <v>112</v>
      </c>
      <c r="AL512" s="5">
        <v>110.8</v>
      </c>
      <c r="AM512" s="5">
        <v>116.4</v>
      </c>
      <c r="AN512" s="5">
        <v>118.2</v>
      </c>
      <c r="AO512" s="5">
        <v>116.9</v>
      </c>
      <c r="AP512" s="5">
        <v>115.7</v>
      </c>
      <c r="AQ512" s="5">
        <v>114.9</v>
      </c>
      <c r="AR512" s="5">
        <v>115.7</v>
      </c>
      <c r="AS512" s="5">
        <v>115.1</v>
      </c>
      <c r="AT512" s="5">
        <v>112.9</v>
      </c>
      <c r="AU512" s="5">
        <v>118.6</v>
      </c>
      <c r="AV512" s="5">
        <v>115.1</v>
      </c>
      <c r="AW512" s="5">
        <v>115.3</v>
      </c>
      <c r="AX512" s="5">
        <v>110</v>
      </c>
      <c r="AY512" s="5">
        <v>115.3</v>
      </c>
      <c r="AZ512" s="5">
        <v>114.7</v>
      </c>
      <c r="BA512" s="5">
        <v>113.8</v>
      </c>
      <c r="BB512" s="5">
        <v>115.2</v>
      </c>
      <c r="BC512" s="5">
        <v>115.5</v>
      </c>
      <c r="BD512" s="5">
        <v>114.6</v>
      </c>
      <c r="BE512" s="5">
        <v>116.1</v>
      </c>
      <c r="BF512" s="5">
        <v>118.7</v>
      </c>
      <c r="BG512" s="5">
        <v>117.8</v>
      </c>
      <c r="BH512" s="5">
        <v>117.5</v>
      </c>
      <c r="BI512" s="5">
        <v>118.6</v>
      </c>
      <c r="BJ512" s="5">
        <v>118.9</v>
      </c>
      <c r="BK512" s="5">
        <v>118.9</v>
      </c>
      <c r="BL512" s="5">
        <v>116.9</v>
      </c>
      <c r="BM512" s="5">
        <v>117.9</v>
      </c>
      <c r="BN512" s="5">
        <v>120.2</v>
      </c>
      <c r="BO512" s="5">
        <v>120.5</v>
      </c>
      <c r="BP512" s="5">
        <v>119.2</v>
      </c>
      <c r="BQ512" s="5">
        <v>117.7</v>
      </c>
      <c r="BR512" s="5">
        <v>119.4</v>
      </c>
      <c r="BS512" s="5">
        <v>119.1</v>
      </c>
      <c r="BT512" s="5">
        <v>117.5</v>
      </c>
      <c r="BU512" s="5">
        <v>118.9</v>
      </c>
      <c r="BV512" s="5">
        <v>120.5</v>
      </c>
      <c r="BW512" s="5">
        <v>117.6</v>
      </c>
      <c r="BX512" s="5">
        <v>120.9</v>
      </c>
      <c r="BY512" s="5">
        <v>120.6</v>
      </c>
      <c r="BZ512" s="5">
        <v>123</v>
      </c>
      <c r="CA512" s="5">
        <v>123.2</v>
      </c>
      <c r="CB512" s="5">
        <v>122.9</v>
      </c>
      <c r="CC512" s="5">
        <v>124.7</v>
      </c>
      <c r="CD512" s="5">
        <v>123.6</v>
      </c>
      <c r="CE512" s="5">
        <v>125.1</v>
      </c>
      <c r="CF512" s="5">
        <v>125</v>
      </c>
      <c r="CG512" s="5">
        <v>123.4</v>
      </c>
      <c r="CH512" s="5">
        <v>123.1</v>
      </c>
      <c r="CI512" s="5">
        <v>124.5</v>
      </c>
      <c r="CJ512" s="5">
        <v>117.9</v>
      </c>
      <c r="CK512" s="5">
        <v>119.4</v>
      </c>
      <c r="CL512" s="5">
        <v>118.3</v>
      </c>
      <c r="CM512" s="5">
        <v>118.1</v>
      </c>
      <c r="CN512" s="5">
        <v>114.7</v>
      </c>
      <c r="CO512" s="5">
        <v>118.1</v>
      </c>
      <c r="CP512" s="5">
        <v>118.5</v>
      </c>
      <c r="CQ512" s="5">
        <v>118.2</v>
      </c>
      <c r="CR512" s="5">
        <v>122.2</v>
      </c>
      <c r="CS512" s="5">
        <v>118.8</v>
      </c>
      <c r="CT512" s="5">
        <v>119.7</v>
      </c>
      <c r="CU512" s="5">
        <v>119.3</v>
      </c>
      <c r="CV512" s="5">
        <v>120.3</v>
      </c>
      <c r="CW512" s="5">
        <v>119</v>
      </c>
      <c r="CX512" s="5">
        <v>115.2</v>
      </c>
      <c r="CY512" s="5">
        <v>112</v>
      </c>
      <c r="CZ512" s="5">
        <v>112.6</v>
      </c>
      <c r="DA512" s="5">
        <v>114.8</v>
      </c>
      <c r="DB512" s="5">
        <v>111.8</v>
      </c>
      <c r="DC512" s="5">
        <v>113.6</v>
      </c>
      <c r="DD512" s="5">
        <v>121.1</v>
      </c>
      <c r="DE512" s="5">
        <v>121.3</v>
      </c>
      <c r="DF512" s="5">
        <v>123.7</v>
      </c>
      <c r="DG512" s="5">
        <v>123.5</v>
      </c>
      <c r="DH512" s="5">
        <v>128.69999999999999</v>
      </c>
      <c r="DI512" s="5">
        <v>127.8</v>
      </c>
      <c r="DJ512" s="5">
        <v>126.4</v>
      </c>
      <c r="DK512" s="5">
        <v>124.6</v>
      </c>
      <c r="DL512" s="5">
        <v>125.5</v>
      </c>
      <c r="DM512" s="5">
        <v>127.6</v>
      </c>
      <c r="DN512" s="5">
        <v>129.69999999999999</v>
      </c>
      <c r="DO512" s="5">
        <v>130.4</v>
      </c>
      <c r="DP512" s="5">
        <v>127.1</v>
      </c>
      <c r="DQ512" s="5">
        <v>130.69999999999999</v>
      </c>
      <c r="DR512" s="5">
        <v>129.30000000000001</v>
      </c>
      <c r="DS512" s="5">
        <v>131.6</v>
      </c>
      <c r="DT512" s="5">
        <v>134.19999999999999</v>
      </c>
    </row>
    <row r="513" spans="1:124">
      <c r="A513" s="3" t="s">
        <v>1039</v>
      </c>
      <c r="B513" s="3" t="s">
        <v>1040</v>
      </c>
      <c r="C513" s="4">
        <v>3.7010000000000001E-2</v>
      </c>
      <c r="D513" s="5">
        <v>106.9</v>
      </c>
      <c r="E513" s="5">
        <v>108.4</v>
      </c>
      <c r="F513" s="5">
        <v>107</v>
      </c>
      <c r="G513" s="5">
        <v>107.9</v>
      </c>
      <c r="H513" s="5">
        <v>107.5</v>
      </c>
      <c r="I513" s="5">
        <v>108.5</v>
      </c>
      <c r="J513" s="5">
        <v>109.3</v>
      </c>
      <c r="K513" s="5">
        <v>107.9</v>
      </c>
      <c r="L513" s="5">
        <v>106.9</v>
      </c>
      <c r="M513" s="5">
        <v>107.3</v>
      </c>
      <c r="N513" s="5">
        <v>108.1</v>
      </c>
      <c r="O513" s="5">
        <v>109.3</v>
      </c>
      <c r="P513" s="5">
        <v>114.3</v>
      </c>
      <c r="Q513" s="5">
        <v>114.7</v>
      </c>
      <c r="R513" s="5">
        <v>115.2</v>
      </c>
      <c r="S513" s="5">
        <v>115.5</v>
      </c>
      <c r="T513" s="5">
        <v>116.8</v>
      </c>
      <c r="U513" s="5">
        <v>118.5</v>
      </c>
      <c r="V513" s="5">
        <v>118.2</v>
      </c>
      <c r="W513" s="5">
        <v>117.4</v>
      </c>
      <c r="X513" s="5">
        <v>117.2</v>
      </c>
      <c r="Y513" s="5">
        <v>118.1</v>
      </c>
      <c r="Z513" s="5">
        <v>118.9</v>
      </c>
      <c r="AA513" s="5">
        <v>119.1</v>
      </c>
      <c r="AB513" s="5">
        <v>122.2</v>
      </c>
      <c r="AC513" s="5">
        <v>122.4</v>
      </c>
      <c r="AD513" s="5">
        <v>122.6</v>
      </c>
      <c r="AE513" s="5">
        <v>122.8</v>
      </c>
      <c r="AF513" s="5">
        <v>122.2</v>
      </c>
      <c r="AG513" s="5">
        <v>123.2</v>
      </c>
      <c r="AH513" s="5">
        <v>122.1</v>
      </c>
      <c r="AI513" s="5">
        <v>121.1</v>
      </c>
      <c r="AJ513" s="5">
        <v>118.4</v>
      </c>
      <c r="AK513" s="5">
        <v>118.1</v>
      </c>
      <c r="AL513" s="5">
        <v>117.4</v>
      </c>
      <c r="AM513" s="5">
        <v>117.6</v>
      </c>
      <c r="AN513" s="5">
        <v>122.3</v>
      </c>
      <c r="AO513" s="5">
        <v>123.2</v>
      </c>
      <c r="AP513" s="5">
        <v>122.9</v>
      </c>
      <c r="AQ513" s="5">
        <v>122.9</v>
      </c>
      <c r="AR513" s="5">
        <v>122.4</v>
      </c>
      <c r="AS513" s="5">
        <v>120.9</v>
      </c>
      <c r="AT513" s="5">
        <v>119.5</v>
      </c>
      <c r="AU513" s="5">
        <v>119.8</v>
      </c>
      <c r="AV513" s="5">
        <v>119.2</v>
      </c>
      <c r="AW513" s="5">
        <v>118.3</v>
      </c>
      <c r="AX513" s="5">
        <v>118.6</v>
      </c>
      <c r="AY513" s="5">
        <v>117.9</v>
      </c>
      <c r="AZ513" s="5">
        <v>121.2</v>
      </c>
      <c r="BA513" s="5">
        <v>121</v>
      </c>
      <c r="BB513" s="5">
        <v>121.7</v>
      </c>
      <c r="BC513" s="5">
        <v>120.7</v>
      </c>
      <c r="BD513" s="5">
        <v>120.8</v>
      </c>
      <c r="BE513" s="5">
        <v>119.7</v>
      </c>
      <c r="BF513" s="5">
        <v>120.2</v>
      </c>
      <c r="BG513" s="5">
        <v>120.5</v>
      </c>
      <c r="BH513" s="5">
        <v>121.4</v>
      </c>
      <c r="BI513" s="5">
        <v>121.4</v>
      </c>
      <c r="BJ513" s="5">
        <v>122.3</v>
      </c>
      <c r="BK513" s="5">
        <v>122.9</v>
      </c>
      <c r="BL513" s="5">
        <v>121.9</v>
      </c>
      <c r="BM513" s="5">
        <v>121.6</v>
      </c>
      <c r="BN513" s="5">
        <v>122.9</v>
      </c>
      <c r="BO513" s="5">
        <v>123.1</v>
      </c>
      <c r="BP513" s="5">
        <v>123</v>
      </c>
      <c r="BQ513" s="5">
        <v>123.7</v>
      </c>
      <c r="BR513" s="5">
        <v>123.5</v>
      </c>
      <c r="BS513" s="5">
        <v>121.7</v>
      </c>
      <c r="BT513" s="5">
        <v>125.7</v>
      </c>
      <c r="BU513" s="5">
        <v>124.6</v>
      </c>
      <c r="BV513" s="5">
        <v>124.7</v>
      </c>
      <c r="BW513" s="5">
        <v>124.7</v>
      </c>
      <c r="BX513" s="5">
        <v>126</v>
      </c>
      <c r="BY513" s="5">
        <v>125.1</v>
      </c>
      <c r="BZ513" s="5">
        <v>124.3</v>
      </c>
      <c r="CA513" s="5">
        <v>122.8</v>
      </c>
      <c r="CB513" s="5">
        <v>123</v>
      </c>
      <c r="CC513" s="5">
        <v>123.8</v>
      </c>
      <c r="CD513" s="5">
        <v>122.7</v>
      </c>
      <c r="CE513" s="5">
        <v>122</v>
      </c>
      <c r="CF513" s="5">
        <v>121.2</v>
      </c>
      <c r="CG513" s="5">
        <v>120.5</v>
      </c>
      <c r="CH513" s="5">
        <v>120.9</v>
      </c>
      <c r="CI513" s="5">
        <v>121.1</v>
      </c>
      <c r="CJ513" s="5">
        <v>122.4</v>
      </c>
      <c r="CK513" s="5">
        <v>120.2</v>
      </c>
      <c r="CL513" s="5">
        <v>120.7</v>
      </c>
      <c r="CM513" s="5">
        <v>121.3</v>
      </c>
      <c r="CN513" s="5">
        <v>120.8</v>
      </c>
      <c r="CO513" s="5">
        <v>119.5</v>
      </c>
      <c r="CP513" s="5">
        <v>118.4</v>
      </c>
      <c r="CQ513" s="5">
        <v>118</v>
      </c>
      <c r="CR513" s="5">
        <v>116.3</v>
      </c>
      <c r="CS513" s="5">
        <v>115.6</v>
      </c>
      <c r="CT513" s="5">
        <v>114.9</v>
      </c>
      <c r="CU513" s="5">
        <v>114.9</v>
      </c>
      <c r="CV513" s="5">
        <v>113.6</v>
      </c>
      <c r="CW513" s="5">
        <v>115</v>
      </c>
      <c r="CX513" s="5">
        <v>116</v>
      </c>
      <c r="CY513" s="5">
        <v>115.5</v>
      </c>
      <c r="CZ513" s="5">
        <v>115.7</v>
      </c>
      <c r="DA513" s="5">
        <v>115.9</v>
      </c>
      <c r="DB513" s="5">
        <v>116.9</v>
      </c>
      <c r="DC513" s="5">
        <v>117.1</v>
      </c>
      <c r="DD513" s="5">
        <v>118</v>
      </c>
      <c r="DE513" s="5">
        <v>118.8</v>
      </c>
      <c r="DF513" s="5">
        <v>118.8</v>
      </c>
      <c r="DG513" s="5">
        <v>122.3</v>
      </c>
      <c r="DH513" s="5">
        <v>123.6</v>
      </c>
      <c r="DI513" s="5">
        <v>123.9</v>
      </c>
      <c r="DJ513" s="5">
        <v>123.6</v>
      </c>
      <c r="DK513" s="5">
        <v>124.2</v>
      </c>
      <c r="DL513" s="5">
        <v>124</v>
      </c>
      <c r="DM513" s="5">
        <v>122.6</v>
      </c>
      <c r="DN513" s="5">
        <v>123</v>
      </c>
      <c r="DO513" s="5">
        <v>123.9</v>
      </c>
      <c r="DP513" s="5">
        <v>124.6</v>
      </c>
      <c r="DQ513" s="5">
        <v>124.3</v>
      </c>
      <c r="DR513" s="5">
        <v>124.9</v>
      </c>
      <c r="DS513" s="5">
        <v>126.4</v>
      </c>
      <c r="DT513" s="5">
        <v>131.69999999999999</v>
      </c>
    </row>
    <row r="514" spans="1:124">
      <c r="A514" s="3" t="s">
        <v>1041</v>
      </c>
      <c r="B514" s="3" t="s">
        <v>1042</v>
      </c>
      <c r="C514" s="4">
        <v>1.5630000000000002E-2</v>
      </c>
      <c r="D514" s="5">
        <v>106.1</v>
      </c>
      <c r="E514" s="5">
        <v>104.9</v>
      </c>
      <c r="F514" s="5">
        <v>104.2</v>
      </c>
      <c r="G514" s="5">
        <v>105.4</v>
      </c>
      <c r="H514" s="5">
        <v>104.5</v>
      </c>
      <c r="I514" s="5">
        <v>107.1</v>
      </c>
      <c r="J514" s="5">
        <v>103.9</v>
      </c>
      <c r="K514" s="5">
        <v>105.5</v>
      </c>
      <c r="L514" s="5">
        <v>100</v>
      </c>
      <c r="M514" s="5">
        <v>105.8</v>
      </c>
      <c r="N514" s="5">
        <v>106.4</v>
      </c>
      <c r="O514" s="5">
        <v>108.2</v>
      </c>
      <c r="P514" s="5">
        <v>108.2</v>
      </c>
      <c r="Q514" s="5">
        <v>110.4</v>
      </c>
      <c r="R514" s="5">
        <v>107.7</v>
      </c>
      <c r="S514" s="5">
        <v>107.9</v>
      </c>
      <c r="T514" s="5">
        <v>109</v>
      </c>
      <c r="U514" s="5">
        <v>114.3</v>
      </c>
      <c r="V514" s="5">
        <v>113.5</v>
      </c>
      <c r="W514" s="5">
        <v>116.2</v>
      </c>
      <c r="X514" s="5">
        <v>117.1</v>
      </c>
      <c r="Y514" s="5">
        <v>113.3</v>
      </c>
      <c r="Z514" s="5">
        <v>114.8</v>
      </c>
      <c r="AA514" s="5">
        <v>118.3</v>
      </c>
      <c r="AB514" s="5">
        <v>118.4</v>
      </c>
      <c r="AC514" s="5">
        <v>116.3</v>
      </c>
      <c r="AD514" s="5">
        <v>114.9</v>
      </c>
      <c r="AE514" s="5">
        <v>114.3</v>
      </c>
      <c r="AF514" s="5">
        <v>116.3</v>
      </c>
      <c r="AG514" s="5">
        <v>116</v>
      </c>
      <c r="AH514" s="5">
        <v>116.3</v>
      </c>
      <c r="AI514" s="5">
        <v>113.4</v>
      </c>
      <c r="AJ514" s="5">
        <v>110.2</v>
      </c>
      <c r="AK514" s="5">
        <v>110.7</v>
      </c>
      <c r="AL514" s="5">
        <v>108.9</v>
      </c>
      <c r="AM514" s="5">
        <v>108.6</v>
      </c>
      <c r="AN514" s="5">
        <v>110.1</v>
      </c>
      <c r="AO514" s="5">
        <v>112.6</v>
      </c>
      <c r="AP514" s="5">
        <v>110.1</v>
      </c>
      <c r="AQ514" s="5">
        <v>109</v>
      </c>
      <c r="AR514" s="5">
        <v>110.2</v>
      </c>
      <c r="AS514" s="5">
        <v>107.6</v>
      </c>
      <c r="AT514" s="5">
        <v>106.8</v>
      </c>
      <c r="AU514" s="5">
        <v>107.3</v>
      </c>
      <c r="AV514" s="5">
        <v>106.4</v>
      </c>
      <c r="AW514" s="5">
        <v>103.2</v>
      </c>
      <c r="AX514" s="5">
        <v>103.4</v>
      </c>
      <c r="AY514" s="5">
        <v>105.3</v>
      </c>
      <c r="AZ514" s="5">
        <v>106.2</v>
      </c>
      <c r="BA514" s="5">
        <v>105</v>
      </c>
      <c r="BB514" s="5">
        <v>106.5</v>
      </c>
      <c r="BC514" s="5">
        <v>107.6</v>
      </c>
      <c r="BD514" s="5">
        <v>107.4</v>
      </c>
      <c r="BE514" s="5">
        <v>108.8</v>
      </c>
      <c r="BF514" s="5">
        <v>106.8</v>
      </c>
      <c r="BG514" s="5">
        <v>108</v>
      </c>
      <c r="BH514" s="5">
        <v>107.5</v>
      </c>
      <c r="BI514" s="5">
        <v>107.4</v>
      </c>
      <c r="BJ514" s="5">
        <v>108.9</v>
      </c>
      <c r="BK514" s="5">
        <v>108.2</v>
      </c>
      <c r="BL514" s="5">
        <v>108.3</v>
      </c>
      <c r="BM514" s="5">
        <v>107.1</v>
      </c>
      <c r="BN514" s="5">
        <v>108.5</v>
      </c>
      <c r="BO514" s="5">
        <v>111.8</v>
      </c>
      <c r="BP514" s="5">
        <v>111.1</v>
      </c>
      <c r="BQ514" s="5">
        <v>110.3</v>
      </c>
      <c r="BR514" s="5">
        <v>109.7</v>
      </c>
      <c r="BS514" s="5">
        <v>109.7</v>
      </c>
      <c r="BT514" s="5">
        <v>109.3</v>
      </c>
      <c r="BU514" s="5">
        <v>109</v>
      </c>
      <c r="BV514" s="5">
        <v>108.7</v>
      </c>
      <c r="BW514" s="5">
        <v>110.1</v>
      </c>
      <c r="BX514" s="5">
        <v>110.9</v>
      </c>
      <c r="BY514" s="5">
        <v>111.6</v>
      </c>
      <c r="BZ514" s="5">
        <v>112.6</v>
      </c>
      <c r="CA514" s="5">
        <v>112.7</v>
      </c>
      <c r="CB514" s="5">
        <v>113.3</v>
      </c>
      <c r="CC514" s="5">
        <v>114.6</v>
      </c>
      <c r="CD514" s="5">
        <v>114.7</v>
      </c>
      <c r="CE514" s="5">
        <v>115.1</v>
      </c>
      <c r="CF514" s="5">
        <v>116.5</v>
      </c>
      <c r="CG514" s="5">
        <v>115.7</v>
      </c>
      <c r="CH514" s="5">
        <v>115.5</v>
      </c>
      <c r="CI514" s="5">
        <v>115</v>
      </c>
      <c r="CJ514" s="5">
        <v>114.3</v>
      </c>
      <c r="CK514" s="5">
        <v>112.7</v>
      </c>
      <c r="CL514" s="5">
        <v>113.7</v>
      </c>
      <c r="CM514" s="5">
        <v>113.4</v>
      </c>
      <c r="CN514" s="5">
        <v>114.6</v>
      </c>
      <c r="CO514" s="5">
        <v>113.7</v>
      </c>
      <c r="CP514" s="5">
        <v>114.6</v>
      </c>
      <c r="CQ514" s="5">
        <v>112.4</v>
      </c>
      <c r="CR514" s="5">
        <v>112.2</v>
      </c>
      <c r="CS514" s="5">
        <v>111.9</v>
      </c>
      <c r="CT514" s="5">
        <v>110.8</v>
      </c>
      <c r="CU514" s="5">
        <v>112.3</v>
      </c>
      <c r="CV514" s="5">
        <v>114.4</v>
      </c>
      <c r="CW514" s="5">
        <v>116.3</v>
      </c>
      <c r="CX514" s="5">
        <v>111.8</v>
      </c>
      <c r="CY514" s="5">
        <v>111.7</v>
      </c>
      <c r="CZ514" s="5">
        <v>110.6</v>
      </c>
      <c r="DA514" s="5">
        <v>113</v>
      </c>
      <c r="DB514" s="5">
        <v>114</v>
      </c>
      <c r="DC514" s="5">
        <v>115.3</v>
      </c>
      <c r="DD514" s="5">
        <v>118.8</v>
      </c>
      <c r="DE514" s="5">
        <v>121.7</v>
      </c>
      <c r="DF514" s="5">
        <v>123.4</v>
      </c>
      <c r="DG514" s="5">
        <v>128.4</v>
      </c>
      <c r="DH514" s="5">
        <v>131</v>
      </c>
      <c r="DI514" s="5">
        <v>135.5</v>
      </c>
      <c r="DJ514" s="5">
        <v>134.30000000000001</v>
      </c>
      <c r="DK514" s="5">
        <v>129.69999999999999</v>
      </c>
      <c r="DL514" s="5">
        <v>131.1</v>
      </c>
      <c r="DM514" s="5">
        <v>132.30000000000001</v>
      </c>
      <c r="DN514" s="5">
        <v>136.9</v>
      </c>
      <c r="DO514" s="5">
        <v>139.9</v>
      </c>
      <c r="DP514" s="5">
        <v>142.4</v>
      </c>
      <c r="DQ514" s="5">
        <v>140.69999999999999</v>
      </c>
      <c r="DR514" s="5">
        <v>140.6</v>
      </c>
      <c r="DS514" s="5">
        <v>143.5</v>
      </c>
      <c r="DT514" s="5">
        <v>143.9</v>
      </c>
    </row>
    <row r="515" spans="1:124">
      <c r="A515" s="3" t="s">
        <v>1043</v>
      </c>
      <c r="B515" s="3" t="s">
        <v>1044</v>
      </c>
      <c r="C515" s="4">
        <v>3.9260000000000003E-2</v>
      </c>
      <c r="D515" s="5">
        <v>101.3</v>
      </c>
      <c r="E515" s="5">
        <v>103.6</v>
      </c>
      <c r="F515" s="5">
        <v>103.4</v>
      </c>
      <c r="G515" s="5">
        <v>98.5</v>
      </c>
      <c r="H515" s="5">
        <v>99.4</v>
      </c>
      <c r="I515" s="5">
        <v>98.7</v>
      </c>
      <c r="J515" s="5">
        <v>103.3</v>
      </c>
      <c r="K515" s="5">
        <v>100.8</v>
      </c>
      <c r="L515" s="5">
        <v>99.3</v>
      </c>
      <c r="M515" s="5">
        <v>101</v>
      </c>
      <c r="N515" s="5">
        <v>103.9</v>
      </c>
      <c r="O515" s="5">
        <v>102.4</v>
      </c>
      <c r="P515" s="5">
        <v>104.1</v>
      </c>
      <c r="Q515" s="5">
        <v>105.7</v>
      </c>
      <c r="R515" s="5">
        <v>107</v>
      </c>
      <c r="S515" s="5">
        <v>108</v>
      </c>
      <c r="T515" s="5">
        <v>107.9</v>
      </c>
      <c r="U515" s="5">
        <v>110.4</v>
      </c>
      <c r="V515" s="5">
        <v>109.1</v>
      </c>
      <c r="W515" s="5">
        <v>107</v>
      </c>
      <c r="X515" s="5">
        <v>109.5</v>
      </c>
      <c r="Y515" s="5">
        <v>114.5</v>
      </c>
      <c r="Z515" s="5">
        <v>106.7</v>
      </c>
      <c r="AA515" s="5">
        <v>113.1</v>
      </c>
      <c r="AB515" s="5">
        <v>116.5</v>
      </c>
      <c r="AC515" s="5">
        <v>115.3</v>
      </c>
      <c r="AD515" s="5">
        <v>108.8</v>
      </c>
      <c r="AE515" s="5">
        <v>114.1</v>
      </c>
      <c r="AF515" s="5">
        <v>109.8</v>
      </c>
      <c r="AG515" s="5">
        <v>113</v>
      </c>
      <c r="AH515" s="5">
        <v>117.3</v>
      </c>
      <c r="AI515" s="5">
        <v>113.2</v>
      </c>
      <c r="AJ515" s="5">
        <v>115.8</v>
      </c>
      <c r="AK515" s="5">
        <v>122.5</v>
      </c>
      <c r="AL515" s="5">
        <v>117.4</v>
      </c>
      <c r="AM515" s="5">
        <v>113.6</v>
      </c>
      <c r="AN515" s="5">
        <v>113.2</v>
      </c>
      <c r="AO515" s="5">
        <v>117.1</v>
      </c>
      <c r="AP515" s="5">
        <v>119.4</v>
      </c>
      <c r="AQ515" s="5">
        <v>113.6</v>
      </c>
      <c r="AR515" s="5">
        <v>114.2</v>
      </c>
      <c r="AS515" s="5">
        <v>114.9</v>
      </c>
      <c r="AT515" s="5">
        <v>115</v>
      </c>
      <c r="AU515" s="5">
        <v>115.8</v>
      </c>
      <c r="AV515" s="5">
        <v>116.2</v>
      </c>
      <c r="AW515" s="5">
        <v>113.9</v>
      </c>
      <c r="AX515" s="5">
        <v>112.7</v>
      </c>
      <c r="AY515" s="5">
        <v>113.2</v>
      </c>
      <c r="AZ515" s="5">
        <v>114.4</v>
      </c>
      <c r="BA515" s="5">
        <v>113.5</v>
      </c>
      <c r="BB515" s="5">
        <v>113.1</v>
      </c>
      <c r="BC515" s="5">
        <v>111.9</v>
      </c>
      <c r="BD515" s="5">
        <v>112.9</v>
      </c>
      <c r="BE515" s="5">
        <v>111.7</v>
      </c>
      <c r="BF515" s="5">
        <v>111.6</v>
      </c>
      <c r="BG515" s="5">
        <v>110.7</v>
      </c>
      <c r="BH515" s="5">
        <v>111.5</v>
      </c>
      <c r="BI515" s="5">
        <v>113.2</v>
      </c>
      <c r="BJ515" s="5">
        <v>117.1</v>
      </c>
      <c r="BK515" s="5">
        <v>114</v>
      </c>
      <c r="BL515" s="5">
        <v>115.1</v>
      </c>
      <c r="BM515" s="5">
        <v>114.3</v>
      </c>
      <c r="BN515" s="5">
        <v>114.3</v>
      </c>
      <c r="BO515" s="5">
        <v>119</v>
      </c>
      <c r="BP515" s="5">
        <v>118.1</v>
      </c>
      <c r="BQ515" s="5">
        <v>120.6</v>
      </c>
      <c r="BR515" s="5">
        <v>129.30000000000001</v>
      </c>
      <c r="BS515" s="5">
        <v>124.2</v>
      </c>
      <c r="BT515" s="5">
        <v>123.2</v>
      </c>
      <c r="BU515" s="5">
        <v>123.2</v>
      </c>
      <c r="BV515" s="5">
        <v>123.4</v>
      </c>
      <c r="BW515" s="5">
        <v>124.1</v>
      </c>
      <c r="BX515" s="5">
        <v>123.5</v>
      </c>
      <c r="BY515" s="5">
        <v>123</v>
      </c>
      <c r="BZ515" s="5">
        <v>123.1</v>
      </c>
      <c r="CA515" s="5">
        <v>123</v>
      </c>
      <c r="CB515" s="5">
        <v>123.9</v>
      </c>
      <c r="CC515" s="5">
        <v>130.1</v>
      </c>
      <c r="CD515" s="5">
        <v>128</v>
      </c>
      <c r="CE515" s="5">
        <v>130.30000000000001</v>
      </c>
      <c r="CF515" s="5">
        <v>129.80000000000001</v>
      </c>
      <c r="CG515" s="5">
        <v>133.4</v>
      </c>
      <c r="CH515" s="5">
        <v>131.80000000000001</v>
      </c>
      <c r="CI515" s="5">
        <v>131.80000000000001</v>
      </c>
      <c r="CJ515" s="5">
        <v>132.69999999999999</v>
      </c>
      <c r="CK515" s="5">
        <v>137.19999999999999</v>
      </c>
      <c r="CL515" s="5">
        <v>136.69999999999999</v>
      </c>
      <c r="CM515" s="5">
        <v>144.1</v>
      </c>
      <c r="CN515" s="5">
        <v>140.30000000000001</v>
      </c>
      <c r="CO515" s="5">
        <v>136.30000000000001</v>
      </c>
      <c r="CP515" s="5">
        <v>138.80000000000001</v>
      </c>
      <c r="CQ515" s="5">
        <v>138.5</v>
      </c>
      <c r="CR515" s="5">
        <v>138.69999999999999</v>
      </c>
      <c r="CS515" s="5">
        <v>141.6</v>
      </c>
      <c r="CT515" s="5">
        <v>140</v>
      </c>
      <c r="CU515" s="5">
        <v>140.9</v>
      </c>
      <c r="CV515" s="5">
        <v>140</v>
      </c>
      <c r="CW515" s="5">
        <v>142.1</v>
      </c>
      <c r="CX515" s="5">
        <v>140.80000000000001</v>
      </c>
      <c r="CY515" s="5">
        <v>139.69999999999999</v>
      </c>
      <c r="CZ515" s="5">
        <v>139.5</v>
      </c>
      <c r="DA515" s="5">
        <v>140.5</v>
      </c>
      <c r="DB515" s="5">
        <v>141.80000000000001</v>
      </c>
      <c r="DC515" s="5">
        <v>142.4</v>
      </c>
      <c r="DD515" s="5">
        <v>139</v>
      </c>
      <c r="DE515" s="5">
        <v>143.80000000000001</v>
      </c>
      <c r="DF515" s="5">
        <v>143.5</v>
      </c>
      <c r="DG515" s="5">
        <v>140</v>
      </c>
      <c r="DH515" s="5">
        <v>143.4</v>
      </c>
      <c r="DI515" s="5">
        <v>145.4</v>
      </c>
      <c r="DJ515" s="5">
        <v>144.4</v>
      </c>
      <c r="DK515" s="5">
        <v>142</v>
      </c>
      <c r="DL515" s="5">
        <v>149.19999999999999</v>
      </c>
      <c r="DM515" s="5">
        <v>147.19999999999999</v>
      </c>
      <c r="DN515" s="5">
        <v>145.6</v>
      </c>
      <c r="DO515" s="5">
        <v>144.6</v>
      </c>
      <c r="DP515" s="5">
        <v>145.19999999999999</v>
      </c>
      <c r="DQ515" s="5">
        <v>144.9</v>
      </c>
      <c r="DR515" s="5">
        <v>145.5</v>
      </c>
      <c r="DS515" s="5">
        <v>145.69999999999999</v>
      </c>
      <c r="DT515" s="5">
        <v>145.80000000000001</v>
      </c>
    </row>
    <row r="516" spans="1:124">
      <c r="A516" s="3" t="s">
        <v>1045</v>
      </c>
      <c r="B516" s="3" t="s">
        <v>1046</v>
      </c>
      <c r="C516" s="4">
        <v>7.2100000000000003E-3</v>
      </c>
      <c r="D516" s="5">
        <v>110.3</v>
      </c>
      <c r="E516" s="5">
        <v>104.5</v>
      </c>
      <c r="F516" s="5">
        <v>110.6</v>
      </c>
      <c r="G516" s="5">
        <v>109.5</v>
      </c>
      <c r="H516" s="5">
        <v>109.1</v>
      </c>
      <c r="I516" s="5">
        <v>108.8</v>
      </c>
      <c r="J516" s="5">
        <v>114.6</v>
      </c>
      <c r="K516" s="5">
        <v>116.2</v>
      </c>
      <c r="L516" s="5">
        <v>112.5</v>
      </c>
      <c r="M516" s="5">
        <v>133.30000000000001</v>
      </c>
      <c r="N516" s="5">
        <v>125.5</v>
      </c>
      <c r="O516" s="5">
        <v>122.1</v>
      </c>
      <c r="P516" s="5">
        <v>121.7</v>
      </c>
      <c r="Q516" s="5">
        <v>125.3</v>
      </c>
      <c r="R516" s="5">
        <v>118.9</v>
      </c>
      <c r="S516" s="5">
        <v>126.6</v>
      </c>
      <c r="T516" s="5">
        <v>121.8</v>
      </c>
      <c r="U516" s="5">
        <v>123.1</v>
      </c>
      <c r="V516" s="5">
        <v>133.30000000000001</v>
      </c>
      <c r="W516" s="5">
        <v>133.5</v>
      </c>
      <c r="X516" s="5">
        <v>133.69999999999999</v>
      </c>
      <c r="Y516" s="5">
        <v>142.80000000000001</v>
      </c>
      <c r="Z516" s="5">
        <v>143.69999999999999</v>
      </c>
      <c r="AA516" s="5">
        <v>142.19999999999999</v>
      </c>
      <c r="AB516" s="5">
        <v>138.5</v>
      </c>
      <c r="AC516" s="5">
        <v>141.80000000000001</v>
      </c>
      <c r="AD516" s="5">
        <v>146.4</v>
      </c>
      <c r="AE516" s="5">
        <v>143.69999999999999</v>
      </c>
      <c r="AF516" s="5">
        <v>142.1</v>
      </c>
      <c r="AG516" s="5">
        <v>141.9</v>
      </c>
      <c r="AH516" s="5">
        <v>149.30000000000001</v>
      </c>
      <c r="AI516" s="5">
        <v>145.4</v>
      </c>
      <c r="AJ516" s="5">
        <v>138.69999999999999</v>
      </c>
      <c r="AK516" s="5">
        <v>140.80000000000001</v>
      </c>
      <c r="AL516" s="5">
        <v>140.80000000000001</v>
      </c>
      <c r="AM516" s="5">
        <v>145.9</v>
      </c>
      <c r="AN516" s="5">
        <v>141.30000000000001</v>
      </c>
      <c r="AO516" s="5">
        <v>138.69999999999999</v>
      </c>
      <c r="AP516" s="5">
        <v>139</v>
      </c>
      <c r="AQ516" s="5">
        <v>140.19999999999999</v>
      </c>
      <c r="AR516" s="5">
        <v>133.19999999999999</v>
      </c>
      <c r="AS516" s="5">
        <v>138.4</v>
      </c>
      <c r="AT516" s="5">
        <v>146.30000000000001</v>
      </c>
      <c r="AU516" s="5">
        <v>148.6</v>
      </c>
      <c r="AV516" s="5">
        <v>145</v>
      </c>
      <c r="AW516" s="5">
        <v>143.19999999999999</v>
      </c>
      <c r="AX516" s="5">
        <v>127.5</v>
      </c>
      <c r="AY516" s="5">
        <v>145.19999999999999</v>
      </c>
      <c r="AZ516" s="5">
        <v>154.9</v>
      </c>
      <c r="BA516" s="5">
        <v>141.6</v>
      </c>
      <c r="BB516" s="5">
        <v>153.5</v>
      </c>
      <c r="BC516" s="5">
        <v>153</v>
      </c>
      <c r="BD516" s="5">
        <v>139.6</v>
      </c>
      <c r="BE516" s="5">
        <v>159.4</v>
      </c>
      <c r="BF516" s="5">
        <v>158.69999999999999</v>
      </c>
      <c r="BG516" s="5">
        <v>159.1</v>
      </c>
      <c r="BH516" s="5">
        <v>152.80000000000001</v>
      </c>
      <c r="BI516" s="5">
        <v>170.3</v>
      </c>
      <c r="BJ516" s="5">
        <v>166.8</v>
      </c>
      <c r="BK516" s="5">
        <v>157.6</v>
      </c>
      <c r="BL516" s="5">
        <v>157.6</v>
      </c>
      <c r="BM516" s="5">
        <v>157.6</v>
      </c>
      <c r="BN516" s="5">
        <v>157.1</v>
      </c>
      <c r="BO516" s="5">
        <v>162.1</v>
      </c>
      <c r="BP516" s="5">
        <v>152.6</v>
      </c>
      <c r="BQ516" s="5">
        <v>155.5</v>
      </c>
      <c r="BR516" s="5">
        <v>158.1</v>
      </c>
      <c r="BS516" s="5">
        <v>158.80000000000001</v>
      </c>
      <c r="BT516" s="5">
        <v>163.69999999999999</v>
      </c>
      <c r="BU516" s="5">
        <v>157</v>
      </c>
      <c r="BV516" s="5">
        <v>161.30000000000001</v>
      </c>
      <c r="BW516" s="5">
        <v>162.69999999999999</v>
      </c>
      <c r="BX516" s="5">
        <v>156.6</v>
      </c>
      <c r="BY516" s="5">
        <v>164.5</v>
      </c>
      <c r="BZ516" s="5">
        <v>160.69999999999999</v>
      </c>
      <c r="CA516" s="5">
        <v>167.7</v>
      </c>
      <c r="CB516" s="5">
        <v>164.5</v>
      </c>
      <c r="CC516" s="5">
        <v>157.6</v>
      </c>
      <c r="CD516" s="5">
        <v>163.9</v>
      </c>
      <c r="CE516" s="5">
        <v>167.5</v>
      </c>
      <c r="CF516" s="5">
        <v>157.9</v>
      </c>
      <c r="CG516" s="5">
        <v>166.8</v>
      </c>
      <c r="CH516" s="5">
        <v>164.5</v>
      </c>
      <c r="CI516" s="5">
        <v>162.69999999999999</v>
      </c>
      <c r="CJ516" s="5">
        <v>169</v>
      </c>
      <c r="CK516" s="5">
        <v>176.6</v>
      </c>
      <c r="CL516" s="5">
        <v>168.1</v>
      </c>
      <c r="CM516" s="5">
        <v>171.4</v>
      </c>
      <c r="CN516" s="5">
        <v>172.4</v>
      </c>
      <c r="CO516" s="5">
        <v>162.1</v>
      </c>
      <c r="CP516" s="5">
        <v>162.1</v>
      </c>
      <c r="CQ516" s="5">
        <v>161.69999999999999</v>
      </c>
      <c r="CR516" s="5">
        <v>163.80000000000001</v>
      </c>
      <c r="CS516" s="5">
        <v>162.19999999999999</v>
      </c>
      <c r="CT516" s="5">
        <v>168.4</v>
      </c>
      <c r="CU516" s="5">
        <v>168.1</v>
      </c>
      <c r="CV516" s="5">
        <v>168.1</v>
      </c>
      <c r="CW516" s="5">
        <v>168.1</v>
      </c>
      <c r="CX516" s="5">
        <v>168.1</v>
      </c>
      <c r="CY516" s="5">
        <v>168.6</v>
      </c>
      <c r="CZ516" s="5">
        <v>168.6</v>
      </c>
      <c r="DA516" s="5">
        <v>168.6</v>
      </c>
      <c r="DB516" s="5">
        <v>168.6</v>
      </c>
      <c r="DC516" s="5">
        <v>168.6</v>
      </c>
      <c r="DD516" s="5">
        <v>168.9</v>
      </c>
      <c r="DE516" s="5">
        <v>168.8</v>
      </c>
      <c r="DF516" s="5">
        <v>168.9</v>
      </c>
      <c r="DG516" s="5">
        <v>168.9</v>
      </c>
      <c r="DH516" s="5">
        <v>168.9</v>
      </c>
      <c r="DI516" s="5">
        <v>168.9</v>
      </c>
      <c r="DJ516" s="5">
        <v>168.9</v>
      </c>
      <c r="DK516" s="5">
        <v>168.9</v>
      </c>
      <c r="DL516" s="5">
        <v>168.9</v>
      </c>
      <c r="DM516" s="5">
        <v>178.4</v>
      </c>
      <c r="DN516" s="5">
        <v>178.4</v>
      </c>
      <c r="DO516" s="5">
        <v>178.9</v>
      </c>
      <c r="DP516" s="5">
        <v>178.7</v>
      </c>
      <c r="DQ516" s="5">
        <v>178.9</v>
      </c>
      <c r="DR516" s="5">
        <v>181.2</v>
      </c>
      <c r="DS516" s="5">
        <v>177.9</v>
      </c>
      <c r="DT516" s="5">
        <v>178.6</v>
      </c>
    </row>
    <row r="517" spans="1:124">
      <c r="A517" s="3" t="s">
        <v>1047</v>
      </c>
      <c r="B517" s="3" t="s">
        <v>1048</v>
      </c>
      <c r="C517" s="4">
        <v>3.2017600000000002</v>
      </c>
      <c r="D517" s="5">
        <v>107.4</v>
      </c>
      <c r="E517" s="5">
        <v>107.5</v>
      </c>
      <c r="F517" s="5">
        <v>108.2</v>
      </c>
      <c r="G517" s="5">
        <v>109.2</v>
      </c>
      <c r="H517" s="5">
        <v>108.7</v>
      </c>
      <c r="I517" s="5">
        <v>107.3</v>
      </c>
      <c r="J517" s="5">
        <v>107.1</v>
      </c>
      <c r="K517" s="5">
        <v>106.8</v>
      </c>
      <c r="L517" s="5">
        <v>105.3</v>
      </c>
      <c r="M517" s="5">
        <v>105.7</v>
      </c>
      <c r="N517" s="5">
        <v>106.8</v>
      </c>
      <c r="O517" s="5">
        <v>106.3</v>
      </c>
      <c r="P517" s="5">
        <v>106.3</v>
      </c>
      <c r="Q517" s="5">
        <v>106.3</v>
      </c>
      <c r="R517" s="5">
        <v>107.6</v>
      </c>
      <c r="S517" s="5">
        <v>107.8</v>
      </c>
      <c r="T517" s="5">
        <v>107</v>
      </c>
      <c r="U517" s="5">
        <v>107.3</v>
      </c>
      <c r="V517" s="5">
        <v>107.4</v>
      </c>
      <c r="W517" s="5">
        <v>107.3</v>
      </c>
      <c r="X517" s="5">
        <v>107.2</v>
      </c>
      <c r="Y517" s="5">
        <v>107.7</v>
      </c>
      <c r="Z517" s="5">
        <v>108.6</v>
      </c>
      <c r="AA517" s="5">
        <v>109.3</v>
      </c>
      <c r="AB517" s="5">
        <v>109.7</v>
      </c>
      <c r="AC517" s="5">
        <v>109.4</v>
      </c>
      <c r="AD517" s="5">
        <v>110.8</v>
      </c>
      <c r="AE517" s="5">
        <v>112.8</v>
      </c>
      <c r="AF517" s="5">
        <v>112.4</v>
      </c>
      <c r="AG517" s="5">
        <v>111.6</v>
      </c>
      <c r="AH517" s="5">
        <v>111.5</v>
      </c>
      <c r="AI517" s="5">
        <v>110.3</v>
      </c>
      <c r="AJ517" s="5">
        <v>111.3</v>
      </c>
      <c r="AK517" s="5">
        <v>112.2</v>
      </c>
      <c r="AL517" s="5">
        <v>111.3</v>
      </c>
      <c r="AM517" s="5">
        <v>112.1</v>
      </c>
      <c r="AN517" s="5">
        <v>110.4</v>
      </c>
      <c r="AO517" s="5">
        <v>109.5</v>
      </c>
      <c r="AP517" s="5">
        <v>109.6</v>
      </c>
      <c r="AQ517" s="5">
        <v>110.4</v>
      </c>
      <c r="AR517" s="5">
        <v>111.2</v>
      </c>
      <c r="AS517" s="5">
        <v>111.1</v>
      </c>
      <c r="AT517" s="5">
        <v>112</v>
      </c>
      <c r="AU517" s="5">
        <v>111.5</v>
      </c>
      <c r="AV517" s="5">
        <v>111.1</v>
      </c>
      <c r="AW517" s="5">
        <v>109.8</v>
      </c>
      <c r="AX517" s="5">
        <v>109.2</v>
      </c>
      <c r="AY517" s="5">
        <v>109.8</v>
      </c>
      <c r="AZ517" s="5">
        <v>109.2</v>
      </c>
      <c r="BA517" s="5">
        <v>110.2</v>
      </c>
      <c r="BB517" s="5">
        <v>110.7</v>
      </c>
      <c r="BC517" s="5">
        <v>110.7</v>
      </c>
      <c r="BD517" s="5">
        <v>110</v>
      </c>
      <c r="BE517" s="5">
        <v>110.9</v>
      </c>
      <c r="BF517" s="5">
        <v>110.3</v>
      </c>
      <c r="BG517" s="5">
        <v>109.9</v>
      </c>
      <c r="BH517" s="5">
        <v>108.9</v>
      </c>
      <c r="BI517" s="5">
        <v>108.9</v>
      </c>
      <c r="BJ517" s="5">
        <v>108.9</v>
      </c>
      <c r="BK517" s="5">
        <v>109.3</v>
      </c>
      <c r="BL517" s="5">
        <v>111.2</v>
      </c>
      <c r="BM517" s="5">
        <v>112.5</v>
      </c>
      <c r="BN517" s="5">
        <v>112.7</v>
      </c>
      <c r="BO517" s="5">
        <v>112</v>
      </c>
      <c r="BP517" s="5">
        <v>111.4</v>
      </c>
      <c r="BQ517" s="5">
        <v>111.9</v>
      </c>
      <c r="BR517" s="5">
        <v>111.7</v>
      </c>
      <c r="BS517" s="5">
        <v>113</v>
      </c>
      <c r="BT517" s="5">
        <v>113.3</v>
      </c>
      <c r="BU517" s="5">
        <v>114.3</v>
      </c>
      <c r="BV517" s="5">
        <v>114.1</v>
      </c>
      <c r="BW517" s="5">
        <v>114</v>
      </c>
      <c r="BX517" s="5">
        <v>115.4</v>
      </c>
      <c r="BY517" s="5">
        <v>115.6</v>
      </c>
      <c r="BZ517" s="5">
        <v>115.2</v>
      </c>
      <c r="CA517" s="5">
        <v>115.9</v>
      </c>
      <c r="CB517" s="5">
        <v>115.8</v>
      </c>
      <c r="CC517" s="5">
        <v>115.7</v>
      </c>
      <c r="CD517" s="5">
        <v>115.5</v>
      </c>
      <c r="CE517" s="5">
        <v>115.5</v>
      </c>
      <c r="CF517" s="5">
        <v>115.3</v>
      </c>
      <c r="CG517" s="5">
        <v>116.3</v>
      </c>
      <c r="CH517" s="5">
        <v>117.5</v>
      </c>
      <c r="CI517" s="5">
        <v>116.6</v>
      </c>
      <c r="CJ517" s="5">
        <v>117.4</v>
      </c>
      <c r="CK517" s="5">
        <v>118.5</v>
      </c>
      <c r="CL517" s="5">
        <v>118.3</v>
      </c>
      <c r="CM517" s="5">
        <v>117.5</v>
      </c>
      <c r="CN517" s="5">
        <v>116.7</v>
      </c>
      <c r="CO517" s="5">
        <v>116.9</v>
      </c>
      <c r="CP517" s="5">
        <v>115.4</v>
      </c>
      <c r="CQ517" s="5">
        <v>115.7</v>
      </c>
      <c r="CR517" s="5">
        <v>115.5</v>
      </c>
      <c r="CS517" s="5">
        <v>115.7</v>
      </c>
      <c r="CT517" s="5">
        <v>116.5</v>
      </c>
      <c r="CU517" s="5">
        <v>116.1</v>
      </c>
      <c r="CV517" s="5">
        <v>117.8</v>
      </c>
      <c r="CW517" s="5">
        <v>118.2</v>
      </c>
      <c r="CX517" s="5">
        <v>118.3</v>
      </c>
      <c r="CY517" s="5">
        <v>117.3</v>
      </c>
      <c r="CZ517" s="5">
        <v>116.6</v>
      </c>
      <c r="DA517" s="5">
        <v>116.8</v>
      </c>
      <c r="DB517" s="5">
        <v>116.5</v>
      </c>
      <c r="DC517" s="5">
        <v>116.9</v>
      </c>
      <c r="DD517" s="5">
        <v>117.4</v>
      </c>
      <c r="DE517" s="5">
        <v>117.4</v>
      </c>
      <c r="DF517" s="5">
        <v>117.9</v>
      </c>
      <c r="DG517" s="5">
        <v>120.2</v>
      </c>
      <c r="DH517" s="5">
        <v>121.2</v>
      </c>
      <c r="DI517" s="5">
        <v>120.9</v>
      </c>
      <c r="DJ517" s="5">
        <v>121.4</v>
      </c>
      <c r="DK517" s="5">
        <v>122.6</v>
      </c>
      <c r="DL517" s="5">
        <v>122.1</v>
      </c>
      <c r="DM517" s="5">
        <v>121.6</v>
      </c>
      <c r="DN517" s="5">
        <v>123.8</v>
      </c>
      <c r="DO517" s="5">
        <v>125.3</v>
      </c>
      <c r="DP517" s="5">
        <v>125.1</v>
      </c>
      <c r="DQ517" s="5">
        <v>125.8</v>
      </c>
      <c r="DR517" s="5">
        <v>126.7</v>
      </c>
      <c r="DS517" s="5">
        <v>127.3</v>
      </c>
      <c r="DT517" s="5">
        <v>129.4</v>
      </c>
    </row>
    <row r="518" spans="1:124">
      <c r="A518" s="3" t="s">
        <v>1049</v>
      </c>
      <c r="B518" s="3" t="s">
        <v>1050</v>
      </c>
      <c r="C518" s="4">
        <v>0.29504000000000002</v>
      </c>
      <c r="D518" s="5">
        <v>103.9</v>
      </c>
      <c r="E518" s="5">
        <v>104.9</v>
      </c>
      <c r="F518" s="5">
        <v>104.9</v>
      </c>
      <c r="G518" s="5">
        <v>106</v>
      </c>
      <c r="H518" s="5">
        <v>105.6</v>
      </c>
      <c r="I518" s="5">
        <v>105.4</v>
      </c>
      <c r="J518" s="5">
        <v>106.1</v>
      </c>
      <c r="K518" s="5">
        <v>106.1</v>
      </c>
      <c r="L518" s="5">
        <v>106.1</v>
      </c>
      <c r="M518" s="5">
        <v>105.2</v>
      </c>
      <c r="N518" s="5">
        <v>105.2</v>
      </c>
      <c r="O518" s="5">
        <v>105.5</v>
      </c>
      <c r="P518" s="5">
        <v>106.4</v>
      </c>
      <c r="Q518" s="5">
        <v>106.1</v>
      </c>
      <c r="R518" s="5">
        <v>105.5</v>
      </c>
      <c r="S518" s="5">
        <v>106.3</v>
      </c>
      <c r="T518" s="5">
        <v>107.7</v>
      </c>
      <c r="U518" s="5">
        <v>106.4</v>
      </c>
      <c r="V518" s="5">
        <v>107.3</v>
      </c>
      <c r="W518" s="5">
        <v>107.4</v>
      </c>
      <c r="X518" s="5">
        <v>107.8</v>
      </c>
      <c r="Y518" s="5">
        <v>107.2</v>
      </c>
      <c r="Z518" s="5">
        <v>107.2</v>
      </c>
      <c r="AA518" s="5">
        <v>107.7</v>
      </c>
      <c r="AB518" s="5">
        <v>110.8</v>
      </c>
      <c r="AC518" s="5">
        <v>109.5</v>
      </c>
      <c r="AD518" s="5">
        <v>111.2</v>
      </c>
      <c r="AE518" s="5">
        <v>112.3</v>
      </c>
      <c r="AF518" s="5">
        <v>112.5</v>
      </c>
      <c r="AG518" s="5">
        <v>112.5</v>
      </c>
      <c r="AH518" s="5">
        <v>114.3</v>
      </c>
      <c r="AI518" s="5">
        <v>114</v>
      </c>
      <c r="AJ518" s="5">
        <v>113</v>
      </c>
      <c r="AK518" s="5">
        <v>115.6</v>
      </c>
      <c r="AL518" s="5">
        <v>113.6</v>
      </c>
      <c r="AM518" s="5">
        <v>116.3</v>
      </c>
      <c r="AN518" s="5">
        <v>113.1</v>
      </c>
      <c r="AO518" s="5">
        <v>112.1</v>
      </c>
      <c r="AP518" s="5">
        <v>113.5</v>
      </c>
      <c r="AQ518" s="5">
        <v>113.9</v>
      </c>
      <c r="AR518" s="5">
        <v>113.9</v>
      </c>
      <c r="AS518" s="5">
        <v>114.7</v>
      </c>
      <c r="AT518" s="5">
        <v>115.2</v>
      </c>
      <c r="AU518" s="5">
        <v>115.4</v>
      </c>
      <c r="AV518" s="5">
        <v>115.2</v>
      </c>
      <c r="AW518" s="5">
        <v>115.9</v>
      </c>
      <c r="AX518" s="5">
        <v>115.3</v>
      </c>
      <c r="AY518" s="5">
        <v>115.2</v>
      </c>
      <c r="AZ518" s="5">
        <v>116.7</v>
      </c>
      <c r="BA518" s="5">
        <v>118</v>
      </c>
      <c r="BB518" s="5">
        <v>116.3</v>
      </c>
      <c r="BC518" s="5">
        <v>118.3</v>
      </c>
      <c r="BD518" s="5">
        <v>117.2</v>
      </c>
      <c r="BE518" s="5">
        <v>116.1</v>
      </c>
      <c r="BF518" s="5">
        <v>116.4</v>
      </c>
      <c r="BG518" s="5">
        <v>117</v>
      </c>
      <c r="BH518" s="5">
        <v>114.7</v>
      </c>
      <c r="BI518" s="5">
        <v>115.1</v>
      </c>
      <c r="BJ518" s="5">
        <v>116.7</v>
      </c>
      <c r="BK518" s="5">
        <v>117.2</v>
      </c>
      <c r="BL518" s="5">
        <v>117.2</v>
      </c>
      <c r="BM518" s="5">
        <v>117.1</v>
      </c>
      <c r="BN518" s="5">
        <v>116.3</v>
      </c>
      <c r="BO518" s="5">
        <v>116.4</v>
      </c>
      <c r="BP518" s="5">
        <v>118.6</v>
      </c>
      <c r="BQ518" s="5">
        <v>116.9</v>
      </c>
      <c r="BR518" s="5">
        <v>117.1</v>
      </c>
      <c r="BS518" s="5">
        <v>117.1</v>
      </c>
      <c r="BT518" s="5">
        <v>116.3</v>
      </c>
      <c r="BU518" s="5">
        <v>117.6</v>
      </c>
      <c r="BV518" s="5">
        <v>117.2</v>
      </c>
      <c r="BW518" s="5">
        <v>118</v>
      </c>
      <c r="BX518" s="5">
        <v>118.9</v>
      </c>
      <c r="BY518" s="5">
        <v>118.5</v>
      </c>
      <c r="BZ518" s="5">
        <v>119.1</v>
      </c>
      <c r="CA518" s="5">
        <v>119.1</v>
      </c>
      <c r="CB518" s="5">
        <v>121.1</v>
      </c>
      <c r="CC518" s="5">
        <v>119.8</v>
      </c>
      <c r="CD518" s="5">
        <v>122</v>
      </c>
      <c r="CE518" s="5">
        <v>120.4</v>
      </c>
      <c r="CF518" s="5">
        <v>122.6</v>
      </c>
      <c r="CG518" s="5">
        <v>124.5</v>
      </c>
      <c r="CH518" s="5">
        <v>125.9</v>
      </c>
      <c r="CI518" s="5">
        <v>125</v>
      </c>
      <c r="CJ518" s="5">
        <v>125.4</v>
      </c>
      <c r="CK518" s="5">
        <v>125.1</v>
      </c>
      <c r="CL518" s="5">
        <v>125.7</v>
      </c>
      <c r="CM518" s="5">
        <v>125.4</v>
      </c>
      <c r="CN518" s="5">
        <v>126.8</v>
      </c>
      <c r="CO518" s="5">
        <v>123.1</v>
      </c>
      <c r="CP518" s="5">
        <v>121</v>
      </c>
      <c r="CQ518" s="5">
        <v>121.2</v>
      </c>
      <c r="CR518" s="5">
        <v>125.1</v>
      </c>
      <c r="CS518" s="5">
        <v>126.2</v>
      </c>
      <c r="CT518" s="5">
        <v>125.5</v>
      </c>
      <c r="CU518" s="5">
        <v>123.8</v>
      </c>
      <c r="CV518" s="5">
        <v>122.4</v>
      </c>
      <c r="CW518" s="5">
        <v>124.1</v>
      </c>
      <c r="CX518" s="5">
        <v>127.5</v>
      </c>
      <c r="CY518" s="5">
        <v>126</v>
      </c>
      <c r="CZ518" s="5">
        <v>126.3</v>
      </c>
      <c r="DA518" s="5">
        <v>128.30000000000001</v>
      </c>
      <c r="DB518" s="5">
        <v>127.8</v>
      </c>
      <c r="DC518" s="5">
        <v>126.4</v>
      </c>
      <c r="DD518" s="5">
        <v>127.8</v>
      </c>
      <c r="DE518" s="5">
        <v>129.4</v>
      </c>
      <c r="DF518" s="5">
        <v>129.6</v>
      </c>
      <c r="DG518" s="5">
        <v>130.4</v>
      </c>
      <c r="DH518" s="5">
        <v>132.5</v>
      </c>
      <c r="DI518" s="5">
        <v>135.5</v>
      </c>
      <c r="DJ518" s="5">
        <v>136.30000000000001</v>
      </c>
      <c r="DK518" s="5">
        <v>137.9</v>
      </c>
      <c r="DL518" s="5">
        <v>136</v>
      </c>
      <c r="DM518" s="5">
        <v>136.9</v>
      </c>
      <c r="DN518" s="5">
        <v>137.19999999999999</v>
      </c>
      <c r="DO518" s="5">
        <v>138.1</v>
      </c>
      <c r="DP518" s="5">
        <v>143.9</v>
      </c>
      <c r="DQ518" s="5">
        <v>144.69999999999999</v>
      </c>
      <c r="DR518" s="5">
        <v>144.69999999999999</v>
      </c>
      <c r="DS518" s="5">
        <v>145.6</v>
      </c>
      <c r="DT518" s="5">
        <v>148.19999999999999</v>
      </c>
    </row>
    <row r="519" spans="1:124">
      <c r="A519" s="3" t="s">
        <v>1051</v>
      </c>
      <c r="B519" s="3" t="s">
        <v>1052</v>
      </c>
      <c r="C519" s="4">
        <v>5.5500000000000002E-3</v>
      </c>
      <c r="D519" s="5">
        <v>112.8</v>
      </c>
      <c r="E519" s="5">
        <v>108.8</v>
      </c>
      <c r="F519" s="5">
        <v>108.8</v>
      </c>
      <c r="G519" s="5">
        <v>110.1</v>
      </c>
      <c r="H519" s="5">
        <v>109.9</v>
      </c>
      <c r="I519" s="5">
        <v>107.7</v>
      </c>
      <c r="J519" s="5">
        <v>107.2</v>
      </c>
      <c r="K519" s="5">
        <v>109.2</v>
      </c>
      <c r="L519" s="5">
        <v>108.1</v>
      </c>
      <c r="M519" s="5">
        <v>108.3</v>
      </c>
      <c r="N519" s="5">
        <v>108.5</v>
      </c>
      <c r="O519" s="5">
        <v>107</v>
      </c>
      <c r="P519" s="5">
        <v>107</v>
      </c>
      <c r="Q519" s="5">
        <v>105.5</v>
      </c>
      <c r="R519" s="5">
        <v>105.8</v>
      </c>
      <c r="S519" s="5">
        <v>107</v>
      </c>
      <c r="T519" s="5">
        <v>110.7</v>
      </c>
      <c r="U519" s="5">
        <v>111.6</v>
      </c>
      <c r="V519" s="5">
        <v>113.3</v>
      </c>
      <c r="W519" s="5">
        <v>112.9</v>
      </c>
      <c r="X519" s="5">
        <v>112.6</v>
      </c>
      <c r="Y519" s="5">
        <v>112.7</v>
      </c>
      <c r="Z519" s="5">
        <v>113.3</v>
      </c>
      <c r="AA519" s="5">
        <v>117.4</v>
      </c>
      <c r="AB519" s="5">
        <v>119.3</v>
      </c>
      <c r="AC519" s="5">
        <v>121</v>
      </c>
      <c r="AD519" s="5">
        <v>121.6</v>
      </c>
      <c r="AE519" s="5">
        <v>121</v>
      </c>
      <c r="AF519" s="5">
        <v>120.6</v>
      </c>
      <c r="AG519" s="5">
        <v>122.7</v>
      </c>
      <c r="AH519" s="5">
        <v>126.7</v>
      </c>
      <c r="AI519" s="5">
        <v>127.9</v>
      </c>
      <c r="AJ519" s="5">
        <v>124.2</v>
      </c>
      <c r="AK519" s="5">
        <v>122</v>
      </c>
      <c r="AL519" s="5">
        <v>120.1</v>
      </c>
      <c r="AM519" s="5">
        <v>119.4</v>
      </c>
      <c r="AN519" s="5">
        <v>117.7</v>
      </c>
      <c r="AO519" s="5">
        <v>116.4</v>
      </c>
      <c r="AP519" s="5">
        <v>116.9</v>
      </c>
      <c r="AQ519" s="5">
        <v>118.1</v>
      </c>
      <c r="AR519" s="5">
        <v>117.3</v>
      </c>
      <c r="AS519" s="5">
        <v>116.9</v>
      </c>
      <c r="AT519" s="5">
        <v>119.2</v>
      </c>
      <c r="AU519" s="5">
        <v>114.7</v>
      </c>
      <c r="AV519" s="5">
        <v>115.3</v>
      </c>
      <c r="AW519" s="5">
        <v>113.4</v>
      </c>
      <c r="AX519" s="5">
        <v>113.4</v>
      </c>
      <c r="AY519" s="5">
        <v>111.4</v>
      </c>
      <c r="AZ519" s="5">
        <v>111</v>
      </c>
      <c r="BA519" s="5">
        <v>113.9</v>
      </c>
      <c r="BB519" s="5">
        <v>115.5</v>
      </c>
      <c r="BC519" s="5">
        <v>112.5</v>
      </c>
      <c r="BD519" s="5">
        <v>115.2</v>
      </c>
      <c r="BE519" s="5">
        <v>112.3</v>
      </c>
      <c r="BF519" s="5">
        <v>111.5</v>
      </c>
      <c r="BG519" s="5">
        <v>113.5</v>
      </c>
      <c r="BH519" s="5">
        <v>111.1</v>
      </c>
      <c r="BI519" s="5">
        <v>114</v>
      </c>
      <c r="BJ519" s="5">
        <v>113.1</v>
      </c>
      <c r="BK519" s="5">
        <v>114.6</v>
      </c>
      <c r="BL519" s="5">
        <v>115.2</v>
      </c>
      <c r="BM519" s="5">
        <v>117.7</v>
      </c>
      <c r="BN519" s="5">
        <v>116.5</v>
      </c>
      <c r="BO519" s="5">
        <v>120.3</v>
      </c>
      <c r="BP519" s="5">
        <v>114.6</v>
      </c>
      <c r="BQ519" s="5">
        <v>112</v>
      </c>
      <c r="BR519" s="5">
        <v>109.1</v>
      </c>
      <c r="BS519" s="5">
        <v>109.3</v>
      </c>
      <c r="BT519" s="5">
        <v>110.5</v>
      </c>
      <c r="BU519" s="5">
        <v>107.8</v>
      </c>
      <c r="BV519" s="5">
        <v>110.3</v>
      </c>
      <c r="BW519" s="5">
        <v>113.5</v>
      </c>
      <c r="BX519" s="5">
        <v>109.4</v>
      </c>
      <c r="BY519" s="5">
        <v>108.6</v>
      </c>
      <c r="BZ519" s="5">
        <v>113.6</v>
      </c>
      <c r="CA519" s="5">
        <v>113.1</v>
      </c>
      <c r="CB519" s="5">
        <v>116.8</v>
      </c>
      <c r="CC519" s="5">
        <v>112.8</v>
      </c>
      <c r="CD519" s="5">
        <v>116.1</v>
      </c>
      <c r="CE519" s="5">
        <v>111.8</v>
      </c>
      <c r="CF519" s="5">
        <v>114.5</v>
      </c>
      <c r="CG519" s="5">
        <v>112.9</v>
      </c>
      <c r="CH519" s="5">
        <v>109.6</v>
      </c>
      <c r="CI519" s="5">
        <v>109.4</v>
      </c>
      <c r="CJ519" s="5">
        <v>109.9</v>
      </c>
      <c r="CK519" s="5">
        <v>108.4</v>
      </c>
      <c r="CL519" s="5">
        <v>109.4</v>
      </c>
      <c r="CM519" s="5">
        <v>108</v>
      </c>
      <c r="CN519" s="5">
        <v>107.2</v>
      </c>
      <c r="CO519" s="5">
        <v>113.2</v>
      </c>
      <c r="CP519" s="5">
        <v>106.5</v>
      </c>
      <c r="CQ519" s="5">
        <v>106.2</v>
      </c>
      <c r="CR519" s="5">
        <v>108.3</v>
      </c>
      <c r="CS519" s="5">
        <v>107.6</v>
      </c>
      <c r="CT519" s="5">
        <v>104.9</v>
      </c>
      <c r="CU519" s="5">
        <v>103.9</v>
      </c>
      <c r="CV519" s="5">
        <v>104.3</v>
      </c>
      <c r="CW519" s="5">
        <v>102.9</v>
      </c>
      <c r="CX519" s="5">
        <v>105.2</v>
      </c>
      <c r="CY519" s="5">
        <v>103.4</v>
      </c>
      <c r="CZ519" s="5">
        <v>108.6</v>
      </c>
      <c r="DA519" s="5">
        <v>103.2</v>
      </c>
      <c r="DB519" s="5">
        <v>110.8</v>
      </c>
      <c r="DC519" s="5">
        <v>118</v>
      </c>
      <c r="DD519" s="5">
        <v>121.3</v>
      </c>
      <c r="DE519" s="5">
        <v>122.3</v>
      </c>
      <c r="DF519" s="5">
        <v>123.8</v>
      </c>
      <c r="DG519" s="5">
        <v>130.80000000000001</v>
      </c>
      <c r="DH519" s="5">
        <v>130.4</v>
      </c>
      <c r="DI519" s="5">
        <v>138.69999999999999</v>
      </c>
      <c r="DJ519" s="5">
        <v>145.9</v>
      </c>
      <c r="DK519" s="5">
        <v>145.19999999999999</v>
      </c>
      <c r="DL519" s="5">
        <v>146.6</v>
      </c>
      <c r="DM519" s="5">
        <v>150.30000000000001</v>
      </c>
      <c r="DN519" s="5">
        <v>160.30000000000001</v>
      </c>
      <c r="DO519" s="5">
        <v>174</v>
      </c>
      <c r="DP519" s="5">
        <v>187.9</v>
      </c>
      <c r="DQ519" s="5">
        <v>190.2</v>
      </c>
      <c r="DR519" s="5">
        <v>194.4</v>
      </c>
      <c r="DS519" s="5">
        <v>192.8</v>
      </c>
      <c r="DT519" s="5">
        <v>201.7</v>
      </c>
    </row>
    <row r="520" spans="1:124">
      <c r="A520" s="3" t="s">
        <v>1053</v>
      </c>
      <c r="B520" s="3" t="s">
        <v>1054</v>
      </c>
      <c r="C520" s="4">
        <v>2.9389999999999999E-2</v>
      </c>
      <c r="D520" s="5">
        <v>100.9</v>
      </c>
      <c r="E520" s="5">
        <v>101.6</v>
      </c>
      <c r="F520" s="5">
        <v>101.8</v>
      </c>
      <c r="G520" s="5">
        <v>103.2</v>
      </c>
      <c r="H520" s="5">
        <v>103.2</v>
      </c>
      <c r="I520" s="5">
        <v>103.2</v>
      </c>
      <c r="J520" s="5">
        <v>103.2</v>
      </c>
      <c r="K520" s="5">
        <v>103.2</v>
      </c>
      <c r="L520" s="5">
        <v>103.7</v>
      </c>
      <c r="M520" s="5">
        <v>103.9</v>
      </c>
      <c r="N520" s="5">
        <v>103.9</v>
      </c>
      <c r="O520" s="5">
        <v>105.7</v>
      </c>
      <c r="P520" s="5">
        <v>105</v>
      </c>
      <c r="Q520" s="5">
        <v>104.1</v>
      </c>
      <c r="R520" s="5">
        <v>104</v>
      </c>
      <c r="S520" s="5">
        <v>104.4</v>
      </c>
      <c r="T520" s="5">
        <v>104.7</v>
      </c>
      <c r="U520" s="5">
        <v>104.7</v>
      </c>
      <c r="V520" s="5">
        <v>105.3</v>
      </c>
      <c r="W520" s="5">
        <v>105.3</v>
      </c>
      <c r="X520" s="5">
        <v>105.3</v>
      </c>
      <c r="Y520" s="5">
        <v>105.6</v>
      </c>
      <c r="Z520" s="5">
        <v>105.6</v>
      </c>
      <c r="AA520" s="5">
        <v>103.8</v>
      </c>
      <c r="AB520" s="5">
        <v>103.8</v>
      </c>
      <c r="AC520" s="5">
        <v>104.9</v>
      </c>
      <c r="AD520" s="5">
        <v>104.9</v>
      </c>
      <c r="AE520" s="5">
        <v>104.9</v>
      </c>
      <c r="AF520" s="5">
        <v>104.9</v>
      </c>
      <c r="AG520" s="5">
        <v>107</v>
      </c>
      <c r="AH520" s="5">
        <v>108.1</v>
      </c>
      <c r="AI520" s="5">
        <v>108.1</v>
      </c>
      <c r="AJ520" s="5">
        <v>108.1</v>
      </c>
      <c r="AK520" s="5">
        <v>109.6</v>
      </c>
      <c r="AL520" s="5">
        <v>109</v>
      </c>
      <c r="AM520" s="5">
        <v>110.1</v>
      </c>
      <c r="AN520" s="5">
        <v>110</v>
      </c>
      <c r="AO520" s="5">
        <v>111.3</v>
      </c>
      <c r="AP520" s="5">
        <v>110</v>
      </c>
      <c r="AQ520" s="5">
        <v>108.9</v>
      </c>
      <c r="AR520" s="5">
        <v>109.5</v>
      </c>
      <c r="AS520" s="5">
        <v>109.6</v>
      </c>
      <c r="AT520" s="5">
        <v>107.6</v>
      </c>
      <c r="AU520" s="5">
        <v>109</v>
      </c>
      <c r="AV520" s="5">
        <v>107</v>
      </c>
      <c r="AW520" s="5">
        <v>109.6</v>
      </c>
      <c r="AX520" s="5">
        <v>109.9</v>
      </c>
      <c r="AY520" s="5">
        <v>108.6</v>
      </c>
      <c r="AZ520" s="5">
        <v>109.9</v>
      </c>
      <c r="BA520" s="5">
        <v>108.6</v>
      </c>
      <c r="BB520" s="5">
        <v>110.1</v>
      </c>
      <c r="BC520" s="5">
        <v>109.2</v>
      </c>
      <c r="BD520" s="5">
        <v>109.9</v>
      </c>
      <c r="BE520" s="5">
        <v>109.9</v>
      </c>
      <c r="BF520" s="5">
        <v>110.3</v>
      </c>
      <c r="BG520" s="5">
        <v>110.1</v>
      </c>
      <c r="BH520" s="5">
        <v>111.3</v>
      </c>
      <c r="BI520" s="5">
        <v>110.5</v>
      </c>
      <c r="BJ520" s="5">
        <v>110.6</v>
      </c>
      <c r="BK520" s="5">
        <v>108.4</v>
      </c>
      <c r="BL520" s="5">
        <v>111.9</v>
      </c>
      <c r="BM520" s="5">
        <v>109.7</v>
      </c>
      <c r="BN520" s="5">
        <v>110.8</v>
      </c>
      <c r="BO520" s="5">
        <v>106.4</v>
      </c>
      <c r="BP520" s="5">
        <v>105.1</v>
      </c>
      <c r="BQ520" s="5">
        <v>102.9</v>
      </c>
      <c r="BR520" s="5">
        <v>103</v>
      </c>
      <c r="BS520" s="5">
        <v>102.4</v>
      </c>
      <c r="BT520" s="5">
        <v>101.3</v>
      </c>
      <c r="BU520" s="5">
        <v>97.6</v>
      </c>
      <c r="BV520" s="5">
        <v>95.3</v>
      </c>
      <c r="BW520" s="5">
        <v>97.5</v>
      </c>
      <c r="BX520" s="5">
        <v>95.9</v>
      </c>
      <c r="BY520" s="5">
        <v>93.1</v>
      </c>
      <c r="BZ520" s="5">
        <v>90.9</v>
      </c>
      <c r="CA520" s="5">
        <v>92.5</v>
      </c>
      <c r="CB520" s="5">
        <v>92.2</v>
      </c>
      <c r="CC520" s="5">
        <v>92.5</v>
      </c>
      <c r="CD520" s="5">
        <v>90.5</v>
      </c>
      <c r="CE520" s="5">
        <v>91.6</v>
      </c>
      <c r="CF520" s="5">
        <v>93.4</v>
      </c>
      <c r="CG520" s="5">
        <v>93</v>
      </c>
      <c r="CH520" s="5">
        <v>95.6</v>
      </c>
      <c r="CI520" s="5">
        <v>92.6</v>
      </c>
      <c r="CJ520" s="5">
        <v>93.5</v>
      </c>
      <c r="CK520" s="5">
        <v>92.5</v>
      </c>
      <c r="CL520" s="5">
        <v>92.7</v>
      </c>
      <c r="CM520" s="5">
        <v>93.8</v>
      </c>
      <c r="CN520" s="5">
        <v>94.3</v>
      </c>
      <c r="CO520" s="5">
        <v>93.5</v>
      </c>
      <c r="CP520" s="5">
        <v>91.7</v>
      </c>
      <c r="CQ520" s="5">
        <v>92.9</v>
      </c>
      <c r="CR520" s="5">
        <v>91.1</v>
      </c>
      <c r="CS520" s="5">
        <v>90.6</v>
      </c>
      <c r="CT520" s="5">
        <v>91.2</v>
      </c>
      <c r="CU520" s="5">
        <v>91</v>
      </c>
      <c r="CV520" s="5">
        <v>91</v>
      </c>
      <c r="CW520" s="5">
        <v>89.2</v>
      </c>
      <c r="CX520" s="5">
        <v>90.5</v>
      </c>
      <c r="CY520" s="5">
        <v>90</v>
      </c>
      <c r="CZ520" s="5">
        <v>90.2</v>
      </c>
      <c r="DA520" s="5">
        <v>89.6</v>
      </c>
      <c r="DB520" s="5">
        <v>91.7</v>
      </c>
      <c r="DC520" s="5">
        <v>92.6</v>
      </c>
      <c r="DD520" s="5">
        <v>93.4</v>
      </c>
      <c r="DE520" s="5">
        <v>95.5</v>
      </c>
      <c r="DF520" s="5">
        <v>96.4</v>
      </c>
      <c r="DG520" s="5">
        <v>99.6</v>
      </c>
      <c r="DH520" s="5">
        <v>101.3</v>
      </c>
      <c r="DI520" s="5">
        <v>104.7</v>
      </c>
      <c r="DJ520" s="5">
        <v>106.3</v>
      </c>
      <c r="DK520" s="5">
        <v>104.5</v>
      </c>
      <c r="DL520" s="5">
        <v>104.7</v>
      </c>
      <c r="DM520" s="5">
        <v>106</v>
      </c>
      <c r="DN520" s="5">
        <v>110.1</v>
      </c>
      <c r="DO520" s="5">
        <v>113.7</v>
      </c>
      <c r="DP520" s="5">
        <v>117.4</v>
      </c>
      <c r="DQ520" s="5">
        <v>122</v>
      </c>
      <c r="DR520" s="5">
        <v>122.5</v>
      </c>
      <c r="DS520" s="5">
        <v>127.4</v>
      </c>
      <c r="DT520" s="5">
        <v>132.4</v>
      </c>
    </row>
    <row r="521" spans="1:124">
      <c r="A521" s="3" t="s">
        <v>1055</v>
      </c>
      <c r="B521" s="3" t="s">
        <v>1056</v>
      </c>
      <c r="C521" s="4">
        <v>3.0630000000000001E-2</v>
      </c>
      <c r="D521" s="5">
        <v>102.9</v>
      </c>
      <c r="E521" s="5">
        <v>102.7</v>
      </c>
      <c r="F521" s="5">
        <v>105.2</v>
      </c>
      <c r="G521" s="5">
        <v>105.1</v>
      </c>
      <c r="H521" s="5">
        <v>102.2</v>
      </c>
      <c r="I521" s="5">
        <v>102.8</v>
      </c>
      <c r="J521" s="5">
        <v>103</v>
      </c>
      <c r="K521" s="5">
        <v>105.3</v>
      </c>
      <c r="L521" s="5">
        <v>102.5</v>
      </c>
      <c r="M521" s="5">
        <v>101.9</v>
      </c>
      <c r="N521" s="5">
        <v>101.5</v>
      </c>
      <c r="O521" s="5">
        <v>102.1</v>
      </c>
      <c r="P521" s="5">
        <v>104.3</v>
      </c>
      <c r="Q521" s="5">
        <v>105.1</v>
      </c>
      <c r="R521" s="5">
        <v>104</v>
      </c>
      <c r="S521" s="5">
        <v>104.6</v>
      </c>
      <c r="T521" s="5">
        <v>111.7</v>
      </c>
      <c r="U521" s="5">
        <v>110</v>
      </c>
      <c r="V521" s="5">
        <v>110.6</v>
      </c>
      <c r="W521" s="5">
        <v>105.6</v>
      </c>
      <c r="X521" s="5">
        <v>110.7</v>
      </c>
      <c r="Y521" s="5">
        <v>111.8</v>
      </c>
      <c r="Z521" s="5">
        <v>112.3</v>
      </c>
      <c r="AA521" s="5">
        <v>114.2</v>
      </c>
      <c r="AB521" s="5">
        <v>115.2</v>
      </c>
      <c r="AC521" s="5">
        <v>109.6</v>
      </c>
      <c r="AD521" s="5">
        <v>109.8</v>
      </c>
      <c r="AE521" s="5">
        <v>114.2</v>
      </c>
      <c r="AF521" s="5">
        <v>106.2</v>
      </c>
      <c r="AG521" s="5">
        <v>114</v>
      </c>
      <c r="AH521" s="5">
        <v>118.4</v>
      </c>
      <c r="AI521" s="5">
        <v>111.5</v>
      </c>
      <c r="AJ521" s="5">
        <v>115</v>
      </c>
      <c r="AK521" s="5">
        <v>118.7</v>
      </c>
      <c r="AL521" s="5">
        <v>116.4</v>
      </c>
      <c r="AM521" s="5">
        <v>118.1</v>
      </c>
      <c r="AN521" s="5">
        <v>113.8</v>
      </c>
      <c r="AO521" s="5">
        <v>116</v>
      </c>
      <c r="AP521" s="5">
        <v>122.1</v>
      </c>
      <c r="AQ521" s="5">
        <v>121.9</v>
      </c>
      <c r="AR521" s="5">
        <v>119.2</v>
      </c>
      <c r="AS521" s="5">
        <v>118.4</v>
      </c>
      <c r="AT521" s="5">
        <v>122.5</v>
      </c>
      <c r="AU521" s="5">
        <v>117.9</v>
      </c>
      <c r="AV521" s="5">
        <v>121.3</v>
      </c>
      <c r="AW521" s="5">
        <v>122.7</v>
      </c>
      <c r="AX521" s="5">
        <v>118.5</v>
      </c>
      <c r="AY521" s="5">
        <v>120</v>
      </c>
      <c r="AZ521" s="5">
        <v>122.8</v>
      </c>
      <c r="BA521" s="5">
        <v>125.4</v>
      </c>
      <c r="BB521" s="5">
        <v>120.5</v>
      </c>
      <c r="BC521" s="5">
        <v>126.8</v>
      </c>
      <c r="BD521" s="5">
        <v>120.9</v>
      </c>
      <c r="BE521" s="5">
        <v>120.7</v>
      </c>
      <c r="BF521" s="5">
        <v>122.2</v>
      </c>
      <c r="BG521" s="5">
        <v>123.2</v>
      </c>
      <c r="BH521" s="5">
        <v>117.8</v>
      </c>
      <c r="BI521" s="5">
        <v>122</v>
      </c>
      <c r="BJ521" s="5">
        <v>121.3</v>
      </c>
      <c r="BK521" s="5">
        <v>120.5</v>
      </c>
      <c r="BL521" s="5">
        <v>121.7</v>
      </c>
      <c r="BM521" s="5">
        <v>121.8</v>
      </c>
      <c r="BN521" s="5">
        <v>121.4</v>
      </c>
      <c r="BO521" s="5">
        <v>120.8</v>
      </c>
      <c r="BP521" s="5">
        <v>121.4</v>
      </c>
      <c r="BQ521" s="5">
        <v>122.1</v>
      </c>
      <c r="BR521" s="5">
        <v>122.3</v>
      </c>
      <c r="BS521" s="5">
        <v>120.4</v>
      </c>
      <c r="BT521" s="5">
        <v>122.1</v>
      </c>
      <c r="BU521" s="5">
        <v>124.7</v>
      </c>
      <c r="BV521" s="5">
        <v>128.1</v>
      </c>
      <c r="BW521" s="5">
        <v>125</v>
      </c>
      <c r="BX521" s="5">
        <v>128</v>
      </c>
      <c r="BY521" s="5">
        <v>127.1</v>
      </c>
      <c r="BZ521" s="5">
        <v>127.3</v>
      </c>
      <c r="CA521" s="5">
        <v>128.1</v>
      </c>
      <c r="CB521" s="5">
        <v>129.5</v>
      </c>
      <c r="CC521" s="5">
        <v>129.1</v>
      </c>
      <c r="CD521" s="5">
        <v>129.9</v>
      </c>
      <c r="CE521" s="5">
        <v>129.1</v>
      </c>
      <c r="CF521" s="5">
        <v>128.1</v>
      </c>
      <c r="CG521" s="5">
        <v>128.1</v>
      </c>
      <c r="CH521" s="5">
        <v>127.4</v>
      </c>
      <c r="CI521" s="5">
        <v>126.6</v>
      </c>
      <c r="CJ521" s="5">
        <v>127.9</v>
      </c>
      <c r="CK521" s="5">
        <v>126.8</v>
      </c>
      <c r="CL521" s="5">
        <v>127.6</v>
      </c>
      <c r="CM521" s="5">
        <v>127.3</v>
      </c>
      <c r="CN521" s="5">
        <v>124.4</v>
      </c>
      <c r="CO521" s="5">
        <v>125.1</v>
      </c>
      <c r="CP521" s="5">
        <v>125.7</v>
      </c>
      <c r="CQ521" s="5">
        <v>124.7</v>
      </c>
      <c r="CR521" s="5">
        <v>124.1</v>
      </c>
      <c r="CS521" s="5">
        <v>125.1</v>
      </c>
      <c r="CT521" s="5">
        <v>127.4</v>
      </c>
      <c r="CU521" s="5">
        <v>127.6</v>
      </c>
      <c r="CV521" s="5">
        <v>130.5</v>
      </c>
      <c r="CW521" s="5">
        <v>128.9</v>
      </c>
      <c r="CX521" s="5">
        <v>127.2</v>
      </c>
      <c r="CY521" s="5">
        <v>128.5</v>
      </c>
      <c r="CZ521" s="5">
        <v>130.1</v>
      </c>
      <c r="DA521" s="5">
        <v>130.19999999999999</v>
      </c>
      <c r="DB521" s="5">
        <v>129.30000000000001</v>
      </c>
      <c r="DC521" s="5">
        <v>131.69999999999999</v>
      </c>
      <c r="DD521" s="5">
        <v>131.80000000000001</v>
      </c>
      <c r="DE521" s="5">
        <v>132</v>
      </c>
      <c r="DF521" s="5">
        <v>131.5</v>
      </c>
      <c r="DG521" s="5">
        <v>131.69999999999999</v>
      </c>
      <c r="DH521" s="5">
        <v>132.19999999999999</v>
      </c>
      <c r="DI521" s="5">
        <v>133.30000000000001</v>
      </c>
      <c r="DJ521" s="5">
        <v>131</v>
      </c>
      <c r="DK521" s="5">
        <v>133.6</v>
      </c>
      <c r="DL521" s="5">
        <v>133.80000000000001</v>
      </c>
      <c r="DM521" s="5">
        <v>134.69999999999999</v>
      </c>
      <c r="DN521" s="5">
        <v>134.30000000000001</v>
      </c>
      <c r="DO521" s="5">
        <v>134.9</v>
      </c>
      <c r="DP521" s="5">
        <v>137.19999999999999</v>
      </c>
      <c r="DQ521" s="5">
        <v>146.1</v>
      </c>
      <c r="DR521" s="5">
        <v>146.9</v>
      </c>
      <c r="DS521" s="5">
        <v>148.4</v>
      </c>
      <c r="DT521" s="5">
        <v>142.6</v>
      </c>
    </row>
    <row r="522" spans="1:124">
      <c r="A522" s="3" t="s">
        <v>1057</v>
      </c>
      <c r="B522" s="3" t="s">
        <v>1058</v>
      </c>
      <c r="C522" s="4">
        <v>0.19850000000000001</v>
      </c>
      <c r="D522" s="5">
        <v>104.5</v>
      </c>
      <c r="E522" s="5">
        <v>105.8</v>
      </c>
      <c r="F522" s="5">
        <v>105.3</v>
      </c>
      <c r="G522" s="5">
        <v>106.5</v>
      </c>
      <c r="H522" s="5">
        <v>106.3</v>
      </c>
      <c r="I522" s="5">
        <v>105.9</v>
      </c>
      <c r="J522" s="5">
        <v>106.9</v>
      </c>
      <c r="K522" s="5">
        <v>106.5</v>
      </c>
      <c r="L522" s="5">
        <v>106.7</v>
      </c>
      <c r="M522" s="5">
        <v>105.5</v>
      </c>
      <c r="N522" s="5">
        <v>105.5</v>
      </c>
      <c r="O522" s="5">
        <v>105.8</v>
      </c>
      <c r="P522" s="5">
        <v>106.9</v>
      </c>
      <c r="Q522" s="5">
        <v>106.4</v>
      </c>
      <c r="R522" s="5">
        <v>105.7</v>
      </c>
      <c r="S522" s="5">
        <v>106.6</v>
      </c>
      <c r="T522" s="5">
        <v>107</v>
      </c>
      <c r="U522" s="5">
        <v>105.2</v>
      </c>
      <c r="V522" s="5">
        <v>106.4</v>
      </c>
      <c r="W522" s="5">
        <v>107.1</v>
      </c>
      <c r="X522" s="5">
        <v>106.9</v>
      </c>
      <c r="Y522" s="5">
        <v>105.8</v>
      </c>
      <c r="Z522" s="5">
        <v>105.7</v>
      </c>
      <c r="AA522" s="5">
        <v>106.3</v>
      </c>
      <c r="AB522" s="5">
        <v>110.2</v>
      </c>
      <c r="AC522" s="5">
        <v>108.9</v>
      </c>
      <c r="AD522" s="5">
        <v>111.3</v>
      </c>
      <c r="AE522" s="5">
        <v>112.1</v>
      </c>
      <c r="AF522" s="5">
        <v>113.7</v>
      </c>
      <c r="AG522" s="5">
        <v>112</v>
      </c>
      <c r="AH522" s="5">
        <v>113.8</v>
      </c>
      <c r="AI522" s="5">
        <v>114.5</v>
      </c>
      <c r="AJ522" s="5">
        <v>112.8</v>
      </c>
      <c r="AK522" s="5">
        <v>115.3</v>
      </c>
      <c r="AL522" s="5">
        <v>113.1</v>
      </c>
      <c r="AM522" s="5">
        <v>116.5</v>
      </c>
      <c r="AN522" s="5">
        <v>112.8</v>
      </c>
      <c r="AO522" s="5">
        <v>110.7</v>
      </c>
      <c r="AP522" s="5">
        <v>111.9</v>
      </c>
      <c r="AQ522" s="5">
        <v>112.5</v>
      </c>
      <c r="AR522" s="5">
        <v>112.7</v>
      </c>
      <c r="AS522" s="5">
        <v>114.1</v>
      </c>
      <c r="AT522" s="5">
        <v>114.5</v>
      </c>
      <c r="AU522" s="5">
        <v>115.5</v>
      </c>
      <c r="AV522" s="5">
        <v>114.8</v>
      </c>
      <c r="AW522" s="5">
        <v>115.3</v>
      </c>
      <c r="AX522" s="5">
        <v>114.9</v>
      </c>
      <c r="AY522" s="5">
        <v>114.6</v>
      </c>
      <c r="AZ522" s="5">
        <v>116.1</v>
      </c>
      <c r="BA522" s="5">
        <v>117.8</v>
      </c>
      <c r="BB522" s="5">
        <v>115.7</v>
      </c>
      <c r="BC522" s="5">
        <v>117.9</v>
      </c>
      <c r="BD522" s="5">
        <v>117.1</v>
      </c>
      <c r="BE522" s="5">
        <v>115.2</v>
      </c>
      <c r="BF522" s="5">
        <v>115.4</v>
      </c>
      <c r="BG522" s="5">
        <v>116</v>
      </c>
      <c r="BH522" s="5">
        <v>113.3</v>
      </c>
      <c r="BI522" s="5">
        <v>113</v>
      </c>
      <c r="BJ522" s="5">
        <v>115.5</v>
      </c>
      <c r="BK522" s="5">
        <v>116.6</v>
      </c>
      <c r="BL522" s="5">
        <v>115.8</v>
      </c>
      <c r="BM522" s="5">
        <v>116</v>
      </c>
      <c r="BN522" s="5">
        <v>114.7</v>
      </c>
      <c r="BO522" s="5">
        <v>115.3</v>
      </c>
      <c r="BP522" s="5">
        <v>118.7</v>
      </c>
      <c r="BQ522" s="5">
        <v>116.5</v>
      </c>
      <c r="BR522" s="5">
        <v>116.7</v>
      </c>
      <c r="BS522" s="5">
        <v>117.2</v>
      </c>
      <c r="BT522" s="5">
        <v>115.8</v>
      </c>
      <c r="BU522" s="5">
        <v>118</v>
      </c>
      <c r="BV522" s="5">
        <v>117.1</v>
      </c>
      <c r="BW522" s="5">
        <v>118.4</v>
      </c>
      <c r="BX522" s="5">
        <v>119.6</v>
      </c>
      <c r="BY522" s="5">
        <v>119.3</v>
      </c>
      <c r="BZ522" s="5">
        <v>120.3</v>
      </c>
      <c r="CA522" s="5">
        <v>119.9</v>
      </c>
      <c r="CB522" s="5">
        <v>122.5</v>
      </c>
      <c r="CC522" s="5">
        <v>120.8</v>
      </c>
      <c r="CD522" s="5">
        <v>124.1</v>
      </c>
      <c r="CE522" s="5">
        <v>121.9</v>
      </c>
      <c r="CF522" s="5">
        <v>124.9</v>
      </c>
      <c r="CG522" s="5">
        <v>127.9</v>
      </c>
      <c r="CH522" s="5">
        <v>129.69999999999999</v>
      </c>
      <c r="CI522" s="5">
        <v>129.19999999999999</v>
      </c>
      <c r="CJ522" s="5">
        <v>129.5</v>
      </c>
      <c r="CK522" s="5">
        <v>129.30000000000001</v>
      </c>
      <c r="CL522" s="5">
        <v>130</v>
      </c>
      <c r="CM522" s="5">
        <v>129.4</v>
      </c>
      <c r="CN522" s="5">
        <v>132</v>
      </c>
      <c r="CO522" s="5">
        <v>126.3</v>
      </c>
      <c r="CP522" s="5">
        <v>123.4</v>
      </c>
      <c r="CQ522" s="5">
        <v>123.7</v>
      </c>
      <c r="CR522" s="5">
        <v>129.9</v>
      </c>
      <c r="CS522" s="5">
        <v>131.4</v>
      </c>
      <c r="CT522" s="5">
        <v>130</v>
      </c>
      <c r="CU522" s="5">
        <v>127.6</v>
      </c>
      <c r="CV522" s="5">
        <v>125.1</v>
      </c>
      <c r="CW522" s="5">
        <v>128.19999999999999</v>
      </c>
      <c r="CX522" s="5">
        <v>133.30000000000001</v>
      </c>
      <c r="CY522" s="5">
        <v>130.9</v>
      </c>
      <c r="CZ522" s="5">
        <v>130.9</v>
      </c>
      <c r="DA522" s="5">
        <v>134</v>
      </c>
      <c r="DB522" s="5">
        <v>132.69999999999999</v>
      </c>
      <c r="DC522" s="5">
        <v>129.80000000000001</v>
      </c>
      <c r="DD522" s="5">
        <v>131.69999999999999</v>
      </c>
      <c r="DE522" s="5">
        <v>133.80000000000001</v>
      </c>
      <c r="DF522" s="5">
        <v>133.80000000000001</v>
      </c>
      <c r="DG522" s="5">
        <v>134.5</v>
      </c>
      <c r="DH522" s="5">
        <v>137.19999999999999</v>
      </c>
      <c r="DI522" s="5">
        <v>140.69999999999999</v>
      </c>
      <c r="DJ522" s="5">
        <v>141.80000000000001</v>
      </c>
      <c r="DK522" s="5">
        <v>143.9</v>
      </c>
      <c r="DL522" s="5">
        <v>141.19999999999999</v>
      </c>
      <c r="DM522" s="5">
        <v>141.80000000000001</v>
      </c>
      <c r="DN522" s="5">
        <v>141.4</v>
      </c>
      <c r="DO522" s="5">
        <v>141.69999999999999</v>
      </c>
      <c r="DP522" s="5">
        <v>149</v>
      </c>
      <c r="DQ522" s="5">
        <v>148</v>
      </c>
      <c r="DR522" s="5">
        <v>147.9</v>
      </c>
      <c r="DS522" s="5">
        <v>148.19999999999999</v>
      </c>
      <c r="DT522" s="5">
        <v>151.9</v>
      </c>
    </row>
    <row r="523" spans="1:124">
      <c r="A523" s="3" t="s">
        <v>1059</v>
      </c>
      <c r="B523" s="3" t="s">
        <v>1060</v>
      </c>
      <c r="C523" s="4">
        <v>3.0970000000000001E-2</v>
      </c>
      <c r="D523" s="5">
        <v>102.4</v>
      </c>
      <c r="E523" s="5">
        <v>103.2</v>
      </c>
      <c r="F523" s="5">
        <v>104.1</v>
      </c>
      <c r="G523" s="5">
        <v>105.6</v>
      </c>
      <c r="H523" s="5">
        <v>106.2</v>
      </c>
      <c r="I523" s="5">
        <v>106.7</v>
      </c>
      <c r="J523" s="5">
        <v>106.4</v>
      </c>
      <c r="K523" s="5">
        <v>106.8</v>
      </c>
      <c r="L523" s="5">
        <v>107.8</v>
      </c>
      <c r="M523" s="5">
        <v>107.5</v>
      </c>
      <c r="N523" s="5">
        <v>107.6</v>
      </c>
      <c r="O523" s="5">
        <v>106</v>
      </c>
      <c r="P523" s="5">
        <v>106.7</v>
      </c>
      <c r="Q523" s="5">
        <v>106.8</v>
      </c>
      <c r="R523" s="5">
        <v>107.2</v>
      </c>
      <c r="S523" s="5">
        <v>107.7</v>
      </c>
      <c r="T523" s="5">
        <v>110.3</v>
      </c>
      <c r="U523" s="5">
        <v>110.7</v>
      </c>
      <c r="V523" s="5">
        <v>110.6</v>
      </c>
      <c r="W523" s="5">
        <v>112</v>
      </c>
      <c r="X523" s="5">
        <v>112.4</v>
      </c>
      <c r="Y523" s="5">
        <v>112.4</v>
      </c>
      <c r="Z523" s="5">
        <v>112.4</v>
      </c>
      <c r="AA523" s="5">
        <v>111.7</v>
      </c>
      <c r="AB523" s="5">
        <v>115.7</v>
      </c>
      <c r="AC523" s="5">
        <v>115.2</v>
      </c>
      <c r="AD523" s="5">
        <v>116.8</v>
      </c>
      <c r="AE523" s="5">
        <v>117.6</v>
      </c>
      <c r="AF523" s="5">
        <v>116.6</v>
      </c>
      <c r="AG523" s="5">
        <v>117.4</v>
      </c>
      <c r="AH523" s="5">
        <v>117</v>
      </c>
      <c r="AI523" s="5">
        <v>116.2</v>
      </c>
      <c r="AJ523" s="5">
        <v>115</v>
      </c>
      <c r="AK523" s="5">
        <v>119.4</v>
      </c>
      <c r="AL523" s="5">
        <v>116.6</v>
      </c>
      <c r="AM523" s="5">
        <v>118.8</v>
      </c>
      <c r="AN523" s="5">
        <v>116.8</v>
      </c>
      <c r="AO523" s="5">
        <v>117.6</v>
      </c>
      <c r="AP523" s="5">
        <v>118</v>
      </c>
      <c r="AQ523" s="5">
        <v>119.4</v>
      </c>
      <c r="AR523" s="5">
        <v>120</v>
      </c>
      <c r="AS523" s="5">
        <v>119.6</v>
      </c>
      <c r="AT523" s="5">
        <v>118.6</v>
      </c>
      <c r="AU523" s="5">
        <v>118.5</v>
      </c>
      <c r="AV523" s="5">
        <v>119.1</v>
      </c>
      <c r="AW523" s="5">
        <v>119.2</v>
      </c>
      <c r="AX523" s="5">
        <v>119.8</v>
      </c>
      <c r="AY523" s="5">
        <v>120.6</v>
      </c>
      <c r="AZ523" s="5">
        <v>121.7</v>
      </c>
      <c r="BA523" s="5">
        <v>121.6</v>
      </c>
      <c r="BB523" s="5">
        <v>121.8</v>
      </c>
      <c r="BC523" s="5">
        <v>122</v>
      </c>
      <c r="BD523" s="5">
        <v>122.1</v>
      </c>
      <c r="BE523" s="5">
        <v>123.8</v>
      </c>
      <c r="BF523" s="5">
        <v>124</v>
      </c>
      <c r="BG523" s="5">
        <v>124.1</v>
      </c>
      <c r="BH523" s="5">
        <v>124.3</v>
      </c>
      <c r="BI523" s="5">
        <v>126.6</v>
      </c>
      <c r="BJ523" s="5">
        <v>126.8</v>
      </c>
      <c r="BK523" s="5">
        <v>126.4</v>
      </c>
      <c r="BL523" s="5">
        <v>127.2</v>
      </c>
      <c r="BM523" s="5">
        <v>126.2</v>
      </c>
      <c r="BN523" s="5">
        <v>126.9</v>
      </c>
      <c r="BO523" s="5">
        <v>127.5</v>
      </c>
      <c r="BP523" s="5">
        <v>128.6</v>
      </c>
      <c r="BQ523" s="5">
        <v>128.5</v>
      </c>
      <c r="BR523" s="5">
        <v>128.80000000000001</v>
      </c>
      <c r="BS523" s="5">
        <v>128.4</v>
      </c>
      <c r="BT523" s="5">
        <v>128.69999999999999</v>
      </c>
      <c r="BU523" s="5">
        <v>128.9</v>
      </c>
      <c r="BV523" s="5">
        <v>128.5</v>
      </c>
      <c r="BW523" s="5">
        <v>129.5</v>
      </c>
      <c r="BX523" s="5">
        <v>129.30000000000001</v>
      </c>
      <c r="BY523" s="5">
        <v>131.1</v>
      </c>
      <c r="BZ523" s="5">
        <v>130.6</v>
      </c>
      <c r="CA523" s="5">
        <v>131.6</v>
      </c>
      <c r="CB523" s="5">
        <v>131.4</v>
      </c>
      <c r="CC523" s="5">
        <v>130.9</v>
      </c>
      <c r="CD523" s="5">
        <v>131.6</v>
      </c>
      <c r="CE523" s="5">
        <v>131.4</v>
      </c>
      <c r="CF523" s="5">
        <v>131.19999999999999</v>
      </c>
      <c r="CG523" s="5">
        <v>131.5</v>
      </c>
      <c r="CH523" s="5">
        <v>131.6</v>
      </c>
      <c r="CI523" s="5">
        <v>130.30000000000001</v>
      </c>
      <c r="CJ523" s="5">
        <v>130.1</v>
      </c>
      <c r="CK523" s="5">
        <v>130</v>
      </c>
      <c r="CL523" s="5">
        <v>130.9</v>
      </c>
      <c r="CM523" s="5">
        <v>130.69999999999999</v>
      </c>
      <c r="CN523" s="5">
        <v>130.5</v>
      </c>
      <c r="CO523" s="5">
        <v>130.80000000000001</v>
      </c>
      <c r="CP523" s="5">
        <v>131.1</v>
      </c>
      <c r="CQ523" s="5">
        <v>130.9</v>
      </c>
      <c r="CR523" s="5">
        <v>130.69999999999999</v>
      </c>
      <c r="CS523" s="5">
        <v>131</v>
      </c>
      <c r="CT523" s="5">
        <v>130.80000000000001</v>
      </c>
      <c r="CU523" s="5">
        <v>130.5</v>
      </c>
      <c r="CV523" s="5">
        <v>129.69999999999999</v>
      </c>
      <c r="CW523" s="5">
        <v>129.9</v>
      </c>
      <c r="CX523" s="5">
        <v>130.19999999999999</v>
      </c>
      <c r="CY523" s="5">
        <v>130.1</v>
      </c>
      <c r="CZ523" s="5">
        <v>130.6</v>
      </c>
      <c r="DA523" s="5">
        <v>130.80000000000001</v>
      </c>
      <c r="DB523" s="5">
        <v>132</v>
      </c>
      <c r="DC523" s="5">
        <v>132.5</v>
      </c>
      <c r="DD523" s="5">
        <v>132.5</v>
      </c>
      <c r="DE523" s="5">
        <v>132.5</v>
      </c>
      <c r="DF523" s="5">
        <v>132.6</v>
      </c>
      <c r="DG523" s="5">
        <v>132.6</v>
      </c>
      <c r="DH523" s="5">
        <v>132.9</v>
      </c>
      <c r="DI523" s="5">
        <v>133.4</v>
      </c>
      <c r="DJ523" s="5">
        <v>133.4</v>
      </c>
      <c r="DK523" s="5">
        <v>134.4</v>
      </c>
      <c r="DL523" s="5">
        <v>133.4</v>
      </c>
      <c r="DM523" s="5">
        <v>134.69999999999999</v>
      </c>
      <c r="DN523" s="5">
        <v>134.80000000000001</v>
      </c>
      <c r="DO523" s="5">
        <v>135.19999999999999</v>
      </c>
      <c r="DP523" s="5">
        <v>135</v>
      </c>
      <c r="DQ523" s="5">
        <v>135.69999999999999</v>
      </c>
      <c r="DR523" s="5">
        <v>134.1</v>
      </c>
      <c r="DS523" s="5">
        <v>135.6</v>
      </c>
      <c r="DT523" s="5">
        <v>135.9</v>
      </c>
    </row>
    <row r="524" spans="1:124">
      <c r="A524" s="3" t="s">
        <v>1061</v>
      </c>
      <c r="B524" s="3" t="s">
        <v>1062</v>
      </c>
      <c r="C524" s="4">
        <v>0.22322</v>
      </c>
      <c r="D524" s="5">
        <v>104.3</v>
      </c>
      <c r="E524" s="5">
        <v>104.8</v>
      </c>
      <c r="F524" s="5">
        <v>104.4</v>
      </c>
      <c r="G524" s="5">
        <v>107.6</v>
      </c>
      <c r="H524" s="5">
        <v>110.9</v>
      </c>
      <c r="I524" s="5">
        <v>110.5</v>
      </c>
      <c r="J524" s="5">
        <v>110.1</v>
      </c>
      <c r="K524" s="5">
        <v>110.2</v>
      </c>
      <c r="L524" s="5">
        <v>110.1</v>
      </c>
      <c r="M524" s="5">
        <v>110.4</v>
      </c>
      <c r="N524" s="5">
        <v>109.8</v>
      </c>
      <c r="O524" s="5">
        <v>108.6</v>
      </c>
      <c r="P524" s="5">
        <v>110.5</v>
      </c>
      <c r="Q524" s="5">
        <v>109</v>
      </c>
      <c r="R524" s="5">
        <v>108.9</v>
      </c>
      <c r="S524" s="5">
        <v>110.9</v>
      </c>
      <c r="T524" s="5">
        <v>111.6</v>
      </c>
      <c r="U524" s="5">
        <v>111.1</v>
      </c>
      <c r="V524" s="5">
        <v>113.5</v>
      </c>
      <c r="W524" s="5">
        <v>112.9</v>
      </c>
      <c r="X524" s="5">
        <v>115.5</v>
      </c>
      <c r="Y524" s="5">
        <v>113.2</v>
      </c>
      <c r="Z524" s="5">
        <v>112.5</v>
      </c>
      <c r="AA524" s="5">
        <v>112.7</v>
      </c>
      <c r="AB524" s="5">
        <v>112.4</v>
      </c>
      <c r="AC524" s="5">
        <v>113.9</v>
      </c>
      <c r="AD524" s="5">
        <v>113.2</v>
      </c>
      <c r="AE524" s="5">
        <v>112.5</v>
      </c>
      <c r="AF524" s="5">
        <v>113.7</v>
      </c>
      <c r="AG524" s="5">
        <v>114.3</v>
      </c>
      <c r="AH524" s="5">
        <v>113.3</v>
      </c>
      <c r="AI524" s="5">
        <v>113.2</v>
      </c>
      <c r="AJ524" s="5">
        <v>115.8</v>
      </c>
      <c r="AK524" s="5">
        <v>114.1</v>
      </c>
      <c r="AL524" s="5">
        <v>121.9</v>
      </c>
      <c r="AM524" s="5">
        <v>124.3</v>
      </c>
      <c r="AN524" s="5">
        <v>124.8</v>
      </c>
      <c r="AO524" s="5">
        <v>123.2</v>
      </c>
      <c r="AP524" s="5">
        <v>122.9</v>
      </c>
      <c r="AQ524" s="5">
        <v>122.1</v>
      </c>
      <c r="AR524" s="5">
        <v>121.7</v>
      </c>
      <c r="AS524" s="5">
        <v>115.8</v>
      </c>
      <c r="AT524" s="5">
        <v>119.5</v>
      </c>
      <c r="AU524" s="5">
        <v>119</v>
      </c>
      <c r="AV524" s="5">
        <v>119.7</v>
      </c>
      <c r="AW524" s="5">
        <v>117.9</v>
      </c>
      <c r="AX524" s="5">
        <v>113.7</v>
      </c>
      <c r="AY524" s="5">
        <v>114.7</v>
      </c>
      <c r="AZ524" s="5">
        <v>113.1</v>
      </c>
      <c r="BA524" s="5">
        <v>116.3</v>
      </c>
      <c r="BB524" s="5">
        <v>116.2</v>
      </c>
      <c r="BC524" s="5">
        <v>118.2</v>
      </c>
      <c r="BD524" s="5">
        <v>117.3</v>
      </c>
      <c r="BE524" s="5">
        <v>117.5</v>
      </c>
      <c r="BF524" s="5">
        <v>115.2</v>
      </c>
      <c r="BG524" s="5">
        <v>117.5</v>
      </c>
      <c r="BH524" s="5">
        <v>115.1</v>
      </c>
      <c r="BI524" s="5">
        <v>116.5</v>
      </c>
      <c r="BJ524" s="5">
        <v>114.3</v>
      </c>
      <c r="BK524" s="5">
        <v>117</v>
      </c>
      <c r="BL524" s="5">
        <v>119.7</v>
      </c>
      <c r="BM524" s="5">
        <v>119.8</v>
      </c>
      <c r="BN524" s="5">
        <v>117.6</v>
      </c>
      <c r="BO524" s="5">
        <v>116.1</v>
      </c>
      <c r="BP524" s="5">
        <v>111.4</v>
      </c>
      <c r="BQ524" s="5">
        <v>113.3</v>
      </c>
      <c r="BR524" s="5">
        <v>113.2</v>
      </c>
      <c r="BS524" s="5">
        <v>111.6</v>
      </c>
      <c r="BT524" s="5">
        <v>108.2</v>
      </c>
      <c r="BU524" s="5">
        <v>110</v>
      </c>
      <c r="BV524" s="5">
        <v>107.2</v>
      </c>
      <c r="BW524" s="5">
        <v>109.8</v>
      </c>
      <c r="BX524" s="5">
        <v>110.9</v>
      </c>
      <c r="BY524" s="5">
        <v>110.5</v>
      </c>
      <c r="BZ524" s="5">
        <v>112.1</v>
      </c>
      <c r="CA524" s="5">
        <v>110.8</v>
      </c>
      <c r="CB524" s="5">
        <v>110.2</v>
      </c>
      <c r="CC524" s="5">
        <v>110.4</v>
      </c>
      <c r="CD524" s="5">
        <v>111.5</v>
      </c>
      <c r="CE524" s="5">
        <v>112.4</v>
      </c>
      <c r="CF524" s="5">
        <v>110.8</v>
      </c>
      <c r="CG524" s="5">
        <v>112.3</v>
      </c>
      <c r="CH524" s="5">
        <v>111.1</v>
      </c>
      <c r="CI524" s="5">
        <v>110.4</v>
      </c>
      <c r="CJ524" s="5">
        <v>108</v>
      </c>
      <c r="CK524" s="5">
        <v>107.7</v>
      </c>
      <c r="CL524" s="5">
        <v>109.4</v>
      </c>
      <c r="CM524" s="5">
        <v>110.5</v>
      </c>
      <c r="CN524" s="5">
        <v>109.7</v>
      </c>
      <c r="CO524" s="5">
        <v>109.6</v>
      </c>
      <c r="CP524" s="5">
        <v>109.3</v>
      </c>
      <c r="CQ524" s="5">
        <v>108.5</v>
      </c>
      <c r="CR524" s="5">
        <v>106.9</v>
      </c>
      <c r="CS524" s="5">
        <v>108.6</v>
      </c>
      <c r="CT524" s="5">
        <v>108.6</v>
      </c>
      <c r="CU524" s="5">
        <v>107.8</v>
      </c>
      <c r="CV524" s="5">
        <v>107.3</v>
      </c>
      <c r="CW524" s="5">
        <v>107.3</v>
      </c>
      <c r="CX524" s="5">
        <v>109.1</v>
      </c>
      <c r="CY524" s="5">
        <v>109.1</v>
      </c>
      <c r="CZ524" s="5">
        <v>107.7</v>
      </c>
      <c r="DA524" s="5">
        <v>108.5</v>
      </c>
      <c r="DB524" s="5">
        <v>109</v>
      </c>
      <c r="DC524" s="5">
        <v>110.2</v>
      </c>
      <c r="DD524" s="5">
        <v>109.7</v>
      </c>
      <c r="DE524" s="5">
        <v>110.9</v>
      </c>
      <c r="DF524" s="5">
        <v>111.1</v>
      </c>
      <c r="DG524" s="5">
        <v>113.5</v>
      </c>
      <c r="DH524" s="5">
        <v>111.8</v>
      </c>
      <c r="DI524" s="5">
        <v>113.6</v>
      </c>
      <c r="DJ524" s="5">
        <v>113</v>
      </c>
      <c r="DK524" s="5">
        <v>114.2</v>
      </c>
      <c r="DL524" s="5">
        <v>114</v>
      </c>
      <c r="DM524" s="5">
        <v>111.2</v>
      </c>
      <c r="DN524" s="5">
        <v>115.4</v>
      </c>
      <c r="DO524" s="5">
        <v>116.7</v>
      </c>
      <c r="DP524" s="5">
        <v>119</v>
      </c>
      <c r="DQ524" s="5">
        <v>119.1</v>
      </c>
      <c r="DR524" s="5">
        <v>119.9</v>
      </c>
      <c r="DS524" s="5">
        <v>119.4</v>
      </c>
      <c r="DT524" s="5">
        <v>118.8</v>
      </c>
    </row>
    <row r="525" spans="1:124">
      <c r="A525" s="3" t="s">
        <v>1063</v>
      </c>
      <c r="B525" s="3" t="s">
        <v>1064</v>
      </c>
      <c r="C525" s="4">
        <v>7.6E-3</v>
      </c>
      <c r="D525" s="5">
        <v>106.7</v>
      </c>
      <c r="E525" s="5">
        <v>109.5</v>
      </c>
      <c r="F525" s="5">
        <v>107</v>
      </c>
      <c r="G525" s="5">
        <v>108.6</v>
      </c>
      <c r="H525" s="5">
        <v>108.5</v>
      </c>
      <c r="I525" s="5">
        <v>105.8</v>
      </c>
      <c r="J525" s="5">
        <v>106.4</v>
      </c>
      <c r="K525" s="5">
        <v>106.5</v>
      </c>
      <c r="L525" s="5">
        <v>109.2</v>
      </c>
      <c r="M525" s="5">
        <v>109.1</v>
      </c>
      <c r="N525" s="5">
        <v>111</v>
      </c>
      <c r="O525" s="5">
        <v>109.9</v>
      </c>
      <c r="P525" s="5">
        <v>110.3</v>
      </c>
      <c r="Q525" s="5">
        <v>112.4</v>
      </c>
      <c r="R525" s="5">
        <v>111.9</v>
      </c>
      <c r="S525" s="5">
        <v>109.6</v>
      </c>
      <c r="T525" s="5">
        <v>112.6</v>
      </c>
      <c r="U525" s="5">
        <v>111.7</v>
      </c>
      <c r="V525" s="5">
        <v>116.6</v>
      </c>
      <c r="W525" s="5">
        <v>112.3</v>
      </c>
      <c r="X525" s="5">
        <v>112.3</v>
      </c>
      <c r="Y525" s="5">
        <v>112.9</v>
      </c>
      <c r="Z525" s="5">
        <v>115.8</v>
      </c>
      <c r="AA525" s="5">
        <v>118.8</v>
      </c>
      <c r="AB525" s="5">
        <v>116.1</v>
      </c>
      <c r="AC525" s="5">
        <v>119.5</v>
      </c>
      <c r="AD525" s="5">
        <v>120.9</v>
      </c>
      <c r="AE525" s="5">
        <v>120.8</v>
      </c>
      <c r="AF525" s="5">
        <v>121.5</v>
      </c>
      <c r="AG525" s="5">
        <v>121.1</v>
      </c>
      <c r="AH525" s="5">
        <v>121</v>
      </c>
      <c r="AI525" s="5">
        <v>118.4</v>
      </c>
      <c r="AJ525" s="5">
        <v>120.8</v>
      </c>
      <c r="AK525" s="5">
        <v>120</v>
      </c>
      <c r="AL525" s="5">
        <v>120.2</v>
      </c>
      <c r="AM525" s="5">
        <v>121.8</v>
      </c>
      <c r="AN525" s="5">
        <v>121.4</v>
      </c>
      <c r="AO525" s="5">
        <v>121.6</v>
      </c>
      <c r="AP525" s="5">
        <v>124.3</v>
      </c>
      <c r="AQ525" s="5">
        <v>123.4</v>
      </c>
      <c r="AR525" s="5">
        <v>124.7</v>
      </c>
      <c r="AS525" s="5">
        <v>122.7</v>
      </c>
      <c r="AT525" s="5">
        <v>124.7</v>
      </c>
      <c r="AU525" s="5">
        <v>125.7</v>
      </c>
      <c r="AV525" s="5">
        <v>124.9</v>
      </c>
      <c r="AW525" s="5">
        <v>124.6</v>
      </c>
      <c r="AX525" s="5">
        <v>126.4</v>
      </c>
      <c r="AY525" s="5">
        <v>123.4</v>
      </c>
      <c r="AZ525" s="5">
        <v>125.5</v>
      </c>
      <c r="BA525" s="5">
        <v>122.9</v>
      </c>
      <c r="BB525" s="5">
        <v>124.6</v>
      </c>
      <c r="BC525" s="5">
        <v>121.3</v>
      </c>
      <c r="BD525" s="5">
        <v>122.1</v>
      </c>
      <c r="BE525" s="5">
        <v>122.3</v>
      </c>
      <c r="BF525" s="5">
        <v>121.6</v>
      </c>
      <c r="BG525" s="5">
        <v>122.7</v>
      </c>
      <c r="BH525" s="5">
        <v>123</v>
      </c>
      <c r="BI525" s="5">
        <v>120.4</v>
      </c>
      <c r="BJ525" s="5">
        <v>120.7</v>
      </c>
      <c r="BK525" s="5">
        <v>123.3</v>
      </c>
      <c r="BL525" s="5">
        <v>124.4</v>
      </c>
      <c r="BM525" s="5">
        <v>125</v>
      </c>
      <c r="BN525" s="5">
        <v>124.4</v>
      </c>
      <c r="BO525" s="5">
        <v>127.8</v>
      </c>
      <c r="BP525" s="5">
        <v>129.9</v>
      </c>
      <c r="BQ525" s="5">
        <v>132.1</v>
      </c>
      <c r="BR525" s="5">
        <v>137.1</v>
      </c>
      <c r="BS525" s="5">
        <v>129.1</v>
      </c>
      <c r="BT525" s="5">
        <v>133</v>
      </c>
      <c r="BU525" s="5">
        <v>129</v>
      </c>
      <c r="BV525" s="5">
        <v>130.80000000000001</v>
      </c>
      <c r="BW525" s="5">
        <v>132.69999999999999</v>
      </c>
      <c r="BX525" s="5">
        <v>134.69999999999999</v>
      </c>
      <c r="BY525" s="5">
        <v>142.30000000000001</v>
      </c>
      <c r="BZ525" s="5">
        <v>140.19999999999999</v>
      </c>
      <c r="CA525" s="5">
        <v>142.9</v>
      </c>
      <c r="CB525" s="5">
        <v>147.80000000000001</v>
      </c>
      <c r="CC525" s="5">
        <v>149.80000000000001</v>
      </c>
      <c r="CD525" s="5">
        <v>147.1</v>
      </c>
      <c r="CE525" s="5">
        <v>146.6</v>
      </c>
      <c r="CF525" s="5">
        <v>147.1</v>
      </c>
      <c r="CG525" s="5">
        <v>150.19999999999999</v>
      </c>
      <c r="CH525" s="5">
        <v>150</v>
      </c>
      <c r="CI525" s="5">
        <v>149.4</v>
      </c>
      <c r="CJ525" s="5">
        <v>147.80000000000001</v>
      </c>
      <c r="CK525" s="5">
        <v>146.4</v>
      </c>
      <c r="CL525" s="5">
        <v>145.9</v>
      </c>
      <c r="CM525" s="5">
        <v>147.4</v>
      </c>
      <c r="CN525" s="5">
        <v>149.4</v>
      </c>
      <c r="CO525" s="5">
        <v>147.6</v>
      </c>
      <c r="CP525" s="5">
        <v>150.6</v>
      </c>
      <c r="CQ525" s="5">
        <v>150.4</v>
      </c>
      <c r="CR525" s="5">
        <v>148</v>
      </c>
      <c r="CS525" s="5">
        <v>150.69999999999999</v>
      </c>
      <c r="CT525" s="5">
        <v>150.30000000000001</v>
      </c>
      <c r="CU525" s="5">
        <v>147.69999999999999</v>
      </c>
      <c r="CV525" s="5">
        <v>144.80000000000001</v>
      </c>
      <c r="CW525" s="5">
        <v>145.9</v>
      </c>
      <c r="CX525" s="5">
        <v>146.1</v>
      </c>
      <c r="CY525" s="5">
        <v>147.69999999999999</v>
      </c>
      <c r="CZ525" s="5">
        <v>147.80000000000001</v>
      </c>
      <c r="DA525" s="5">
        <v>149.6</v>
      </c>
      <c r="DB525" s="5">
        <v>147.5</v>
      </c>
      <c r="DC525" s="5">
        <v>144.9</v>
      </c>
      <c r="DD525" s="5">
        <v>145.80000000000001</v>
      </c>
      <c r="DE525" s="5">
        <v>149.1</v>
      </c>
      <c r="DF525" s="5">
        <v>148.6</v>
      </c>
      <c r="DG525" s="5">
        <v>149.1</v>
      </c>
      <c r="DH525" s="5">
        <v>148.19999999999999</v>
      </c>
      <c r="DI525" s="5">
        <v>150.9</v>
      </c>
      <c r="DJ525" s="5">
        <v>154.30000000000001</v>
      </c>
      <c r="DK525" s="5">
        <v>154</v>
      </c>
      <c r="DL525" s="5">
        <v>154</v>
      </c>
      <c r="DM525" s="5">
        <v>152.80000000000001</v>
      </c>
      <c r="DN525" s="5">
        <v>154.6</v>
      </c>
      <c r="DO525" s="5">
        <v>156.4</v>
      </c>
      <c r="DP525" s="5">
        <v>163</v>
      </c>
      <c r="DQ525" s="5">
        <v>164.5</v>
      </c>
      <c r="DR525" s="5">
        <v>165.6</v>
      </c>
      <c r="DS525" s="5">
        <v>166.3</v>
      </c>
      <c r="DT525" s="5">
        <v>170.1</v>
      </c>
    </row>
    <row r="526" spans="1:124">
      <c r="A526" s="3" t="s">
        <v>1065</v>
      </c>
      <c r="B526" s="3" t="s">
        <v>1066</v>
      </c>
      <c r="C526" s="4">
        <v>0.17902999999999999</v>
      </c>
      <c r="D526" s="5">
        <v>104.1</v>
      </c>
      <c r="E526" s="5">
        <v>105</v>
      </c>
      <c r="F526" s="5">
        <v>104.3</v>
      </c>
      <c r="G526" s="5">
        <v>107.9</v>
      </c>
      <c r="H526" s="5">
        <v>112.2</v>
      </c>
      <c r="I526" s="5">
        <v>111.8</v>
      </c>
      <c r="J526" s="5">
        <v>112.2</v>
      </c>
      <c r="K526" s="5">
        <v>111.8</v>
      </c>
      <c r="L526" s="5">
        <v>111.8</v>
      </c>
      <c r="M526" s="5">
        <v>111.6</v>
      </c>
      <c r="N526" s="5">
        <v>111.2</v>
      </c>
      <c r="O526" s="5">
        <v>109.5</v>
      </c>
      <c r="P526" s="5">
        <v>111.1</v>
      </c>
      <c r="Q526" s="5">
        <v>109.9</v>
      </c>
      <c r="R526" s="5">
        <v>109.6</v>
      </c>
      <c r="S526" s="5">
        <v>112.4</v>
      </c>
      <c r="T526" s="5">
        <v>112.8</v>
      </c>
      <c r="U526" s="5">
        <v>112.3</v>
      </c>
      <c r="V526" s="5">
        <v>115.4</v>
      </c>
      <c r="W526" s="5">
        <v>113.6</v>
      </c>
      <c r="X526" s="5">
        <v>115.4</v>
      </c>
      <c r="Y526" s="5">
        <v>113.8</v>
      </c>
      <c r="Z526" s="5">
        <v>113.3</v>
      </c>
      <c r="AA526" s="5">
        <v>113</v>
      </c>
      <c r="AB526" s="5">
        <v>115.1</v>
      </c>
      <c r="AC526" s="5">
        <v>116.5</v>
      </c>
      <c r="AD526" s="5">
        <v>116.1</v>
      </c>
      <c r="AE526" s="5">
        <v>115.3</v>
      </c>
      <c r="AF526" s="5">
        <v>116.7</v>
      </c>
      <c r="AG526" s="5">
        <v>117.2</v>
      </c>
      <c r="AH526" s="5">
        <v>116</v>
      </c>
      <c r="AI526" s="5">
        <v>116.4</v>
      </c>
      <c r="AJ526" s="5">
        <v>119.6</v>
      </c>
      <c r="AK526" s="5">
        <v>117.3</v>
      </c>
      <c r="AL526" s="5">
        <v>127.4</v>
      </c>
      <c r="AM526" s="5">
        <v>130.6</v>
      </c>
      <c r="AN526" s="5">
        <v>130.19999999999999</v>
      </c>
      <c r="AO526" s="5">
        <v>128.5</v>
      </c>
      <c r="AP526" s="5">
        <v>128.30000000000001</v>
      </c>
      <c r="AQ526" s="5">
        <v>127.1</v>
      </c>
      <c r="AR526" s="5">
        <v>126.9</v>
      </c>
      <c r="AS526" s="5">
        <v>119.6</v>
      </c>
      <c r="AT526" s="5">
        <v>124.2</v>
      </c>
      <c r="AU526" s="5">
        <v>123.4</v>
      </c>
      <c r="AV526" s="5">
        <v>124</v>
      </c>
      <c r="AW526" s="5">
        <v>121.6</v>
      </c>
      <c r="AX526" s="5">
        <v>116.3</v>
      </c>
      <c r="AY526" s="5">
        <v>117.4</v>
      </c>
      <c r="AZ526" s="5">
        <v>115.9</v>
      </c>
      <c r="BA526" s="5">
        <v>119.8</v>
      </c>
      <c r="BB526" s="5">
        <v>119.6</v>
      </c>
      <c r="BC526" s="5">
        <v>122.4</v>
      </c>
      <c r="BD526" s="5">
        <v>120.8</v>
      </c>
      <c r="BE526" s="5">
        <v>121.3</v>
      </c>
      <c r="BF526" s="5">
        <v>118.7</v>
      </c>
      <c r="BG526" s="5">
        <v>121.1</v>
      </c>
      <c r="BH526" s="5">
        <v>118.3</v>
      </c>
      <c r="BI526" s="5">
        <v>120.4</v>
      </c>
      <c r="BJ526" s="5">
        <v>117.9</v>
      </c>
      <c r="BK526" s="5">
        <v>121</v>
      </c>
      <c r="BL526" s="5">
        <v>124.3</v>
      </c>
      <c r="BM526" s="5">
        <v>124.6</v>
      </c>
      <c r="BN526" s="5">
        <v>122</v>
      </c>
      <c r="BO526" s="5">
        <v>120</v>
      </c>
      <c r="BP526" s="5">
        <v>113.6</v>
      </c>
      <c r="BQ526" s="5">
        <v>116.1</v>
      </c>
      <c r="BR526" s="5">
        <v>116.2</v>
      </c>
      <c r="BS526" s="5">
        <v>115.1</v>
      </c>
      <c r="BT526" s="5">
        <v>110.6</v>
      </c>
      <c r="BU526" s="5">
        <v>112.7</v>
      </c>
      <c r="BV526" s="5">
        <v>109</v>
      </c>
      <c r="BW526" s="5">
        <v>112</v>
      </c>
      <c r="BX526" s="5">
        <v>112.8</v>
      </c>
      <c r="BY526" s="5">
        <v>112.7</v>
      </c>
      <c r="BZ526" s="5">
        <v>114.6</v>
      </c>
      <c r="CA526" s="5">
        <v>113</v>
      </c>
      <c r="CB526" s="5">
        <v>112</v>
      </c>
      <c r="CC526" s="5">
        <v>112.1</v>
      </c>
      <c r="CD526" s="5">
        <v>113.6</v>
      </c>
      <c r="CE526" s="5">
        <v>114.7</v>
      </c>
      <c r="CF526" s="5">
        <v>112.5</v>
      </c>
      <c r="CG526" s="5">
        <v>114.4</v>
      </c>
      <c r="CH526" s="5">
        <v>112.9</v>
      </c>
      <c r="CI526" s="5">
        <v>112.1</v>
      </c>
      <c r="CJ526" s="5">
        <v>109</v>
      </c>
      <c r="CK526" s="5">
        <v>108.7</v>
      </c>
      <c r="CL526" s="5">
        <v>110.9</v>
      </c>
      <c r="CM526" s="5">
        <v>112.2</v>
      </c>
      <c r="CN526" s="5">
        <v>111.2</v>
      </c>
      <c r="CO526" s="5">
        <v>111</v>
      </c>
      <c r="CP526" s="5">
        <v>110.6</v>
      </c>
      <c r="CQ526" s="5">
        <v>109.7</v>
      </c>
      <c r="CR526" s="5">
        <v>107.6</v>
      </c>
      <c r="CS526" s="5">
        <v>109.7</v>
      </c>
      <c r="CT526" s="5">
        <v>109.8</v>
      </c>
      <c r="CU526" s="5">
        <v>108.9</v>
      </c>
      <c r="CV526" s="5">
        <v>108.4</v>
      </c>
      <c r="CW526" s="5">
        <v>108.4</v>
      </c>
      <c r="CX526" s="5">
        <v>110.7</v>
      </c>
      <c r="CY526" s="5">
        <v>110.8</v>
      </c>
      <c r="CZ526" s="5">
        <v>110</v>
      </c>
      <c r="DA526" s="5">
        <v>110.9</v>
      </c>
      <c r="DB526" s="5">
        <v>111.5</v>
      </c>
      <c r="DC526" s="5">
        <v>113.2</v>
      </c>
      <c r="DD526" s="5">
        <v>112.7</v>
      </c>
      <c r="DE526" s="5">
        <v>113.6</v>
      </c>
      <c r="DF526" s="5">
        <v>113.7</v>
      </c>
      <c r="DG526" s="5">
        <v>116.8</v>
      </c>
      <c r="DH526" s="5">
        <v>114.9</v>
      </c>
      <c r="DI526" s="5">
        <v>116.9</v>
      </c>
      <c r="DJ526" s="5">
        <v>115.7</v>
      </c>
      <c r="DK526" s="5">
        <v>117.4</v>
      </c>
      <c r="DL526" s="5">
        <v>117.1</v>
      </c>
      <c r="DM526" s="5">
        <v>113.5</v>
      </c>
      <c r="DN526" s="5">
        <v>118.2</v>
      </c>
      <c r="DO526" s="5">
        <v>118.9</v>
      </c>
      <c r="DP526" s="5">
        <v>121.2</v>
      </c>
      <c r="DQ526" s="5">
        <v>121.2</v>
      </c>
      <c r="DR526" s="5">
        <v>122.1</v>
      </c>
      <c r="DS526" s="5">
        <v>121.7</v>
      </c>
      <c r="DT526" s="5">
        <v>121.3</v>
      </c>
    </row>
    <row r="527" spans="1:124">
      <c r="A527" s="3" t="s">
        <v>1067</v>
      </c>
      <c r="B527" s="3" t="s">
        <v>1068</v>
      </c>
      <c r="C527" s="4">
        <v>3.6589999999999998E-2</v>
      </c>
      <c r="D527" s="5">
        <v>104.6</v>
      </c>
      <c r="E527" s="5">
        <v>103.3</v>
      </c>
      <c r="F527" s="5">
        <v>104.2</v>
      </c>
      <c r="G527" s="5">
        <v>106.1</v>
      </c>
      <c r="H527" s="5">
        <v>104.6</v>
      </c>
      <c r="I527" s="5">
        <v>105</v>
      </c>
      <c r="J527" s="5">
        <v>100.4</v>
      </c>
      <c r="K527" s="5">
        <v>102.9</v>
      </c>
      <c r="L527" s="5">
        <v>102.1</v>
      </c>
      <c r="M527" s="5">
        <v>104.9</v>
      </c>
      <c r="N527" s="5">
        <v>102.8</v>
      </c>
      <c r="O527" s="5">
        <v>103.9</v>
      </c>
      <c r="P527" s="5">
        <v>108</v>
      </c>
      <c r="Q527" s="5">
        <v>103.8</v>
      </c>
      <c r="R527" s="5">
        <v>104.8</v>
      </c>
      <c r="S527" s="5">
        <v>103.8</v>
      </c>
      <c r="T527" s="5">
        <v>105.8</v>
      </c>
      <c r="U527" s="5">
        <v>105.3</v>
      </c>
      <c r="V527" s="5">
        <v>103.3</v>
      </c>
      <c r="W527" s="5">
        <v>109.5</v>
      </c>
      <c r="X527" s="5">
        <v>116.5</v>
      </c>
      <c r="Y527" s="5">
        <v>110.5</v>
      </c>
      <c r="Z527" s="5">
        <v>107.6</v>
      </c>
      <c r="AA527" s="5">
        <v>109.6</v>
      </c>
      <c r="AB527" s="5">
        <v>98.4</v>
      </c>
      <c r="AC527" s="5">
        <v>100.1</v>
      </c>
      <c r="AD527" s="5">
        <v>97.3</v>
      </c>
      <c r="AE527" s="5">
        <v>96.9</v>
      </c>
      <c r="AF527" s="5">
        <v>97.3</v>
      </c>
      <c r="AG527" s="5">
        <v>98.9</v>
      </c>
      <c r="AH527" s="5">
        <v>98.1</v>
      </c>
      <c r="AI527" s="5">
        <v>96.1</v>
      </c>
      <c r="AJ527" s="5">
        <v>96.2</v>
      </c>
      <c r="AK527" s="5">
        <v>97.3</v>
      </c>
      <c r="AL527" s="5">
        <v>95.1</v>
      </c>
      <c r="AM527" s="5">
        <v>93.8</v>
      </c>
      <c r="AN527" s="5">
        <v>98.8</v>
      </c>
      <c r="AO527" s="5">
        <v>97.5</v>
      </c>
      <c r="AP527" s="5">
        <v>96.3</v>
      </c>
      <c r="AQ527" s="5">
        <v>97.7</v>
      </c>
      <c r="AR527" s="5">
        <v>95.7</v>
      </c>
      <c r="AS527" s="5">
        <v>95.8</v>
      </c>
      <c r="AT527" s="5">
        <v>95.2</v>
      </c>
      <c r="AU527" s="5">
        <v>95.8</v>
      </c>
      <c r="AV527" s="5">
        <v>97.4</v>
      </c>
      <c r="AW527" s="5">
        <v>98.1</v>
      </c>
      <c r="AX527" s="5">
        <v>98.5</v>
      </c>
      <c r="AY527" s="5">
        <v>99.4</v>
      </c>
      <c r="AZ527" s="5">
        <v>96.9</v>
      </c>
      <c r="BA527" s="5">
        <v>97.8</v>
      </c>
      <c r="BB527" s="5">
        <v>97.6</v>
      </c>
      <c r="BC527" s="5">
        <v>97.3</v>
      </c>
      <c r="BD527" s="5">
        <v>99.3</v>
      </c>
      <c r="BE527" s="5">
        <v>98</v>
      </c>
      <c r="BF527" s="5">
        <v>96.4</v>
      </c>
      <c r="BG527" s="5">
        <v>98.4</v>
      </c>
      <c r="BH527" s="5">
        <v>98.1</v>
      </c>
      <c r="BI527" s="5">
        <v>96.8</v>
      </c>
      <c r="BJ527" s="5">
        <v>95.8</v>
      </c>
      <c r="BK527" s="5">
        <v>96.3</v>
      </c>
      <c r="BL527" s="5">
        <v>96</v>
      </c>
      <c r="BM527" s="5">
        <v>95.5</v>
      </c>
      <c r="BN527" s="5">
        <v>94.7</v>
      </c>
      <c r="BO527" s="5">
        <v>94.4</v>
      </c>
      <c r="BP527" s="5">
        <v>96.5</v>
      </c>
      <c r="BQ527" s="5">
        <v>95.7</v>
      </c>
      <c r="BR527" s="5">
        <v>93.2</v>
      </c>
      <c r="BS527" s="5">
        <v>90.7</v>
      </c>
      <c r="BT527" s="5">
        <v>91</v>
      </c>
      <c r="BU527" s="5">
        <v>92.7</v>
      </c>
      <c r="BV527" s="5">
        <v>93.5</v>
      </c>
      <c r="BW527" s="5">
        <v>94.3</v>
      </c>
      <c r="BX527" s="5">
        <v>96.3</v>
      </c>
      <c r="BY527" s="5">
        <v>93.2</v>
      </c>
      <c r="BZ527" s="5">
        <v>94.1</v>
      </c>
      <c r="CA527" s="5">
        <v>93.4</v>
      </c>
      <c r="CB527" s="5">
        <v>93.2</v>
      </c>
      <c r="CC527" s="5">
        <v>94</v>
      </c>
      <c r="CD527" s="5">
        <v>94.1</v>
      </c>
      <c r="CE527" s="5">
        <v>93.9</v>
      </c>
      <c r="CF527" s="5">
        <v>95.1</v>
      </c>
      <c r="CG527" s="5">
        <v>94</v>
      </c>
      <c r="CH527" s="5">
        <v>94.3</v>
      </c>
      <c r="CI527" s="5">
        <v>94</v>
      </c>
      <c r="CJ527" s="5">
        <v>94.8</v>
      </c>
      <c r="CK527" s="5">
        <v>94.8</v>
      </c>
      <c r="CL527" s="5">
        <v>94.8</v>
      </c>
      <c r="CM527" s="5">
        <v>94.6</v>
      </c>
      <c r="CN527" s="5">
        <v>94.2</v>
      </c>
      <c r="CO527" s="5">
        <v>95</v>
      </c>
      <c r="CP527" s="5">
        <v>94.2</v>
      </c>
      <c r="CQ527" s="5">
        <v>94.2</v>
      </c>
      <c r="CR527" s="5">
        <v>95</v>
      </c>
      <c r="CS527" s="5">
        <v>94.2</v>
      </c>
      <c r="CT527" s="5">
        <v>94.2</v>
      </c>
      <c r="CU527" s="5">
        <v>94.2</v>
      </c>
      <c r="CV527" s="5">
        <v>94.2</v>
      </c>
      <c r="CW527" s="5">
        <v>94.2</v>
      </c>
      <c r="CX527" s="5">
        <v>93.4</v>
      </c>
      <c r="CY527" s="5">
        <v>92.8</v>
      </c>
      <c r="CZ527" s="5">
        <v>88.6</v>
      </c>
      <c r="DA527" s="5">
        <v>88.3</v>
      </c>
      <c r="DB527" s="5">
        <v>88.9</v>
      </c>
      <c r="DC527" s="5">
        <v>88</v>
      </c>
      <c r="DD527" s="5">
        <v>87.6</v>
      </c>
      <c r="DE527" s="5">
        <v>89.3</v>
      </c>
      <c r="DF527" s="5">
        <v>90.2</v>
      </c>
      <c r="DG527" s="5">
        <v>89.7</v>
      </c>
      <c r="DH527" s="5">
        <v>88.8</v>
      </c>
      <c r="DI527" s="5">
        <v>90</v>
      </c>
      <c r="DJ527" s="5">
        <v>91.3</v>
      </c>
      <c r="DK527" s="5">
        <v>90.4</v>
      </c>
      <c r="DL527" s="5">
        <v>90.5</v>
      </c>
      <c r="DM527" s="5">
        <v>91.2</v>
      </c>
      <c r="DN527" s="5">
        <v>93.4</v>
      </c>
      <c r="DO527" s="5">
        <v>97.7</v>
      </c>
      <c r="DP527" s="5">
        <v>98.8</v>
      </c>
      <c r="DQ527" s="5">
        <v>99.3</v>
      </c>
      <c r="DR527" s="5">
        <v>99.6</v>
      </c>
      <c r="DS527" s="5">
        <v>98.5</v>
      </c>
      <c r="DT527" s="5">
        <v>95.8</v>
      </c>
    </row>
    <row r="528" spans="1:124">
      <c r="A528" s="3" t="s">
        <v>1069</v>
      </c>
      <c r="B528" s="3" t="s">
        <v>1070</v>
      </c>
      <c r="C528" s="4">
        <v>0.12113</v>
      </c>
      <c r="D528" s="5">
        <v>102.9</v>
      </c>
      <c r="E528" s="5">
        <v>107.6</v>
      </c>
      <c r="F528" s="5">
        <v>109.3</v>
      </c>
      <c r="G528" s="5">
        <v>108.5</v>
      </c>
      <c r="H528" s="5">
        <v>114.2</v>
      </c>
      <c r="I528" s="5">
        <v>102.5</v>
      </c>
      <c r="J528" s="5">
        <v>108.5</v>
      </c>
      <c r="K528" s="5">
        <v>105.9</v>
      </c>
      <c r="L528" s="5">
        <v>105.7</v>
      </c>
      <c r="M528" s="5">
        <v>110.4</v>
      </c>
      <c r="N528" s="5">
        <v>111.5</v>
      </c>
      <c r="O528" s="5">
        <v>112.1</v>
      </c>
      <c r="P528" s="5">
        <v>108.8</v>
      </c>
      <c r="Q528" s="5">
        <v>112.2</v>
      </c>
      <c r="R528" s="5">
        <v>111.7</v>
      </c>
      <c r="S528" s="5">
        <v>111.9</v>
      </c>
      <c r="T528" s="5">
        <v>112.1</v>
      </c>
      <c r="U528" s="5">
        <v>111.2</v>
      </c>
      <c r="V528" s="5">
        <v>109.8</v>
      </c>
      <c r="W528" s="5">
        <v>113.8</v>
      </c>
      <c r="X528" s="5">
        <v>115.7</v>
      </c>
      <c r="Y528" s="5">
        <v>118</v>
      </c>
      <c r="Z528" s="5">
        <v>111.3</v>
      </c>
      <c r="AA528" s="5">
        <v>119.4</v>
      </c>
      <c r="AB528" s="5">
        <v>117.7</v>
      </c>
      <c r="AC528" s="5">
        <v>122.7</v>
      </c>
      <c r="AD528" s="5">
        <v>116</v>
      </c>
      <c r="AE528" s="5">
        <v>123.6</v>
      </c>
      <c r="AF528" s="5">
        <v>123.1</v>
      </c>
      <c r="AG528" s="5">
        <v>128</v>
      </c>
      <c r="AH528" s="5">
        <v>122.9</v>
      </c>
      <c r="AI528" s="5">
        <v>121.8</v>
      </c>
      <c r="AJ528" s="5">
        <v>129.19999999999999</v>
      </c>
      <c r="AK528" s="5">
        <v>122.9</v>
      </c>
      <c r="AL528" s="5">
        <v>110.6</v>
      </c>
      <c r="AM528" s="5">
        <v>106.1</v>
      </c>
      <c r="AN528" s="5">
        <v>106.1</v>
      </c>
      <c r="AO528" s="5">
        <v>98.3</v>
      </c>
      <c r="AP528" s="5">
        <v>97.5</v>
      </c>
      <c r="AQ528" s="5">
        <v>96.9</v>
      </c>
      <c r="AR528" s="5">
        <v>99.1</v>
      </c>
      <c r="AS528" s="5">
        <v>97.9</v>
      </c>
      <c r="AT528" s="5">
        <v>106.3</v>
      </c>
      <c r="AU528" s="5">
        <v>106.5</v>
      </c>
      <c r="AV528" s="5">
        <v>106.5</v>
      </c>
      <c r="AW528" s="5">
        <v>103.7</v>
      </c>
      <c r="AX528" s="5">
        <v>105.9</v>
      </c>
      <c r="AY528" s="5">
        <v>104.9</v>
      </c>
      <c r="AZ528" s="5">
        <v>101.8</v>
      </c>
      <c r="BA528" s="5">
        <v>101.2</v>
      </c>
      <c r="BB528" s="5">
        <v>101.5</v>
      </c>
      <c r="BC528" s="5">
        <v>99.5</v>
      </c>
      <c r="BD528" s="5">
        <v>91.6</v>
      </c>
      <c r="BE528" s="5">
        <v>95.5</v>
      </c>
      <c r="BF528" s="5">
        <v>87.9</v>
      </c>
      <c r="BG528" s="5">
        <v>89.8</v>
      </c>
      <c r="BH528" s="5">
        <v>87.8</v>
      </c>
      <c r="BI528" s="5">
        <v>94.2</v>
      </c>
      <c r="BJ528" s="5">
        <v>88.4</v>
      </c>
      <c r="BK528" s="5">
        <v>92.5</v>
      </c>
      <c r="BL528" s="5">
        <v>91.7</v>
      </c>
      <c r="BM528" s="5">
        <v>94.1</v>
      </c>
      <c r="BN528" s="5">
        <v>98.6</v>
      </c>
      <c r="BO528" s="5">
        <v>94.6</v>
      </c>
      <c r="BP528" s="5">
        <v>89</v>
      </c>
      <c r="BQ528" s="5">
        <v>89.2</v>
      </c>
      <c r="BR528" s="5">
        <v>90.5</v>
      </c>
      <c r="BS528" s="5">
        <v>92.8</v>
      </c>
      <c r="BT528" s="5">
        <v>94.3</v>
      </c>
      <c r="BU528" s="5">
        <v>99.4</v>
      </c>
      <c r="BV528" s="5">
        <v>95.7</v>
      </c>
      <c r="BW528" s="5">
        <v>97.6</v>
      </c>
      <c r="BX528" s="5">
        <v>102.3</v>
      </c>
      <c r="BY528" s="5">
        <v>101.4</v>
      </c>
      <c r="BZ528" s="5">
        <v>95.2</v>
      </c>
      <c r="CA528" s="5">
        <v>96.6</v>
      </c>
      <c r="CB528" s="5">
        <v>100.2</v>
      </c>
      <c r="CC528" s="5">
        <v>95.8</v>
      </c>
      <c r="CD528" s="5">
        <v>95.8</v>
      </c>
      <c r="CE528" s="5">
        <v>96.4</v>
      </c>
      <c r="CF528" s="5">
        <v>96.4</v>
      </c>
      <c r="CG528" s="5">
        <v>98.8</v>
      </c>
      <c r="CH528" s="5">
        <v>98.7</v>
      </c>
      <c r="CI528" s="5">
        <v>98.1</v>
      </c>
      <c r="CJ528" s="5">
        <v>102.2</v>
      </c>
      <c r="CK528" s="5">
        <v>99.2</v>
      </c>
      <c r="CL528" s="5">
        <v>100.7</v>
      </c>
      <c r="CM528" s="5">
        <v>102.9</v>
      </c>
      <c r="CN528" s="5">
        <v>101.3</v>
      </c>
      <c r="CO528" s="5">
        <v>102.7</v>
      </c>
      <c r="CP528" s="5">
        <v>102.5</v>
      </c>
      <c r="CQ528" s="5">
        <v>103.3</v>
      </c>
      <c r="CR528" s="5">
        <v>103.7</v>
      </c>
      <c r="CS528" s="5">
        <v>104.5</v>
      </c>
      <c r="CT528" s="5">
        <v>102.7</v>
      </c>
      <c r="CU528" s="5">
        <v>107.7</v>
      </c>
      <c r="CV528" s="5">
        <v>107.7</v>
      </c>
      <c r="CW528" s="5">
        <v>106.2</v>
      </c>
      <c r="CX528" s="5">
        <v>110.8</v>
      </c>
      <c r="CY528" s="5">
        <v>105.3</v>
      </c>
      <c r="CZ528" s="5">
        <v>107</v>
      </c>
      <c r="DA528" s="5">
        <v>112.7</v>
      </c>
      <c r="DB528" s="5">
        <v>105.7</v>
      </c>
      <c r="DC528" s="5">
        <v>113.3</v>
      </c>
      <c r="DD528" s="5">
        <v>110.8</v>
      </c>
      <c r="DE528" s="5">
        <v>108.4</v>
      </c>
      <c r="DF528" s="5">
        <v>111.2</v>
      </c>
      <c r="DG528" s="5">
        <v>112.2</v>
      </c>
      <c r="DH528" s="5">
        <v>114.1</v>
      </c>
      <c r="DI528" s="5">
        <v>114.8</v>
      </c>
      <c r="DJ528" s="5">
        <v>110.9</v>
      </c>
      <c r="DK528" s="5">
        <v>109</v>
      </c>
      <c r="DL528" s="5">
        <v>111.3</v>
      </c>
      <c r="DM528" s="5">
        <v>110.8</v>
      </c>
      <c r="DN528" s="5">
        <v>124.3</v>
      </c>
      <c r="DO528" s="5">
        <v>119</v>
      </c>
      <c r="DP528" s="5">
        <v>120.9</v>
      </c>
      <c r="DQ528" s="5">
        <v>131.30000000000001</v>
      </c>
      <c r="DR528" s="5">
        <v>133.6</v>
      </c>
      <c r="DS528" s="5">
        <v>132.69999999999999</v>
      </c>
      <c r="DT528" s="5">
        <v>135.5</v>
      </c>
    </row>
    <row r="529" spans="1:124">
      <c r="A529" s="3" t="s">
        <v>1071</v>
      </c>
      <c r="B529" s="3" t="s">
        <v>1072</v>
      </c>
      <c r="C529" s="4">
        <v>0.12113</v>
      </c>
      <c r="D529" s="5">
        <v>102.9</v>
      </c>
      <c r="E529" s="5">
        <v>107.6</v>
      </c>
      <c r="F529" s="5">
        <v>109.3</v>
      </c>
      <c r="G529" s="5">
        <v>108.5</v>
      </c>
      <c r="H529" s="5">
        <v>114.2</v>
      </c>
      <c r="I529" s="5">
        <v>102.5</v>
      </c>
      <c r="J529" s="5">
        <v>108.5</v>
      </c>
      <c r="K529" s="5">
        <v>105.9</v>
      </c>
      <c r="L529" s="5">
        <v>105.7</v>
      </c>
      <c r="M529" s="5">
        <v>110.4</v>
      </c>
      <c r="N529" s="5">
        <v>111.5</v>
      </c>
      <c r="O529" s="5">
        <v>112.1</v>
      </c>
      <c r="P529" s="5">
        <v>108.8</v>
      </c>
      <c r="Q529" s="5">
        <v>112.2</v>
      </c>
      <c r="R529" s="5">
        <v>111.7</v>
      </c>
      <c r="S529" s="5">
        <v>111.9</v>
      </c>
      <c r="T529" s="5">
        <v>112.1</v>
      </c>
      <c r="U529" s="5">
        <v>111.2</v>
      </c>
      <c r="V529" s="5">
        <v>109.8</v>
      </c>
      <c r="W529" s="5">
        <v>113.8</v>
      </c>
      <c r="X529" s="5">
        <v>115.7</v>
      </c>
      <c r="Y529" s="5">
        <v>118</v>
      </c>
      <c r="Z529" s="5">
        <v>111.3</v>
      </c>
      <c r="AA529" s="5">
        <v>119.4</v>
      </c>
      <c r="AB529" s="5">
        <v>117.7</v>
      </c>
      <c r="AC529" s="5">
        <v>122.7</v>
      </c>
      <c r="AD529" s="5">
        <v>116</v>
      </c>
      <c r="AE529" s="5">
        <v>123.6</v>
      </c>
      <c r="AF529" s="5">
        <v>123.1</v>
      </c>
      <c r="AG529" s="5">
        <v>128</v>
      </c>
      <c r="AH529" s="5">
        <v>122.9</v>
      </c>
      <c r="AI529" s="5">
        <v>121.8</v>
      </c>
      <c r="AJ529" s="5">
        <v>129.19999999999999</v>
      </c>
      <c r="AK529" s="5">
        <v>122.9</v>
      </c>
      <c r="AL529" s="5">
        <v>110.6</v>
      </c>
      <c r="AM529" s="5">
        <v>106.1</v>
      </c>
      <c r="AN529" s="5">
        <v>106.1</v>
      </c>
      <c r="AO529" s="5">
        <v>98.3</v>
      </c>
      <c r="AP529" s="5">
        <v>97.5</v>
      </c>
      <c r="AQ529" s="5">
        <v>96.9</v>
      </c>
      <c r="AR529" s="5">
        <v>99.1</v>
      </c>
      <c r="AS529" s="5">
        <v>97.9</v>
      </c>
      <c r="AT529" s="5">
        <v>106.3</v>
      </c>
      <c r="AU529" s="5">
        <v>106.5</v>
      </c>
      <c r="AV529" s="5">
        <v>106.5</v>
      </c>
      <c r="AW529" s="5">
        <v>103.7</v>
      </c>
      <c r="AX529" s="5">
        <v>105.9</v>
      </c>
      <c r="AY529" s="5">
        <v>104.9</v>
      </c>
      <c r="AZ529" s="5">
        <v>101.8</v>
      </c>
      <c r="BA529" s="5">
        <v>101.2</v>
      </c>
      <c r="BB529" s="5">
        <v>101.5</v>
      </c>
      <c r="BC529" s="5">
        <v>99.5</v>
      </c>
      <c r="BD529" s="5">
        <v>91.6</v>
      </c>
      <c r="BE529" s="5">
        <v>95.5</v>
      </c>
      <c r="BF529" s="5">
        <v>87.9</v>
      </c>
      <c r="BG529" s="5">
        <v>89.8</v>
      </c>
      <c r="BH529" s="5">
        <v>87.8</v>
      </c>
      <c r="BI529" s="5">
        <v>94.2</v>
      </c>
      <c r="BJ529" s="5">
        <v>88.4</v>
      </c>
      <c r="BK529" s="5">
        <v>92.5</v>
      </c>
      <c r="BL529" s="5">
        <v>91.7</v>
      </c>
      <c r="BM529" s="5">
        <v>94.1</v>
      </c>
      <c r="BN529" s="5">
        <v>98.6</v>
      </c>
      <c r="BO529" s="5">
        <v>94.6</v>
      </c>
      <c r="BP529" s="5">
        <v>89</v>
      </c>
      <c r="BQ529" s="5">
        <v>89.2</v>
      </c>
      <c r="BR529" s="5">
        <v>90.5</v>
      </c>
      <c r="BS529" s="5">
        <v>92.8</v>
      </c>
      <c r="BT529" s="5">
        <v>94.3</v>
      </c>
      <c r="BU529" s="5">
        <v>99.4</v>
      </c>
      <c r="BV529" s="5">
        <v>95.7</v>
      </c>
      <c r="BW529" s="5">
        <v>97.6</v>
      </c>
      <c r="BX529" s="5">
        <v>102.3</v>
      </c>
      <c r="BY529" s="5">
        <v>101.4</v>
      </c>
      <c r="BZ529" s="5">
        <v>95.2</v>
      </c>
      <c r="CA529" s="5">
        <v>96.6</v>
      </c>
      <c r="CB529" s="5">
        <v>100.2</v>
      </c>
      <c r="CC529" s="5">
        <v>95.8</v>
      </c>
      <c r="CD529" s="5">
        <v>95.8</v>
      </c>
      <c r="CE529" s="5">
        <v>96.4</v>
      </c>
      <c r="CF529" s="5">
        <v>96.4</v>
      </c>
      <c r="CG529" s="5">
        <v>98.8</v>
      </c>
      <c r="CH529" s="5">
        <v>98.7</v>
      </c>
      <c r="CI529" s="5">
        <v>98.1</v>
      </c>
      <c r="CJ529" s="5">
        <v>102.2</v>
      </c>
      <c r="CK529" s="5">
        <v>99.2</v>
      </c>
      <c r="CL529" s="5">
        <v>100.7</v>
      </c>
      <c r="CM529" s="5">
        <v>102.9</v>
      </c>
      <c r="CN529" s="5">
        <v>101.3</v>
      </c>
      <c r="CO529" s="5">
        <v>102.7</v>
      </c>
      <c r="CP529" s="5">
        <v>102.5</v>
      </c>
      <c r="CQ529" s="5">
        <v>103.3</v>
      </c>
      <c r="CR529" s="5">
        <v>103.7</v>
      </c>
      <c r="CS529" s="5">
        <v>104.5</v>
      </c>
      <c r="CT529" s="5">
        <v>102.7</v>
      </c>
      <c r="CU529" s="5">
        <v>107.7</v>
      </c>
      <c r="CV529" s="5">
        <v>107.7</v>
      </c>
      <c r="CW529" s="5">
        <v>106.2</v>
      </c>
      <c r="CX529" s="5">
        <v>110.8</v>
      </c>
      <c r="CY529" s="5">
        <v>105.3</v>
      </c>
      <c r="CZ529" s="5">
        <v>107</v>
      </c>
      <c r="DA529" s="5">
        <v>112.7</v>
      </c>
      <c r="DB529" s="5">
        <v>105.7</v>
      </c>
      <c r="DC529" s="5">
        <v>113.3</v>
      </c>
      <c r="DD529" s="5">
        <v>110.8</v>
      </c>
      <c r="DE529" s="5">
        <v>108.4</v>
      </c>
      <c r="DF529" s="5">
        <v>111.2</v>
      </c>
      <c r="DG529" s="5">
        <v>112.2</v>
      </c>
      <c r="DH529" s="5">
        <v>114.1</v>
      </c>
      <c r="DI529" s="5">
        <v>114.8</v>
      </c>
      <c r="DJ529" s="5">
        <v>110.9</v>
      </c>
      <c r="DK529" s="5">
        <v>109</v>
      </c>
      <c r="DL529" s="5">
        <v>111.3</v>
      </c>
      <c r="DM529" s="5">
        <v>110.8</v>
      </c>
      <c r="DN529" s="5">
        <v>124.3</v>
      </c>
      <c r="DO529" s="5">
        <v>119</v>
      </c>
      <c r="DP529" s="5">
        <v>120.9</v>
      </c>
      <c r="DQ529" s="5">
        <v>131.30000000000001</v>
      </c>
      <c r="DR529" s="5">
        <v>133.6</v>
      </c>
      <c r="DS529" s="5">
        <v>132.69999999999999</v>
      </c>
      <c r="DT529" s="5">
        <v>135.5</v>
      </c>
    </row>
    <row r="530" spans="1:124">
      <c r="A530" s="3" t="s">
        <v>1073</v>
      </c>
      <c r="B530" s="3" t="s">
        <v>1074</v>
      </c>
      <c r="C530" s="4">
        <v>0.22247</v>
      </c>
      <c r="D530" s="5">
        <v>104.5</v>
      </c>
      <c r="E530" s="5">
        <v>104.6</v>
      </c>
      <c r="F530" s="5">
        <v>104.6</v>
      </c>
      <c r="G530" s="5">
        <v>104.7</v>
      </c>
      <c r="H530" s="5">
        <v>101.9</v>
      </c>
      <c r="I530" s="5">
        <v>101.9</v>
      </c>
      <c r="J530" s="5">
        <v>102.1</v>
      </c>
      <c r="K530" s="5">
        <v>102.1</v>
      </c>
      <c r="L530" s="5">
        <v>103.7</v>
      </c>
      <c r="M530" s="5">
        <v>103.9</v>
      </c>
      <c r="N530" s="5">
        <v>103.9</v>
      </c>
      <c r="O530" s="5">
        <v>106.7</v>
      </c>
      <c r="P530" s="5">
        <v>106</v>
      </c>
      <c r="Q530" s="5">
        <v>103.3</v>
      </c>
      <c r="R530" s="5">
        <v>104.7</v>
      </c>
      <c r="S530" s="5">
        <v>104.8</v>
      </c>
      <c r="T530" s="5">
        <v>104.9</v>
      </c>
      <c r="U530" s="5">
        <v>105</v>
      </c>
      <c r="V530" s="5">
        <v>99.1</v>
      </c>
      <c r="W530" s="5">
        <v>99</v>
      </c>
      <c r="X530" s="5">
        <v>97.3</v>
      </c>
      <c r="Y530" s="5">
        <v>102.4</v>
      </c>
      <c r="Z530" s="5">
        <v>102.4</v>
      </c>
      <c r="AA530" s="5">
        <v>103.9</v>
      </c>
      <c r="AB530" s="5">
        <v>105.3</v>
      </c>
      <c r="AC530" s="5">
        <v>104</v>
      </c>
      <c r="AD530" s="5">
        <v>106.7</v>
      </c>
      <c r="AE530" s="5">
        <v>106.8</v>
      </c>
      <c r="AF530" s="5">
        <v>108.1</v>
      </c>
      <c r="AG530" s="5">
        <v>105.6</v>
      </c>
      <c r="AH530" s="5">
        <v>109.7</v>
      </c>
      <c r="AI530" s="5">
        <v>109.7</v>
      </c>
      <c r="AJ530" s="5">
        <v>109.7</v>
      </c>
      <c r="AK530" s="5">
        <v>109.9</v>
      </c>
      <c r="AL530" s="5">
        <v>110</v>
      </c>
      <c r="AM530" s="5">
        <v>112.3</v>
      </c>
      <c r="AN530" s="5">
        <v>105.4</v>
      </c>
      <c r="AO530" s="5">
        <v>111.3</v>
      </c>
      <c r="AP530" s="5">
        <v>111.3</v>
      </c>
      <c r="AQ530" s="5">
        <v>111.4</v>
      </c>
      <c r="AR530" s="5">
        <v>110.3</v>
      </c>
      <c r="AS530" s="5">
        <v>108</v>
      </c>
      <c r="AT530" s="5">
        <v>111.4</v>
      </c>
      <c r="AU530" s="5">
        <v>111.4</v>
      </c>
      <c r="AV530" s="5">
        <v>112.5</v>
      </c>
      <c r="AW530" s="5">
        <v>109.3</v>
      </c>
      <c r="AX530" s="5">
        <v>111.5</v>
      </c>
      <c r="AY530" s="5">
        <v>111.4</v>
      </c>
      <c r="AZ530" s="5">
        <v>111.4</v>
      </c>
      <c r="BA530" s="5">
        <v>111.5</v>
      </c>
      <c r="BB530" s="5">
        <v>111.5</v>
      </c>
      <c r="BC530" s="5">
        <v>111.6</v>
      </c>
      <c r="BD530" s="5">
        <v>111.7</v>
      </c>
      <c r="BE530" s="5">
        <v>111.7</v>
      </c>
      <c r="BF530" s="5">
        <v>111.7</v>
      </c>
      <c r="BG530" s="5">
        <v>111.7</v>
      </c>
      <c r="BH530" s="5">
        <v>111.8</v>
      </c>
      <c r="BI530" s="5">
        <v>112</v>
      </c>
      <c r="BJ530" s="5">
        <v>112</v>
      </c>
      <c r="BK530" s="5">
        <v>112.7</v>
      </c>
      <c r="BL530" s="5">
        <v>112.8</v>
      </c>
      <c r="BM530" s="5">
        <v>112.7</v>
      </c>
      <c r="BN530" s="5">
        <v>112</v>
      </c>
      <c r="BO530" s="5">
        <v>112.3</v>
      </c>
      <c r="BP530" s="5">
        <v>113</v>
      </c>
      <c r="BQ530" s="5">
        <v>112.8</v>
      </c>
      <c r="BR530" s="5">
        <v>113.1</v>
      </c>
      <c r="BS530" s="5">
        <v>112.3</v>
      </c>
      <c r="BT530" s="5">
        <v>112.3</v>
      </c>
      <c r="BU530" s="5">
        <v>112.4</v>
      </c>
      <c r="BV530" s="5">
        <v>112.3</v>
      </c>
      <c r="BW530" s="5">
        <v>112.4</v>
      </c>
      <c r="BX530" s="5">
        <v>112.4</v>
      </c>
      <c r="BY530" s="5">
        <v>112.5</v>
      </c>
      <c r="BZ530" s="5">
        <v>112.5</v>
      </c>
      <c r="CA530" s="5">
        <v>112.5</v>
      </c>
      <c r="CB530" s="5">
        <v>112.3</v>
      </c>
      <c r="CC530" s="5">
        <v>112.2</v>
      </c>
      <c r="CD530" s="5">
        <v>112.2</v>
      </c>
      <c r="CE530" s="5">
        <v>112.3</v>
      </c>
      <c r="CF530" s="5">
        <v>112.3</v>
      </c>
      <c r="CG530" s="5">
        <v>112.3</v>
      </c>
      <c r="CH530" s="5">
        <v>114.4</v>
      </c>
      <c r="CI530" s="5">
        <v>114.4</v>
      </c>
      <c r="CJ530" s="5">
        <v>114.5</v>
      </c>
      <c r="CK530" s="5">
        <v>114.5</v>
      </c>
      <c r="CL530" s="5">
        <v>114.5</v>
      </c>
      <c r="CM530" s="5">
        <v>114.5</v>
      </c>
      <c r="CN530" s="5">
        <v>114.5</v>
      </c>
      <c r="CO530" s="5">
        <v>114.5</v>
      </c>
      <c r="CP530" s="5">
        <v>112.7</v>
      </c>
      <c r="CQ530" s="5">
        <v>112.5</v>
      </c>
      <c r="CR530" s="5">
        <v>113.3</v>
      </c>
      <c r="CS530" s="5">
        <v>114.8</v>
      </c>
      <c r="CT530" s="5">
        <v>114.7</v>
      </c>
      <c r="CU530" s="5">
        <v>112.3</v>
      </c>
      <c r="CV530" s="5">
        <v>111.8</v>
      </c>
      <c r="CW530" s="5">
        <v>109.4</v>
      </c>
      <c r="CX530" s="5">
        <v>109.1</v>
      </c>
      <c r="CY530" s="5">
        <v>108.6</v>
      </c>
      <c r="CZ530" s="5">
        <v>106.9</v>
      </c>
      <c r="DA530" s="5">
        <v>107.9</v>
      </c>
      <c r="DB530" s="5">
        <v>108</v>
      </c>
      <c r="DC530" s="5">
        <v>108</v>
      </c>
      <c r="DD530" s="5">
        <v>109.7</v>
      </c>
      <c r="DE530" s="5">
        <v>111.1</v>
      </c>
      <c r="DF530" s="5">
        <v>111.3</v>
      </c>
      <c r="DG530" s="5">
        <v>112</v>
      </c>
      <c r="DH530" s="5">
        <v>114.4</v>
      </c>
      <c r="DI530" s="5">
        <v>107.7</v>
      </c>
      <c r="DJ530" s="5">
        <v>110.4</v>
      </c>
      <c r="DK530" s="5">
        <v>112.1</v>
      </c>
      <c r="DL530" s="5">
        <v>111.3</v>
      </c>
      <c r="DM530" s="5">
        <v>111.7</v>
      </c>
      <c r="DN530" s="5">
        <v>111.6</v>
      </c>
      <c r="DO530" s="5">
        <v>112.2</v>
      </c>
      <c r="DP530" s="5">
        <v>114.3</v>
      </c>
      <c r="DQ530" s="5">
        <v>116.3</v>
      </c>
      <c r="DR530" s="5">
        <v>116.1</v>
      </c>
      <c r="DS530" s="5">
        <v>116.6</v>
      </c>
      <c r="DT530" s="5">
        <v>116.2</v>
      </c>
    </row>
    <row r="531" spans="1:124">
      <c r="A531" s="3" t="s">
        <v>1075</v>
      </c>
      <c r="B531" s="3" t="s">
        <v>1076</v>
      </c>
      <c r="C531" s="4">
        <v>2.145E-2</v>
      </c>
      <c r="D531" s="5">
        <v>105.1</v>
      </c>
      <c r="E531" s="5">
        <v>105.5</v>
      </c>
      <c r="F531" s="5">
        <v>106</v>
      </c>
      <c r="G531" s="5">
        <v>107.4</v>
      </c>
      <c r="H531" s="5">
        <v>107.7</v>
      </c>
      <c r="I531" s="5">
        <v>108.3</v>
      </c>
      <c r="J531" s="5">
        <v>109.8</v>
      </c>
      <c r="K531" s="5">
        <v>109.8</v>
      </c>
      <c r="L531" s="5">
        <v>109.8</v>
      </c>
      <c r="M531" s="5">
        <v>112.1</v>
      </c>
      <c r="N531" s="5">
        <v>111.8</v>
      </c>
      <c r="O531" s="5">
        <v>111.9</v>
      </c>
      <c r="P531" s="5">
        <v>113.4</v>
      </c>
      <c r="Q531" s="5">
        <v>113.5</v>
      </c>
      <c r="R531" s="5">
        <v>113.7</v>
      </c>
      <c r="S531" s="5">
        <v>115</v>
      </c>
      <c r="T531" s="5">
        <v>115.6</v>
      </c>
      <c r="U531" s="5">
        <v>117.4</v>
      </c>
      <c r="V531" s="5">
        <v>118.4</v>
      </c>
      <c r="W531" s="5">
        <v>118.1</v>
      </c>
      <c r="X531" s="5">
        <v>118</v>
      </c>
      <c r="Y531" s="5">
        <v>119.8</v>
      </c>
      <c r="Z531" s="5">
        <v>119.9</v>
      </c>
      <c r="AA531" s="5">
        <v>120.4</v>
      </c>
      <c r="AB531" s="5">
        <v>122.3</v>
      </c>
      <c r="AC531" s="5">
        <v>122.4</v>
      </c>
      <c r="AD531" s="5">
        <v>122.4</v>
      </c>
      <c r="AE531" s="5">
        <v>122.9</v>
      </c>
      <c r="AF531" s="5">
        <v>123.5</v>
      </c>
      <c r="AG531" s="5">
        <v>125.2</v>
      </c>
      <c r="AH531" s="5">
        <v>126.8</v>
      </c>
      <c r="AI531" s="5">
        <v>126.8</v>
      </c>
      <c r="AJ531" s="5">
        <v>127.6</v>
      </c>
      <c r="AK531" s="5">
        <v>129.4</v>
      </c>
      <c r="AL531" s="5">
        <v>130.80000000000001</v>
      </c>
      <c r="AM531" s="5">
        <v>130.19999999999999</v>
      </c>
      <c r="AN531" s="5">
        <v>131.30000000000001</v>
      </c>
      <c r="AO531" s="5">
        <v>131.30000000000001</v>
      </c>
      <c r="AP531" s="5">
        <v>131.69999999999999</v>
      </c>
      <c r="AQ531" s="5">
        <v>132.19999999999999</v>
      </c>
      <c r="AR531" s="5">
        <v>132.19999999999999</v>
      </c>
      <c r="AS531" s="5">
        <v>132.30000000000001</v>
      </c>
      <c r="AT531" s="5">
        <v>132.5</v>
      </c>
      <c r="AU531" s="5">
        <v>132.69999999999999</v>
      </c>
      <c r="AV531" s="5">
        <v>132.80000000000001</v>
      </c>
      <c r="AW531" s="5">
        <v>133.4</v>
      </c>
      <c r="AX531" s="5">
        <v>133.4</v>
      </c>
      <c r="AY531" s="5">
        <v>133</v>
      </c>
      <c r="AZ531" s="5">
        <v>133.1</v>
      </c>
      <c r="BA531" s="5">
        <v>133.6</v>
      </c>
      <c r="BB531" s="5">
        <v>133.6</v>
      </c>
      <c r="BC531" s="5">
        <v>134.80000000000001</v>
      </c>
      <c r="BD531" s="5">
        <v>135.9</v>
      </c>
      <c r="BE531" s="5">
        <v>136.1</v>
      </c>
      <c r="BF531" s="5">
        <v>136.19999999999999</v>
      </c>
      <c r="BG531" s="5">
        <v>136.19999999999999</v>
      </c>
      <c r="BH531" s="5">
        <v>137.19999999999999</v>
      </c>
      <c r="BI531" s="5">
        <v>138.80000000000001</v>
      </c>
      <c r="BJ531" s="5">
        <v>139.4</v>
      </c>
      <c r="BK531" s="5">
        <v>136.1</v>
      </c>
      <c r="BL531" s="5">
        <v>137</v>
      </c>
      <c r="BM531" s="5">
        <v>136.69999999999999</v>
      </c>
      <c r="BN531" s="5">
        <v>138.5</v>
      </c>
      <c r="BO531" s="5">
        <v>142.19999999999999</v>
      </c>
      <c r="BP531" s="5">
        <v>139.5</v>
      </c>
      <c r="BQ531" s="5">
        <v>137.6</v>
      </c>
      <c r="BR531" s="5">
        <v>140.80000000000001</v>
      </c>
      <c r="BS531" s="5">
        <v>141.9</v>
      </c>
      <c r="BT531" s="5">
        <v>142.5</v>
      </c>
      <c r="BU531" s="5">
        <v>143</v>
      </c>
      <c r="BV531" s="5">
        <v>142.69999999999999</v>
      </c>
      <c r="BW531" s="5">
        <v>142.9</v>
      </c>
      <c r="BX531" s="5">
        <v>142.9</v>
      </c>
      <c r="BY531" s="5">
        <v>143.9</v>
      </c>
      <c r="BZ531" s="5">
        <v>143.9</v>
      </c>
      <c r="CA531" s="5">
        <v>144.5</v>
      </c>
      <c r="CB531" s="5">
        <v>142.80000000000001</v>
      </c>
      <c r="CC531" s="5">
        <v>141.4</v>
      </c>
      <c r="CD531" s="5">
        <v>141.4</v>
      </c>
      <c r="CE531" s="5">
        <v>142</v>
      </c>
      <c r="CF531" s="5">
        <v>142.19999999999999</v>
      </c>
      <c r="CG531" s="5">
        <v>142.19999999999999</v>
      </c>
      <c r="CH531" s="5">
        <v>142.4</v>
      </c>
      <c r="CI531" s="5">
        <v>142.4</v>
      </c>
      <c r="CJ531" s="5">
        <v>143.6</v>
      </c>
      <c r="CK531" s="5">
        <v>143.5</v>
      </c>
      <c r="CL531" s="5">
        <v>143.4</v>
      </c>
      <c r="CM531" s="5">
        <v>143.9</v>
      </c>
      <c r="CN531" s="5">
        <v>143.5</v>
      </c>
      <c r="CO531" s="5">
        <v>143.5</v>
      </c>
      <c r="CP531" s="5">
        <v>143.9</v>
      </c>
      <c r="CQ531" s="5">
        <v>144.9</v>
      </c>
      <c r="CR531" s="5">
        <v>145.1</v>
      </c>
      <c r="CS531" s="5">
        <v>145.30000000000001</v>
      </c>
      <c r="CT531" s="5">
        <v>145.30000000000001</v>
      </c>
      <c r="CU531" s="5">
        <v>145.30000000000001</v>
      </c>
      <c r="CV531" s="5">
        <v>145.30000000000001</v>
      </c>
      <c r="CW531" s="5">
        <v>145.69999999999999</v>
      </c>
      <c r="CX531" s="5">
        <v>145.5</v>
      </c>
      <c r="CY531" s="5">
        <v>145.1</v>
      </c>
      <c r="CZ531" s="5">
        <v>145.30000000000001</v>
      </c>
      <c r="DA531" s="5">
        <v>146.6</v>
      </c>
      <c r="DB531" s="5">
        <v>147.80000000000001</v>
      </c>
      <c r="DC531" s="5">
        <v>148</v>
      </c>
      <c r="DD531" s="5">
        <v>148.80000000000001</v>
      </c>
      <c r="DE531" s="5">
        <v>150.6</v>
      </c>
      <c r="DF531" s="5">
        <v>150.9</v>
      </c>
      <c r="DG531" s="5">
        <v>150.5</v>
      </c>
      <c r="DH531" s="5">
        <v>150.4</v>
      </c>
      <c r="DI531" s="5">
        <v>152.5</v>
      </c>
      <c r="DJ531" s="5">
        <v>156.9</v>
      </c>
      <c r="DK531" s="5">
        <v>162.69999999999999</v>
      </c>
      <c r="DL531" s="5">
        <v>167.3</v>
      </c>
      <c r="DM531" s="5">
        <v>169.1</v>
      </c>
      <c r="DN531" s="5">
        <v>168.5</v>
      </c>
      <c r="DO531" s="5">
        <v>170.9</v>
      </c>
      <c r="DP531" s="5">
        <v>175.1</v>
      </c>
      <c r="DQ531" s="5">
        <v>177</v>
      </c>
      <c r="DR531" s="5">
        <v>177</v>
      </c>
      <c r="DS531" s="5">
        <v>177.1</v>
      </c>
      <c r="DT531" s="5">
        <v>177.9</v>
      </c>
    </row>
    <row r="532" spans="1:124">
      <c r="A532" s="3" t="s">
        <v>1077</v>
      </c>
      <c r="B532" s="3" t="s">
        <v>1078</v>
      </c>
      <c r="C532" s="4">
        <v>0.20102</v>
      </c>
      <c r="D532" s="5">
        <v>104.5</v>
      </c>
      <c r="E532" s="5">
        <v>104.5</v>
      </c>
      <c r="F532" s="5">
        <v>104.5</v>
      </c>
      <c r="G532" s="5">
        <v>104.5</v>
      </c>
      <c r="H532" s="5">
        <v>101.2</v>
      </c>
      <c r="I532" s="5">
        <v>101.2</v>
      </c>
      <c r="J532" s="5">
        <v>101.2</v>
      </c>
      <c r="K532" s="5">
        <v>101.2</v>
      </c>
      <c r="L532" s="5">
        <v>103</v>
      </c>
      <c r="M532" s="5">
        <v>103</v>
      </c>
      <c r="N532" s="5">
        <v>103</v>
      </c>
      <c r="O532" s="5">
        <v>106.1</v>
      </c>
      <c r="P532" s="5">
        <v>105.2</v>
      </c>
      <c r="Q532" s="5">
        <v>102.2</v>
      </c>
      <c r="R532" s="5">
        <v>103.7</v>
      </c>
      <c r="S532" s="5">
        <v>103.7</v>
      </c>
      <c r="T532" s="5">
        <v>103.7</v>
      </c>
      <c r="U532" s="5">
        <v>103.7</v>
      </c>
      <c r="V532" s="5">
        <v>97</v>
      </c>
      <c r="W532" s="5">
        <v>97</v>
      </c>
      <c r="X532" s="5">
        <v>95.1</v>
      </c>
      <c r="Y532" s="5">
        <v>100.5</v>
      </c>
      <c r="Z532" s="5">
        <v>100.5</v>
      </c>
      <c r="AA532" s="5">
        <v>102.2</v>
      </c>
      <c r="AB532" s="5">
        <v>103.5</v>
      </c>
      <c r="AC532" s="5">
        <v>102</v>
      </c>
      <c r="AD532" s="5">
        <v>105</v>
      </c>
      <c r="AE532" s="5">
        <v>105</v>
      </c>
      <c r="AF532" s="5">
        <v>106.5</v>
      </c>
      <c r="AG532" s="5">
        <v>103.5</v>
      </c>
      <c r="AH532" s="5">
        <v>107.8</v>
      </c>
      <c r="AI532" s="5">
        <v>107.8</v>
      </c>
      <c r="AJ532" s="5">
        <v>107.8</v>
      </c>
      <c r="AK532" s="5">
        <v>107.8</v>
      </c>
      <c r="AL532" s="5">
        <v>107.8</v>
      </c>
      <c r="AM532" s="5">
        <v>110.4</v>
      </c>
      <c r="AN532" s="5">
        <v>102.6</v>
      </c>
      <c r="AO532" s="5">
        <v>109.1</v>
      </c>
      <c r="AP532" s="5">
        <v>109.1</v>
      </c>
      <c r="AQ532" s="5">
        <v>109.1</v>
      </c>
      <c r="AR532" s="5">
        <v>107.9</v>
      </c>
      <c r="AS532" s="5">
        <v>105.4</v>
      </c>
      <c r="AT532" s="5">
        <v>109.1</v>
      </c>
      <c r="AU532" s="5">
        <v>109.1</v>
      </c>
      <c r="AV532" s="5">
        <v>110.3</v>
      </c>
      <c r="AW532" s="5">
        <v>106.7</v>
      </c>
      <c r="AX532" s="5">
        <v>109.1</v>
      </c>
      <c r="AY532" s="5">
        <v>109.1</v>
      </c>
      <c r="AZ532" s="5">
        <v>109.1</v>
      </c>
      <c r="BA532" s="5">
        <v>109.1</v>
      </c>
      <c r="BB532" s="5">
        <v>109.1</v>
      </c>
      <c r="BC532" s="5">
        <v>109.1</v>
      </c>
      <c r="BD532" s="5">
        <v>109.1</v>
      </c>
      <c r="BE532" s="5">
        <v>109.1</v>
      </c>
      <c r="BF532" s="5">
        <v>109.1</v>
      </c>
      <c r="BG532" s="5">
        <v>109.1</v>
      </c>
      <c r="BH532" s="5">
        <v>109.1</v>
      </c>
      <c r="BI532" s="5">
        <v>109.1</v>
      </c>
      <c r="BJ532" s="5">
        <v>109.1</v>
      </c>
      <c r="BK532" s="5">
        <v>110.2</v>
      </c>
      <c r="BL532" s="5">
        <v>110.2</v>
      </c>
      <c r="BM532" s="5">
        <v>110.2</v>
      </c>
      <c r="BN532" s="5">
        <v>109.1</v>
      </c>
      <c r="BO532" s="5">
        <v>109.1</v>
      </c>
      <c r="BP532" s="5">
        <v>110.2</v>
      </c>
      <c r="BQ532" s="5">
        <v>110.2</v>
      </c>
      <c r="BR532" s="5">
        <v>110.2</v>
      </c>
      <c r="BS532" s="5">
        <v>109.1</v>
      </c>
      <c r="BT532" s="5">
        <v>109.1</v>
      </c>
      <c r="BU532" s="5">
        <v>109.1</v>
      </c>
      <c r="BV532" s="5">
        <v>109.1</v>
      </c>
      <c r="BW532" s="5">
        <v>109.1</v>
      </c>
      <c r="BX532" s="5">
        <v>109.1</v>
      </c>
      <c r="BY532" s="5">
        <v>109.1</v>
      </c>
      <c r="BZ532" s="5">
        <v>109.1</v>
      </c>
      <c r="CA532" s="5">
        <v>109.1</v>
      </c>
      <c r="CB532" s="5">
        <v>109.1</v>
      </c>
      <c r="CC532" s="5">
        <v>109.1</v>
      </c>
      <c r="CD532" s="5">
        <v>109.1</v>
      </c>
      <c r="CE532" s="5">
        <v>109.1</v>
      </c>
      <c r="CF532" s="5">
        <v>109.1</v>
      </c>
      <c r="CG532" s="5">
        <v>109.1</v>
      </c>
      <c r="CH532" s="5">
        <v>111.4</v>
      </c>
      <c r="CI532" s="5">
        <v>111.4</v>
      </c>
      <c r="CJ532" s="5">
        <v>111.4</v>
      </c>
      <c r="CK532" s="5">
        <v>111.4</v>
      </c>
      <c r="CL532" s="5">
        <v>111.4</v>
      </c>
      <c r="CM532" s="5">
        <v>111.4</v>
      </c>
      <c r="CN532" s="5">
        <v>111.4</v>
      </c>
      <c r="CO532" s="5">
        <v>111.4</v>
      </c>
      <c r="CP532" s="5">
        <v>109.3</v>
      </c>
      <c r="CQ532" s="5">
        <v>109.1</v>
      </c>
      <c r="CR532" s="5">
        <v>109.9</v>
      </c>
      <c r="CS532" s="5">
        <v>111.6</v>
      </c>
      <c r="CT532" s="5">
        <v>111.4</v>
      </c>
      <c r="CU532" s="5">
        <v>108.8</v>
      </c>
      <c r="CV532" s="5">
        <v>108.3</v>
      </c>
      <c r="CW532" s="5">
        <v>105.5</v>
      </c>
      <c r="CX532" s="5">
        <v>105.2</v>
      </c>
      <c r="CY532" s="5">
        <v>104.7</v>
      </c>
      <c r="CZ532" s="5">
        <v>102.8</v>
      </c>
      <c r="DA532" s="5">
        <v>103.7</v>
      </c>
      <c r="DB532" s="5">
        <v>103.7</v>
      </c>
      <c r="DC532" s="5">
        <v>103.7</v>
      </c>
      <c r="DD532" s="5">
        <v>105.5</v>
      </c>
      <c r="DE532" s="5">
        <v>106.9</v>
      </c>
      <c r="DF532" s="5">
        <v>107</v>
      </c>
      <c r="DG532" s="5">
        <v>107.9</v>
      </c>
      <c r="DH532" s="5">
        <v>110.6</v>
      </c>
      <c r="DI532" s="5">
        <v>102.9</v>
      </c>
      <c r="DJ532" s="5">
        <v>105.5</v>
      </c>
      <c r="DK532" s="5">
        <v>106.7</v>
      </c>
      <c r="DL532" s="5">
        <v>105.3</v>
      </c>
      <c r="DM532" s="5">
        <v>105.5</v>
      </c>
      <c r="DN532" s="5">
        <v>105.5</v>
      </c>
      <c r="DO532" s="5">
        <v>106</v>
      </c>
      <c r="DP532" s="5">
        <v>107.9</v>
      </c>
      <c r="DQ532" s="5">
        <v>109.8</v>
      </c>
      <c r="DR532" s="5">
        <v>109.6</v>
      </c>
      <c r="DS532" s="5">
        <v>110.1</v>
      </c>
      <c r="DT532" s="5">
        <v>109.6</v>
      </c>
    </row>
    <row r="533" spans="1:124">
      <c r="A533" s="3" t="s">
        <v>1079</v>
      </c>
      <c r="B533" s="3" t="s">
        <v>1080</v>
      </c>
      <c r="C533" s="4">
        <v>1.6448</v>
      </c>
      <c r="D533" s="5">
        <v>109.8</v>
      </c>
      <c r="E533" s="5">
        <v>108.9</v>
      </c>
      <c r="F533" s="5">
        <v>110.2</v>
      </c>
      <c r="G533" s="5">
        <v>111.7</v>
      </c>
      <c r="H533" s="5">
        <v>110.4</v>
      </c>
      <c r="I533" s="5">
        <v>108.4</v>
      </c>
      <c r="J533" s="5">
        <v>107.6</v>
      </c>
      <c r="K533" s="5">
        <v>107</v>
      </c>
      <c r="L533" s="5">
        <v>103.6</v>
      </c>
      <c r="M533" s="5">
        <v>104.6</v>
      </c>
      <c r="N533" s="5">
        <v>106</v>
      </c>
      <c r="O533" s="5">
        <v>105.4</v>
      </c>
      <c r="P533" s="5">
        <v>104.6</v>
      </c>
      <c r="Q533" s="5">
        <v>105.5</v>
      </c>
      <c r="R533" s="5">
        <v>107.9</v>
      </c>
      <c r="S533" s="5">
        <v>107.5</v>
      </c>
      <c r="T533" s="5">
        <v>105.5</v>
      </c>
      <c r="U533" s="5">
        <v>106.2</v>
      </c>
      <c r="V533" s="5">
        <v>106.4</v>
      </c>
      <c r="W533" s="5">
        <v>105.8</v>
      </c>
      <c r="X533" s="5">
        <v>104.9</v>
      </c>
      <c r="Y533" s="5">
        <v>105.7</v>
      </c>
      <c r="Z533" s="5">
        <v>108.2</v>
      </c>
      <c r="AA533" s="5">
        <v>108.4</v>
      </c>
      <c r="AB533" s="5">
        <v>108.7</v>
      </c>
      <c r="AC533" s="5">
        <v>108.2</v>
      </c>
      <c r="AD533" s="5">
        <v>110.6</v>
      </c>
      <c r="AE533" s="5">
        <v>113.6</v>
      </c>
      <c r="AF533" s="5">
        <v>112.4</v>
      </c>
      <c r="AG533" s="5">
        <v>111.1</v>
      </c>
      <c r="AH533" s="5">
        <v>111.2</v>
      </c>
      <c r="AI533" s="5">
        <v>109</v>
      </c>
      <c r="AJ533" s="5">
        <v>110.1</v>
      </c>
      <c r="AK533" s="5">
        <v>112.4</v>
      </c>
      <c r="AL533" s="5">
        <v>111.4</v>
      </c>
      <c r="AM533" s="5">
        <v>111.9</v>
      </c>
      <c r="AN533" s="5">
        <v>110.3</v>
      </c>
      <c r="AO533" s="5">
        <v>108.4</v>
      </c>
      <c r="AP533" s="5">
        <v>108.3</v>
      </c>
      <c r="AQ533" s="5">
        <v>109.8</v>
      </c>
      <c r="AR533" s="5">
        <v>111</v>
      </c>
      <c r="AS533" s="5">
        <v>112</v>
      </c>
      <c r="AT533" s="5">
        <v>112</v>
      </c>
      <c r="AU533" s="5">
        <v>111.5</v>
      </c>
      <c r="AV533" s="5">
        <v>110.2</v>
      </c>
      <c r="AW533" s="5">
        <v>108.6</v>
      </c>
      <c r="AX533" s="5">
        <v>108.1</v>
      </c>
      <c r="AY533" s="5">
        <v>108.8</v>
      </c>
      <c r="AZ533" s="5">
        <v>108.9</v>
      </c>
      <c r="BA533" s="5">
        <v>110.1</v>
      </c>
      <c r="BB533" s="5">
        <v>111.5</v>
      </c>
      <c r="BC533" s="5">
        <v>111.8</v>
      </c>
      <c r="BD533" s="5">
        <v>111.4</v>
      </c>
      <c r="BE533" s="5">
        <v>112.6</v>
      </c>
      <c r="BF533" s="5">
        <v>112.6</v>
      </c>
      <c r="BG533" s="5">
        <v>110.7</v>
      </c>
      <c r="BH533" s="5">
        <v>109.5</v>
      </c>
      <c r="BI533" s="5">
        <v>109.3</v>
      </c>
      <c r="BJ533" s="5">
        <v>109.3</v>
      </c>
      <c r="BK533" s="5">
        <v>109.3</v>
      </c>
      <c r="BL533" s="5">
        <v>112.6</v>
      </c>
      <c r="BM533" s="5">
        <v>114.7</v>
      </c>
      <c r="BN533" s="5">
        <v>114.9</v>
      </c>
      <c r="BO533" s="5">
        <v>113.8</v>
      </c>
      <c r="BP533" s="5">
        <v>113</v>
      </c>
      <c r="BQ533" s="5">
        <v>113.8</v>
      </c>
      <c r="BR533" s="5">
        <v>113.3</v>
      </c>
      <c r="BS533" s="5">
        <v>113.2</v>
      </c>
      <c r="BT533" s="5">
        <v>113.6</v>
      </c>
      <c r="BU533" s="5">
        <v>114.1</v>
      </c>
      <c r="BV533" s="5">
        <v>115.3</v>
      </c>
      <c r="BW533" s="5">
        <v>113.6</v>
      </c>
      <c r="BX533" s="5">
        <v>114.6</v>
      </c>
      <c r="BY533" s="5">
        <v>114.4</v>
      </c>
      <c r="BZ533" s="5">
        <v>113.5</v>
      </c>
      <c r="CA533" s="5">
        <v>114.3</v>
      </c>
      <c r="CB533" s="5">
        <v>113.1</v>
      </c>
      <c r="CC533" s="5">
        <v>113.3</v>
      </c>
      <c r="CD533" s="5">
        <v>113</v>
      </c>
      <c r="CE533" s="5">
        <v>112.7</v>
      </c>
      <c r="CF533" s="5">
        <v>112.9</v>
      </c>
      <c r="CG533" s="5">
        <v>115.2</v>
      </c>
      <c r="CH533" s="5">
        <v>117.6</v>
      </c>
      <c r="CI533" s="5">
        <v>117.3</v>
      </c>
      <c r="CJ533" s="5">
        <v>119.9</v>
      </c>
      <c r="CK533" s="5">
        <v>122.6</v>
      </c>
      <c r="CL533" s="5">
        <v>121.8</v>
      </c>
      <c r="CM533" s="5">
        <v>120.2</v>
      </c>
      <c r="CN533" s="5">
        <v>118.5</v>
      </c>
      <c r="CO533" s="5">
        <v>119.9</v>
      </c>
      <c r="CP533" s="5">
        <v>118.2</v>
      </c>
      <c r="CQ533" s="5">
        <v>118.5</v>
      </c>
      <c r="CR533" s="5">
        <v>118</v>
      </c>
      <c r="CS533" s="5">
        <v>117.9</v>
      </c>
      <c r="CT533" s="5">
        <v>119.4</v>
      </c>
      <c r="CU533" s="5">
        <v>119</v>
      </c>
      <c r="CV533" s="5">
        <v>122.6</v>
      </c>
      <c r="CW533" s="5">
        <v>123.8</v>
      </c>
      <c r="CX533" s="5">
        <v>121.9</v>
      </c>
      <c r="CY533" s="5">
        <v>121.5</v>
      </c>
      <c r="CZ533" s="5">
        <v>120.3</v>
      </c>
      <c r="DA533" s="5">
        <v>119.6</v>
      </c>
      <c r="DB533" s="5">
        <v>119.4</v>
      </c>
      <c r="DC533" s="5">
        <v>119.1</v>
      </c>
      <c r="DD533" s="5">
        <v>119.7</v>
      </c>
      <c r="DE533" s="5">
        <v>119</v>
      </c>
      <c r="DF533" s="5">
        <v>119.8</v>
      </c>
      <c r="DG533" s="5">
        <v>123.6</v>
      </c>
      <c r="DH533" s="5">
        <v>124.7</v>
      </c>
      <c r="DI533" s="5">
        <v>124</v>
      </c>
      <c r="DJ533" s="5">
        <v>124.5</v>
      </c>
      <c r="DK533" s="5">
        <v>126.2</v>
      </c>
      <c r="DL533" s="5">
        <v>125.5</v>
      </c>
      <c r="DM533" s="5">
        <v>124.5</v>
      </c>
      <c r="DN533" s="5">
        <v>126.5</v>
      </c>
      <c r="DO533" s="5">
        <v>128.9</v>
      </c>
      <c r="DP533" s="5">
        <v>127.1</v>
      </c>
      <c r="DQ533" s="5">
        <v>127</v>
      </c>
      <c r="DR533" s="5">
        <v>128.4</v>
      </c>
      <c r="DS533" s="5">
        <v>129</v>
      </c>
      <c r="DT533" s="5">
        <v>131.6</v>
      </c>
    </row>
    <row r="534" spans="1:124">
      <c r="A534" s="3" t="s">
        <v>1081</v>
      </c>
      <c r="B534" s="3" t="s">
        <v>1082</v>
      </c>
      <c r="C534" s="4">
        <v>2.7890000000000002E-2</v>
      </c>
      <c r="D534" s="5">
        <v>102</v>
      </c>
      <c r="E534" s="5">
        <v>102.1</v>
      </c>
      <c r="F534" s="5">
        <v>103.2</v>
      </c>
      <c r="G534" s="5">
        <v>103.6</v>
      </c>
      <c r="H534" s="5">
        <v>103.9</v>
      </c>
      <c r="I534" s="5">
        <v>102.6</v>
      </c>
      <c r="J534" s="5">
        <v>103.3</v>
      </c>
      <c r="K534" s="5">
        <v>102.8</v>
      </c>
      <c r="L534" s="5">
        <v>102.7</v>
      </c>
      <c r="M534" s="5">
        <v>102.5</v>
      </c>
      <c r="N534" s="5">
        <v>103.2</v>
      </c>
      <c r="O534" s="5">
        <v>104.2</v>
      </c>
      <c r="P534" s="5">
        <v>103.7</v>
      </c>
      <c r="Q534" s="5">
        <v>103.3</v>
      </c>
      <c r="R534" s="5">
        <v>103.2</v>
      </c>
      <c r="S534" s="5">
        <v>105.3</v>
      </c>
      <c r="T534" s="5">
        <v>103.2</v>
      </c>
      <c r="U534" s="5">
        <v>104.2</v>
      </c>
      <c r="V534" s="5">
        <v>104.4</v>
      </c>
      <c r="W534" s="5">
        <v>104.7</v>
      </c>
      <c r="X534" s="5">
        <v>105.3</v>
      </c>
      <c r="Y534" s="5">
        <v>103.7</v>
      </c>
      <c r="Z534" s="5">
        <v>105.5</v>
      </c>
      <c r="AA534" s="5">
        <v>105.1</v>
      </c>
      <c r="AB534" s="5">
        <v>106.5</v>
      </c>
      <c r="AC534" s="5">
        <v>105.5</v>
      </c>
      <c r="AD534" s="5">
        <v>105.9</v>
      </c>
      <c r="AE534" s="5">
        <v>106.5</v>
      </c>
      <c r="AF534" s="5">
        <v>107.7</v>
      </c>
      <c r="AG534" s="5">
        <v>107.8</v>
      </c>
      <c r="AH534" s="5">
        <v>108.2</v>
      </c>
      <c r="AI534" s="5">
        <v>106.2</v>
      </c>
      <c r="AJ534" s="5">
        <v>105.9</v>
      </c>
      <c r="AK534" s="5">
        <v>106.2</v>
      </c>
      <c r="AL534" s="5">
        <v>106.9</v>
      </c>
      <c r="AM534" s="5">
        <v>104.6</v>
      </c>
      <c r="AN534" s="5">
        <v>105.1</v>
      </c>
      <c r="AO534" s="5">
        <v>107.3</v>
      </c>
      <c r="AP534" s="5">
        <v>108.7</v>
      </c>
      <c r="AQ534" s="5">
        <v>108.5</v>
      </c>
      <c r="AR534" s="5">
        <v>109.2</v>
      </c>
      <c r="AS534" s="5">
        <v>105.8</v>
      </c>
      <c r="AT534" s="5">
        <v>106.5</v>
      </c>
      <c r="AU534" s="5">
        <v>106.7</v>
      </c>
      <c r="AV534" s="5">
        <v>107.7</v>
      </c>
      <c r="AW534" s="5">
        <v>107.2</v>
      </c>
      <c r="AX534" s="5">
        <v>106.2</v>
      </c>
      <c r="AY534" s="5">
        <v>105.9</v>
      </c>
      <c r="AZ534" s="5">
        <v>104.8</v>
      </c>
      <c r="BA534" s="5">
        <v>105.5</v>
      </c>
      <c r="BB534" s="5">
        <v>105.6</v>
      </c>
      <c r="BC534" s="5">
        <v>106</v>
      </c>
      <c r="BD534" s="5">
        <v>107.1</v>
      </c>
      <c r="BE534" s="5">
        <v>106.3</v>
      </c>
      <c r="BF534" s="5">
        <v>104.7</v>
      </c>
      <c r="BG534" s="5">
        <v>106.3</v>
      </c>
      <c r="BH534" s="5">
        <v>107.9</v>
      </c>
      <c r="BI534" s="5">
        <v>108</v>
      </c>
      <c r="BJ534" s="5">
        <v>108.4</v>
      </c>
      <c r="BK534" s="5">
        <v>107.3</v>
      </c>
      <c r="BL534" s="5">
        <v>108.4</v>
      </c>
      <c r="BM534" s="5">
        <v>108.8</v>
      </c>
      <c r="BN534" s="5">
        <v>109.9</v>
      </c>
      <c r="BO534" s="5">
        <v>110.4</v>
      </c>
      <c r="BP534" s="5">
        <v>109.8</v>
      </c>
      <c r="BQ534" s="5">
        <v>110.7</v>
      </c>
      <c r="BR534" s="5">
        <v>111.3</v>
      </c>
      <c r="BS534" s="5">
        <v>111.4</v>
      </c>
      <c r="BT534" s="5">
        <v>112.2</v>
      </c>
      <c r="BU534" s="5">
        <v>114.2</v>
      </c>
      <c r="BV534" s="5">
        <v>114.8</v>
      </c>
      <c r="BW534" s="5">
        <v>115</v>
      </c>
      <c r="BX534" s="5">
        <v>114</v>
      </c>
      <c r="BY534" s="5">
        <v>113.9</v>
      </c>
      <c r="BZ534" s="5">
        <v>114.3</v>
      </c>
      <c r="CA534" s="5">
        <v>114.3</v>
      </c>
      <c r="CB534" s="5">
        <v>114.3</v>
      </c>
      <c r="CC534" s="5">
        <v>115.9</v>
      </c>
      <c r="CD534" s="5">
        <v>116.5</v>
      </c>
      <c r="CE534" s="5">
        <v>117.7</v>
      </c>
      <c r="CF534" s="5">
        <v>116.2</v>
      </c>
      <c r="CG534" s="5">
        <v>116.6</v>
      </c>
      <c r="CH534" s="5">
        <v>117.3</v>
      </c>
      <c r="CI534" s="5">
        <v>116.4</v>
      </c>
      <c r="CJ534" s="5">
        <v>116.7</v>
      </c>
      <c r="CK534" s="5">
        <v>116.2</v>
      </c>
      <c r="CL534" s="5">
        <v>116.5</v>
      </c>
      <c r="CM534" s="5">
        <v>116.1</v>
      </c>
      <c r="CN534" s="5">
        <v>117</v>
      </c>
      <c r="CO534" s="5">
        <v>118.1</v>
      </c>
      <c r="CP534" s="5">
        <v>118.4</v>
      </c>
      <c r="CQ534" s="5">
        <v>116.8</v>
      </c>
      <c r="CR534" s="5">
        <v>116.7</v>
      </c>
      <c r="CS534" s="5">
        <v>117.4</v>
      </c>
      <c r="CT534" s="5">
        <v>115.8</v>
      </c>
      <c r="CU534" s="5">
        <v>115.4</v>
      </c>
      <c r="CV534" s="5">
        <v>117.9</v>
      </c>
      <c r="CW534" s="5">
        <v>116.6</v>
      </c>
      <c r="CX534" s="5">
        <v>116.5</v>
      </c>
      <c r="CY534" s="5">
        <v>115.8</v>
      </c>
      <c r="CZ534" s="5">
        <v>117.8</v>
      </c>
      <c r="DA534" s="5">
        <v>118.9</v>
      </c>
      <c r="DB534" s="5">
        <v>118.6</v>
      </c>
      <c r="DC534" s="5">
        <v>119.6</v>
      </c>
      <c r="DD534" s="5">
        <v>121.8</v>
      </c>
      <c r="DE534" s="5">
        <v>121.8</v>
      </c>
      <c r="DF534" s="5">
        <v>121.1</v>
      </c>
      <c r="DG534" s="5">
        <v>123.3</v>
      </c>
      <c r="DH534" s="5">
        <v>122.1</v>
      </c>
      <c r="DI534" s="5">
        <v>122.9</v>
      </c>
      <c r="DJ534" s="5">
        <v>122.8</v>
      </c>
      <c r="DK534" s="5">
        <v>123.9</v>
      </c>
      <c r="DL534" s="5">
        <v>125</v>
      </c>
      <c r="DM534" s="5">
        <v>128.1</v>
      </c>
      <c r="DN534" s="5">
        <v>130.5</v>
      </c>
      <c r="DO534" s="5">
        <v>133.69999999999999</v>
      </c>
      <c r="DP534" s="5">
        <v>131.19999999999999</v>
      </c>
      <c r="DQ534" s="5">
        <v>132</v>
      </c>
      <c r="DR534" s="5">
        <v>132.9</v>
      </c>
      <c r="DS534" s="5">
        <v>137.19999999999999</v>
      </c>
      <c r="DT534" s="5">
        <v>138.9</v>
      </c>
    </row>
    <row r="535" spans="1:124">
      <c r="A535" s="3" t="s">
        <v>1083</v>
      </c>
      <c r="B535" s="3" t="s">
        <v>1084</v>
      </c>
      <c r="C535" s="4">
        <v>0.31581999999999999</v>
      </c>
      <c r="D535" s="5">
        <v>112</v>
      </c>
      <c r="E535" s="5">
        <v>110.3</v>
      </c>
      <c r="F535" s="5">
        <v>115.2</v>
      </c>
      <c r="G535" s="5">
        <v>116.8</v>
      </c>
      <c r="H535" s="5">
        <v>112.4</v>
      </c>
      <c r="I535" s="5">
        <v>116.8</v>
      </c>
      <c r="J535" s="5">
        <v>110.9</v>
      </c>
      <c r="K535" s="5">
        <v>107.2</v>
      </c>
      <c r="L535" s="5">
        <v>105.8</v>
      </c>
      <c r="M535" s="5">
        <v>109.1</v>
      </c>
      <c r="N535" s="5">
        <v>110.2</v>
      </c>
      <c r="O535" s="5">
        <v>108.2</v>
      </c>
      <c r="P535" s="5">
        <v>107.6</v>
      </c>
      <c r="Q535" s="5">
        <v>106.8</v>
      </c>
      <c r="R535" s="5">
        <v>109.9</v>
      </c>
      <c r="S535" s="5">
        <v>109.1</v>
      </c>
      <c r="T535" s="5">
        <v>108</v>
      </c>
      <c r="U535" s="5">
        <v>109.5</v>
      </c>
      <c r="V535" s="5">
        <v>106.1</v>
      </c>
      <c r="W535" s="5">
        <v>105.7</v>
      </c>
      <c r="X535" s="5">
        <v>104.4</v>
      </c>
      <c r="Y535" s="5">
        <v>108.2</v>
      </c>
      <c r="Z535" s="5">
        <v>108.6</v>
      </c>
      <c r="AA535" s="5">
        <v>108.2</v>
      </c>
      <c r="AB535" s="5">
        <v>102.9</v>
      </c>
      <c r="AC535" s="5">
        <v>104.8</v>
      </c>
      <c r="AD535" s="5">
        <v>107.4</v>
      </c>
      <c r="AE535" s="5">
        <v>111.7</v>
      </c>
      <c r="AF535" s="5">
        <v>111.5</v>
      </c>
      <c r="AG535" s="5">
        <v>111.4</v>
      </c>
      <c r="AH535" s="5">
        <v>112.7</v>
      </c>
      <c r="AI535" s="5">
        <v>110.7</v>
      </c>
      <c r="AJ535" s="5">
        <v>112.6</v>
      </c>
      <c r="AK535" s="5">
        <v>109.8</v>
      </c>
      <c r="AL535" s="5">
        <v>110.4</v>
      </c>
      <c r="AM535" s="5">
        <v>111.1</v>
      </c>
      <c r="AN535" s="5">
        <v>110.2</v>
      </c>
      <c r="AO535" s="5">
        <v>109.1</v>
      </c>
      <c r="AP535" s="5">
        <v>109.2</v>
      </c>
      <c r="AQ535" s="5">
        <v>112.1</v>
      </c>
      <c r="AR535" s="5">
        <v>114.5</v>
      </c>
      <c r="AS535" s="5">
        <v>113.2</v>
      </c>
      <c r="AT535" s="5">
        <v>115.4</v>
      </c>
      <c r="AU535" s="5">
        <v>114.7</v>
      </c>
      <c r="AV535" s="5">
        <v>114.8</v>
      </c>
      <c r="AW535" s="5">
        <v>113.2</v>
      </c>
      <c r="AX535" s="5">
        <v>113.7</v>
      </c>
      <c r="AY535" s="5">
        <v>113.3</v>
      </c>
      <c r="AZ535" s="5">
        <v>111.2</v>
      </c>
      <c r="BA535" s="5">
        <v>111.4</v>
      </c>
      <c r="BB535" s="5">
        <v>112.5</v>
      </c>
      <c r="BC535" s="5">
        <v>112.4</v>
      </c>
      <c r="BD535" s="5">
        <v>114.1</v>
      </c>
      <c r="BE535" s="5">
        <v>116.3</v>
      </c>
      <c r="BF535" s="5">
        <v>117.7</v>
      </c>
      <c r="BG535" s="5">
        <v>111.1</v>
      </c>
      <c r="BH535" s="5">
        <v>111</v>
      </c>
      <c r="BI535" s="5">
        <v>111.1</v>
      </c>
      <c r="BJ535" s="5">
        <v>111.8</v>
      </c>
      <c r="BK535" s="5">
        <v>109.4</v>
      </c>
      <c r="BL535" s="5">
        <v>111.4</v>
      </c>
      <c r="BM535" s="5">
        <v>115.6</v>
      </c>
      <c r="BN535" s="5">
        <v>118.3</v>
      </c>
      <c r="BO535" s="5">
        <v>116.3</v>
      </c>
      <c r="BP535" s="5">
        <v>112.9</v>
      </c>
      <c r="BQ535" s="5">
        <v>116.5</v>
      </c>
      <c r="BR535" s="5">
        <v>119.4</v>
      </c>
      <c r="BS535" s="5">
        <v>117.1</v>
      </c>
      <c r="BT535" s="5">
        <v>116.2</v>
      </c>
      <c r="BU535" s="5">
        <v>117.2</v>
      </c>
      <c r="BV535" s="5">
        <v>116.3</v>
      </c>
      <c r="BW535" s="5">
        <v>110.6</v>
      </c>
      <c r="BX535" s="5">
        <v>110.6</v>
      </c>
      <c r="BY535" s="5">
        <v>110</v>
      </c>
      <c r="BZ535" s="5">
        <v>108.2</v>
      </c>
      <c r="CA535" s="5">
        <v>108.7</v>
      </c>
      <c r="CB535" s="5">
        <v>110.5</v>
      </c>
      <c r="CC535" s="5">
        <v>110.4</v>
      </c>
      <c r="CD535" s="5">
        <v>111.2</v>
      </c>
      <c r="CE535" s="5">
        <v>109.8</v>
      </c>
      <c r="CF535" s="5">
        <v>108.7</v>
      </c>
      <c r="CG535" s="5">
        <v>114.6</v>
      </c>
      <c r="CH535" s="5">
        <v>116.4</v>
      </c>
      <c r="CI535" s="5">
        <v>112.4</v>
      </c>
      <c r="CJ535" s="5">
        <v>116.4</v>
      </c>
      <c r="CK535" s="5">
        <v>117.9</v>
      </c>
      <c r="CL535" s="5">
        <v>117</v>
      </c>
      <c r="CM535" s="5">
        <v>117.1</v>
      </c>
      <c r="CN535" s="5">
        <v>116.6</v>
      </c>
      <c r="CO535" s="5">
        <v>118.2</v>
      </c>
      <c r="CP535" s="5">
        <v>116.7</v>
      </c>
      <c r="CQ535" s="5">
        <v>115.4</v>
      </c>
      <c r="CR535" s="5">
        <v>116.3</v>
      </c>
      <c r="CS535" s="5">
        <v>118</v>
      </c>
      <c r="CT535" s="5">
        <v>117.5</v>
      </c>
      <c r="CU535" s="5">
        <v>115.9</v>
      </c>
      <c r="CV535" s="5">
        <v>118.9</v>
      </c>
      <c r="CW535" s="5">
        <v>120.7</v>
      </c>
      <c r="CX535" s="5">
        <v>116.6</v>
      </c>
      <c r="CY535" s="5">
        <v>119.6</v>
      </c>
      <c r="CZ535" s="5">
        <v>118.8</v>
      </c>
      <c r="DA535" s="5">
        <v>120.6</v>
      </c>
      <c r="DB535" s="5">
        <v>121.4</v>
      </c>
      <c r="DC535" s="5">
        <v>118.2</v>
      </c>
      <c r="DD535" s="5">
        <v>123.3</v>
      </c>
      <c r="DE535" s="5">
        <v>119.7</v>
      </c>
      <c r="DF535" s="5">
        <v>118.1</v>
      </c>
      <c r="DG535" s="5">
        <v>121.5</v>
      </c>
      <c r="DH535" s="5">
        <v>122.6</v>
      </c>
      <c r="DI535" s="5">
        <v>122.7</v>
      </c>
      <c r="DJ535" s="5">
        <v>124.9</v>
      </c>
      <c r="DK535" s="5">
        <v>128.19999999999999</v>
      </c>
      <c r="DL535" s="5">
        <v>129.4</v>
      </c>
      <c r="DM535" s="5">
        <v>129.1</v>
      </c>
      <c r="DN535" s="5">
        <v>131.6</v>
      </c>
      <c r="DO535" s="5">
        <v>133.69999999999999</v>
      </c>
      <c r="DP535" s="5">
        <v>135.1</v>
      </c>
      <c r="DQ535" s="5">
        <v>135.5</v>
      </c>
      <c r="DR535" s="5">
        <v>134.80000000000001</v>
      </c>
      <c r="DS535" s="5">
        <v>135.80000000000001</v>
      </c>
      <c r="DT535" s="5">
        <v>138.5</v>
      </c>
    </row>
    <row r="536" spans="1:124">
      <c r="A536" s="3" t="s">
        <v>1085</v>
      </c>
      <c r="B536" s="3" t="s">
        <v>1086</v>
      </c>
      <c r="C536" s="4">
        <v>0.85277000000000003</v>
      </c>
      <c r="D536" s="5">
        <v>110.6</v>
      </c>
      <c r="E536" s="5">
        <v>109.1</v>
      </c>
      <c r="F536" s="5">
        <v>109.2</v>
      </c>
      <c r="G536" s="5">
        <v>111.3</v>
      </c>
      <c r="H536" s="5">
        <v>111.2</v>
      </c>
      <c r="I536" s="5">
        <v>106.8</v>
      </c>
      <c r="J536" s="5">
        <v>107</v>
      </c>
      <c r="K536" s="5">
        <v>107.4</v>
      </c>
      <c r="L536" s="5">
        <v>102.4</v>
      </c>
      <c r="M536" s="5">
        <v>103.3</v>
      </c>
      <c r="N536" s="5">
        <v>104.3</v>
      </c>
      <c r="O536" s="5">
        <v>103.8</v>
      </c>
      <c r="P536" s="5">
        <v>102.5</v>
      </c>
      <c r="Q536" s="5">
        <v>103.6</v>
      </c>
      <c r="R536" s="5">
        <v>106</v>
      </c>
      <c r="S536" s="5">
        <v>105.8</v>
      </c>
      <c r="T536" s="5">
        <v>103.4</v>
      </c>
      <c r="U536" s="5">
        <v>103.5</v>
      </c>
      <c r="V536" s="5">
        <v>104.8</v>
      </c>
      <c r="W536" s="5">
        <v>103.3</v>
      </c>
      <c r="X536" s="5">
        <v>102.4</v>
      </c>
      <c r="Y536" s="5">
        <v>102.6</v>
      </c>
      <c r="Z536" s="5">
        <v>106.4</v>
      </c>
      <c r="AA536" s="5">
        <v>107.4</v>
      </c>
      <c r="AB536" s="5">
        <v>109.8</v>
      </c>
      <c r="AC536" s="5">
        <v>107.9</v>
      </c>
      <c r="AD536" s="5">
        <v>110.4</v>
      </c>
      <c r="AE536" s="5">
        <v>114</v>
      </c>
      <c r="AF536" s="5">
        <v>112</v>
      </c>
      <c r="AG536" s="5">
        <v>109.5</v>
      </c>
      <c r="AH536" s="5">
        <v>109.5</v>
      </c>
      <c r="AI536" s="5">
        <v>106.7</v>
      </c>
      <c r="AJ536" s="5">
        <v>107.9</v>
      </c>
      <c r="AK536" s="5">
        <v>112</v>
      </c>
      <c r="AL536" s="5">
        <v>110.2</v>
      </c>
      <c r="AM536" s="5">
        <v>110.7</v>
      </c>
      <c r="AN536" s="5">
        <v>108.3</v>
      </c>
      <c r="AO536" s="5">
        <v>105.8</v>
      </c>
      <c r="AP536" s="5">
        <v>105.2</v>
      </c>
      <c r="AQ536" s="5">
        <v>106.6</v>
      </c>
      <c r="AR536" s="5">
        <v>107.4</v>
      </c>
      <c r="AS536" s="5">
        <v>110.3</v>
      </c>
      <c r="AT536" s="5">
        <v>110.1</v>
      </c>
      <c r="AU536" s="5">
        <v>109</v>
      </c>
      <c r="AV536" s="5">
        <v>107</v>
      </c>
      <c r="AW536" s="5">
        <v>104.5</v>
      </c>
      <c r="AX536" s="5">
        <v>103.6</v>
      </c>
      <c r="AY536" s="5">
        <v>106</v>
      </c>
      <c r="AZ536" s="5">
        <v>106.3</v>
      </c>
      <c r="BA536" s="5">
        <v>107.8</v>
      </c>
      <c r="BB536" s="5">
        <v>109</v>
      </c>
      <c r="BC536" s="5">
        <v>109.4</v>
      </c>
      <c r="BD536" s="5">
        <v>108.9</v>
      </c>
      <c r="BE536" s="5">
        <v>110</v>
      </c>
      <c r="BF536" s="5">
        <v>109.5</v>
      </c>
      <c r="BG536" s="5">
        <v>108.2</v>
      </c>
      <c r="BH536" s="5">
        <v>106.4</v>
      </c>
      <c r="BI536" s="5">
        <v>105.9</v>
      </c>
      <c r="BJ536" s="5">
        <v>105.7</v>
      </c>
      <c r="BK536" s="5">
        <v>106.7</v>
      </c>
      <c r="BL536" s="5">
        <v>110.5</v>
      </c>
      <c r="BM536" s="5">
        <v>113.7</v>
      </c>
      <c r="BN536" s="5">
        <v>112.9</v>
      </c>
      <c r="BO536" s="5">
        <v>111.3</v>
      </c>
      <c r="BP536" s="5">
        <v>111.1</v>
      </c>
      <c r="BQ536" s="5">
        <v>110.9</v>
      </c>
      <c r="BR536" s="5">
        <v>109.2</v>
      </c>
      <c r="BS536" s="5">
        <v>110.2</v>
      </c>
      <c r="BT536" s="5">
        <v>111</v>
      </c>
      <c r="BU536" s="5">
        <v>111.2</v>
      </c>
      <c r="BV536" s="5">
        <v>113.2</v>
      </c>
      <c r="BW536" s="5">
        <v>111.8</v>
      </c>
      <c r="BX536" s="5">
        <v>113.1</v>
      </c>
      <c r="BY536" s="5">
        <v>113</v>
      </c>
      <c r="BZ536" s="5">
        <v>111.6</v>
      </c>
      <c r="CA536" s="5">
        <v>113</v>
      </c>
      <c r="CB536" s="5">
        <v>111.1</v>
      </c>
      <c r="CC536" s="5">
        <v>111.4</v>
      </c>
      <c r="CD536" s="5">
        <v>110.7</v>
      </c>
      <c r="CE536" s="5">
        <v>110.3</v>
      </c>
      <c r="CF536" s="5">
        <v>111.5</v>
      </c>
      <c r="CG536" s="5">
        <v>112.7</v>
      </c>
      <c r="CH536" s="5">
        <v>116.1</v>
      </c>
      <c r="CI536" s="5">
        <v>116.4</v>
      </c>
      <c r="CJ536" s="5">
        <v>119.6</v>
      </c>
      <c r="CK536" s="5">
        <v>123.2</v>
      </c>
      <c r="CL536" s="5">
        <v>122.5</v>
      </c>
      <c r="CM536" s="5">
        <v>120.6</v>
      </c>
      <c r="CN536" s="5">
        <v>118.5</v>
      </c>
      <c r="CO536" s="5">
        <v>120.7</v>
      </c>
      <c r="CP536" s="5">
        <v>118.6</v>
      </c>
      <c r="CQ536" s="5">
        <v>119.6</v>
      </c>
      <c r="CR536" s="5">
        <v>118.5</v>
      </c>
      <c r="CS536" s="5">
        <v>118</v>
      </c>
      <c r="CT536" s="5">
        <v>119.8</v>
      </c>
      <c r="CU536" s="5">
        <v>119.7</v>
      </c>
      <c r="CV536" s="5">
        <v>123.3</v>
      </c>
      <c r="CW536" s="5">
        <v>124.6</v>
      </c>
      <c r="CX536" s="5">
        <v>123.2</v>
      </c>
      <c r="CY536" s="5">
        <v>121.5</v>
      </c>
      <c r="CZ536" s="5">
        <v>119.7</v>
      </c>
      <c r="DA536" s="5">
        <v>118.3</v>
      </c>
      <c r="DB536" s="5">
        <v>117.8</v>
      </c>
      <c r="DC536" s="5">
        <v>118.7</v>
      </c>
      <c r="DD536" s="5">
        <v>118.1</v>
      </c>
      <c r="DE536" s="5">
        <v>118.5</v>
      </c>
      <c r="DF536" s="5">
        <v>120.6</v>
      </c>
      <c r="DG536" s="5">
        <v>125</v>
      </c>
      <c r="DH536" s="5">
        <v>125.7</v>
      </c>
      <c r="DI536" s="5">
        <v>123.6</v>
      </c>
      <c r="DJ536" s="5">
        <v>123.6</v>
      </c>
      <c r="DK536" s="5">
        <v>124.7</v>
      </c>
      <c r="DL536" s="5">
        <v>123.3</v>
      </c>
      <c r="DM536" s="5">
        <v>122.6</v>
      </c>
      <c r="DN536" s="5">
        <v>125.3</v>
      </c>
      <c r="DO536" s="5">
        <v>127.7</v>
      </c>
      <c r="DP536" s="5">
        <v>125.5</v>
      </c>
      <c r="DQ536" s="5">
        <v>124.3</v>
      </c>
      <c r="DR536" s="5">
        <v>127.9</v>
      </c>
      <c r="DS536" s="5">
        <v>128.1</v>
      </c>
      <c r="DT536" s="5">
        <v>132.19999999999999</v>
      </c>
    </row>
    <row r="537" spans="1:124">
      <c r="A537" s="3" t="s">
        <v>1087</v>
      </c>
      <c r="B537" s="3" t="s">
        <v>1088</v>
      </c>
      <c r="C537" s="4">
        <v>9.8299999999999998E-2</v>
      </c>
      <c r="D537" s="5">
        <v>109.9</v>
      </c>
      <c r="E537" s="5">
        <v>111</v>
      </c>
      <c r="F537" s="5">
        <v>111.3</v>
      </c>
      <c r="G537" s="5">
        <v>109</v>
      </c>
      <c r="H537" s="5">
        <v>108.4</v>
      </c>
      <c r="I537" s="5">
        <v>106.4</v>
      </c>
      <c r="J537" s="5">
        <v>108.7</v>
      </c>
      <c r="K537" s="5">
        <v>108.5</v>
      </c>
      <c r="L537" s="5">
        <v>106.1</v>
      </c>
      <c r="M537" s="5">
        <v>105.9</v>
      </c>
      <c r="N537" s="5">
        <v>109.6</v>
      </c>
      <c r="O537" s="5">
        <v>110.4</v>
      </c>
      <c r="P537" s="5">
        <v>111.2</v>
      </c>
      <c r="Q537" s="5">
        <v>111.8</v>
      </c>
      <c r="R537" s="5">
        <v>113.2</v>
      </c>
      <c r="S537" s="5">
        <v>111.2</v>
      </c>
      <c r="T537" s="5">
        <v>110.5</v>
      </c>
      <c r="U537" s="5">
        <v>110.3</v>
      </c>
      <c r="V537" s="5">
        <v>109.8</v>
      </c>
      <c r="W537" s="5">
        <v>110.7</v>
      </c>
      <c r="X537" s="5">
        <v>110.6</v>
      </c>
      <c r="Y537" s="5">
        <v>111</v>
      </c>
      <c r="Z537" s="5">
        <v>112.2</v>
      </c>
      <c r="AA537" s="5">
        <v>112.2</v>
      </c>
      <c r="AB537" s="5">
        <v>112</v>
      </c>
      <c r="AC537" s="5">
        <v>112.4</v>
      </c>
      <c r="AD537" s="5">
        <v>112.6</v>
      </c>
      <c r="AE537" s="5">
        <v>113.9</v>
      </c>
      <c r="AF537" s="5">
        <v>113.4</v>
      </c>
      <c r="AG537" s="5">
        <v>113.3</v>
      </c>
      <c r="AH537" s="5">
        <v>111.6</v>
      </c>
      <c r="AI537" s="5">
        <v>112</v>
      </c>
      <c r="AJ537" s="5">
        <v>110.5</v>
      </c>
      <c r="AK537" s="5">
        <v>113.4</v>
      </c>
      <c r="AL537" s="5">
        <v>112.2</v>
      </c>
      <c r="AM537" s="5">
        <v>113.9</v>
      </c>
      <c r="AN537" s="5">
        <v>112.9</v>
      </c>
      <c r="AO537" s="5">
        <v>112.8</v>
      </c>
      <c r="AP537" s="5">
        <v>112.5</v>
      </c>
      <c r="AQ537" s="5">
        <v>116.2</v>
      </c>
      <c r="AR537" s="5">
        <v>113.9</v>
      </c>
      <c r="AS537" s="5">
        <v>113.9</v>
      </c>
      <c r="AT537" s="5">
        <v>116.5</v>
      </c>
      <c r="AU537" s="5">
        <v>116.1</v>
      </c>
      <c r="AV537" s="5">
        <v>115.2</v>
      </c>
      <c r="AW537" s="5">
        <v>115.2</v>
      </c>
      <c r="AX537" s="5">
        <v>113.1</v>
      </c>
      <c r="AY537" s="5">
        <v>110.8</v>
      </c>
      <c r="AZ537" s="5">
        <v>115.1</v>
      </c>
      <c r="BA537" s="5">
        <v>115.6</v>
      </c>
      <c r="BB537" s="5">
        <v>117.4</v>
      </c>
      <c r="BC537" s="5">
        <v>116.9</v>
      </c>
      <c r="BD537" s="5">
        <v>115.2</v>
      </c>
      <c r="BE537" s="5">
        <v>112.4</v>
      </c>
      <c r="BF537" s="5">
        <v>112.7</v>
      </c>
      <c r="BG537" s="5">
        <v>112.4</v>
      </c>
      <c r="BH537" s="5">
        <v>111.8</v>
      </c>
      <c r="BI537" s="5">
        <v>109.8</v>
      </c>
      <c r="BJ537" s="5">
        <v>112.2</v>
      </c>
      <c r="BK537" s="5">
        <v>112.1</v>
      </c>
      <c r="BL537" s="5">
        <v>116.6</v>
      </c>
      <c r="BM537" s="5">
        <v>116.4</v>
      </c>
      <c r="BN537" s="5">
        <v>120.7</v>
      </c>
      <c r="BO537" s="5">
        <v>119.9</v>
      </c>
      <c r="BP537" s="5">
        <v>122.7</v>
      </c>
      <c r="BQ537" s="5">
        <v>124.1</v>
      </c>
      <c r="BR537" s="5">
        <v>123.4</v>
      </c>
      <c r="BS537" s="5">
        <v>121.6</v>
      </c>
      <c r="BT537" s="5">
        <v>123.2</v>
      </c>
      <c r="BU537" s="5">
        <v>122.4</v>
      </c>
      <c r="BV537" s="5">
        <v>123.3</v>
      </c>
      <c r="BW537" s="5">
        <v>124.8</v>
      </c>
      <c r="BX537" s="5">
        <v>126.2</v>
      </c>
      <c r="BY537" s="5">
        <v>126.8</v>
      </c>
      <c r="BZ537" s="5">
        <v>127.3</v>
      </c>
      <c r="CA537" s="5">
        <v>125.7</v>
      </c>
      <c r="CB537" s="5">
        <v>124.1</v>
      </c>
      <c r="CC537" s="5">
        <v>122.5</v>
      </c>
      <c r="CD537" s="5">
        <v>122.6</v>
      </c>
      <c r="CE537" s="5">
        <v>123.1</v>
      </c>
      <c r="CF537" s="5">
        <v>122.5</v>
      </c>
      <c r="CG537" s="5">
        <v>123.1</v>
      </c>
      <c r="CH537" s="5">
        <v>125.5</v>
      </c>
      <c r="CI537" s="5">
        <v>127.2</v>
      </c>
      <c r="CJ537" s="5">
        <v>129.30000000000001</v>
      </c>
      <c r="CK537" s="5">
        <v>133.69999999999999</v>
      </c>
      <c r="CL537" s="5">
        <v>132.30000000000001</v>
      </c>
      <c r="CM537" s="5">
        <v>128.80000000000001</v>
      </c>
      <c r="CN537" s="5">
        <v>125.8</v>
      </c>
      <c r="CO537" s="5">
        <v>124.4</v>
      </c>
      <c r="CP537" s="5">
        <v>122.6</v>
      </c>
      <c r="CQ537" s="5">
        <v>124</v>
      </c>
      <c r="CR537" s="5">
        <v>122.7</v>
      </c>
      <c r="CS537" s="5">
        <v>122.3</v>
      </c>
      <c r="CT537" s="5">
        <v>126.3</v>
      </c>
      <c r="CU537" s="5">
        <v>125.7</v>
      </c>
      <c r="CV537" s="5">
        <v>130.9</v>
      </c>
      <c r="CW537" s="5">
        <v>134.80000000000001</v>
      </c>
      <c r="CX537" s="5">
        <v>133.69999999999999</v>
      </c>
      <c r="CY537" s="5">
        <v>131.5</v>
      </c>
      <c r="CZ537" s="5">
        <v>130.69999999999999</v>
      </c>
      <c r="DA537" s="5">
        <v>129.6</v>
      </c>
      <c r="DB537" s="5">
        <v>129</v>
      </c>
      <c r="DC537" s="5">
        <v>127.2</v>
      </c>
      <c r="DD537" s="5">
        <v>125.5</v>
      </c>
      <c r="DE537" s="5">
        <v>124.1</v>
      </c>
      <c r="DF537" s="5">
        <v>125.3</v>
      </c>
      <c r="DG537" s="5">
        <v>130.1</v>
      </c>
      <c r="DH537" s="5">
        <v>137.4</v>
      </c>
      <c r="DI537" s="5">
        <v>139</v>
      </c>
      <c r="DJ537" s="5">
        <v>139.4</v>
      </c>
      <c r="DK537" s="5">
        <v>140.30000000000001</v>
      </c>
      <c r="DL537" s="5">
        <v>137.1</v>
      </c>
      <c r="DM537" s="5">
        <v>134.6</v>
      </c>
      <c r="DN537" s="5">
        <v>137.80000000000001</v>
      </c>
      <c r="DO537" s="5">
        <v>137.9</v>
      </c>
      <c r="DP537" s="5">
        <v>133</v>
      </c>
      <c r="DQ537" s="5">
        <v>135.80000000000001</v>
      </c>
      <c r="DR537" s="5">
        <v>139</v>
      </c>
      <c r="DS537" s="5">
        <v>139.69999999999999</v>
      </c>
      <c r="DT537" s="5">
        <v>144.19999999999999</v>
      </c>
    </row>
    <row r="538" spans="1:124">
      <c r="A538" s="3" t="s">
        <v>1089</v>
      </c>
      <c r="B538" s="3" t="s">
        <v>1090</v>
      </c>
      <c r="C538" s="4">
        <v>9.1939999999999994E-2</v>
      </c>
      <c r="D538" s="5">
        <v>114.2</v>
      </c>
      <c r="E538" s="5">
        <v>110.3</v>
      </c>
      <c r="F538" s="5">
        <v>113.7</v>
      </c>
      <c r="G538" s="5">
        <v>115.7</v>
      </c>
      <c r="H538" s="5">
        <v>111.2</v>
      </c>
      <c r="I538" s="5">
        <v>108</v>
      </c>
      <c r="J538" s="5">
        <v>109.2</v>
      </c>
      <c r="K538" s="5">
        <v>106</v>
      </c>
      <c r="L538" s="5">
        <v>102.2</v>
      </c>
      <c r="M538" s="5">
        <v>104.3</v>
      </c>
      <c r="N538" s="5">
        <v>109.5</v>
      </c>
      <c r="O538" s="5">
        <v>108.1</v>
      </c>
      <c r="P538" s="5">
        <v>104.7</v>
      </c>
      <c r="Q538" s="5">
        <v>107.5</v>
      </c>
      <c r="R538" s="5">
        <v>109.3</v>
      </c>
      <c r="S538" s="5">
        <v>109.2</v>
      </c>
      <c r="T538" s="5">
        <v>103.2</v>
      </c>
      <c r="U538" s="5">
        <v>104</v>
      </c>
      <c r="V538" s="5">
        <v>104.9</v>
      </c>
      <c r="W538" s="5">
        <v>106.5</v>
      </c>
      <c r="X538" s="5">
        <v>104.7</v>
      </c>
      <c r="Y538" s="5">
        <v>105.5</v>
      </c>
      <c r="Z538" s="5">
        <v>110.3</v>
      </c>
      <c r="AA538" s="5">
        <v>110.2</v>
      </c>
      <c r="AB538" s="5">
        <v>109.7</v>
      </c>
      <c r="AC538" s="5">
        <v>108.1</v>
      </c>
      <c r="AD538" s="5">
        <v>111</v>
      </c>
      <c r="AE538" s="5">
        <v>111.6</v>
      </c>
      <c r="AF538" s="5">
        <v>109.7</v>
      </c>
      <c r="AG538" s="5">
        <v>111.3</v>
      </c>
      <c r="AH538" s="5">
        <v>110.5</v>
      </c>
      <c r="AI538" s="5">
        <v>106.8</v>
      </c>
      <c r="AJ538" s="5">
        <v>108</v>
      </c>
      <c r="AK538" s="5">
        <v>111.6</v>
      </c>
      <c r="AL538" s="5">
        <v>110.3</v>
      </c>
      <c r="AM538" s="5">
        <v>113.5</v>
      </c>
      <c r="AN538" s="5">
        <v>111.3</v>
      </c>
      <c r="AO538" s="5">
        <v>106.4</v>
      </c>
      <c r="AP538" s="5">
        <v>106.6</v>
      </c>
      <c r="AQ538" s="5">
        <v>104.9</v>
      </c>
      <c r="AR538" s="5">
        <v>110.4</v>
      </c>
      <c r="AS538" s="5">
        <v>113.7</v>
      </c>
      <c r="AT538" s="5">
        <v>110.6</v>
      </c>
      <c r="AU538" s="5">
        <v>109.2</v>
      </c>
      <c r="AV538" s="5">
        <v>105.5</v>
      </c>
      <c r="AW538" s="5">
        <v>105.2</v>
      </c>
      <c r="AX538" s="5">
        <v>107</v>
      </c>
      <c r="AY538" s="5">
        <v>108.1</v>
      </c>
      <c r="AZ538" s="5">
        <v>109.6</v>
      </c>
      <c r="BA538" s="5">
        <v>110.2</v>
      </c>
      <c r="BB538" s="5">
        <v>111.8</v>
      </c>
      <c r="BC538" s="5">
        <v>112.6</v>
      </c>
      <c r="BD538" s="5">
        <v>111.4</v>
      </c>
      <c r="BE538" s="5">
        <v>110.4</v>
      </c>
      <c r="BF538" s="5">
        <v>109.9</v>
      </c>
      <c r="BG538" s="5">
        <v>108.9</v>
      </c>
      <c r="BH538" s="5">
        <v>108.3</v>
      </c>
      <c r="BI538" s="5">
        <v>108.3</v>
      </c>
      <c r="BJ538" s="5">
        <v>108.6</v>
      </c>
      <c r="BK538" s="5">
        <v>108.8</v>
      </c>
      <c r="BL538" s="5">
        <v>111.7</v>
      </c>
      <c r="BM538" s="5">
        <v>113.3</v>
      </c>
      <c r="BN538" s="5">
        <v>113.1</v>
      </c>
      <c r="BO538" s="5">
        <v>111.8</v>
      </c>
      <c r="BP538" s="5">
        <v>112</v>
      </c>
      <c r="BQ538" s="5">
        <v>111.8</v>
      </c>
      <c r="BR538" s="5">
        <v>110.3</v>
      </c>
      <c r="BS538" s="5">
        <v>109.7</v>
      </c>
      <c r="BT538" s="5">
        <v>111</v>
      </c>
      <c r="BU538" s="5">
        <v>110.7</v>
      </c>
      <c r="BV538" s="5">
        <v>111.3</v>
      </c>
      <c r="BW538" s="5">
        <v>110.3</v>
      </c>
      <c r="BX538" s="5">
        <v>109.1</v>
      </c>
      <c r="BY538" s="5">
        <v>109.8</v>
      </c>
      <c r="BZ538" s="5">
        <v>109.4</v>
      </c>
      <c r="CA538" s="5">
        <v>110.9</v>
      </c>
      <c r="CB538" s="5">
        <v>110.5</v>
      </c>
      <c r="CC538" s="5">
        <v>110.4</v>
      </c>
      <c r="CD538" s="5">
        <v>109.8</v>
      </c>
      <c r="CE538" s="5">
        <v>109.6</v>
      </c>
      <c r="CF538" s="5">
        <v>109</v>
      </c>
      <c r="CG538" s="5">
        <v>109.5</v>
      </c>
      <c r="CH538" s="5">
        <v>111.6</v>
      </c>
      <c r="CI538" s="5">
        <v>111.1</v>
      </c>
      <c r="CJ538" s="5">
        <v>113.7</v>
      </c>
      <c r="CK538" s="5">
        <v>116.8</v>
      </c>
      <c r="CL538" s="5">
        <v>115.2</v>
      </c>
      <c r="CM538" s="5">
        <v>114.6</v>
      </c>
      <c r="CN538" s="5">
        <v>113.9</v>
      </c>
      <c r="CO538" s="5">
        <v>114.3</v>
      </c>
      <c r="CP538" s="5">
        <v>113</v>
      </c>
      <c r="CQ538" s="5">
        <v>113.3</v>
      </c>
      <c r="CR538" s="5">
        <v>112.4</v>
      </c>
      <c r="CS538" s="5">
        <v>112.4</v>
      </c>
      <c r="CT538" s="5">
        <v>114.1</v>
      </c>
      <c r="CU538" s="5">
        <v>114.4</v>
      </c>
      <c r="CV538" s="5">
        <v>116</v>
      </c>
      <c r="CW538" s="5">
        <v>117.5</v>
      </c>
      <c r="CX538" s="5">
        <v>116.8</v>
      </c>
      <c r="CY538" s="5">
        <v>114.8</v>
      </c>
      <c r="CZ538" s="5">
        <v>114.6</v>
      </c>
      <c r="DA538" s="5">
        <v>114</v>
      </c>
      <c r="DB538" s="5">
        <v>114.7</v>
      </c>
      <c r="DC538" s="5">
        <v>114.6</v>
      </c>
      <c r="DD538" s="5">
        <v>113.7</v>
      </c>
      <c r="DE538" s="5">
        <v>114.9</v>
      </c>
      <c r="DF538" s="5">
        <v>114.2</v>
      </c>
      <c r="DG538" s="5">
        <v>116.7</v>
      </c>
      <c r="DH538" s="5">
        <v>116.6</v>
      </c>
      <c r="DI538" s="5">
        <v>117.3</v>
      </c>
      <c r="DJ538" s="5">
        <v>118</v>
      </c>
      <c r="DK538" s="5">
        <v>118.8</v>
      </c>
      <c r="DL538" s="5">
        <v>117.9</v>
      </c>
      <c r="DM538" s="5">
        <v>117.9</v>
      </c>
      <c r="DN538" s="5">
        <v>119.8</v>
      </c>
      <c r="DO538" s="5">
        <v>120.7</v>
      </c>
      <c r="DP538" s="5">
        <v>118.1</v>
      </c>
      <c r="DQ538" s="5">
        <v>118.7</v>
      </c>
      <c r="DR538" s="5">
        <v>119.5</v>
      </c>
      <c r="DS538" s="5">
        <v>120.8</v>
      </c>
      <c r="DT538" s="5">
        <v>122.4</v>
      </c>
    </row>
    <row r="539" spans="1:124">
      <c r="A539" s="3" t="s">
        <v>1091</v>
      </c>
      <c r="B539" s="3" t="s">
        <v>1092</v>
      </c>
      <c r="C539" s="4">
        <v>0.18046999999999999</v>
      </c>
      <c r="D539" s="5">
        <v>100.5</v>
      </c>
      <c r="E539" s="5">
        <v>104.6</v>
      </c>
      <c r="F539" s="5">
        <v>106.2</v>
      </c>
      <c r="G539" s="5">
        <v>105.7</v>
      </c>
      <c r="H539" s="5">
        <v>105.8</v>
      </c>
      <c r="I539" s="5">
        <v>105.5</v>
      </c>
      <c r="J539" s="5">
        <v>106.2</v>
      </c>
      <c r="K539" s="5">
        <v>106.3</v>
      </c>
      <c r="L539" s="5">
        <v>106.1</v>
      </c>
      <c r="M539" s="5">
        <v>106</v>
      </c>
      <c r="N539" s="5">
        <v>106.4</v>
      </c>
      <c r="O539" s="5">
        <v>106.3</v>
      </c>
      <c r="P539" s="5">
        <v>108.2</v>
      </c>
      <c r="Q539" s="5">
        <v>110</v>
      </c>
      <c r="R539" s="5">
        <v>110.2</v>
      </c>
      <c r="S539" s="5">
        <v>110.3</v>
      </c>
      <c r="T539" s="5">
        <v>110.1</v>
      </c>
      <c r="U539" s="5">
        <v>113.2</v>
      </c>
      <c r="V539" s="5">
        <v>113.4</v>
      </c>
      <c r="W539" s="5">
        <v>113.4</v>
      </c>
      <c r="X539" s="5">
        <v>113.6</v>
      </c>
      <c r="Y539" s="5">
        <v>113.7</v>
      </c>
      <c r="Z539" s="5">
        <v>113.9</v>
      </c>
      <c r="AA539" s="5">
        <v>113.4</v>
      </c>
      <c r="AB539" s="5">
        <v>114.2</v>
      </c>
      <c r="AC539" s="5">
        <v>116.2</v>
      </c>
      <c r="AD539" s="5">
        <v>116</v>
      </c>
      <c r="AE539" s="5">
        <v>116</v>
      </c>
      <c r="AF539" s="5">
        <v>115.9</v>
      </c>
      <c r="AG539" s="5">
        <v>115.9</v>
      </c>
      <c r="AH539" s="5">
        <v>116</v>
      </c>
      <c r="AI539" s="5">
        <v>115.8</v>
      </c>
      <c r="AJ539" s="5">
        <v>116.1</v>
      </c>
      <c r="AK539" s="5">
        <v>116</v>
      </c>
      <c r="AL539" s="5">
        <v>116</v>
      </c>
      <c r="AM539" s="5">
        <v>115.9</v>
      </c>
      <c r="AN539" s="5">
        <v>115.9</v>
      </c>
      <c r="AO539" s="5">
        <v>116.4</v>
      </c>
      <c r="AP539" s="5">
        <v>116.2</v>
      </c>
      <c r="AQ539" s="5">
        <v>117.9</v>
      </c>
      <c r="AR539" s="5">
        <v>118.2</v>
      </c>
      <c r="AS539" s="5">
        <v>118.4</v>
      </c>
      <c r="AT539" s="5">
        <v>118.2</v>
      </c>
      <c r="AU539" s="5">
        <v>117.8</v>
      </c>
      <c r="AV539" s="5">
        <v>118</v>
      </c>
      <c r="AW539" s="5">
        <v>118</v>
      </c>
      <c r="AX539" s="5">
        <v>117.9</v>
      </c>
      <c r="AY539" s="5">
        <v>117.6</v>
      </c>
      <c r="AZ539" s="5">
        <v>118.1</v>
      </c>
      <c r="BA539" s="5">
        <v>118.1</v>
      </c>
      <c r="BB539" s="5">
        <v>118.9</v>
      </c>
      <c r="BC539" s="5">
        <v>119.5</v>
      </c>
      <c r="BD539" s="5">
        <v>119.4</v>
      </c>
      <c r="BE539" s="5">
        <v>119.2</v>
      </c>
      <c r="BF539" s="5">
        <v>119</v>
      </c>
      <c r="BG539" s="5">
        <v>120.2</v>
      </c>
      <c r="BH539" s="5">
        <v>120</v>
      </c>
      <c r="BI539" s="5">
        <v>120.4</v>
      </c>
      <c r="BJ539" s="5">
        <v>120.2</v>
      </c>
      <c r="BK539" s="5">
        <v>120.5</v>
      </c>
      <c r="BL539" s="5">
        <v>120.8</v>
      </c>
      <c r="BM539" s="5">
        <v>116.7</v>
      </c>
      <c r="BN539" s="5">
        <v>117.4</v>
      </c>
      <c r="BO539" s="5">
        <v>118.2</v>
      </c>
      <c r="BP539" s="5">
        <v>118.2</v>
      </c>
      <c r="BQ539" s="5">
        <v>118.8</v>
      </c>
      <c r="BR539" s="5">
        <v>118.9</v>
      </c>
      <c r="BS539" s="5">
        <v>119.5</v>
      </c>
      <c r="BT539" s="5">
        <v>119.1</v>
      </c>
      <c r="BU539" s="5">
        <v>120.1</v>
      </c>
      <c r="BV539" s="5">
        <v>122.5</v>
      </c>
      <c r="BW539" s="5">
        <v>121.9</v>
      </c>
      <c r="BX539" s="5">
        <v>122.5</v>
      </c>
      <c r="BY539" s="5">
        <v>122.2</v>
      </c>
      <c r="BZ539" s="5">
        <v>124.2</v>
      </c>
      <c r="CA539" s="5">
        <v>125.1</v>
      </c>
      <c r="CB539" s="5">
        <v>122.9</v>
      </c>
      <c r="CC539" s="5">
        <v>125.2</v>
      </c>
      <c r="CD539" s="5">
        <v>125</v>
      </c>
      <c r="CE539" s="5">
        <v>126.2</v>
      </c>
      <c r="CF539" s="5">
        <v>125.9</v>
      </c>
      <c r="CG539" s="5">
        <v>128.5</v>
      </c>
      <c r="CH539" s="5">
        <v>128.19999999999999</v>
      </c>
      <c r="CI539" s="5">
        <v>128.30000000000001</v>
      </c>
      <c r="CJ539" s="5">
        <v>127.3</v>
      </c>
      <c r="CK539" s="5">
        <v>128</v>
      </c>
      <c r="CL539" s="5">
        <v>127.4</v>
      </c>
      <c r="CM539" s="5">
        <v>125</v>
      </c>
      <c r="CN539" s="5">
        <v>125.3</v>
      </c>
      <c r="CO539" s="5">
        <v>124.4</v>
      </c>
      <c r="CP539" s="5">
        <v>125.4</v>
      </c>
      <c r="CQ539" s="5">
        <v>123.9</v>
      </c>
      <c r="CR539" s="5">
        <v>125.3</v>
      </c>
      <c r="CS539" s="5">
        <v>123.3</v>
      </c>
      <c r="CT539" s="5">
        <v>123.6</v>
      </c>
      <c r="CU539" s="5">
        <v>122</v>
      </c>
      <c r="CV539" s="5">
        <v>125.7</v>
      </c>
      <c r="CW539" s="5">
        <v>123.1</v>
      </c>
      <c r="CX539" s="5">
        <v>120.8</v>
      </c>
      <c r="CY539" s="5">
        <v>121.8</v>
      </c>
      <c r="CZ539" s="5">
        <v>121.1</v>
      </c>
      <c r="DA539" s="5">
        <v>120.7</v>
      </c>
      <c r="DB539" s="5">
        <v>121.2</v>
      </c>
      <c r="DC539" s="5">
        <v>119.8</v>
      </c>
      <c r="DD539" s="5">
        <v>120.8</v>
      </c>
      <c r="DE539" s="5">
        <v>121.2</v>
      </c>
      <c r="DF539" s="5">
        <v>121</v>
      </c>
      <c r="DG539" s="5">
        <v>122.3</v>
      </c>
      <c r="DH539" s="5">
        <v>120.7</v>
      </c>
      <c r="DI539" s="5">
        <v>122.4</v>
      </c>
      <c r="DJ539" s="5">
        <v>122.9</v>
      </c>
      <c r="DK539" s="5">
        <v>126.6</v>
      </c>
      <c r="DL539" s="5">
        <v>127</v>
      </c>
      <c r="DM539" s="5">
        <v>123.8</v>
      </c>
      <c r="DN539" s="5">
        <v>121.1</v>
      </c>
      <c r="DO539" s="5">
        <v>126.3</v>
      </c>
      <c r="DP539" s="5">
        <v>124.1</v>
      </c>
      <c r="DQ539" s="5">
        <v>127.1</v>
      </c>
      <c r="DR539" s="5">
        <v>122</v>
      </c>
      <c r="DS539" s="5">
        <v>122</v>
      </c>
      <c r="DT539" s="5">
        <v>117</v>
      </c>
    </row>
    <row r="540" spans="1:124">
      <c r="A540" s="3" t="s">
        <v>1093</v>
      </c>
      <c r="B540" s="3" t="s">
        <v>1094</v>
      </c>
      <c r="C540" s="4">
        <v>7.7609999999999998E-2</v>
      </c>
      <c r="D540" s="5">
        <v>112</v>
      </c>
      <c r="E540" s="5">
        <v>109.3</v>
      </c>
      <c r="F540" s="5">
        <v>108.6</v>
      </c>
      <c r="G540" s="5">
        <v>110.3</v>
      </c>
      <c r="H540" s="5">
        <v>108.1</v>
      </c>
      <c r="I540" s="5">
        <v>102.1</v>
      </c>
      <c r="J540" s="5">
        <v>102.9</v>
      </c>
      <c r="K540" s="5">
        <v>103.9</v>
      </c>
      <c r="L540" s="5">
        <v>100.6</v>
      </c>
      <c r="M540" s="5">
        <v>96.6</v>
      </c>
      <c r="N540" s="5">
        <v>100.5</v>
      </c>
      <c r="O540" s="5">
        <v>100.5</v>
      </c>
      <c r="P540" s="5">
        <v>99.4</v>
      </c>
      <c r="Q540" s="5">
        <v>101.4</v>
      </c>
      <c r="R540" s="5">
        <v>108.5</v>
      </c>
      <c r="S540" s="5">
        <v>108.5</v>
      </c>
      <c r="T540" s="5">
        <v>104.4</v>
      </c>
      <c r="U540" s="5">
        <v>105.4</v>
      </c>
      <c r="V540" s="5">
        <v>108</v>
      </c>
      <c r="W540" s="5">
        <v>109.5</v>
      </c>
      <c r="X540" s="5">
        <v>106.6</v>
      </c>
      <c r="Y540" s="5">
        <v>105.2</v>
      </c>
      <c r="Z540" s="5">
        <v>106.4</v>
      </c>
      <c r="AA540" s="5">
        <v>103.1</v>
      </c>
      <c r="AB540" s="5">
        <v>104</v>
      </c>
      <c r="AC540" s="5">
        <v>102.7</v>
      </c>
      <c r="AD540" s="5">
        <v>112.8</v>
      </c>
      <c r="AE540" s="5">
        <v>116.5</v>
      </c>
      <c r="AF540" s="5">
        <v>116.2</v>
      </c>
      <c r="AG540" s="5">
        <v>114.9</v>
      </c>
      <c r="AH540" s="5">
        <v>113.4</v>
      </c>
      <c r="AI540" s="5">
        <v>111</v>
      </c>
      <c r="AJ540" s="5">
        <v>114.9</v>
      </c>
      <c r="AK540" s="5">
        <v>121.7</v>
      </c>
      <c r="AL540" s="5">
        <v>119.9</v>
      </c>
      <c r="AM540" s="5">
        <v>116.2</v>
      </c>
      <c r="AN540" s="5">
        <v>116.3</v>
      </c>
      <c r="AO540" s="5">
        <v>113.5</v>
      </c>
      <c r="AP540" s="5">
        <v>116.2</v>
      </c>
      <c r="AQ540" s="5">
        <v>114.1</v>
      </c>
      <c r="AR540" s="5">
        <v>117.6</v>
      </c>
      <c r="AS540" s="5">
        <v>109.4</v>
      </c>
      <c r="AT540" s="5">
        <v>102.2</v>
      </c>
      <c r="AU540" s="5">
        <v>109.7</v>
      </c>
      <c r="AV540" s="5">
        <v>108.8</v>
      </c>
      <c r="AW540" s="5">
        <v>108.8</v>
      </c>
      <c r="AX540" s="5">
        <v>106.8</v>
      </c>
      <c r="AY540" s="5">
        <v>101.6</v>
      </c>
      <c r="AZ540" s="5">
        <v>99.3</v>
      </c>
      <c r="BA540" s="5">
        <v>107.3</v>
      </c>
      <c r="BB540" s="5">
        <v>111.7</v>
      </c>
      <c r="BC540" s="5">
        <v>111.4</v>
      </c>
      <c r="BD540" s="5">
        <v>105.7</v>
      </c>
      <c r="BE540" s="5">
        <v>115.4</v>
      </c>
      <c r="BF540" s="5">
        <v>115.8</v>
      </c>
      <c r="BG540" s="5">
        <v>116.5</v>
      </c>
      <c r="BH540" s="5">
        <v>113.5</v>
      </c>
      <c r="BI540" s="5">
        <v>114.4</v>
      </c>
      <c r="BJ540" s="5">
        <v>110.8</v>
      </c>
      <c r="BK540" s="5">
        <v>109.2</v>
      </c>
      <c r="BL540" s="5">
        <v>119.8</v>
      </c>
      <c r="BM540" s="5">
        <v>119.7</v>
      </c>
      <c r="BN540" s="5">
        <v>114.6</v>
      </c>
      <c r="BO540" s="5">
        <v>115</v>
      </c>
      <c r="BP540" s="5">
        <v>112.9</v>
      </c>
      <c r="BQ540" s="5">
        <v>113.4</v>
      </c>
      <c r="BR540" s="5">
        <v>110.7</v>
      </c>
      <c r="BS540" s="5">
        <v>109.8</v>
      </c>
      <c r="BT540" s="5">
        <v>110.5</v>
      </c>
      <c r="BU540" s="5">
        <v>113</v>
      </c>
      <c r="BV540" s="5">
        <v>112.4</v>
      </c>
      <c r="BW540" s="5">
        <v>116</v>
      </c>
      <c r="BX540" s="5">
        <v>121</v>
      </c>
      <c r="BY540" s="5">
        <v>120.5</v>
      </c>
      <c r="BZ540" s="5">
        <v>118.4</v>
      </c>
      <c r="CA540" s="5">
        <v>117.4</v>
      </c>
      <c r="CB540" s="5">
        <v>110.4</v>
      </c>
      <c r="CC540" s="5">
        <v>108.6</v>
      </c>
      <c r="CD540" s="5">
        <v>108.5</v>
      </c>
      <c r="CE540" s="5">
        <v>108.4</v>
      </c>
      <c r="CF540" s="5">
        <v>107.3</v>
      </c>
      <c r="CG540" s="5">
        <v>108.9</v>
      </c>
      <c r="CH540" s="5">
        <v>112.2</v>
      </c>
      <c r="CI540" s="5">
        <v>115.6</v>
      </c>
      <c r="CJ540" s="5">
        <v>117.4</v>
      </c>
      <c r="CK540" s="5">
        <v>116.6</v>
      </c>
      <c r="CL540" s="5">
        <v>117.2</v>
      </c>
      <c r="CM540" s="5">
        <v>113.6</v>
      </c>
      <c r="CN540" s="5">
        <v>106.8</v>
      </c>
      <c r="CO540" s="5">
        <v>109.6</v>
      </c>
      <c r="CP540" s="5">
        <v>104.2</v>
      </c>
      <c r="CQ540" s="5">
        <v>107.3</v>
      </c>
      <c r="CR540" s="5">
        <v>103.2</v>
      </c>
      <c r="CS540" s="5">
        <v>105.5</v>
      </c>
      <c r="CT540" s="5">
        <v>112.5</v>
      </c>
      <c r="CU540" s="5">
        <v>114.5</v>
      </c>
      <c r="CV540" s="5">
        <v>122.2</v>
      </c>
      <c r="CW540" s="5">
        <v>124.7</v>
      </c>
      <c r="CX540" s="5">
        <v>123.7</v>
      </c>
      <c r="CY540" s="5">
        <v>125.2</v>
      </c>
      <c r="CZ540" s="5">
        <v>125</v>
      </c>
      <c r="DA540" s="5">
        <v>120.9</v>
      </c>
      <c r="DB540" s="5">
        <v>119.3</v>
      </c>
      <c r="DC540" s="5">
        <v>121</v>
      </c>
      <c r="DD540" s="5">
        <v>118.2</v>
      </c>
      <c r="DE540" s="5">
        <v>115.3</v>
      </c>
      <c r="DF540" s="5">
        <v>114.4</v>
      </c>
      <c r="DG540" s="5">
        <v>120.2</v>
      </c>
      <c r="DH540" s="5">
        <v>125.1</v>
      </c>
      <c r="DI540" s="5">
        <v>126.4</v>
      </c>
      <c r="DJ540" s="5">
        <v>126</v>
      </c>
      <c r="DK540" s="5">
        <v>125</v>
      </c>
      <c r="DL540" s="5">
        <v>123.7</v>
      </c>
      <c r="DM540" s="5">
        <v>121</v>
      </c>
      <c r="DN540" s="5">
        <v>124.7</v>
      </c>
      <c r="DO540" s="5">
        <v>126</v>
      </c>
      <c r="DP540" s="5">
        <v>121</v>
      </c>
      <c r="DQ540" s="5">
        <v>117.5</v>
      </c>
      <c r="DR540" s="5">
        <v>119.4</v>
      </c>
      <c r="DS540" s="5">
        <v>120.8</v>
      </c>
      <c r="DT540" s="5">
        <v>122.9</v>
      </c>
    </row>
    <row r="541" spans="1:124">
      <c r="A541" s="3" t="s">
        <v>1095</v>
      </c>
      <c r="B541" s="3" t="s">
        <v>1096</v>
      </c>
      <c r="C541" s="4">
        <v>0.29248000000000002</v>
      </c>
      <c r="D541" s="5">
        <v>106.6</v>
      </c>
      <c r="E541" s="5">
        <v>108.3</v>
      </c>
      <c r="F541" s="5">
        <v>108.4</v>
      </c>
      <c r="G541" s="5">
        <v>108.8</v>
      </c>
      <c r="H541" s="5">
        <v>107.9</v>
      </c>
      <c r="I541" s="5">
        <v>108.4</v>
      </c>
      <c r="J541" s="5">
        <v>108.5</v>
      </c>
      <c r="K541" s="5">
        <v>108.9</v>
      </c>
      <c r="L541" s="5">
        <v>108.6</v>
      </c>
      <c r="M541" s="5">
        <v>110.1</v>
      </c>
      <c r="N541" s="5">
        <v>110.8</v>
      </c>
      <c r="O541" s="5">
        <v>109.9</v>
      </c>
      <c r="P541" s="5">
        <v>111.7</v>
      </c>
      <c r="Q541" s="5">
        <v>110.4</v>
      </c>
      <c r="R541" s="5">
        <v>110.7</v>
      </c>
      <c r="S541" s="5">
        <v>111.2</v>
      </c>
      <c r="T541" s="5">
        <v>109.9</v>
      </c>
      <c r="U541" s="5">
        <v>110.7</v>
      </c>
      <c r="V541" s="5">
        <v>112.4</v>
      </c>
      <c r="W541" s="5">
        <v>114.2</v>
      </c>
      <c r="X541" s="5">
        <v>114.8</v>
      </c>
      <c r="Y541" s="5">
        <v>114.4</v>
      </c>
      <c r="Z541" s="5">
        <v>114.1</v>
      </c>
      <c r="AA541" s="5">
        <v>115.1</v>
      </c>
      <c r="AB541" s="5">
        <v>115.3</v>
      </c>
      <c r="AC541" s="5">
        <v>116</v>
      </c>
      <c r="AD541" s="5">
        <v>118.2</v>
      </c>
      <c r="AE541" s="5">
        <v>118</v>
      </c>
      <c r="AF541" s="5">
        <v>118</v>
      </c>
      <c r="AG541" s="5">
        <v>118.2</v>
      </c>
      <c r="AH541" s="5">
        <v>118</v>
      </c>
      <c r="AI541" s="5">
        <v>117.2</v>
      </c>
      <c r="AJ541" s="5">
        <v>115.2</v>
      </c>
      <c r="AK541" s="5">
        <v>115.7</v>
      </c>
      <c r="AL541" s="5">
        <v>114.7</v>
      </c>
      <c r="AM541" s="5">
        <v>113.5</v>
      </c>
      <c r="AN541" s="5">
        <v>116.1</v>
      </c>
      <c r="AO541" s="5">
        <v>115.6</v>
      </c>
      <c r="AP541" s="5">
        <v>116.4</v>
      </c>
      <c r="AQ541" s="5">
        <v>116.4</v>
      </c>
      <c r="AR541" s="5">
        <v>116.5</v>
      </c>
      <c r="AS541" s="5">
        <v>116</v>
      </c>
      <c r="AT541" s="5">
        <v>117</v>
      </c>
      <c r="AU541" s="5">
        <v>116.8</v>
      </c>
      <c r="AV541" s="5">
        <v>116.7</v>
      </c>
      <c r="AW541" s="5">
        <v>115.8</v>
      </c>
      <c r="AX541" s="5">
        <v>114.6</v>
      </c>
      <c r="AY541" s="5">
        <v>115.4</v>
      </c>
      <c r="AZ541" s="5">
        <v>115.5</v>
      </c>
      <c r="BA541" s="5">
        <v>114.8</v>
      </c>
      <c r="BB541" s="5">
        <v>115.6</v>
      </c>
      <c r="BC541" s="5">
        <v>114.3</v>
      </c>
      <c r="BD541" s="5">
        <v>113.7</v>
      </c>
      <c r="BE541" s="5">
        <v>114.1</v>
      </c>
      <c r="BF541" s="5">
        <v>115</v>
      </c>
      <c r="BG541" s="5">
        <v>116.8</v>
      </c>
      <c r="BH541" s="5">
        <v>115.9</v>
      </c>
      <c r="BI541" s="5">
        <v>115.2</v>
      </c>
      <c r="BJ541" s="5">
        <v>116.8</v>
      </c>
      <c r="BK541" s="5">
        <v>116</v>
      </c>
      <c r="BL541" s="5">
        <v>116.5</v>
      </c>
      <c r="BM541" s="5">
        <v>117.2</v>
      </c>
      <c r="BN541" s="5">
        <v>118.7</v>
      </c>
      <c r="BO541" s="5">
        <v>118.7</v>
      </c>
      <c r="BP541" s="5">
        <v>118.4</v>
      </c>
      <c r="BQ541" s="5">
        <v>119.4</v>
      </c>
      <c r="BR541" s="5">
        <v>120</v>
      </c>
      <c r="BS541" s="5">
        <v>118.6</v>
      </c>
      <c r="BT541" s="5">
        <v>119.1</v>
      </c>
      <c r="BU541" s="5">
        <v>120.3</v>
      </c>
      <c r="BV541" s="5">
        <v>119.2</v>
      </c>
      <c r="BW541" s="5">
        <v>120.1</v>
      </c>
      <c r="BX541" s="5">
        <v>118.4</v>
      </c>
      <c r="BY541" s="5">
        <v>121.8</v>
      </c>
      <c r="BZ541" s="5">
        <v>121.5</v>
      </c>
      <c r="CA541" s="5">
        <v>121.9</v>
      </c>
      <c r="CB541" s="5">
        <v>122.7</v>
      </c>
      <c r="CC541" s="5">
        <v>122.6</v>
      </c>
      <c r="CD541" s="5">
        <v>120.5</v>
      </c>
      <c r="CE541" s="5">
        <v>121.3</v>
      </c>
      <c r="CF541" s="5">
        <v>120.6</v>
      </c>
      <c r="CG541" s="5">
        <v>122.5</v>
      </c>
      <c r="CH541" s="5">
        <v>121.9</v>
      </c>
      <c r="CI541" s="5">
        <v>122</v>
      </c>
      <c r="CJ541" s="5">
        <v>121.8</v>
      </c>
      <c r="CK541" s="5">
        <v>120.8</v>
      </c>
      <c r="CL541" s="5">
        <v>121</v>
      </c>
      <c r="CM541" s="5">
        <v>120.7</v>
      </c>
      <c r="CN541" s="5">
        <v>120.9</v>
      </c>
      <c r="CO541" s="5">
        <v>121.2</v>
      </c>
      <c r="CP541" s="5">
        <v>121.3</v>
      </c>
      <c r="CQ541" s="5">
        <v>122.1</v>
      </c>
      <c r="CR541" s="5">
        <v>122.2</v>
      </c>
      <c r="CS541" s="5">
        <v>122.5</v>
      </c>
      <c r="CT541" s="5">
        <v>122.9</v>
      </c>
      <c r="CU541" s="5">
        <v>122.2</v>
      </c>
      <c r="CV541" s="5">
        <v>123</v>
      </c>
      <c r="CW541" s="5">
        <v>124.4</v>
      </c>
      <c r="CX541" s="5">
        <v>127.1</v>
      </c>
      <c r="CY541" s="5">
        <v>124.7</v>
      </c>
      <c r="CZ541" s="5">
        <v>124.1</v>
      </c>
      <c r="DA541" s="5">
        <v>123.9</v>
      </c>
      <c r="DB541" s="5">
        <v>124.7</v>
      </c>
      <c r="DC541" s="5">
        <v>126</v>
      </c>
      <c r="DD541" s="5">
        <v>127.1</v>
      </c>
      <c r="DE541" s="5">
        <v>126</v>
      </c>
      <c r="DF541" s="5">
        <v>126.7</v>
      </c>
      <c r="DG541" s="5">
        <v>126.4</v>
      </c>
      <c r="DH541" s="5">
        <v>128.19999999999999</v>
      </c>
      <c r="DI541" s="5">
        <v>128.9</v>
      </c>
      <c r="DJ541" s="5">
        <v>129</v>
      </c>
      <c r="DK541" s="5">
        <v>127.8</v>
      </c>
      <c r="DL541" s="5">
        <v>128.9</v>
      </c>
      <c r="DM541" s="5">
        <v>128.6</v>
      </c>
      <c r="DN541" s="5">
        <v>128.4</v>
      </c>
      <c r="DO541" s="5">
        <v>129.19999999999999</v>
      </c>
      <c r="DP541" s="5">
        <v>129.80000000000001</v>
      </c>
      <c r="DQ541" s="5">
        <v>129.80000000000001</v>
      </c>
      <c r="DR541" s="5">
        <v>130.6</v>
      </c>
      <c r="DS541" s="5">
        <v>131.4</v>
      </c>
      <c r="DT541" s="5">
        <v>132.80000000000001</v>
      </c>
    </row>
    <row r="542" spans="1:124">
      <c r="A542" s="3" t="s">
        <v>1097</v>
      </c>
      <c r="B542" s="3" t="s">
        <v>1098</v>
      </c>
      <c r="C542" s="4">
        <v>0.12181</v>
      </c>
      <c r="D542" s="5">
        <v>110.4</v>
      </c>
      <c r="E542" s="5">
        <v>115.3</v>
      </c>
      <c r="F542" s="5">
        <v>116.2</v>
      </c>
      <c r="G542" s="5">
        <v>117.2</v>
      </c>
      <c r="H542" s="5">
        <v>115.6</v>
      </c>
      <c r="I542" s="5">
        <v>114.8</v>
      </c>
      <c r="J542" s="5">
        <v>115.3</v>
      </c>
      <c r="K542" s="5">
        <v>114.4</v>
      </c>
      <c r="L542" s="5">
        <v>114</v>
      </c>
      <c r="M542" s="5">
        <v>117.6</v>
      </c>
      <c r="N542" s="5">
        <v>116.6</v>
      </c>
      <c r="O542" s="5">
        <v>116.3</v>
      </c>
      <c r="P542" s="5">
        <v>117.2</v>
      </c>
      <c r="Q542" s="5">
        <v>116.8</v>
      </c>
      <c r="R542" s="5">
        <v>116.3</v>
      </c>
      <c r="S542" s="5">
        <v>116.1</v>
      </c>
      <c r="T542" s="5">
        <v>115</v>
      </c>
      <c r="U542" s="5">
        <v>115.3</v>
      </c>
      <c r="V542" s="5">
        <v>116.2</v>
      </c>
      <c r="W542" s="5">
        <v>116.5</v>
      </c>
      <c r="X542" s="5">
        <v>116.1</v>
      </c>
      <c r="Y542" s="5">
        <v>114.9</v>
      </c>
      <c r="Z542" s="5">
        <v>116</v>
      </c>
      <c r="AA542" s="5">
        <v>115</v>
      </c>
      <c r="AB542" s="5">
        <v>115.9</v>
      </c>
      <c r="AC542" s="5">
        <v>117.6</v>
      </c>
      <c r="AD542" s="5">
        <v>121.3</v>
      </c>
      <c r="AE542" s="5">
        <v>122.2</v>
      </c>
      <c r="AF542" s="5">
        <v>121.1</v>
      </c>
      <c r="AG542" s="5">
        <v>120.1</v>
      </c>
      <c r="AH542" s="5">
        <v>118.3</v>
      </c>
      <c r="AI542" s="5">
        <v>117.6</v>
      </c>
      <c r="AJ542" s="5">
        <v>115.9</v>
      </c>
      <c r="AK542" s="5">
        <v>115.1</v>
      </c>
      <c r="AL542" s="5">
        <v>115.2</v>
      </c>
      <c r="AM542" s="5">
        <v>114.1</v>
      </c>
      <c r="AN542" s="5">
        <v>115.8</v>
      </c>
      <c r="AO542" s="5">
        <v>117</v>
      </c>
      <c r="AP542" s="5">
        <v>116</v>
      </c>
      <c r="AQ542" s="5">
        <v>115.6</v>
      </c>
      <c r="AR542" s="5">
        <v>114.7</v>
      </c>
      <c r="AS542" s="5">
        <v>113.6</v>
      </c>
      <c r="AT542" s="5">
        <v>113.6</v>
      </c>
      <c r="AU542" s="5">
        <v>112.9</v>
      </c>
      <c r="AV542" s="5">
        <v>111.6</v>
      </c>
      <c r="AW542" s="5">
        <v>112.5</v>
      </c>
      <c r="AX542" s="5">
        <v>111.9</v>
      </c>
      <c r="AY542" s="5">
        <v>112.9</v>
      </c>
      <c r="AZ542" s="5">
        <v>112.7</v>
      </c>
      <c r="BA542" s="5">
        <v>112.9</v>
      </c>
      <c r="BB542" s="5">
        <v>112.3</v>
      </c>
      <c r="BC542" s="5">
        <v>111.4</v>
      </c>
      <c r="BD542" s="5">
        <v>109.7</v>
      </c>
      <c r="BE542" s="5">
        <v>109.1</v>
      </c>
      <c r="BF542" s="5">
        <v>110</v>
      </c>
      <c r="BG542" s="5">
        <v>110.6</v>
      </c>
      <c r="BH542" s="5">
        <v>109.7</v>
      </c>
      <c r="BI542" s="5">
        <v>109.7</v>
      </c>
      <c r="BJ542" s="5">
        <v>110.3</v>
      </c>
      <c r="BK542" s="5">
        <v>110.7</v>
      </c>
      <c r="BL542" s="5">
        <v>111.5</v>
      </c>
      <c r="BM542" s="5">
        <v>112.2</v>
      </c>
      <c r="BN542" s="5">
        <v>112.1</v>
      </c>
      <c r="BO542" s="5">
        <v>115</v>
      </c>
      <c r="BP542" s="5">
        <v>113.5</v>
      </c>
      <c r="BQ542" s="5">
        <v>114.3</v>
      </c>
      <c r="BR542" s="5">
        <v>115</v>
      </c>
      <c r="BS542" s="5">
        <v>112.6</v>
      </c>
      <c r="BT542" s="5">
        <v>113</v>
      </c>
      <c r="BU542" s="5">
        <v>113.7</v>
      </c>
      <c r="BV542" s="5">
        <v>113.4</v>
      </c>
      <c r="BW542" s="5">
        <v>113.1</v>
      </c>
      <c r="BX542" s="5">
        <v>113.4</v>
      </c>
      <c r="BY542" s="5">
        <v>116.5</v>
      </c>
      <c r="BZ542" s="5">
        <v>117.5</v>
      </c>
      <c r="CA542" s="5">
        <v>116</v>
      </c>
      <c r="CB542" s="5">
        <v>116.2</v>
      </c>
      <c r="CC542" s="5">
        <v>116</v>
      </c>
      <c r="CD542" s="5">
        <v>114.7</v>
      </c>
      <c r="CE542" s="5">
        <v>113.6</v>
      </c>
      <c r="CF542" s="5">
        <v>113.8</v>
      </c>
      <c r="CG542" s="5">
        <v>114.4</v>
      </c>
      <c r="CH542" s="5">
        <v>113.2</v>
      </c>
      <c r="CI542" s="5">
        <v>113.9</v>
      </c>
      <c r="CJ542" s="5">
        <v>115.6</v>
      </c>
      <c r="CK542" s="5">
        <v>115.7</v>
      </c>
      <c r="CL542" s="5">
        <v>116.5</v>
      </c>
      <c r="CM542" s="5">
        <v>115.5</v>
      </c>
      <c r="CN542" s="5">
        <v>113.8</v>
      </c>
      <c r="CO542" s="5">
        <v>113.4</v>
      </c>
      <c r="CP542" s="5">
        <v>113.1</v>
      </c>
      <c r="CQ542" s="5">
        <v>114.3</v>
      </c>
      <c r="CR542" s="5">
        <v>114.7</v>
      </c>
      <c r="CS542" s="5">
        <v>113.2</v>
      </c>
      <c r="CT542" s="5">
        <v>114.9</v>
      </c>
      <c r="CU542" s="5">
        <v>114</v>
      </c>
      <c r="CV542" s="5">
        <v>115.3</v>
      </c>
      <c r="CW542" s="5">
        <v>121.2</v>
      </c>
      <c r="CX542" s="5">
        <v>123.7</v>
      </c>
      <c r="CY542" s="5">
        <v>123.9</v>
      </c>
      <c r="CZ542" s="5">
        <v>123.1</v>
      </c>
      <c r="DA542" s="5">
        <v>122.4</v>
      </c>
      <c r="DB542" s="5">
        <v>123</v>
      </c>
      <c r="DC542" s="5">
        <v>122.7</v>
      </c>
      <c r="DD542" s="5">
        <v>121.8</v>
      </c>
      <c r="DE542" s="5">
        <v>122.2</v>
      </c>
      <c r="DF542" s="5">
        <v>123.1</v>
      </c>
      <c r="DG542" s="5">
        <v>122.2</v>
      </c>
      <c r="DH542" s="5">
        <v>126.8</v>
      </c>
      <c r="DI542" s="5">
        <v>127.3</v>
      </c>
      <c r="DJ542" s="5">
        <v>128.19999999999999</v>
      </c>
      <c r="DK542" s="5">
        <v>125.8</v>
      </c>
      <c r="DL542" s="5">
        <v>124.6</v>
      </c>
      <c r="DM542" s="5">
        <v>125.2</v>
      </c>
      <c r="DN542" s="5">
        <v>124.5</v>
      </c>
      <c r="DO542" s="5">
        <v>124.5</v>
      </c>
      <c r="DP542" s="5">
        <v>124.2</v>
      </c>
      <c r="DQ542" s="5">
        <v>124.5</v>
      </c>
      <c r="DR542" s="5">
        <v>124.3</v>
      </c>
      <c r="DS542" s="5">
        <v>126.2</v>
      </c>
      <c r="DT542" s="5">
        <v>129.1</v>
      </c>
    </row>
    <row r="543" spans="1:124">
      <c r="A543" s="3" t="s">
        <v>1099</v>
      </c>
      <c r="B543" s="3" t="s">
        <v>1100</v>
      </c>
      <c r="C543" s="4">
        <v>9.6030000000000004E-2</v>
      </c>
      <c r="D543" s="5">
        <v>104.7</v>
      </c>
      <c r="E543" s="5">
        <v>103.3</v>
      </c>
      <c r="F543" s="5">
        <v>102.6</v>
      </c>
      <c r="G543" s="5">
        <v>102.1</v>
      </c>
      <c r="H543" s="5">
        <v>101.1</v>
      </c>
      <c r="I543" s="5">
        <v>104.1</v>
      </c>
      <c r="J543" s="5">
        <v>104.7</v>
      </c>
      <c r="K543" s="5">
        <v>106.5</v>
      </c>
      <c r="L543" s="5">
        <v>105.8</v>
      </c>
      <c r="M543" s="5">
        <v>105.9</v>
      </c>
      <c r="N543" s="5">
        <v>109.4</v>
      </c>
      <c r="O543" s="5">
        <v>106.4</v>
      </c>
      <c r="P543" s="5">
        <v>108.3</v>
      </c>
      <c r="Q543" s="5">
        <v>105.5</v>
      </c>
      <c r="R543" s="5">
        <v>106.8</v>
      </c>
      <c r="S543" s="5">
        <v>107.9</v>
      </c>
      <c r="T543" s="5">
        <v>105.7</v>
      </c>
      <c r="U543" s="5">
        <v>108.3</v>
      </c>
      <c r="V543" s="5">
        <v>111.6</v>
      </c>
      <c r="W543" s="5">
        <v>115.3</v>
      </c>
      <c r="X543" s="5">
        <v>116.2</v>
      </c>
      <c r="Y543" s="5">
        <v>115.7</v>
      </c>
      <c r="Z543" s="5">
        <v>114.6</v>
      </c>
      <c r="AA543" s="5">
        <v>117.6</v>
      </c>
      <c r="AB543" s="5">
        <v>115.2</v>
      </c>
      <c r="AC543" s="5">
        <v>115.4</v>
      </c>
      <c r="AD543" s="5">
        <v>117.3</v>
      </c>
      <c r="AE543" s="5">
        <v>115.7</v>
      </c>
      <c r="AF543" s="5">
        <v>117.8</v>
      </c>
      <c r="AG543" s="5">
        <v>121</v>
      </c>
      <c r="AH543" s="5">
        <v>121.2</v>
      </c>
      <c r="AI543" s="5">
        <v>120.5</v>
      </c>
      <c r="AJ543" s="5">
        <v>117.3</v>
      </c>
      <c r="AK543" s="5">
        <v>118.3</v>
      </c>
      <c r="AL543" s="5">
        <v>116.2</v>
      </c>
      <c r="AM543" s="5">
        <v>113.6</v>
      </c>
      <c r="AN543" s="5">
        <v>119.8</v>
      </c>
      <c r="AO543" s="5">
        <v>117</v>
      </c>
      <c r="AP543" s="5">
        <v>120.3</v>
      </c>
      <c r="AQ543" s="5">
        <v>120.5</v>
      </c>
      <c r="AR543" s="5">
        <v>122.7</v>
      </c>
      <c r="AS543" s="5">
        <v>122.4</v>
      </c>
      <c r="AT543" s="5">
        <v>124.9</v>
      </c>
      <c r="AU543" s="5">
        <v>125.6</v>
      </c>
      <c r="AV543" s="5">
        <v>128.69999999999999</v>
      </c>
      <c r="AW543" s="5">
        <v>125.4</v>
      </c>
      <c r="AX543" s="5">
        <v>122.8</v>
      </c>
      <c r="AY543" s="5">
        <v>123.5</v>
      </c>
      <c r="AZ543" s="5">
        <v>124.5</v>
      </c>
      <c r="BA543" s="5">
        <v>122.2</v>
      </c>
      <c r="BB543" s="5">
        <v>124.9</v>
      </c>
      <c r="BC543" s="5">
        <v>122.4</v>
      </c>
      <c r="BD543" s="5">
        <v>122.4</v>
      </c>
      <c r="BE543" s="5">
        <v>123.6</v>
      </c>
      <c r="BF543" s="5">
        <v>125.5</v>
      </c>
      <c r="BG543" s="5">
        <v>128.4</v>
      </c>
      <c r="BH543" s="5">
        <v>128</v>
      </c>
      <c r="BI543" s="5">
        <v>126</v>
      </c>
      <c r="BJ543" s="5">
        <v>128.80000000000001</v>
      </c>
      <c r="BK543" s="5">
        <v>126</v>
      </c>
      <c r="BL543" s="5">
        <v>125.9</v>
      </c>
      <c r="BM543" s="5">
        <v>126.5</v>
      </c>
      <c r="BN543" s="5">
        <v>131.19999999999999</v>
      </c>
      <c r="BO543" s="5">
        <v>126</v>
      </c>
      <c r="BP543" s="5">
        <v>126.5</v>
      </c>
      <c r="BQ543" s="5">
        <v>129</v>
      </c>
      <c r="BR543" s="5">
        <v>129.4</v>
      </c>
      <c r="BS543" s="5">
        <v>128.69999999999999</v>
      </c>
      <c r="BT543" s="5">
        <v>129.30000000000001</v>
      </c>
      <c r="BU543" s="5">
        <v>131.9</v>
      </c>
      <c r="BV543" s="5">
        <v>128.4</v>
      </c>
      <c r="BW543" s="5">
        <v>131</v>
      </c>
      <c r="BX543" s="5">
        <v>125</v>
      </c>
      <c r="BY543" s="5">
        <v>130.5</v>
      </c>
      <c r="BZ543" s="5">
        <v>128.30000000000001</v>
      </c>
      <c r="CA543" s="5">
        <v>130.4</v>
      </c>
      <c r="CB543" s="5">
        <v>131.80000000000001</v>
      </c>
      <c r="CC543" s="5">
        <v>130.4</v>
      </c>
      <c r="CD543" s="5">
        <v>126</v>
      </c>
      <c r="CE543" s="5">
        <v>128.1</v>
      </c>
      <c r="CF543" s="5">
        <v>126.3</v>
      </c>
      <c r="CG543" s="5">
        <v>130.69999999999999</v>
      </c>
      <c r="CH543" s="5">
        <v>130.1</v>
      </c>
      <c r="CI543" s="5">
        <v>129.69999999999999</v>
      </c>
      <c r="CJ543" s="5">
        <v>126.8</v>
      </c>
      <c r="CK543" s="5">
        <v>123.2</v>
      </c>
      <c r="CL543" s="5">
        <v>124.3</v>
      </c>
      <c r="CM543" s="5">
        <v>123.8</v>
      </c>
      <c r="CN543" s="5">
        <v>126</v>
      </c>
      <c r="CO543" s="5">
        <v>127.8</v>
      </c>
      <c r="CP543" s="5">
        <v>127.2</v>
      </c>
      <c r="CQ543" s="5">
        <v>127.5</v>
      </c>
      <c r="CR543" s="5">
        <v>126.2</v>
      </c>
      <c r="CS543" s="5">
        <v>129.30000000000001</v>
      </c>
      <c r="CT543" s="5">
        <v>128.30000000000001</v>
      </c>
      <c r="CU543" s="5">
        <v>127.5</v>
      </c>
      <c r="CV543" s="5">
        <v>127.5</v>
      </c>
      <c r="CW543" s="5">
        <v>124.5</v>
      </c>
      <c r="CX543" s="5">
        <v>129.6</v>
      </c>
      <c r="CY543" s="5">
        <v>122.1</v>
      </c>
      <c r="CZ543" s="5">
        <v>121.1</v>
      </c>
      <c r="DA543" s="5">
        <v>121.3</v>
      </c>
      <c r="DB543" s="5">
        <v>122.7</v>
      </c>
      <c r="DC543" s="5">
        <v>127</v>
      </c>
      <c r="DD543" s="5">
        <v>129.30000000000001</v>
      </c>
      <c r="DE543" s="5">
        <v>126.9</v>
      </c>
      <c r="DF543" s="5">
        <v>127.2</v>
      </c>
      <c r="DG543" s="5">
        <v>127.5</v>
      </c>
      <c r="DH543" s="5">
        <v>126.3</v>
      </c>
      <c r="DI543" s="5">
        <v>127</v>
      </c>
      <c r="DJ543" s="5">
        <v>126.4</v>
      </c>
      <c r="DK543" s="5">
        <v>124.5</v>
      </c>
      <c r="DL543" s="5">
        <v>129.9</v>
      </c>
      <c r="DM543" s="5">
        <v>129.9</v>
      </c>
      <c r="DN543" s="5">
        <v>130.1</v>
      </c>
      <c r="DO543" s="5">
        <v>132.19999999999999</v>
      </c>
      <c r="DP543" s="5">
        <v>131.69999999999999</v>
      </c>
      <c r="DQ543" s="5">
        <v>130.80000000000001</v>
      </c>
      <c r="DR543" s="5">
        <v>130.9</v>
      </c>
      <c r="DS543" s="5">
        <v>132</v>
      </c>
      <c r="DT543" s="5">
        <v>130.9</v>
      </c>
    </row>
    <row r="544" spans="1:124">
      <c r="A544" s="3" t="s">
        <v>1101</v>
      </c>
      <c r="B544" s="3" t="s">
        <v>1102</v>
      </c>
      <c r="C544" s="4">
        <v>4.8999999999999998E-3</v>
      </c>
      <c r="D544" s="5">
        <v>103.3</v>
      </c>
      <c r="E544" s="5">
        <v>105.7</v>
      </c>
      <c r="F544" s="5">
        <v>106.9</v>
      </c>
      <c r="G544" s="5">
        <v>108</v>
      </c>
      <c r="H544" s="5">
        <v>108.9</v>
      </c>
      <c r="I544" s="5">
        <v>107.1</v>
      </c>
      <c r="J544" s="5">
        <v>107.4</v>
      </c>
      <c r="K544" s="5">
        <v>107.9</v>
      </c>
      <c r="L544" s="5">
        <v>106.8</v>
      </c>
      <c r="M544" s="5">
        <v>111</v>
      </c>
      <c r="N544" s="5">
        <v>110.9</v>
      </c>
      <c r="O544" s="5">
        <v>110.8</v>
      </c>
      <c r="P544" s="5">
        <v>112.4</v>
      </c>
      <c r="Q544" s="5">
        <v>112.5</v>
      </c>
      <c r="R544" s="5">
        <v>111.9</v>
      </c>
      <c r="S544" s="5">
        <v>111.9</v>
      </c>
      <c r="T544" s="5">
        <v>109.2</v>
      </c>
      <c r="U544" s="5">
        <v>108.6</v>
      </c>
      <c r="V544" s="5">
        <v>109.7</v>
      </c>
      <c r="W544" s="5">
        <v>109.7</v>
      </c>
      <c r="X544" s="5">
        <v>111.4</v>
      </c>
      <c r="Y544" s="5">
        <v>112.6</v>
      </c>
      <c r="Z544" s="5">
        <v>112.6</v>
      </c>
      <c r="AA544" s="5">
        <v>113</v>
      </c>
      <c r="AB544" s="5">
        <v>114.5</v>
      </c>
      <c r="AC544" s="5">
        <v>114.6</v>
      </c>
      <c r="AD544" s="5">
        <v>114.7</v>
      </c>
      <c r="AE544" s="5">
        <v>116.4</v>
      </c>
      <c r="AF544" s="5">
        <v>117.7</v>
      </c>
      <c r="AG544" s="5">
        <v>118</v>
      </c>
      <c r="AH544" s="5">
        <v>118.4</v>
      </c>
      <c r="AI544" s="5">
        <v>119</v>
      </c>
      <c r="AJ544" s="5">
        <v>118.8</v>
      </c>
      <c r="AK544" s="5">
        <v>118.4</v>
      </c>
      <c r="AL544" s="5">
        <v>117.4</v>
      </c>
      <c r="AM544" s="5">
        <v>117.1</v>
      </c>
      <c r="AN544" s="5">
        <v>115.6</v>
      </c>
      <c r="AO544" s="5">
        <v>117.2</v>
      </c>
      <c r="AP544" s="5">
        <v>118.5</v>
      </c>
      <c r="AQ544" s="5">
        <v>119.4</v>
      </c>
      <c r="AR544" s="5">
        <v>119.2</v>
      </c>
      <c r="AS544" s="5">
        <v>119.5</v>
      </c>
      <c r="AT544" s="5">
        <v>118.6</v>
      </c>
      <c r="AU544" s="5">
        <v>117.5</v>
      </c>
      <c r="AV544" s="5">
        <v>117.2</v>
      </c>
      <c r="AW544" s="5">
        <v>113.9</v>
      </c>
      <c r="AX544" s="5">
        <v>111.8</v>
      </c>
      <c r="AY544" s="5">
        <v>111.9</v>
      </c>
      <c r="AZ544" s="5">
        <v>112.7</v>
      </c>
      <c r="BA544" s="5">
        <v>112.8</v>
      </c>
      <c r="BB544" s="5">
        <v>113.5</v>
      </c>
      <c r="BC544" s="5">
        <v>114.1</v>
      </c>
      <c r="BD544" s="5">
        <v>114</v>
      </c>
      <c r="BE544" s="5">
        <v>114.8</v>
      </c>
      <c r="BF544" s="5">
        <v>114.3</v>
      </c>
      <c r="BG544" s="5">
        <v>114.7</v>
      </c>
      <c r="BH544" s="5">
        <v>116.3</v>
      </c>
      <c r="BI544" s="5">
        <v>121.8</v>
      </c>
      <c r="BJ544" s="5">
        <v>122.6</v>
      </c>
      <c r="BK544" s="5">
        <v>123.2</v>
      </c>
      <c r="BL544" s="5">
        <v>123.7</v>
      </c>
      <c r="BM544" s="5">
        <v>123.9</v>
      </c>
      <c r="BN544" s="5">
        <v>124</v>
      </c>
      <c r="BO544" s="5">
        <v>125.4</v>
      </c>
      <c r="BP544" s="5">
        <v>123.1</v>
      </c>
      <c r="BQ544" s="5">
        <v>124.4</v>
      </c>
      <c r="BR544" s="5">
        <v>124.4</v>
      </c>
      <c r="BS544" s="5">
        <v>124.4</v>
      </c>
      <c r="BT544" s="5">
        <v>127</v>
      </c>
      <c r="BU544" s="5">
        <v>128.19999999999999</v>
      </c>
      <c r="BV544" s="5">
        <v>127.8</v>
      </c>
      <c r="BW544" s="5">
        <v>128.9</v>
      </c>
      <c r="BX544" s="5">
        <v>129.19999999999999</v>
      </c>
      <c r="BY544" s="5">
        <v>130.30000000000001</v>
      </c>
      <c r="BZ544" s="5">
        <v>130.9</v>
      </c>
      <c r="CA544" s="5">
        <v>132.5</v>
      </c>
      <c r="CB544" s="5">
        <v>135.9</v>
      </c>
      <c r="CC544" s="5">
        <v>137.19999999999999</v>
      </c>
      <c r="CD544" s="5">
        <v>137.80000000000001</v>
      </c>
      <c r="CE544" s="5">
        <v>137.69999999999999</v>
      </c>
      <c r="CF544" s="5">
        <v>138.30000000000001</v>
      </c>
      <c r="CG544" s="5">
        <v>140.9</v>
      </c>
      <c r="CH544" s="5">
        <v>141.19999999999999</v>
      </c>
      <c r="CI544" s="5">
        <v>139.80000000000001</v>
      </c>
      <c r="CJ544" s="5">
        <v>141.4</v>
      </c>
      <c r="CK544" s="5">
        <v>141.69999999999999</v>
      </c>
      <c r="CL544" s="5">
        <v>141.69999999999999</v>
      </c>
      <c r="CM544" s="5">
        <v>141.30000000000001</v>
      </c>
      <c r="CN544" s="5">
        <v>141.30000000000001</v>
      </c>
      <c r="CO544" s="5">
        <v>141.30000000000001</v>
      </c>
      <c r="CP544" s="5">
        <v>142.69999999999999</v>
      </c>
      <c r="CQ544" s="5">
        <v>143.9</v>
      </c>
      <c r="CR544" s="5">
        <v>147.1</v>
      </c>
      <c r="CS544" s="5">
        <v>150.1</v>
      </c>
      <c r="CT544" s="5">
        <v>149.9</v>
      </c>
      <c r="CU544" s="5">
        <v>149.30000000000001</v>
      </c>
      <c r="CV544" s="5">
        <v>151</v>
      </c>
      <c r="CW544" s="5">
        <v>151</v>
      </c>
      <c r="CX544" s="5">
        <v>151.19999999999999</v>
      </c>
      <c r="CY544" s="5">
        <v>150.69999999999999</v>
      </c>
      <c r="CZ544" s="5">
        <v>150</v>
      </c>
      <c r="DA544" s="5">
        <v>149.5</v>
      </c>
      <c r="DB544" s="5">
        <v>149.69999999999999</v>
      </c>
      <c r="DC544" s="5">
        <v>149.80000000000001</v>
      </c>
      <c r="DD544" s="5">
        <v>149.69999999999999</v>
      </c>
      <c r="DE544" s="5">
        <v>149.69999999999999</v>
      </c>
      <c r="DF544" s="5">
        <v>150</v>
      </c>
      <c r="DG544" s="5">
        <v>150.69999999999999</v>
      </c>
      <c r="DH544" s="5">
        <v>152.19999999999999</v>
      </c>
      <c r="DI544" s="5">
        <v>155</v>
      </c>
      <c r="DJ544" s="5">
        <v>155.69999999999999</v>
      </c>
      <c r="DK544" s="5">
        <v>156.6</v>
      </c>
      <c r="DL544" s="5">
        <v>156.69999999999999</v>
      </c>
      <c r="DM544" s="5">
        <v>154.6</v>
      </c>
      <c r="DN544" s="5">
        <v>154.1</v>
      </c>
      <c r="DO544" s="5">
        <v>157.1</v>
      </c>
      <c r="DP544" s="5">
        <v>157.6</v>
      </c>
      <c r="DQ544" s="5">
        <v>157.5</v>
      </c>
      <c r="DR544" s="5">
        <v>164.4</v>
      </c>
      <c r="DS544" s="5">
        <v>166.4</v>
      </c>
      <c r="DT544" s="5">
        <v>172</v>
      </c>
    </row>
    <row r="545" spans="1:124">
      <c r="A545" s="3" t="s">
        <v>1103</v>
      </c>
      <c r="B545" s="3" t="s">
        <v>1104</v>
      </c>
      <c r="C545" s="4">
        <v>4.3450000000000003E-2</v>
      </c>
      <c r="D545" s="5">
        <v>103.1</v>
      </c>
      <c r="E545" s="5">
        <v>102.1</v>
      </c>
      <c r="F545" s="5">
        <v>102.2</v>
      </c>
      <c r="G545" s="5">
        <v>102.8</v>
      </c>
      <c r="H545" s="5">
        <v>102.8</v>
      </c>
      <c r="I545" s="5">
        <v>101.1</v>
      </c>
      <c r="J545" s="5">
        <v>100</v>
      </c>
      <c r="K545" s="5">
        <v>100.5</v>
      </c>
      <c r="L545" s="5">
        <v>101.1</v>
      </c>
      <c r="M545" s="5">
        <v>100.6</v>
      </c>
      <c r="N545" s="5">
        <v>100.1</v>
      </c>
      <c r="O545" s="5">
        <v>101</v>
      </c>
      <c r="P545" s="5">
        <v>102.5</v>
      </c>
      <c r="Q545" s="5">
        <v>102.1</v>
      </c>
      <c r="R545" s="5">
        <v>102.4</v>
      </c>
      <c r="S545" s="5">
        <v>103.6</v>
      </c>
      <c r="T545" s="5">
        <v>103.2</v>
      </c>
      <c r="U545" s="5">
        <v>103.2</v>
      </c>
      <c r="V545" s="5">
        <v>104.4</v>
      </c>
      <c r="W545" s="5">
        <v>107.3</v>
      </c>
      <c r="X545" s="5">
        <v>108.4</v>
      </c>
      <c r="Y545" s="5">
        <v>108.2</v>
      </c>
      <c r="Z545" s="5">
        <v>107.5</v>
      </c>
      <c r="AA545" s="5">
        <v>108.6</v>
      </c>
      <c r="AB545" s="5">
        <v>112.9</v>
      </c>
      <c r="AC545" s="5">
        <v>111.4</v>
      </c>
      <c r="AD545" s="5">
        <v>111.2</v>
      </c>
      <c r="AE545" s="5">
        <v>111.2</v>
      </c>
      <c r="AF545" s="5">
        <v>110.5</v>
      </c>
      <c r="AG545" s="5">
        <v>107.9</v>
      </c>
      <c r="AH545" s="5">
        <v>109.7</v>
      </c>
      <c r="AI545" s="5">
        <v>108.5</v>
      </c>
      <c r="AJ545" s="5">
        <v>107</v>
      </c>
      <c r="AK545" s="5">
        <v>110.5</v>
      </c>
      <c r="AL545" s="5">
        <v>107.9</v>
      </c>
      <c r="AM545" s="5">
        <v>108.4</v>
      </c>
      <c r="AN545" s="5">
        <v>106.3</v>
      </c>
      <c r="AO545" s="5">
        <v>105.7</v>
      </c>
      <c r="AP545" s="5">
        <v>106.3</v>
      </c>
      <c r="AQ545" s="5">
        <v>106.5</v>
      </c>
      <c r="AR545" s="5">
        <v>106.3</v>
      </c>
      <c r="AS545" s="5">
        <v>106.1</v>
      </c>
      <c r="AT545" s="5">
        <v>107.3</v>
      </c>
      <c r="AU545" s="5">
        <v>107.6</v>
      </c>
      <c r="AV545" s="5">
        <v>105.4</v>
      </c>
      <c r="AW545" s="5">
        <v>105.3</v>
      </c>
      <c r="AX545" s="5">
        <v>105</v>
      </c>
      <c r="AY545" s="5">
        <v>105.4</v>
      </c>
      <c r="AZ545" s="5">
        <v>104</v>
      </c>
      <c r="BA545" s="5">
        <v>103.6</v>
      </c>
      <c r="BB545" s="5">
        <v>104.2</v>
      </c>
      <c r="BC545" s="5">
        <v>103.4</v>
      </c>
      <c r="BD545" s="5">
        <v>104.4</v>
      </c>
      <c r="BE545" s="5">
        <v>104.9</v>
      </c>
      <c r="BF545" s="5">
        <v>104</v>
      </c>
      <c r="BG545" s="5">
        <v>107.5</v>
      </c>
      <c r="BH545" s="5">
        <v>105</v>
      </c>
      <c r="BI545" s="5">
        <v>105.2</v>
      </c>
      <c r="BJ545" s="5">
        <v>107.2</v>
      </c>
      <c r="BK545" s="5">
        <v>107.2</v>
      </c>
      <c r="BL545" s="5">
        <v>108.3</v>
      </c>
      <c r="BM545" s="5">
        <v>109.2</v>
      </c>
      <c r="BN545" s="5">
        <v>108.7</v>
      </c>
      <c r="BO545" s="5">
        <v>109.7</v>
      </c>
      <c r="BP545" s="5">
        <v>110.3</v>
      </c>
      <c r="BQ545" s="5">
        <v>109.8</v>
      </c>
      <c r="BR545" s="5">
        <v>111.3</v>
      </c>
      <c r="BS545" s="5">
        <v>110.4</v>
      </c>
      <c r="BT545" s="5">
        <v>110.1</v>
      </c>
      <c r="BU545" s="5">
        <v>110.8</v>
      </c>
      <c r="BV545" s="5">
        <v>112.1</v>
      </c>
      <c r="BW545" s="5">
        <v>113</v>
      </c>
      <c r="BX545" s="5">
        <v>113.7</v>
      </c>
      <c r="BY545" s="5">
        <v>115.1</v>
      </c>
      <c r="BZ545" s="5">
        <v>116.4</v>
      </c>
      <c r="CA545" s="5">
        <v>116.4</v>
      </c>
      <c r="CB545" s="5">
        <v>119.6</v>
      </c>
      <c r="CC545" s="5">
        <v>117.7</v>
      </c>
      <c r="CD545" s="5">
        <v>119.2</v>
      </c>
      <c r="CE545" s="5">
        <v>123.6</v>
      </c>
      <c r="CF545" s="5">
        <v>121.5</v>
      </c>
      <c r="CG545" s="5">
        <v>121.7</v>
      </c>
      <c r="CH545" s="5">
        <v>121.7</v>
      </c>
      <c r="CI545" s="5">
        <v>122.5</v>
      </c>
      <c r="CJ545" s="5">
        <v>122.7</v>
      </c>
      <c r="CK545" s="5">
        <v>122.9</v>
      </c>
      <c r="CL545" s="5">
        <v>119</v>
      </c>
      <c r="CM545" s="5">
        <v>122</v>
      </c>
      <c r="CN545" s="5">
        <v>122.1</v>
      </c>
      <c r="CO545" s="5">
        <v>122.6</v>
      </c>
      <c r="CP545" s="5">
        <v>124.6</v>
      </c>
      <c r="CQ545" s="5">
        <v>126.3</v>
      </c>
      <c r="CR545" s="5">
        <v>127.8</v>
      </c>
      <c r="CS545" s="5">
        <v>127</v>
      </c>
      <c r="CT545" s="5">
        <v>126.9</v>
      </c>
      <c r="CU545" s="5">
        <v>127.1</v>
      </c>
      <c r="CV545" s="5">
        <v>127.1</v>
      </c>
      <c r="CW545" s="5">
        <v>127.2</v>
      </c>
      <c r="CX545" s="5">
        <v>127</v>
      </c>
      <c r="CY545" s="5">
        <v>126.7</v>
      </c>
      <c r="CZ545" s="5">
        <v>126.9</v>
      </c>
      <c r="DA545" s="5">
        <v>128.1</v>
      </c>
      <c r="DB545" s="5">
        <v>129.1</v>
      </c>
      <c r="DC545" s="5">
        <v>128.5</v>
      </c>
      <c r="DD545" s="5">
        <v>132.80000000000001</v>
      </c>
      <c r="DE545" s="5">
        <v>128.6</v>
      </c>
      <c r="DF545" s="5">
        <v>130.4</v>
      </c>
      <c r="DG545" s="5">
        <v>129.5</v>
      </c>
      <c r="DH545" s="5">
        <v>130.9</v>
      </c>
      <c r="DI545" s="5">
        <v>132.9</v>
      </c>
      <c r="DJ545" s="5">
        <v>131</v>
      </c>
      <c r="DK545" s="5">
        <v>132.6</v>
      </c>
      <c r="DL545" s="5">
        <v>131.5</v>
      </c>
      <c r="DM545" s="5">
        <v>126.9</v>
      </c>
      <c r="DN545" s="5">
        <v>128</v>
      </c>
      <c r="DO545" s="5">
        <v>128.80000000000001</v>
      </c>
      <c r="DP545" s="5">
        <v>133.69999999999999</v>
      </c>
      <c r="DQ545" s="5">
        <v>134.5</v>
      </c>
      <c r="DR545" s="5">
        <v>138.30000000000001</v>
      </c>
      <c r="DS545" s="5">
        <v>135.30000000000001</v>
      </c>
      <c r="DT545" s="5">
        <v>137.80000000000001</v>
      </c>
    </row>
    <row r="546" spans="1:124">
      <c r="A546" s="3" t="s">
        <v>1105</v>
      </c>
      <c r="B546" s="3" t="s">
        <v>1106</v>
      </c>
      <c r="C546" s="4">
        <v>2.6290000000000001E-2</v>
      </c>
      <c r="D546" s="5">
        <v>101.9</v>
      </c>
      <c r="E546" s="5">
        <v>104.8</v>
      </c>
      <c r="F546" s="5">
        <v>104</v>
      </c>
      <c r="G546" s="5">
        <v>104.5</v>
      </c>
      <c r="H546" s="5">
        <v>105</v>
      </c>
      <c r="I546" s="5">
        <v>106.3</v>
      </c>
      <c r="J546" s="5">
        <v>105</v>
      </c>
      <c r="K546" s="5">
        <v>106.2</v>
      </c>
      <c r="L546" s="5">
        <v>106.1</v>
      </c>
      <c r="M546" s="5">
        <v>106.1</v>
      </c>
      <c r="N546" s="5">
        <v>106.9</v>
      </c>
      <c r="O546" s="5">
        <v>107.7</v>
      </c>
      <c r="P546" s="5">
        <v>113.4</v>
      </c>
      <c r="Q546" s="5">
        <v>111.7</v>
      </c>
      <c r="R546" s="5">
        <v>111.9</v>
      </c>
      <c r="S546" s="5">
        <v>113.3</v>
      </c>
      <c r="T546" s="5">
        <v>113</v>
      </c>
      <c r="U546" s="5">
        <v>111.2</v>
      </c>
      <c r="V546" s="5">
        <v>111.1</v>
      </c>
      <c r="W546" s="5">
        <v>112.5</v>
      </c>
      <c r="X546" s="5">
        <v>115</v>
      </c>
      <c r="Y546" s="5">
        <v>117.7</v>
      </c>
      <c r="Z546" s="5">
        <v>114.4</v>
      </c>
      <c r="AA546" s="5">
        <v>117.3</v>
      </c>
      <c r="AB546" s="5">
        <v>117.1</v>
      </c>
      <c r="AC546" s="5">
        <v>118.7</v>
      </c>
      <c r="AD546" s="5">
        <v>119.3</v>
      </c>
      <c r="AE546" s="5">
        <v>117.7</v>
      </c>
      <c r="AF546" s="5">
        <v>117</v>
      </c>
      <c r="AG546" s="5">
        <v>116.3</v>
      </c>
      <c r="AH546" s="5">
        <v>118.3</v>
      </c>
      <c r="AI546" s="5">
        <v>117.4</v>
      </c>
      <c r="AJ546" s="5">
        <v>117.1</v>
      </c>
      <c r="AK546" s="5">
        <v>116.5</v>
      </c>
      <c r="AL546" s="5">
        <v>117.3</v>
      </c>
      <c r="AM546" s="5">
        <v>117.5</v>
      </c>
      <c r="AN546" s="5">
        <v>120.3</v>
      </c>
      <c r="AO546" s="5">
        <v>120.2</v>
      </c>
      <c r="AP546" s="5">
        <v>120.4</v>
      </c>
      <c r="AQ546" s="5">
        <v>120.3</v>
      </c>
      <c r="AR546" s="5">
        <v>118.9</v>
      </c>
      <c r="AS546" s="5">
        <v>119.4</v>
      </c>
      <c r="AT546" s="5">
        <v>119.3</v>
      </c>
      <c r="AU546" s="5">
        <v>117.3</v>
      </c>
      <c r="AV546" s="5">
        <v>115.4</v>
      </c>
      <c r="AW546" s="5">
        <v>114.1</v>
      </c>
      <c r="AX546" s="5">
        <v>113.5</v>
      </c>
      <c r="AY546" s="5">
        <v>114.9</v>
      </c>
      <c r="AZ546" s="5">
        <v>115.5</v>
      </c>
      <c r="BA546" s="5">
        <v>116</v>
      </c>
      <c r="BB546" s="5">
        <v>116.5</v>
      </c>
      <c r="BC546" s="5">
        <v>116.5</v>
      </c>
      <c r="BD546" s="5">
        <v>116</v>
      </c>
      <c r="BE546" s="5">
        <v>117.9</v>
      </c>
      <c r="BF546" s="5">
        <v>118.4</v>
      </c>
      <c r="BG546" s="5">
        <v>118.2</v>
      </c>
      <c r="BH546" s="5">
        <v>118</v>
      </c>
      <c r="BI546" s="5">
        <v>117.1</v>
      </c>
      <c r="BJ546" s="5">
        <v>117.7</v>
      </c>
      <c r="BK546" s="5">
        <v>117.3</v>
      </c>
      <c r="BL546" s="5">
        <v>117.6</v>
      </c>
      <c r="BM546" s="5">
        <v>118.8</v>
      </c>
      <c r="BN546" s="5">
        <v>118.9</v>
      </c>
      <c r="BO546" s="5">
        <v>122.3</v>
      </c>
      <c r="BP546" s="5">
        <v>124.3</v>
      </c>
      <c r="BQ546" s="5">
        <v>123.3</v>
      </c>
      <c r="BR546" s="5">
        <v>122.6</v>
      </c>
      <c r="BS546" s="5">
        <v>122.1</v>
      </c>
      <c r="BT546" s="5">
        <v>123.4</v>
      </c>
      <c r="BU546" s="5">
        <v>122.3</v>
      </c>
      <c r="BV546" s="5">
        <v>123</v>
      </c>
      <c r="BW546" s="5">
        <v>122.3</v>
      </c>
      <c r="BX546" s="5">
        <v>122.7</v>
      </c>
      <c r="BY546" s="5">
        <v>123.7</v>
      </c>
      <c r="BZ546" s="5">
        <v>121.8</v>
      </c>
      <c r="CA546" s="5">
        <v>124.7</v>
      </c>
      <c r="CB546" s="5">
        <v>122.5</v>
      </c>
      <c r="CC546" s="5">
        <v>129.5</v>
      </c>
      <c r="CD546" s="5">
        <v>125.8</v>
      </c>
      <c r="CE546" s="5">
        <v>125.6</v>
      </c>
      <c r="CF546" s="5">
        <v>126.5</v>
      </c>
      <c r="CG546" s="5">
        <v>127.6</v>
      </c>
      <c r="CH546" s="5">
        <v>129.19999999999999</v>
      </c>
      <c r="CI546" s="5">
        <v>127.6</v>
      </c>
      <c r="CJ546" s="5">
        <v>127.1</v>
      </c>
      <c r="CK546" s="5">
        <v>127.8</v>
      </c>
      <c r="CL546" s="5">
        <v>128.6</v>
      </c>
      <c r="CM546" s="5">
        <v>127.2</v>
      </c>
      <c r="CN546" s="5">
        <v>129.4</v>
      </c>
      <c r="CO546" s="5">
        <v>127</v>
      </c>
      <c r="CP546" s="5">
        <v>128.1</v>
      </c>
      <c r="CQ546" s="5">
        <v>127.8</v>
      </c>
      <c r="CR546" s="5">
        <v>129.1</v>
      </c>
      <c r="CS546" s="5">
        <v>128</v>
      </c>
      <c r="CT546" s="5">
        <v>128.30000000000001</v>
      </c>
      <c r="CU546" s="5">
        <v>128</v>
      </c>
      <c r="CV546" s="5">
        <v>129.9</v>
      </c>
      <c r="CW546" s="5">
        <v>128.5</v>
      </c>
      <c r="CX546" s="5">
        <v>129.19999999999999</v>
      </c>
      <c r="CY546" s="5">
        <v>129.80000000000001</v>
      </c>
      <c r="CZ546" s="5">
        <v>129.9</v>
      </c>
      <c r="DA546" s="5">
        <v>128.4</v>
      </c>
      <c r="DB546" s="5">
        <v>128.1</v>
      </c>
      <c r="DC546" s="5">
        <v>129.9</v>
      </c>
      <c r="DD546" s="5">
        <v>130.1</v>
      </c>
      <c r="DE546" s="5">
        <v>131.5</v>
      </c>
      <c r="DF546" s="5">
        <v>130.69999999999999</v>
      </c>
      <c r="DG546" s="5">
        <v>131.69999999999999</v>
      </c>
      <c r="DH546" s="5">
        <v>132.19999999999999</v>
      </c>
      <c r="DI546" s="5">
        <v>131.69999999999999</v>
      </c>
      <c r="DJ546" s="5">
        <v>134.30000000000001</v>
      </c>
      <c r="DK546" s="5">
        <v>135.1</v>
      </c>
      <c r="DL546" s="5">
        <v>135.5</v>
      </c>
      <c r="DM546" s="5">
        <v>137.69999999999999</v>
      </c>
      <c r="DN546" s="5">
        <v>135.69999999999999</v>
      </c>
      <c r="DO546" s="5">
        <v>135.9</v>
      </c>
      <c r="DP546" s="5">
        <v>136.80000000000001</v>
      </c>
      <c r="DQ546" s="5">
        <v>137.19999999999999</v>
      </c>
      <c r="DR546" s="5">
        <v>139.30000000000001</v>
      </c>
      <c r="DS546" s="5">
        <v>140</v>
      </c>
      <c r="DT546" s="5">
        <v>140.9</v>
      </c>
    </row>
    <row r="547" spans="1:124">
      <c r="A547" s="3" t="s">
        <v>1107</v>
      </c>
      <c r="B547" s="3" t="s">
        <v>1108</v>
      </c>
      <c r="C547" s="4">
        <v>0.23351</v>
      </c>
      <c r="D547" s="5">
        <v>103.1</v>
      </c>
      <c r="E547" s="5">
        <v>103.6</v>
      </c>
      <c r="F547" s="5">
        <v>103.8</v>
      </c>
      <c r="G547" s="5">
        <v>104.3</v>
      </c>
      <c r="H547" s="5">
        <v>104.3</v>
      </c>
      <c r="I547" s="5">
        <v>104.4</v>
      </c>
      <c r="J547" s="5">
        <v>105</v>
      </c>
      <c r="K547" s="5">
        <v>103.7</v>
      </c>
      <c r="L547" s="5">
        <v>104.2</v>
      </c>
      <c r="M547" s="5">
        <v>101.4</v>
      </c>
      <c r="N547" s="5">
        <v>104.2</v>
      </c>
      <c r="O547" s="5">
        <v>101.5</v>
      </c>
      <c r="P547" s="5">
        <v>104.9</v>
      </c>
      <c r="Q547" s="5">
        <v>105.4</v>
      </c>
      <c r="R547" s="5">
        <v>105.3</v>
      </c>
      <c r="S547" s="5">
        <v>106.1</v>
      </c>
      <c r="T547" s="5">
        <v>105.7</v>
      </c>
      <c r="U547" s="5">
        <v>106.2</v>
      </c>
      <c r="V547" s="5">
        <v>108</v>
      </c>
      <c r="W547" s="5">
        <v>108.1</v>
      </c>
      <c r="X547" s="5">
        <v>110.5</v>
      </c>
      <c r="Y547" s="5">
        <v>109.8</v>
      </c>
      <c r="Z547" s="5">
        <v>109.3</v>
      </c>
      <c r="AA547" s="5">
        <v>110.4</v>
      </c>
      <c r="AB547" s="5">
        <v>110</v>
      </c>
      <c r="AC547" s="5">
        <v>110.8</v>
      </c>
      <c r="AD547" s="5">
        <v>109.6</v>
      </c>
      <c r="AE547" s="5">
        <v>112.6</v>
      </c>
      <c r="AF547" s="5">
        <v>112.6</v>
      </c>
      <c r="AG547" s="5">
        <v>113.2</v>
      </c>
      <c r="AH547" s="5">
        <v>113.4</v>
      </c>
      <c r="AI547" s="5">
        <v>112.2</v>
      </c>
      <c r="AJ547" s="5">
        <v>114</v>
      </c>
      <c r="AK547" s="5">
        <v>112.3</v>
      </c>
      <c r="AL547" s="5">
        <v>111</v>
      </c>
      <c r="AM547" s="5">
        <v>114.3</v>
      </c>
      <c r="AN547" s="5">
        <v>110.7</v>
      </c>
      <c r="AO547" s="5">
        <v>112.3</v>
      </c>
      <c r="AP547" s="5">
        <v>112.3</v>
      </c>
      <c r="AQ547" s="5">
        <v>114.1</v>
      </c>
      <c r="AR547" s="5">
        <v>114.1</v>
      </c>
      <c r="AS547" s="5">
        <v>114.4</v>
      </c>
      <c r="AT547" s="5">
        <v>114.2</v>
      </c>
      <c r="AU547" s="5">
        <v>113</v>
      </c>
      <c r="AV547" s="5">
        <v>115.9</v>
      </c>
      <c r="AW547" s="5">
        <v>116.2</v>
      </c>
      <c r="AX547" s="5">
        <v>115.7</v>
      </c>
      <c r="AY547" s="5">
        <v>116.7</v>
      </c>
      <c r="AZ547" s="5">
        <v>115</v>
      </c>
      <c r="BA547" s="5">
        <v>117.3</v>
      </c>
      <c r="BB547" s="5">
        <v>117.2</v>
      </c>
      <c r="BC547" s="5">
        <v>116.9</v>
      </c>
      <c r="BD547" s="5">
        <v>116.3</v>
      </c>
      <c r="BE547" s="5">
        <v>119.7</v>
      </c>
      <c r="BF547" s="5">
        <v>116.5</v>
      </c>
      <c r="BG547" s="5">
        <v>118.2</v>
      </c>
      <c r="BH547" s="5">
        <v>119</v>
      </c>
      <c r="BI547" s="5">
        <v>117.2</v>
      </c>
      <c r="BJ547" s="5">
        <v>117.8</v>
      </c>
      <c r="BK547" s="5">
        <v>117.1</v>
      </c>
      <c r="BL547" s="5">
        <v>118.2</v>
      </c>
      <c r="BM547" s="5">
        <v>118.1</v>
      </c>
      <c r="BN547" s="5">
        <v>117.4</v>
      </c>
      <c r="BO547" s="5">
        <v>116.1</v>
      </c>
      <c r="BP547" s="5">
        <v>116.3</v>
      </c>
      <c r="BQ547" s="5">
        <v>116.8</v>
      </c>
      <c r="BR547" s="5">
        <v>116.7</v>
      </c>
      <c r="BS547" s="5">
        <v>116.4</v>
      </c>
      <c r="BT547" s="5">
        <v>117.9</v>
      </c>
      <c r="BU547" s="5">
        <v>118.2</v>
      </c>
      <c r="BV547" s="5">
        <v>117.7</v>
      </c>
      <c r="BW547" s="5">
        <v>117</v>
      </c>
      <c r="BX547" s="5">
        <v>117.3</v>
      </c>
      <c r="BY547" s="5">
        <v>117.9</v>
      </c>
      <c r="BZ547" s="5">
        <v>118</v>
      </c>
      <c r="CA547" s="5">
        <v>118.3</v>
      </c>
      <c r="CB547" s="5">
        <v>120</v>
      </c>
      <c r="CC547" s="5">
        <v>119.9</v>
      </c>
      <c r="CD547" s="5">
        <v>118.7</v>
      </c>
      <c r="CE547" s="5">
        <v>120</v>
      </c>
      <c r="CF547" s="5">
        <v>118.5</v>
      </c>
      <c r="CG547" s="5">
        <v>118.9</v>
      </c>
      <c r="CH547" s="5">
        <v>118.5</v>
      </c>
      <c r="CI547" s="5">
        <v>119.7</v>
      </c>
      <c r="CJ547" s="5">
        <v>120.5</v>
      </c>
      <c r="CK547" s="5">
        <v>119.6</v>
      </c>
      <c r="CL547" s="5">
        <v>119.7</v>
      </c>
      <c r="CM547" s="5">
        <v>121.2</v>
      </c>
      <c r="CN547" s="5">
        <v>122.7</v>
      </c>
      <c r="CO547" s="5">
        <v>119.1</v>
      </c>
      <c r="CP547" s="5">
        <v>119</v>
      </c>
      <c r="CQ547" s="5">
        <v>119.1</v>
      </c>
      <c r="CR547" s="5">
        <v>119.1</v>
      </c>
      <c r="CS547" s="5">
        <v>118.9</v>
      </c>
      <c r="CT547" s="5">
        <v>121.1</v>
      </c>
      <c r="CU547" s="5">
        <v>121.8</v>
      </c>
      <c r="CV547" s="5">
        <v>121.5</v>
      </c>
      <c r="CW547" s="5">
        <v>118.8</v>
      </c>
      <c r="CX547" s="5">
        <v>120.9</v>
      </c>
      <c r="CY547" s="5">
        <v>119.3</v>
      </c>
      <c r="CZ547" s="5">
        <v>119.7</v>
      </c>
      <c r="DA547" s="5">
        <v>120.8</v>
      </c>
      <c r="DB547" s="5">
        <v>120.1</v>
      </c>
      <c r="DC547" s="5">
        <v>120.9</v>
      </c>
      <c r="DD547" s="5">
        <v>121</v>
      </c>
      <c r="DE547" s="5">
        <v>123.2</v>
      </c>
      <c r="DF547" s="5">
        <v>123.2</v>
      </c>
      <c r="DG547" s="5">
        <v>123.5</v>
      </c>
      <c r="DH547" s="5">
        <v>122.9</v>
      </c>
      <c r="DI547" s="5">
        <v>122.5</v>
      </c>
      <c r="DJ547" s="5">
        <v>123.3</v>
      </c>
      <c r="DK547" s="5">
        <v>123.9</v>
      </c>
      <c r="DL547" s="5">
        <v>121.5</v>
      </c>
      <c r="DM547" s="5">
        <v>122.6</v>
      </c>
      <c r="DN547" s="5">
        <v>123.4</v>
      </c>
      <c r="DO547" s="5">
        <v>122.6</v>
      </c>
      <c r="DP547" s="5">
        <v>120.2</v>
      </c>
      <c r="DQ547" s="5">
        <v>121.5</v>
      </c>
      <c r="DR547" s="5">
        <v>120.5</v>
      </c>
      <c r="DS547" s="5">
        <v>120.9</v>
      </c>
      <c r="DT547" s="5">
        <v>123.7</v>
      </c>
    </row>
    <row r="548" spans="1:124">
      <c r="A548" s="3" t="s">
        <v>1109</v>
      </c>
      <c r="B548" s="3" t="s">
        <v>1110</v>
      </c>
      <c r="C548" s="4">
        <v>0.15734999999999999</v>
      </c>
      <c r="D548" s="5">
        <v>103.9</v>
      </c>
      <c r="E548" s="5">
        <v>104</v>
      </c>
      <c r="F548" s="5">
        <v>104.5</v>
      </c>
      <c r="G548" s="5">
        <v>104</v>
      </c>
      <c r="H548" s="5">
        <v>104.7</v>
      </c>
      <c r="I548" s="5">
        <v>105.3</v>
      </c>
      <c r="J548" s="5">
        <v>105.3</v>
      </c>
      <c r="K548" s="5">
        <v>103.4</v>
      </c>
      <c r="L548" s="5">
        <v>103.9</v>
      </c>
      <c r="M548" s="5">
        <v>99.7</v>
      </c>
      <c r="N548" s="5">
        <v>102.6</v>
      </c>
      <c r="O548" s="5">
        <v>99.1</v>
      </c>
      <c r="P548" s="5">
        <v>103.5</v>
      </c>
      <c r="Q548" s="5">
        <v>104.6</v>
      </c>
      <c r="R548" s="5">
        <v>104.9</v>
      </c>
      <c r="S548" s="5">
        <v>105.3</v>
      </c>
      <c r="T548" s="5">
        <v>105</v>
      </c>
      <c r="U548" s="5">
        <v>105</v>
      </c>
      <c r="V548" s="5">
        <v>107.7</v>
      </c>
      <c r="W548" s="5">
        <v>107.8</v>
      </c>
      <c r="X548" s="5">
        <v>111.6</v>
      </c>
      <c r="Y548" s="5">
        <v>110.3</v>
      </c>
      <c r="Z548" s="5">
        <v>109.2</v>
      </c>
      <c r="AA548" s="5">
        <v>110.2</v>
      </c>
      <c r="AB548" s="5">
        <v>109.5</v>
      </c>
      <c r="AC548" s="5">
        <v>109.5</v>
      </c>
      <c r="AD548" s="5">
        <v>107.5</v>
      </c>
      <c r="AE548" s="5">
        <v>112.2</v>
      </c>
      <c r="AF548" s="5">
        <v>111.9</v>
      </c>
      <c r="AG548" s="5">
        <v>112.7</v>
      </c>
      <c r="AH548" s="5">
        <v>113</v>
      </c>
      <c r="AI548" s="5">
        <v>111.6</v>
      </c>
      <c r="AJ548" s="5">
        <v>112.6</v>
      </c>
      <c r="AK548" s="5">
        <v>111.9</v>
      </c>
      <c r="AL548" s="5">
        <v>109.6</v>
      </c>
      <c r="AM548" s="5">
        <v>114.4</v>
      </c>
      <c r="AN548" s="5">
        <v>108.7</v>
      </c>
      <c r="AO548" s="5">
        <v>110.7</v>
      </c>
      <c r="AP548" s="5">
        <v>110.1</v>
      </c>
      <c r="AQ548" s="5">
        <v>112.4</v>
      </c>
      <c r="AR548" s="5">
        <v>112.7</v>
      </c>
      <c r="AS548" s="5">
        <v>112.6</v>
      </c>
      <c r="AT548" s="5">
        <v>111.5</v>
      </c>
      <c r="AU548" s="5">
        <v>112.1</v>
      </c>
      <c r="AV548" s="5">
        <v>114.7</v>
      </c>
      <c r="AW548" s="5">
        <v>114.8</v>
      </c>
      <c r="AX548" s="5">
        <v>115.6</v>
      </c>
      <c r="AY548" s="5">
        <v>116.3</v>
      </c>
      <c r="AZ548" s="5">
        <v>114.5</v>
      </c>
      <c r="BA548" s="5">
        <v>117.4</v>
      </c>
      <c r="BB548" s="5">
        <v>117.2</v>
      </c>
      <c r="BC548" s="5">
        <v>116.5</v>
      </c>
      <c r="BD548" s="5">
        <v>116.4</v>
      </c>
      <c r="BE548" s="5">
        <v>120.3</v>
      </c>
      <c r="BF548" s="5">
        <v>117.2</v>
      </c>
      <c r="BG548" s="5">
        <v>120.3</v>
      </c>
      <c r="BH548" s="5">
        <v>120</v>
      </c>
      <c r="BI548" s="5">
        <v>118.2</v>
      </c>
      <c r="BJ548" s="5">
        <v>119.3</v>
      </c>
      <c r="BK548" s="5">
        <v>118.1</v>
      </c>
      <c r="BL548" s="5">
        <v>120</v>
      </c>
      <c r="BM548" s="5">
        <v>119.9</v>
      </c>
      <c r="BN548" s="5">
        <v>118.8</v>
      </c>
      <c r="BO548" s="5">
        <v>116.8</v>
      </c>
      <c r="BP548" s="5">
        <v>118</v>
      </c>
      <c r="BQ548" s="5">
        <v>118.6</v>
      </c>
      <c r="BR548" s="5">
        <v>119.2</v>
      </c>
      <c r="BS548" s="5">
        <v>118.6</v>
      </c>
      <c r="BT548" s="5">
        <v>120.8</v>
      </c>
      <c r="BU548" s="5">
        <v>121.3</v>
      </c>
      <c r="BV548" s="5">
        <v>120.7</v>
      </c>
      <c r="BW548" s="5">
        <v>119.4</v>
      </c>
      <c r="BX548" s="5">
        <v>119.7</v>
      </c>
      <c r="BY548" s="5">
        <v>121</v>
      </c>
      <c r="BZ548" s="5">
        <v>120.7</v>
      </c>
      <c r="CA548" s="5">
        <v>120.8</v>
      </c>
      <c r="CB548" s="5">
        <v>123.2</v>
      </c>
      <c r="CC548" s="5">
        <v>123.9</v>
      </c>
      <c r="CD548" s="5">
        <v>121.6</v>
      </c>
      <c r="CE548" s="5">
        <v>123.3</v>
      </c>
      <c r="CF548" s="5">
        <v>121.2</v>
      </c>
      <c r="CG548" s="5">
        <v>121.7</v>
      </c>
      <c r="CH548" s="5">
        <v>120.7</v>
      </c>
      <c r="CI548" s="5">
        <v>122.7</v>
      </c>
      <c r="CJ548" s="5">
        <v>123.7</v>
      </c>
      <c r="CK548" s="5">
        <v>122</v>
      </c>
      <c r="CL548" s="5">
        <v>122.6</v>
      </c>
      <c r="CM548" s="5">
        <v>125.2</v>
      </c>
      <c r="CN548" s="5">
        <v>126.3</v>
      </c>
      <c r="CO548" s="5">
        <v>121.2</v>
      </c>
      <c r="CP548" s="5">
        <v>121.6</v>
      </c>
      <c r="CQ548" s="5">
        <v>123.3</v>
      </c>
      <c r="CR548" s="5">
        <v>122.8</v>
      </c>
      <c r="CS548" s="5">
        <v>123.2</v>
      </c>
      <c r="CT548" s="5">
        <v>123.9</v>
      </c>
      <c r="CU548" s="5">
        <v>125.3</v>
      </c>
      <c r="CV548" s="5">
        <v>125.3</v>
      </c>
      <c r="CW548" s="5">
        <v>123.2</v>
      </c>
      <c r="CX548" s="5">
        <v>125.8</v>
      </c>
      <c r="CY548" s="5">
        <v>124</v>
      </c>
      <c r="CZ548" s="5">
        <v>125.1</v>
      </c>
      <c r="DA548" s="5">
        <v>126.5</v>
      </c>
      <c r="DB548" s="5">
        <v>125.4</v>
      </c>
      <c r="DC548" s="5">
        <v>125.6</v>
      </c>
      <c r="DD548" s="5">
        <v>125.6</v>
      </c>
      <c r="DE548" s="5">
        <v>128</v>
      </c>
      <c r="DF548" s="5">
        <v>128.1</v>
      </c>
      <c r="DG548" s="5">
        <v>128.1</v>
      </c>
      <c r="DH548" s="5">
        <v>127.5</v>
      </c>
      <c r="DI548" s="5">
        <v>127</v>
      </c>
      <c r="DJ548" s="5">
        <v>127.6</v>
      </c>
      <c r="DK548" s="5">
        <v>128.5</v>
      </c>
      <c r="DL548" s="5">
        <v>126</v>
      </c>
      <c r="DM548" s="5">
        <v>126.7</v>
      </c>
      <c r="DN548" s="5">
        <v>127.8</v>
      </c>
      <c r="DO548" s="5">
        <v>126.9</v>
      </c>
      <c r="DP548" s="5">
        <v>124.2</v>
      </c>
      <c r="DQ548" s="5">
        <v>125.9</v>
      </c>
      <c r="DR548" s="5">
        <v>124.6</v>
      </c>
      <c r="DS548" s="5">
        <v>125.5</v>
      </c>
      <c r="DT548" s="5">
        <v>127</v>
      </c>
    </row>
    <row r="549" spans="1:124">
      <c r="A549" s="3" t="s">
        <v>1111</v>
      </c>
      <c r="B549" s="3" t="s">
        <v>1112</v>
      </c>
      <c r="C549" s="4">
        <v>7.6160000000000005E-2</v>
      </c>
      <c r="D549" s="5">
        <v>101.6</v>
      </c>
      <c r="E549" s="5">
        <v>102.9</v>
      </c>
      <c r="F549" s="5">
        <v>102.3</v>
      </c>
      <c r="G549" s="5">
        <v>104.9</v>
      </c>
      <c r="H549" s="5">
        <v>103.4</v>
      </c>
      <c r="I549" s="5">
        <v>102.6</v>
      </c>
      <c r="J549" s="5">
        <v>104.5</v>
      </c>
      <c r="K549" s="5">
        <v>104.2</v>
      </c>
      <c r="L549" s="5">
        <v>105</v>
      </c>
      <c r="M549" s="5">
        <v>104.9</v>
      </c>
      <c r="N549" s="5">
        <v>107.4</v>
      </c>
      <c r="O549" s="5">
        <v>106.5</v>
      </c>
      <c r="P549" s="5">
        <v>107.8</v>
      </c>
      <c r="Q549" s="5">
        <v>107</v>
      </c>
      <c r="R549" s="5">
        <v>106.2</v>
      </c>
      <c r="S549" s="5">
        <v>108</v>
      </c>
      <c r="T549" s="5">
        <v>107.2</v>
      </c>
      <c r="U549" s="5">
        <v>108.8</v>
      </c>
      <c r="V549" s="5">
        <v>108.6</v>
      </c>
      <c r="W549" s="5">
        <v>108.7</v>
      </c>
      <c r="X549" s="5">
        <v>108.2</v>
      </c>
      <c r="Y549" s="5">
        <v>108.7</v>
      </c>
      <c r="Z549" s="5">
        <v>109.6</v>
      </c>
      <c r="AA549" s="5">
        <v>110.9</v>
      </c>
      <c r="AB549" s="5">
        <v>111.1</v>
      </c>
      <c r="AC549" s="5">
        <v>113.5</v>
      </c>
      <c r="AD549" s="5">
        <v>113.9</v>
      </c>
      <c r="AE549" s="5">
        <v>113.5</v>
      </c>
      <c r="AF549" s="5">
        <v>113.8</v>
      </c>
      <c r="AG549" s="5">
        <v>114.2</v>
      </c>
      <c r="AH549" s="5">
        <v>114.1</v>
      </c>
      <c r="AI549" s="5">
        <v>113.5</v>
      </c>
      <c r="AJ549" s="5">
        <v>117.1</v>
      </c>
      <c r="AK549" s="5">
        <v>113.1</v>
      </c>
      <c r="AL549" s="5">
        <v>113.8</v>
      </c>
      <c r="AM549" s="5">
        <v>114.2</v>
      </c>
      <c r="AN549" s="5">
        <v>114.7</v>
      </c>
      <c r="AO549" s="5">
        <v>115.8</v>
      </c>
      <c r="AP549" s="5">
        <v>116.9</v>
      </c>
      <c r="AQ549" s="5">
        <v>117.8</v>
      </c>
      <c r="AR549" s="5">
        <v>117.1</v>
      </c>
      <c r="AS549" s="5">
        <v>118.1</v>
      </c>
      <c r="AT549" s="5">
        <v>119.9</v>
      </c>
      <c r="AU549" s="5">
        <v>114.8</v>
      </c>
      <c r="AV549" s="5">
        <v>118.4</v>
      </c>
      <c r="AW549" s="5">
        <v>119.1</v>
      </c>
      <c r="AX549" s="5">
        <v>115.7</v>
      </c>
      <c r="AY549" s="5">
        <v>117.5</v>
      </c>
      <c r="AZ549" s="5">
        <v>116.1</v>
      </c>
      <c r="BA549" s="5">
        <v>117.2</v>
      </c>
      <c r="BB549" s="5">
        <v>117.3</v>
      </c>
      <c r="BC549" s="5">
        <v>117.7</v>
      </c>
      <c r="BD549" s="5">
        <v>115.9</v>
      </c>
      <c r="BE549" s="5">
        <v>118.7</v>
      </c>
      <c r="BF549" s="5">
        <v>115</v>
      </c>
      <c r="BG549" s="5">
        <v>113.9</v>
      </c>
      <c r="BH549" s="5">
        <v>116.8</v>
      </c>
      <c r="BI549" s="5">
        <v>115.1</v>
      </c>
      <c r="BJ549" s="5">
        <v>114.6</v>
      </c>
      <c r="BK549" s="5">
        <v>114.8</v>
      </c>
      <c r="BL549" s="5">
        <v>114.7</v>
      </c>
      <c r="BM549" s="5">
        <v>114.4</v>
      </c>
      <c r="BN549" s="5">
        <v>114.5</v>
      </c>
      <c r="BO549" s="5">
        <v>114.7</v>
      </c>
      <c r="BP549" s="5">
        <v>112.9</v>
      </c>
      <c r="BQ549" s="5">
        <v>113.2</v>
      </c>
      <c r="BR549" s="5">
        <v>111.5</v>
      </c>
      <c r="BS549" s="5">
        <v>111.9</v>
      </c>
      <c r="BT549" s="5">
        <v>111.8</v>
      </c>
      <c r="BU549" s="5">
        <v>111.7</v>
      </c>
      <c r="BV549" s="5">
        <v>111.5</v>
      </c>
      <c r="BW549" s="5">
        <v>112.1</v>
      </c>
      <c r="BX549" s="5">
        <v>112.3</v>
      </c>
      <c r="BY549" s="5">
        <v>111.5</v>
      </c>
      <c r="BZ549" s="5">
        <v>112.5</v>
      </c>
      <c r="CA549" s="5">
        <v>113</v>
      </c>
      <c r="CB549" s="5">
        <v>113.3</v>
      </c>
      <c r="CC549" s="5">
        <v>111.6</v>
      </c>
      <c r="CD549" s="5">
        <v>112.6</v>
      </c>
      <c r="CE549" s="5">
        <v>113</v>
      </c>
      <c r="CF549" s="5">
        <v>113</v>
      </c>
      <c r="CG549" s="5">
        <v>112.9</v>
      </c>
      <c r="CH549" s="5">
        <v>114</v>
      </c>
      <c r="CI549" s="5">
        <v>113.5</v>
      </c>
      <c r="CJ549" s="5">
        <v>113.8</v>
      </c>
      <c r="CK549" s="5">
        <v>114.5</v>
      </c>
      <c r="CL549" s="5">
        <v>113.7</v>
      </c>
      <c r="CM549" s="5">
        <v>113</v>
      </c>
      <c r="CN549" s="5">
        <v>115.1</v>
      </c>
      <c r="CO549" s="5">
        <v>114.8</v>
      </c>
      <c r="CP549" s="5">
        <v>113.5</v>
      </c>
      <c r="CQ549" s="5">
        <v>110.5</v>
      </c>
      <c r="CR549" s="5">
        <v>111.4</v>
      </c>
      <c r="CS549" s="5">
        <v>109.9</v>
      </c>
      <c r="CT549" s="5">
        <v>115.1</v>
      </c>
      <c r="CU549" s="5">
        <v>114.6</v>
      </c>
      <c r="CV549" s="5">
        <v>113.8</v>
      </c>
      <c r="CW549" s="5">
        <v>109.7</v>
      </c>
      <c r="CX549" s="5">
        <v>110.7</v>
      </c>
      <c r="CY549" s="5">
        <v>109.7</v>
      </c>
      <c r="CZ549" s="5">
        <v>108.5</v>
      </c>
      <c r="DA549" s="5">
        <v>109</v>
      </c>
      <c r="DB549" s="5">
        <v>109.2</v>
      </c>
      <c r="DC549" s="5">
        <v>111.1</v>
      </c>
      <c r="DD549" s="5">
        <v>111.6</v>
      </c>
      <c r="DE549" s="5">
        <v>113.1</v>
      </c>
      <c r="DF549" s="5">
        <v>112.9</v>
      </c>
      <c r="DG549" s="5">
        <v>113.9</v>
      </c>
      <c r="DH549" s="5">
        <v>113.5</v>
      </c>
      <c r="DI549" s="5">
        <v>113.4</v>
      </c>
      <c r="DJ549" s="5">
        <v>114.3</v>
      </c>
      <c r="DK549" s="5">
        <v>114.6</v>
      </c>
      <c r="DL549" s="5">
        <v>112.1</v>
      </c>
      <c r="DM549" s="5">
        <v>114.2</v>
      </c>
      <c r="DN549" s="5">
        <v>114.2</v>
      </c>
      <c r="DO549" s="5">
        <v>113.7</v>
      </c>
      <c r="DP549" s="5">
        <v>111.9</v>
      </c>
      <c r="DQ549" s="5">
        <v>112.4</v>
      </c>
      <c r="DR549" s="5">
        <v>112.1</v>
      </c>
      <c r="DS549" s="5">
        <v>111.2</v>
      </c>
      <c r="DT549" s="5">
        <v>116.8</v>
      </c>
    </row>
    <row r="550" spans="1:124">
      <c r="A550" s="3" t="s">
        <v>1113</v>
      </c>
      <c r="B550" s="3" t="s">
        <v>1114</v>
      </c>
      <c r="C550" s="4">
        <v>0.16911000000000001</v>
      </c>
      <c r="D550" s="5">
        <v>108.7</v>
      </c>
      <c r="E550" s="5">
        <v>110.1</v>
      </c>
      <c r="F550" s="5">
        <v>108.6</v>
      </c>
      <c r="G550" s="5">
        <v>106.7</v>
      </c>
      <c r="H550" s="5">
        <v>107.5</v>
      </c>
      <c r="I550" s="5">
        <v>108.1</v>
      </c>
      <c r="J550" s="5">
        <v>106.4</v>
      </c>
      <c r="K550" s="5">
        <v>108.7</v>
      </c>
      <c r="L550" s="5">
        <v>111.1</v>
      </c>
      <c r="M550" s="5">
        <v>107.9</v>
      </c>
      <c r="N550" s="5">
        <v>109.4</v>
      </c>
      <c r="O550" s="5">
        <v>110</v>
      </c>
      <c r="P550" s="5">
        <v>107.9</v>
      </c>
      <c r="Q550" s="5">
        <v>103.9</v>
      </c>
      <c r="R550" s="5">
        <v>105.7</v>
      </c>
      <c r="S550" s="5">
        <v>105.5</v>
      </c>
      <c r="T550" s="5">
        <v>110.7</v>
      </c>
      <c r="U550" s="5">
        <v>109.5</v>
      </c>
      <c r="V550" s="5">
        <v>108.3</v>
      </c>
      <c r="W550" s="5">
        <v>107.7</v>
      </c>
      <c r="X550" s="5">
        <v>107.1</v>
      </c>
      <c r="Y550" s="5">
        <v>106.2</v>
      </c>
      <c r="Z550" s="5">
        <v>105.4</v>
      </c>
      <c r="AA550" s="5">
        <v>104.7</v>
      </c>
      <c r="AB550" s="5">
        <v>102.6</v>
      </c>
      <c r="AC550" s="5">
        <v>99.8</v>
      </c>
      <c r="AD550" s="5">
        <v>100.1</v>
      </c>
      <c r="AE550" s="5">
        <v>97.7</v>
      </c>
      <c r="AF550" s="5">
        <v>99.4</v>
      </c>
      <c r="AG550" s="5">
        <v>94.5</v>
      </c>
      <c r="AH550" s="5">
        <v>88.7</v>
      </c>
      <c r="AI550" s="5">
        <v>91.1</v>
      </c>
      <c r="AJ550" s="5">
        <v>91.9</v>
      </c>
      <c r="AK550" s="5">
        <v>90.4</v>
      </c>
      <c r="AL550" s="5">
        <v>89.4</v>
      </c>
      <c r="AM550" s="5">
        <v>88.9</v>
      </c>
      <c r="AN550" s="5">
        <v>88.1</v>
      </c>
      <c r="AO550" s="5">
        <v>89.5</v>
      </c>
      <c r="AP550" s="5">
        <v>88.9</v>
      </c>
      <c r="AQ550" s="5">
        <v>87.9</v>
      </c>
      <c r="AR550" s="5">
        <v>91.4</v>
      </c>
      <c r="AS550" s="5">
        <v>89.1</v>
      </c>
      <c r="AT550" s="5">
        <v>89.9</v>
      </c>
      <c r="AU550" s="5">
        <v>87.2</v>
      </c>
      <c r="AV550" s="5">
        <v>85.7</v>
      </c>
      <c r="AW550" s="5">
        <v>85.7</v>
      </c>
      <c r="AX550" s="5">
        <v>85</v>
      </c>
      <c r="AY550" s="5">
        <v>84.6</v>
      </c>
      <c r="AZ550" s="5">
        <v>77.099999999999994</v>
      </c>
      <c r="BA550" s="5">
        <v>76.900000000000006</v>
      </c>
      <c r="BB550" s="5">
        <v>74</v>
      </c>
      <c r="BC550" s="5">
        <v>69</v>
      </c>
      <c r="BD550" s="5">
        <v>70.7</v>
      </c>
      <c r="BE550" s="5">
        <v>69.099999999999994</v>
      </c>
      <c r="BF550" s="5">
        <v>68.900000000000006</v>
      </c>
      <c r="BG550" s="5">
        <v>68.900000000000006</v>
      </c>
      <c r="BH550" s="5">
        <v>68.8</v>
      </c>
      <c r="BI550" s="5">
        <v>68.8</v>
      </c>
      <c r="BJ550" s="5">
        <v>68.8</v>
      </c>
      <c r="BK550" s="5">
        <v>69.5</v>
      </c>
      <c r="BL550" s="5">
        <v>69.099999999999994</v>
      </c>
      <c r="BM550" s="5">
        <v>70.900000000000006</v>
      </c>
      <c r="BN550" s="5">
        <v>73</v>
      </c>
      <c r="BO550" s="5">
        <v>76</v>
      </c>
      <c r="BP550" s="5">
        <v>78.400000000000006</v>
      </c>
      <c r="BQ550" s="5">
        <v>77.400000000000006</v>
      </c>
      <c r="BR550" s="5">
        <v>77.400000000000006</v>
      </c>
      <c r="BS550" s="5">
        <v>107.7</v>
      </c>
      <c r="BT550" s="5">
        <v>109.9</v>
      </c>
      <c r="BU550" s="5">
        <v>114</v>
      </c>
      <c r="BV550" s="5">
        <v>108.2</v>
      </c>
      <c r="BW550" s="5">
        <v>116.2</v>
      </c>
      <c r="BX550" s="5">
        <v>127.9</v>
      </c>
      <c r="BY550" s="5">
        <v>129</v>
      </c>
      <c r="BZ550" s="5">
        <v>131.19999999999999</v>
      </c>
      <c r="CA550" s="5">
        <v>136.80000000000001</v>
      </c>
      <c r="CB550" s="5">
        <v>138.80000000000001</v>
      </c>
      <c r="CC550" s="5">
        <v>139.4</v>
      </c>
      <c r="CD550" s="5">
        <v>139.5</v>
      </c>
      <c r="CE550" s="5">
        <v>139.5</v>
      </c>
      <c r="CF550" s="5">
        <v>135.9</v>
      </c>
      <c r="CG550" s="5">
        <v>122.2</v>
      </c>
      <c r="CH550" s="5">
        <v>119.3</v>
      </c>
      <c r="CI550" s="5">
        <v>105.2</v>
      </c>
      <c r="CJ550" s="5">
        <v>94.4</v>
      </c>
      <c r="CK550" s="5">
        <v>95.2</v>
      </c>
      <c r="CL550" s="5">
        <v>94.6</v>
      </c>
      <c r="CM550" s="5">
        <v>90</v>
      </c>
      <c r="CN550" s="5">
        <v>90.4</v>
      </c>
      <c r="CO550" s="5">
        <v>89.8</v>
      </c>
      <c r="CP550" s="5">
        <v>84.9</v>
      </c>
      <c r="CQ550" s="5">
        <v>84.9</v>
      </c>
      <c r="CR550" s="5">
        <v>80.599999999999994</v>
      </c>
      <c r="CS550" s="5">
        <v>78.099999999999994</v>
      </c>
      <c r="CT550" s="5">
        <v>78.099999999999994</v>
      </c>
      <c r="CU550" s="5">
        <v>78.099999999999994</v>
      </c>
      <c r="CV550" s="5">
        <v>77.599999999999994</v>
      </c>
      <c r="CW550" s="5">
        <v>77.599999999999994</v>
      </c>
      <c r="CX550" s="5">
        <v>77.599999999999994</v>
      </c>
      <c r="CY550" s="5">
        <v>77.599999999999994</v>
      </c>
      <c r="CZ550" s="5">
        <v>77.599999999999994</v>
      </c>
      <c r="DA550" s="5">
        <v>77.599999999999994</v>
      </c>
      <c r="DB550" s="5">
        <v>77.599999999999994</v>
      </c>
      <c r="DC550" s="5">
        <v>81.3</v>
      </c>
      <c r="DD550" s="5">
        <v>81.3</v>
      </c>
      <c r="DE550" s="5">
        <v>81.900000000000006</v>
      </c>
      <c r="DF550" s="5">
        <v>79.900000000000006</v>
      </c>
      <c r="DG550" s="5">
        <v>79.599999999999994</v>
      </c>
      <c r="DH550" s="5">
        <v>78.900000000000006</v>
      </c>
      <c r="DI550" s="5">
        <v>80.3</v>
      </c>
      <c r="DJ550" s="5">
        <v>81.5</v>
      </c>
      <c r="DK550" s="5">
        <v>85.5</v>
      </c>
      <c r="DL550" s="5">
        <v>87.7</v>
      </c>
      <c r="DM550" s="5">
        <v>88</v>
      </c>
      <c r="DN550" s="5">
        <v>92.4</v>
      </c>
      <c r="DO550" s="5">
        <v>97.2</v>
      </c>
      <c r="DP550" s="5">
        <v>96.6</v>
      </c>
      <c r="DQ550" s="5">
        <v>99</v>
      </c>
      <c r="DR550" s="5">
        <v>98.3</v>
      </c>
      <c r="DS550" s="5">
        <v>100.2</v>
      </c>
      <c r="DT550" s="5">
        <v>104.9</v>
      </c>
    </row>
    <row r="551" spans="1:124">
      <c r="A551" s="3" t="s">
        <v>1115</v>
      </c>
      <c r="B551" s="3" t="s">
        <v>1116</v>
      </c>
      <c r="C551" s="4">
        <v>0.16911000000000001</v>
      </c>
      <c r="D551" s="5">
        <v>108.7</v>
      </c>
      <c r="E551" s="5">
        <v>110.1</v>
      </c>
      <c r="F551" s="5">
        <v>108.6</v>
      </c>
      <c r="G551" s="5">
        <v>106.7</v>
      </c>
      <c r="H551" s="5">
        <v>107.5</v>
      </c>
      <c r="I551" s="5">
        <v>108.1</v>
      </c>
      <c r="J551" s="5">
        <v>106.4</v>
      </c>
      <c r="K551" s="5">
        <v>108.7</v>
      </c>
      <c r="L551" s="5">
        <v>111.1</v>
      </c>
      <c r="M551" s="5">
        <v>107.9</v>
      </c>
      <c r="N551" s="5">
        <v>109.4</v>
      </c>
      <c r="O551" s="5">
        <v>110</v>
      </c>
      <c r="P551" s="5">
        <v>107.9</v>
      </c>
      <c r="Q551" s="5">
        <v>103.9</v>
      </c>
      <c r="R551" s="5">
        <v>105.7</v>
      </c>
      <c r="S551" s="5">
        <v>105.5</v>
      </c>
      <c r="T551" s="5">
        <v>110.7</v>
      </c>
      <c r="U551" s="5">
        <v>109.5</v>
      </c>
      <c r="V551" s="5">
        <v>108.3</v>
      </c>
      <c r="W551" s="5">
        <v>107.7</v>
      </c>
      <c r="X551" s="5">
        <v>107.1</v>
      </c>
      <c r="Y551" s="5">
        <v>106.2</v>
      </c>
      <c r="Z551" s="5">
        <v>105.4</v>
      </c>
      <c r="AA551" s="5">
        <v>104.7</v>
      </c>
      <c r="AB551" s="5">
        <v>102.6</v>
      </c>
      <c r="AC551" s="5">
        <v>99.8</v>
      </c>
      <c r="AD551" s="5">
        <v>100.1</v>
      </c>
      <c r="AE551" s="5">
        <v>97.7</v>
      </c>
      <c r="AF551" s="5">
        <v>99.4</v>
      </c>
      <c r="AG551" s="5">
        <v>94.5</v>
      </c>
      <c r="AH551" s="5">
        <v>88.7</v>
      </c>
      <c r="AI551" s="5">
        <v>91.1</v>
      </c>
      <c r="AJ551" s="5">
        <v>91.9</v>
      </c>
      <c r="AK551" s="5">
        <v>90.4</v>
      </c>
      <c r="AL551" s="5">
        <v>89.4</v>
      </c>
      <c r="AM551" s="5">
        <v>88.9</v>
      </c>
      <c r="AN551" s="5">
        <v>88.1</v>
      </c>
      <c r="AO551" s="5">
        <v>89.5</v>
      </c>
      <c r="AP551" s="5">
        <v>88.9</v>
      </c>
      <c r="AQ551" s="5">
        <v>87.9</v>
      </c>
      <c r="AR551" s="5">
        <v>91.4</v>
      </c>
      <c r="AS551" s="5">
        <v>89.1</v>
      </c>
      <c r="AT551" s="5">
        <v>89.9</v>
      </c>
      <c r="AU551" s="5">
        <v>87.2</v>
      </c>
      <c r="AV551" s="5">
        <v>85.7</v>
      </c>
      <c r="AW551" s="5">
        <v>85.7</v>
      </c>
      <c r="AX551" s="5">
        <v>85</v>
      </c>
      <c r="AY551" s="5">
        <v>84.6</v>
      </c>
      <c r="AZ551" s="5">
        <v>77.099999999999994</v>
      </c>
      <c r="BA551" s="5">
        <v>76.900000000000006</v>
      </c>
      <c r="BB551" s="5">
        <v>74</v>
      </c>
      <c r="BC551" s="5">
        <v>69</v>
      </c>
      <c r="BD551" s="5">
        <v>70.7</v>
      </c>
      <c r="BE551" s="5">
        <v>69.099999999999994</v>
      </c>
      <c r="BF551" s="5">
        <v>68.900000000000006</v>
      </c>
      <c r="BG551" s="5">
        <v>68.900000000000006</v>
      </c>
      <c r="BH551" s="5">
        <v>68.8</v>
      </c>
      <c r="BI551" s="5">
        <v>68.8</v>
      </c>
      <c r="BJ551" s="5">
        <v>68.8</v>
      </c>
      <c r="BK551" s="5">
        <v>69.5</v>
      </c>
      <c r="BL551" s="5">
        <v>69.099999999999994</v>
      </c>
      <c r="BM551" s="5">
        <v>70.900000000000006</v>
      </c>
      <c r="BN551" s="5">
        <v>73</v>
      </c>
      <c r="BO551" s="5">
        <v>76</v>
      </c>
      <c r="BP551" s="5">
        <v>78.400000000000006</v>
      </c>
      <c r="BQ551" s="5">
        <v>77.400000000000006</v>
      </c>
      <c r="BR551" s="5">
        <v>77.400000000000006</v>
      </c>
      <c r="BS551" s="5">
        <v>107.7</v>
      </c>
      <c r="BT551" s="5">
        <v>109.9</v>
      </c>
      <c r="BU551" s="5">
        <v>114</v>
      </c>
      <c r="BV551" s="5">
        <v>108.2</v>
      </c>
      <c r="BW551" s="5">
        <v>116.2</v>
      </c>
      <c r="BX551" s="5">
        <v>127.9</v>
      </c>
      <c r="BY551" s="5">
        <v>129</v>
      </c>
      <c r="BZ551" s="5">
        <v>131.19999999999999</v>
      </c>
      <c r="CA551" s="5">
        <v>136.80000000000001</v>
      </c>
      <c r="CB551" s="5">
        <v>138.80000000000001</v>
      </c>
      <c r="CC551" s="5">
        <v>139.4</v>
      </c>
      <c r="CD551" s="5">
        <v>139.5</v>
      </c>
      <c r="CE551" s="5">
        <v>139.5</v>
      </c>
      <c r="CF551" s="5">
        <v>135.9</v>
      </c>
      <c r="CG551" s="5">
        <v>122.2</v>
      </c>
      <c r="CH551" s="5">
        <v>119.3</v>
      </c>
      <c r="CI551" s="5">
        <v>105.2</v>
      </c>
      <c r="CJ551" s="5">
        <v>94.4</v>
      </c>
      <c r="CK551" s="5">
        <v>95.2</v>
      </c>
      <c r="CL551" s="5">
        <v>94.6</v>
      </c>
      <c r="CM551" s="5">
        <v>90</v>
      </c>
      <c r="CN551" s="5">
        <v>90.4</v>
      </c>
      <c r="CO551" s="5">
        <v>89.8</v>
      </c>
      <c r="CP551" s="5">
        <v>84.9</v>
      </c>
      <c r="CQ551" s="5">
        <v>84.9</v>
      </c>
      <c r="CR551" s="5">
        <v>80.599999999999994</v>
      </c>
      <c r="CS551" s="5">
        <v>78.099999999999994</v>
      </c>
      <c r="CT551" s="5">
        <v>78.099999999999994</v>
      </c>
      <c r="CU551" s="5">
        <v>78.099999999999994</v>
      </c>
      <c r="CV551" s="5">
        <v>77.599999999999994</v>
      </c>
      <c r="CW551" s="5">
        <v>77.599999999999994</v>
      </c>
      <c r="CX551" s="5">
        <v>77.599999999999994</v>
      </c>
      <c r="CY551" s="5">
        <v>77.599999999999994</v>
      </c>
      <c r="CZ551" s="5">
        <v>77.599999999999994</v>
      </c>
      <c r="DA551" s="5">
        <v>77.599999999999994</v>
      </c>
      <c r="DB551" s="5">
        <v>77.599999999999994</v>
      </c>
      <c r="DC551" s="5">
        <v>81.3</v>
      </c>
      <c r="DD551" s="5">
        <v>81.3</v>
      </c>
      <c r="DE551" s="5">
        <v>81.900000000000006</v>
      </c>
      <c r="DF551" s="5">
        <v>79.900000000000006</v>
      </c>
      <c r="DG551" s="5">
        <v>79.599999999999994</v>
      </c>
      <c r="DH551" s="5">
        <v>78.900000000000006</v>
      </c>
      <c r="DI551" s="5">
        <v>80.3</v>
      </c>
      <c r="DJ551" s="5">
        <v>81.5</v>
      </c>
      <c r="DK551" s="5">
        <v>85.5</v>
      </c>
      <c r="DL551" s="5">
        <v>87.7</v>
      </c>
      <c r="DM551" s="5">
        <v>88</v>
      </c>
      <c r="DN551" s="5">
        <v>92.4</v>
      </c>
      <c r="DO551" s="5">
        <v>97.2</v>
      </c>
      <c r="DP551" s="5">
        <v>96.6</v>
      </c>
      <c r="DQ551" s="5">
        <v>99</v>
      </c>
      <c r="DR551" s="5">
        <v>98.3</v>
      </c>
      <c r="DS551" s="5">
        <v>100.2</v>
      </c>
      <c r="DT551" s="5">
        <v>104.9</v>
      </c>
    </row>
    <row r="552" spans="1:124">
      <c r="A552" s="3" t="s">
        <v>1117</v>
      </c>
      <c r="B552" s="3" t="s">
        <v>1118</v>
      </c>
      <c r="C552" s="4">
        <v>9.6463199999999993</v>
      </c>
      <c r="D552" s="5">
        <v>105.9</v>
      </c>
      <c r="E552" s="5">
        <v>106.5</v>
      </c>
      <c r="F552" s="5">
        <v>106.5</v>
      </c>
      <c r="G552" s="5">
        <v>105.9</v>
      </c>
      <c r="H552" s="5">
        <v>105.2</v>
      </c>
      <c r="I552" s="5">
        <v>105.4</v>
      </c>
      <c r="J552" s="5">
        <v>105</v>
      </c>
      <c r="K552" s="5">
        <v>104.2</v>
      </c>
      <c r="L552" s="5">
        <v>103.6</v>
      </c>
      <c r="M552" s="5">
        <v>103.6</v>
      </c>
      <c r="N552" s="5">
        <v>102.6</v>
      </c>
      <c r="O552" s="5">
        <v>103.2</v>
      </c>
      <c r="P552" s="5">
        <v>103.3</v>
      </c>
      <c r="Q552" s="5">
        <v>102.3</v>
      </c>
      <c r="R552" s="5">
        <v>101.6</v>
      </c>
      <c r="S552" s="5">
        <v>101.8</v>
      </c>
      <c r="T552" s="5">
        <v>101.4</v>
      </c>
      <c r="U552" s="5">
        <v>102.8</v>
      </c>
      <c r="V552" s="5">
        <v>102.5</v>
      </c>
      <c r="W552" s="5">
        <v>102.3</v>
      </c>
      <c r="X552" s="5">
        <v>102.9</v>
      </c>
      <c r="Y552" s="5">
        <v>103.9</v>
      </c>
      <c r="Z552" s="5">
        <v>104.4</v>
      </c>
      <c r="AA552" s="5">
        <v>105</v>
      </c>
      <c r="AB552" s="5">
        <v>103.5</v>
      </c>
      <c r="AC552" s="5">
        <v>104</v>
      </c>
      <c r="AD552" s="5">
        <v>106</v>
      </c>
      <c r="AE552" s="5">
        <v>106</v>
      </c>
      <c r="AF552" s="5">
        <v>105.7</v>
      </c>
      <c r="AG552" s="5">
        <v>104.6</v>
      </c>
      <c r="AH552" s="5">
        <v>104.5</v>
      </c>
      <c r="AI552" s="5">
        <v>103.3</v>
      </c>
      <c r="AJ552" s="5">
        <v>102.2</v>
      </c>
      <c r="AK552" s="5">
        <v>101.6</v>
      </c>
      <c r="AL552" s="5">
        <v>100.5</v>
      </c>
      <c r="AM552" s="5">
        <v>99.5</v>
      </c>
      <c r="AN552" s="5">
        <v>99.2</v>
      </c>
      <c r="AO552" s="5">
        <v>98.3</v>
      </c>
      <c r="AP552" s="5">
        <v>97.1</v>
      </c>
      <c r="AQ552" s="5">
        <v>94.9</v>
      </c>
      <c r="AR552" s="5">
        <v>91.6</v>
      </c>
      <c r="AS552" s="5">
        <v>92.2</v>
      </c>
      <c r="AT552" s="5">
        <v>91.6</v>
      </c>
      <c r="AU552" s="5">
        <v>89.2</v>
      </c>
      <c r="AV552" s="5">
        <v>87</v>
      </c>
      <c r="AW552" s="5">
        <v>86.7</v>
      </c>
      <c r="AX552" s="5">
        <v>87.4</v>
      </c>
      <c r="AY552" s="5">
        <v>89.2</v>
      </c>
      <c r="AZ552" s="5">
        <v>89.9</v>
      </c>
      <c r="BA552" s="5">
        <v>90.2</v>
      </c>
      <c r="BB552" s="5">
        <v>89.6</v>
      </c>
      <c r="BC552" s="5">
        <v>88.7</v>
      </c>
      <c r="BD552" s="5">
        <v>87.8</v>
      </c>
      <c r="BE552" s="5">
        <v>88.7</v>
      </c>
      <c r="BF552" s="5">
        <v>91</v>
      </c>
      <c r="BG552" s="5">
        <v>91.9</v>
      </c>
      <c r="BH552" s="5">
        <v>92.7</v>
      </c>
      <c r="BI552" s="5">
        <v>93.7</v>
      </c>
      <c r="BJ552" s="5">
        <v>93.7</v>
      </c>
      <c r="BK552" s="5">
        <v>95.6</v>
      </c>
      <c r="BL552" s="5">
        <v>97.4</v>
      </c>
      <c r="BM552" s="5">
        <v>96.9</v>
      </c>
      <c r="BN552" s="5">
        <v>96.3</v>
      </c>
      <c r="BO552" s="5">
        <v>97</v>
      </c>
      <c r="BP552" s="5">
        <v>98.5</v>
      </c>
      <c r="BQ552" s="5">
        <v>100.9</v>
      </c>
      <c r="BR552" s="5">
        <v>100.7</v>
      </c>
      <c r="BS552" s="5">
        <v>101.3</v>
      </c>
      <c r="BT552" s="5">
        <v>102.9</v>
      </c>
      <c r="BU552" s="5">
        <v>106.3</v>
      </c>
      <c r="BV552" s="5">
        <v>108.8</v>
      </c>
      <c r="BW552" s="5">
        <v>109.6</v>
      </c>
      <c r="BX552" s="5">
        <v>110.4</v>
      </c>
      <c r="BY552" s="5">
        <v>112.2</v>
      </c>
      <c r="BZ552" s="5">
        <v>112.9</v>
      </c>
      <c r="CA552" s="5">
        <v>112.1</v>
      </c>
      <c r="CB552" s="5">
        <v>111.6</v>
      </c>
      <c r="CC552" s="5">
        <v>114.2</v>
      </c>
      <c r="CD552" s="5">
        <v>114.8</v>
      </c>
      <c r="CE552" s="5">
        <v>114</v>
      </c>
      <c r="CF552" s="5">
        <v>112.3</v>
      </c>
      <c r="CG552" s="5">
        <v>110.1</v>
      </c>
      <c r="CH552" s="5">
        <v>111</v>
      </c>
      <c r="CI552" s="5">
        <v>111.1</v>
      </c>
      <c r="CJ552" s="5">
        <v>110.5</v>
      </c>
      <c r="CK552" s="5">
        <v>109.6</v>
      </c>
      <c r="CL552" s="5">
        <v>108.7</v>
      </c>
      <c r="CM552" s="5">
        <v>106.9</v>
      </c>
      <c r="CN552" s="5">
        <v>104.6</v>
      </c>
      <c r="CO552" s="5">
        <v>104.4</v>
      </c>
      <c r="CP552" s="5">
        <v>103.4</v>
      </c>
      <c r="CQ552" s="5">
        <v>103.4</v>
      </c>
      <c r="CR552" s="5">
        <v>103.6</v>
      </c>
      <c r="CS552" s="5">
        <v>106.5</v>
      </c>
      <c r="CT552" s="5">
        <v>107</v>
      </c>
      <c r="CU552" s="5">
        <v>106</v>
      </c>
      <c r="CV552" s="5">
        <v>107</v>
      </c>
      <c r="CW552" s="5">
        <v>103.3</v>
      </c>
      <c r="CX552" s="5">
        <v>103.8</v>
      </c>
      <c r="CY552" s="5">
        <v>103.8</v>
      </c>
      <c r="CZ552" s="5">
        <v>106.5</v>
      </c>
      <c r="DA552" s="5">
        <v>108.2</v>
      </c>
      <c r="DB552" s="5">
        <v>108.9</v>
      </c>
      <c r="DC552" s="5">
        <v>111.5</v>
      </c>
      <c r="DD552" s="5">
        <v>115.8</v>
      </c>
      <c r="DE552" s="5">
        <v>122.8</v>
      </c>
      <c r="DF552" s="5">
        <v>121.1</v>
      </c>
      <c r="DG552" s="5">
        <v>124</v>
      </c>
      <c r="DH552" s="5">
        <v>128.6</v>
      </c>
      <c r="DI552" s="5">
        <v>133.5</v>
      </c>
      <c r="DJ552" s="5">
        <v>134</v>
      </c>
      <c r="DK552" s="5">
        <v>134</v>
      </c>
      <c r="DL552" s="5">
        <v>135.9</v>
      </c>
      <c r="DM552" s="5">
        <v>137.80000000000001</v>
      </c>
      <c r="DN552" s="5">
        <v>143.9</v>
      </c>
      <c r="DO552" s="5">
        <v>143.6</v>
      </c>
      <c r="DP552" s="5">
        <v>141.9</v>
      </c>
      <c r="DQ552" s="5">
        <v>143.1</v>
      </c>
      <c r="DR552" s="5">
        <v>147.1</v>
      </c>
      <c r="DS552" s="5">
        <v>156.19999999999999</v>
      </c>
      <c r="DT552" s="5">
        <v>160.5</v>
      </c>
    </row>
    <row r="553" spans="1:124">
      <c r="A553" s="3" t="s">
        <v>1119</v>
      </c>
      <c r="B553" s="3" t="s">
        <v>1120</v>
      </c>
      <c r="C553" s="4">
        <v>1.41103</v>
      </c>
      <c r="D553" s="5">
        <v>115.5</v>
      </c>
      <c r="E553" s="5">
        <v>114.9</v>
      </c>
      <c r="F553" s="5">
        <v>113.6</v>
      </c>
      <c r="G553" s="5">
        <v>109.2</v>
      </c>
      <c r="H553" s="5">
        <v>107.7</v>
      </c>
      <c r="I553" s="5">
        <v>107.4</v>
      </c>
      <c r="J553" s="5">
        <v>105.3</v>
      </c>
      <c r="K553" s="5">
        <v>104.4</v>
      </c>
      <c r="L553" s="5">
        <v>102.4</v>
      </c>
      <c r="M553" s="5">
        <v>104.4</v>
      </c>
      <c r="N553" s="5">
        <v>103.8</v>
      </c>
      <c r="O553" s="5">
        <v>104.8</v>
      </c>
      <c r="P553" s="5">
        <v>104.6</v>
      </c>
      <c r="Q553" s="5">
        <v>105</v>
      </c>
      <c r="R553" s="5">
        <v>103.1</v>
      </c>
      <c r="S553" s="5">
        <v>102.3</v>
      </c>
      <c r="T553" s="5">
        <v>99</v>
      </c>
      <c r="U553" s="5">
        <v>102.4</v>
      </c>
      <c r="V553" s="5">
        <v>102.2</v>
      </c>
      <c r="W553" s="5">
        <v>101.8</v>
      </c>
      <c r="X553" s="5">
        <v>102.9</v>
      </c>
      <c r="Y553" s="5">
        <v>104.3</v>
      </c>
      <c r="Z553" s="5">
        <v>107</v>
      </c>
      <c r="AA553" s="5">
        <v>107.1</v>
      </c>
      <c r="AB553" s="5">
        <v>106.7</v>
      </c>
      <c r="AC553" s="5">
        <v>108.1</v>
      </c>
      <c r="AD553" s="5">
        <v>109.1</v>
      </c>
      <c r="AE553" s="5">
        <v>108.9</v>
      </c>
      <c r="AF553" s="5">
        <v>107.5</v>
      </c>
      <c r="AG553" s="5">
        <v>105.3</v>
      </c>
      <c r="AH553" s="5">
        <v>105.4</v>
      </c>
      <c r="AI553" s="5">
        <v>103.4</v>
      </c>
      <c r="AJ553" s="5">
        <v>102.6</v>
      </c>
      <c r="AK553" s="5">
        <v>101.9</v>
      </c>
      <c r="AL553" s="5">
        <v>100.1</v>
      </c>
      <c r="AM553" s="5">
        <v>95.9</v>
      </c>
      <c r="AN553" s="5">
        <v>96.9</v>
      </c>
      <c r="AO553" s="5">
        <v>94.8</v>
      </c>
      <c r="AP553" s="5">
        <v>92.8</v>
      </c>
      <c r="AQ553" s="5">
        <v>89.7</v>
      </c>
      <c r="AR553" s="5">
        <v>84.1</v>
      </c>
      <c r="AS553" s="5">
        <v>85.7</v>
      </c>
      <c r="AT553" s="5">
        <v>83.7</v>
      </c>
      <c r="AU553" s="5">
        <v>80.599999999999994</v>
      </c>
      <c r="AV553" s="5">
        <v>77.400000000000006</v>
      </c>
      <c r="AW553" s="5">
        <v>79.3</v>
      </c>
      <c r="AX553" s="5">
        <v>78.900000000000006</v>
      </c>
      <c r="AY553" s="5">
        <v>81</v>
      </c>
      <c r="AZ553" s="5">
        <v>81.400000000000006</v>
      </c>
      <c r="BA553" s="5">
        <v>81.900000000000006</v>
      </c>
      <c r="BB553" s="5">
        <v>79</v>
      </c>
      <c r="BC553" s="5">
        <v>77.3</v>
      </c>
      <c r="BD553" s="5">
        <v>76.3</v>
      </c>
      <c r="BE553" s="5">
        <v>78.8</v>
      </c>
      <c r="BF553" s="5">
        <v>82.5</v>
      </c>
      <c r="BG553" s="5">
        <v>85.1</v>
      </c>
      <c r="BH553" s="5">
        <v>87.5</v>
      </c>
      <c r="BI553" s="5">
        <v>88.1</v>
      </c>
      <c r="BJ553" s="5">
        <v>88.1</v>
      </c>
      <c r="BK553" s="5">
        <v>89.1</v>
      </c>
      <c r="BL553" s="5">
        <v>92.8</v>
      </c>
      <c r="BM553" s="5">
        <v>92.7</v>
      </c>
      <c r="BN553" s="5">
        <v>92.6</v>
      </c>
      <c r="BO553" s="5">
        <v>93.6</v>
      </c>
      <c r="BP553" s="5">
        <v>93.7</v>
      </c>
      <c r="BQ553" s="5">
        <v>97.6</v>
      </c>
      <c r="BR553" s="5">
        <v>97</v>
      </c>
      <c r="BS553" s="5">
        <v>96.6</v>
      </c>
      <c r="BT553" s="5">
        <v>97.7</v>
      </c>
      <c r="BU553" s="5">
        <v>105.4</v>
      </c>
      <c r="BV553" s="5">
        <v>109</v>
      </c>
      <c r="BW553" s="5">
        <v>109.8</v>
      </c>
      <c r="BX553" s="5">
        <v>109.8</v>
      </c>
      <c r="BY553" s="5">
        <v>111.6</v>
      </c>
      <c r="BZ553" s="5">
        <v>112.9</v>
      </c>
      <c r="CA553" s="5">
        <v>113.4</v>
      </c>
      <c r="CB553" s="5">
        <v>112.6</v>
      </c>
      <c r="CC553" s="5">
        <v>120.6</v>
      </c>
      <c r="CD553" s="5">
        <v>119</v>
      </c>
      <c r="CE553" s="5">
        <v>117.3</v>
      </c>
      <c r="CF553" s="5">
        <v>113.3</v>
      </c>
      <c r="CG553" s="5">
        <v>108.8</v>
      </c>
      <c r="CH553" s="5">
        <v>108.9</v>
      </c>
      <c r="CI553" s="5">
        <v>108.3</v>
      </c>
      <c r="CJ553" s="5">
        <v>106.2</v>
      </c>
      <c r="CK553" s="5">
        <v>105.6</v>
      </c>
      <c r="CL553" s="5">
        <v>105</v>
      </c>
      <c r="CM553" s="5">
        <v>100.8</v>
      </c>
      <c r="CN553" s="5">
        <v>96.2</v>
      </c>
      <c r="CO553" s="5">
        <v>95.5</v>
      </c>
      <c r="CP553" s="5">
        <v>95.1</v>
      </c>
      <c r="CQ553" s="5">
        <v>96</v>
      </c>
      <c r="CR553" s="5">
        <v>96.6</v>
      </c>
      <c r="CS553" s="5">
        <v>102.3</v>
      </c>
      <c r="CT553" s="5">
        <v>104.3</v>
      </c>
      <c r="CU553" s="5">
        <v>103.5</v>
      </c>
      <c r="CV553" s="5">
        <v>113.1</v>
      </c>
      <c r="CW553" s="5">
        <v>97.9</v>
      </c>
      <c r="CX553" s="5">
        <v>97</v>
      </c>
      <c r="CY553" s="5">
        <v>96.4</v>
      </c>
      <c r="CZ553" s="5">
        <v>101.4</v>
      </c>
      <c r="DA553" s="5">
        <v>104.9</v>
      </c>
      <c r="DB553" s="5">
        <v>105.3</v>
      </c>
      <c r="DC553" s="5">
        <v>108.4</v>
      </c>
      <c r="DD553" s="5">
        <v>116.2</v>
      </c>
      <c r="DE553" s="5">
        <v>123.2</v>
      </c>
      <c r="DF553" s="5">
        <v>121.2</v>
      </c>
      <c r="DG553" s="5">
        <v>125.5</v>
      </c>
      <c r="DH553" s="5">
        <v>133.6</v>
      </c>
      <c r="DI553" s="5">
        <v>138.19999999999999</v>
      </c>
      <c r="DJ553" s="5">
        <v>138.19999999999999</v>
      </c>
      <c r="DK553" s="5">
        <v>137.80000000000001</v>
      </c>
      <c r="DL553" s="5">
        <v>142.19999999999999</v>
      </c>
      <c r="DM553" s="5">
        <v>147.19999999999999</v>
      </c>
      <c r="DN553" s="5">
        <v>161.6</v>
      </c>
      <c r="DO553" s="5">
        <v>163.6</v>
      </c>
      <c r="DP553" s="5">
        <v>153.6</v>
      </c>
      <c r="DQ553" s="5">
        <v>153.9</v>
      </c>
      <c r="DR553" s="5">
        <v>162.4</v>
      </c>
      <c r="DS553" s="5">
        <v>177.1</v>
      </c>
      <c r="DT553" s="5">
        <v>181.4</v>
      </c>
    </row>
    <row r="554" spans="1:124">
      <c r="A554" s="3" t="s">
        <v>1121</v>
      </c>
      <c r="B554" s="3" t="s">
        <v>1122</v>
      </c>
      <c r="C554" s="4">
        <v>1.00352</v>
      </c>
      <c r="D554" s="5">
        <v>119.4</v>
      </c>
      <c r="E554" s="5">
        <v>116.9</v>
      </c>
      <c r="F554" s="5">
        <v>115</v>
      </c>
      <c r="G554" s="5">
        <v>109.3</v>
      </c>
      <c r="H554" s="5">
        <v>107</v>
      </c>
      <c r="I554" s="5">
        <v>107.9</v>
      </c>
      <c r="J554" s="5">
        <v>105.9</v>
      </c>
      <c r="K554" s="5">
        <v>104.6</v>
      </c>
      <c r="L554" s="5">
        <v>101.4</v>
      </c>
      <c r="M554" s="5">
        <v>104</v>
      </c>
      <c r="N554" s="5">
        <v>102.6</v>
      </c>
      <c r="O554" s="5">
        <v>103.3</v>
      </c>
      <c r="P554" s="5">
        <v>103</v>
      </c>
      <c r="Q554" s="5">
        <v>103.7</v>
      </c>
      <c r="R554" s="5">
        <v>101.3</v>
      </c>
      <c r="S554" s="5">
        <v>100.5</v>
      </c>
      <c r="T554" s="5">
        <v>96.3</v>
      </c>
      <c r="U554" s="5">
        <v>100.8</v>
      </c>
      <c r="V554" s="5">
        <v>99.4</v>
      </c>
      <c r="W554" s="5">
        <v>98.7</v>
      </c>
      <c r="X554" s="5">
        <v>100.9</v>
      </c>
      <c r="Y554" s="5">
        <v>102.5</v>
      </c>
      <c r="Z554" s="5">
        <v>106.2</v>
      </c>
      <c r="AA554" s="5">
        <v>106.1</v>
      </c>
      <c r="AB554" s="5">
        <v>105.4</v>
      </c>
      <c r="AC554" s="5">
        <v>107.4</v>
      </c>
      <c r="AD554" s="5">
        <v>108.2</v>
      </c>
      <c r="AE554" s="5">
        <v>106.2</v>
      </c>
      <c r="AF554" s="5">
        <v>104.2</v>
      </c>
      <c r="AG554" s="5">
        <v>104.5</v>
      </c>
      <c r="AH554" s="5">
        <v>105.4</v>
      </c>
      <c r="AI554" s="5">
        <v>101.6</v>
      </c>
      <c r="AJ554" s="5">
        <v>100.3</v>
      </c>
      <c r="AK554" s="5">
        <v>99.7</v>
      </c>
      <c r="AL554" s="5">
        <v>97.8</v>
      </c>
      <c r="AM554" s="5">
        <v>93.2</v>
      </c>
      <c r="AN554" s="5">
        <v>94.9</v>
      </c>
      <c r="AO554" s="5">
        <v>92.5</v>
      </c>
      <c r="AP554" s="5">
        <v>89.9</v>
      </c>
      <c r="AQ554" s="5">
        <v>86</v>
      </c>
      <c r="AR554" s="5">
        <v>78.5</v>
      </c>
      <c r="AS554" s="5">
        <v>81.099999999999994</v>
      </c>
      <c r="AT554" s="5">
        <v>78.900000000000006</v>
      </c>
      <c r="AU554" s="5">
        <v>75.099999999999994</v>
      </c>
      <c r="AV554" s="5">
        <v>71.400000000000006</v>
      </c>
      <c r="AW554" s="5">
        <v>74.400000000000006</v>
      </c>
      <c r="AX554" s="5">
        <v>74</v>
      </c>
      <c r="AY554" s="5">
        <v>76.3</v>
      </c>
      <c r="AZ554" s="5">
        <v>75.8</v>
      </c>
      <c r="BA554" s="5">
        <v>76.599999999999994</v>
      </c>
      <c r="BB554" s="5">
        <v>72.8</v>
      </c>
      <c r="BC554" s="5">
        <v>69.900000000000006</v>
      </c>
      <c r="BD554" s="5">
        <v>68.2</v>
      </c>
      <c r="BE554" s="5">
        <v>70.400000000000006</v>
      </c>
      <c r="BF554" s="5">
        <v>73.900000000000006</v>
      </c>
      <c r="BG554" s="5">
        <v>74.5</v>
      </c>
      <c r="BH554" s="5">
        <v>74.8</v>
      </c>
      <c r="BI554" s="5">
        <v>75.2</v>
      </c>
      <c r="BJ554" s="5">
        <v>75.7</v>
      </c>
      <c r="BK554" s="5">
        <v>77.099999999999994</v>
      </c>
      <c r="BL554" s="5">
        <v>82.9</v>
      </c>
      <c r="BM554" s="5">
        <v>82.1</v>
      </c>
      <c r="BN554" s="5">
        <v>82.9</v>
      </c>
      <c r="BO554" s="5">
        <v>84</v>
      </c>
      <c r="BP554" s="5">
        <v>83.8</v>
      </c>
      <c r="BQ554" s="5">
        <v>88.3</v>
      </c>
      <c r="BR554" s="5">
        <v>87.3</v>
      </c>
      <c r="BS554" s="5">
        <v>86.7</v>
      </c>
      <c r="BT554" s="5">
        <v>88.9</v>
      </c>
      <c r="BU554" s="5">
        <v>98.7</v>
      </c>
      <c r="BV554" s="5">
        <v>103.5</v>
      </c>
      <c r="BW554" s="5">
        <v>103.6</v>
      </c>
      <c r="BX554" s="5">
        <v>103.7</v>
      </c>
      <c r="BY554" s="5">
        <v>106.9</v>
      </c>
      <c r="BZ554" s="5">
        <v>109.3</v>
      </c>
      <c r="CA554" s="5">
        <v>109.8</v>
      </c>
      <c r="CB554" s="5">
        <v>109.2</v>
      </c>
      <c r="CC554" s="5">
        <v>119.9</v>
      </c>
      <c r="CD554" s="5">
        <v>116.8</v>
      </c>
      <c r="CE554" s="5">
        <v>113.7</v>
      </c>
      <c r="CF554" s="5">
        <v>108.8</v>
      </c>
      <c r="CG554" s="5">
        <v>103.3</v>
      </c>
      <c r="CH554" s="5">
        <v>103.6</v>
      </c>
      <c r="CI554" s="5">
        <v>103.4</v>
      </c>
      <c r="CJ554" s="5">
        <v>100.3</v>
      </c>
      <c r="CK554" s="5">
        <v>98.8</v>
      </c>
      <c r="CL554" s="5">
        <v>99</v>
      </c>
      <c r="CM554" s="5">
        <v>93.8</v>
      </c>
      <c r="CN554" s="5">
        <v>88.1</v>
      </c>
      <c r="CO554" s="5">
        <v>88.4</v>
      </c>
      <c r="CP554" s="5">
        <v>88.5</v>
      </c>
      <c r="CQ554" s="5">
        <v>89.8</v>
      </c>
      <c r="CR554" s="5">
        <v>90.9</v>
      </c>
      <c r="CS554" s="5">
        <v>98.2</v>
      </c>
      <c r="CT554" s="5">
        <v>101</v>
      </c>
      <c r="CU554" s="5">
        <v>99.8</v>
      </c>
      <c r="CV554" s="5">
        <v>113.6</v>
      </c>
      <c r="CW554" s="5">
        <v>90</v>
      </c>
      <c r="CX554" s="5">
        <v>89.7</v>
      </c>
      <c r="CY554" s="5">
        <v>88.9</v>
      </c>
      <c r="CZ554" s="5">
        <v>96.4</v>
      </c>
      <c r="DA554" s="5">
        <v>100.5</v>
      </c>
      <c r="DB554" s="5">
        <v>101.2</v>
      </c>
      <c r="DC554" s="5">
        <v>105.9</v>
      </c>
      <c r="DD554" s="5">
        <v>115.9</v>
      </c>
      <c r="DE554" s="5">
        <v>124.5</v>
      </c>
      <c r="DF554" s="5">
        <v>119.2</v>
      </c>
      <c r="DG554" s="5">
        <v>122.1</v>
      </c>
      <c r="DH554" s="5">
        <v>132.30000000000001</v>
      </c>
      <c r="DI554" s="5">
        <v>138</v>
      </c>
      <c r="DJ554" s="5">
        <v>136.30000000000001</v>
      </c>
      <c r="DK554" s="5">
        <v>133.19999999999999</v>
      </c>
      <c r="DL554" s="5">
        <v>137.6</v>
      </c>
      <c r="DM554" s="5">
        <v>144.4</v>
      </c>
      <c r="DN554" s="5">
        <v>157.5</v>
      </c>
      <c r="DO554" s="5">
        <v>160.4</v>
      </c>
      <c r="DP554" s="5">
        <v>147.30000000000001</v>
      </c>
      <c r="DQ554" s="5">
        <v>150.69999999999999</v>
      </c>
      <c r="DR554" s="5">
        <v>165</v>
      </c>
      <c r="DS554" s="5">
        <v>181.3</v>
      </c>
      <c r="DT554" s="5">
        <v>184.1</v>
      </c>
    </row>
    <row r="555" spans="1:124">
      <c r="A555" s="3" t="s">
        <v>1123</v>
      </c>
      <c r="B555" s="3" t="s">
        <v>1124</v>
      </c>
      <c r="C555" s="4">
        <v>0.11194999999999999</v>
      </c>
      <c r="D555" s="5">
        <v>102.8</v>
      </c>
      <c r="E555" s="5">
        <v>103.6</v>
      </c>
      <c r="F555" s="5">
        <v>106.9</v>
      </c>
      <c r="G555" s="5">
        <v>106.2</v>
      </c>
      <c r="H555" s="5">
        <v>105.2</v>
      </c>
      <c r="I555" s="5">
        <v>104.9</v>
      </c>
      <c r="J555" s="5">
        <v>102.6</v>
      </c>
      <c r="K555" s="5">
        <v>103.4</v>
      </c>
      <c r="L555" s="5">
        <v>102.1</v>
      </c>
      <c r="M555" s="5">
        <v>103.3</v>
      </c>
      <c r="N555" s="5">
        <v>105.2</v>
      </c>
      <c r="O555" s="5">
        <v>107.5</v>
      </c>
      <c r="P555" s="5">
        <v>109.2</v>
      </c>
      <c r="Q555" s="5">
        <v>107.9</v>
      </c>
      <c r="R555" s="5">
        <v>105.4</v>
      </c>
      <c r="S555" s="5">
        <v>104.4</v>
      </c>
      <c r="T555" s="5">
        <v>103.2</v>
      </c>
      <c r="U555" s="5">
        <v>104.9</v>
      </c>
      <c r="V555" s="5">
        <v>106.4</v>
      </c>
      <c r="W555" s="5">
        <v>109.1</v>
      </c>
      <c r="X555" s="5">
        <v>109</v>
      </c>
      <c r="Y555" s="5">
        <v>105.2</v>
      </c>
      <c r="Z555" s="5">
        <v>109.6</v>
      </c>
      <c r="AA555" s="5">
        <v>108.8</v>
      </c>
      <c r="AB555" s="5">
        <v>110.1</v>
      </c>
      <c r="AC555" s="5">
        <v>110.2</v>
      </c>
      <c r="AD555" s="5">
        <v>109.8</v>
      </c>
      <c r="AE555" s="5">
        <v>110.5</v>
      </c>
      <c r="AF555" s="5">
        <v>111</v>
      </c>
      <c r="AG555" s="5">
        <v>112.6</v>
      </c>
      <c r="AH555" s="5">
        <v>111.1</v>
      </c>
      <c r="AI555" s="5">
        <v>109.4</v>
      </c>
      <c r="AJ555" s="5">
        <v>110</v>
      </c>
      <c r="AK555" s="5">
        <v>110.4</v>
      </c>
      <c r="AL555" s="5">
        <v>110.3</v>
      </c>
      <c r="AM555" s="5">
        <v>109</v>
      </c>
      <c r="AN555" s="5">
        <v>108.4</v>
      </c>
      <c r="AO555" s="5">
        <v>108.5</v>
      </c>
      <c r="AP555" s="5">
        <v>106.8</v>
      </c>
      <c r="AQ555" s="5">
        <v>107.3</v>
      </c>
      <c r="AR555" s="5">
        <v>106.1</v>
      </c>
      <c r="AS555" s="5">
        <v>104</v>
      </c>
      <c r="AT555" s="5">
        <v>100.6</v>
      </c>
      <c r="AU555" s="5">
        <v>99.7</v>
      </c>
      <c r="AV555" s="5">
        <v>99.4</v>
      </c>
      <c r="AW555" s="5">
        <v>97.4</v>
      </c>
      <c r="AX555" s="5">
        <v>96.6</v>
      </c>
      <c r="AY555" s="5">
        <v>95.4</v>
      </c>
      <c r="AZ555" s="5">
        <v>95</v>
      </c>
      <c r="BA555" s="5">
        <v>95.5</v>
      </c>
      <c r="BB555" s="5">
        <v>96.1</v>
      </c>
      <c r="BC555" s="5">
        <v>100.1</v>
      </c>
      <c r="BD555" s="5">
        <v>101.2</v>
      </c>
      <c r="BE555" s="5">
        <v>105.5</v>
      </c>
      <c r="BF555" s="5">
        <v>110.4</v>
      </c>
      <c r="BG555" s="5">
        <v>122.4</v>
      </c>
      <c r="BH555" s="5">
        <v>135.4</v>
      </c>
      <c r="BI555" s="5">
        <v>136.9</v>
      </c>
      <c r="BJ555" s="5">
        <v>137.1</v>
      </c>
      <c r="BK555" s="5">
        <v>136.9</v>
      </c>
      <c r="BL555" s="5">
        <v>133.5</v>
      </c>
      <c r="BM555" s="5">
        <v>134.69999999999999</v>
      </c>
      <c r="BN555" s="5">
        <v>121.2</v>
      </c>
      <c r="BO555" s="5">
        <v>114.6</v>
      </c>
      <c r="BP555" s="5">
        <v>114.7</v>
      </c>
      <c r="BQ555" s="5">
        <v>118.2</v>
      </c>
      <c r="BR555" s="5">
        <v>120.1</v>
      </c>
      <c r="BS555" s="5">
        <v>121</v>
      </c>
      <c r="BT555" s="5">
        <v>117.2</v>
      </c>
      <c r="BU555" s="5">
        <v>119.3</v>
      </c>
      <c r="BV555" s="5">
        <v>120.2</v>
      </c>
      <c r="BW555" s="5">
        <v>123.9</v>
      </c>
      <c r="BX555" s="5">
        <v>124.3</v>
      </c>
      <c r="BY555" s="5">
        <v>122.1</v>
      </c>
      <c r="BZ555" s="5">
        <v>122.5</v>
      </c>
      <c r="CA555" s="5">
        <v>124.7</v>
      </c>
      <c r="CB555" s="5">
        <v>119.4</v>
      </c>
      <c r="CC555" s="5">
        <v>120.7</v>
      </c>
      <c r="CD555" s="5">
        <v>122.7</v>
      </c>
      <c r="CE555" s="5">
        <v>123.8</v>
      </c>
      <c r="CF555" s="5">
        <v>120.7</v>
      </c>
      <c r="CG555" s="5">
        <v>117.1</v>
      </c>
      <c r="CH555" s="5">
        <v>117.7</v>
      </c>
      <c r="CI555" s="5">
        <v>117</v>
      </c>
      <c r="CJ555" s="5">
        <v>118</v>
      </c>
      <c r="CK555" s="5">
        <v>120.1</v>
      </c>
      <c r="CL555" s="5">
        <v>115.9</v>
      </c>
      <c r="CM555" s="5">
        <v>111.7</v>
      </c>
      <c r="CN555" s="5">
        <v>114.2</v>
      </c>
      <c r="CO555" s="5">
        <v>109.9</v>
      </c>
      <c r="CP555" s="5">
        <v>109.9</v>
      </c>
      <c r="CQ555" s="5">
        <v>112</v>
      </c>
      <c r="CR555" s="5">
        <v>109.1</v>
      </c>
      <c r="CS555" s="5">
        <v>108.9</v>
      </c>
      <c r="CT555" s="5">
        <v>108.4</v>
      </c>
      <c r="CU555" s="5">
        <v>110.8</v>
      </c>
      <c r="CV555" s="5">
        <v>107.5</v>
      </c>
      <c r="CW555" s="5">
        <v>114.4</v>
      </c>
      <c r="CX555" s="5">
        <v>117</v>
      </c>
      <c r="CY555" s="5">
        <v>116</v>
      </c>
      <c r="CZ555" s="5">
        <v>116.4</v>
      </c>
      <c r="DA555" s="5">
        <v>118</v>
      </c>
      <c r="DB555" s="5">
        <v>119.1</v>
      </c>
      <c r="DC555" s="5">
        <v>119.5</v>
      </c>
      <c r="DD555" s="5">
        <v>119.6</v>
      </c>
      <c r="DE555" s="5">
        <v>127.2</v>
      </c>
      <c r="DF555" s="5">
        <v>143.69999999999999</v>
      </c>
      <c r="DG555" s="5">
        <v>153.1</v>
      </c>
      <c r="DH555" s="5">
        <v>152.4</v>
      </c>
      <c r="DI555" s="5">
        <v>149.1</v>
      </c>
      <c r="DJ555" s="5">
        <v>149.80000000000001</v>
      </c>
      <c r="DK555" s="5">
        <v>160.6</v>
      </c>
      <c r="DL555" s="5">
        <v>176.3</v>
      </c>
      <c r="DM555" s="5">
        <v>179.7</v>
      </c>
      <c r="DN555" s="5">
        <v>186.1</v>
      </c>
      <c r="DO555" s="5">
        <v>187</v>
      </c>
      <c r="DP555" s="5">
        <v>179.5</v>
      </c>
      <c r="DQ555" s="5">
        <v>170</v>
      </c>
      <c r="DR555" s="5">
        <v>168</v>
      </c>
      <c r="DS555" s="5">
        <v>178.2</v>
      </c>
      <c r="DT555" s="5">
        <v>185.3</v>
      </c>
    </row>
    <row r="556" spans="1:124">
      <c r="A556" s="3" t="s">
        <v>1125</v>
      </c>
      <c r="B556" s="3" t="s">
        <v>1126</v>
      </c>
      <c r="C556" s="4">
        <v>2.589E-2</v>
      </c>
      <c r="D556" s="5">
        <v>108.5</v>
      </c>
      <c r="E556" s="5">
        <v>108.5</v>
      </c>
      <c r="F556" s="5">
        <v>110</v>
      </c>
      <c r="G556" s="5">
        <v>111.3</v>
      </c>
      <c r="H556" s="5">
        <v>108.6</v>
      </c>
      <c r="I556" s="5">
        <v>108.2</v>
      </c>
      <c r="J556" s="5">
        <v>107</v>
      </c>
      <c r="K556" s="5">
        <v>105</v>
      </c>
      <c r="L556" s="5">
        <v>104.3</v>
      </c>
      <c r="M556" s="5">
        <v>103.5</v>
      </c>
      <c r="N556" s="5">
        <v>105.3</v>
      </c>
      <c r="O556" s="5">
        <v>107.6</v>
      </c>
      <c r="P556" s="5">
        <v>109.9</v>
      </c>
      <c r="Q556" s="5">
        <v>108.3</v>
      </c>
      <c r="R556" s="5">
        <v>107.4</v>
      </c>
      <c r="S556" s="5">
        <v>108.1</v>
      </c>
      <c r="T556" s="5">
        <v>107.5</v>
      </c>
      <c r="U556" s="5">
        <v>110.5</v>
      </c>
      <c r="V556" s="5">
        <v>111.3</v>
      </c>
      <c r="W556" s="5">
        <v>112.2</v>
      </c>
      <c r="X556" s="5">
        <v>112.4</v>
      </c>
      <c r="Y556" s="5">
        <v>114</v>
      </c>
      <c r="Z556" s="5">
        <v>112.7</v>
      </c>
      <c r="AA556" s="5">
        <v>113.5</v>
      </c>
      <c r="AB556" s="5">
        <v>113.8</v>
      </c>
      <c r="AC556" s="5">
        <v>111.4</v>
      </c>
      <c r="AD556" s="5">
        <v>117.3</v>
      </c>
      <c r="AE556" s="5">
        <v>117.5</v>
      </c>
      <c r="AF556" s="5">
        <v>117.9</v>
      </c>
      <c r="AG556" s="5">
        <v>114.1</v>
      </c>
      <c r="AH556" s="5">
        <v>117.4</v>
      </c>
      <c r="AI556" s="5">
        <v>117</v>
      </c>
      <c r="AJ556" s="5">
        <v>116.7</v>
      </c>
      <c r="AK556" s="5">
        <v>111.6</v>
      </c>
      <c r="AL556" s="5">
        <v>109.9</v>
      </c>
      <c r="AM556" s="5">
        <v>107</v>
      </c>
      <c r="AN556" s="5">
        <v>104</v>
      </c>
      <c r="AO556" s="5">
        <v>102.3</v>
      </c>
      <c r="AP556" s="5">
        <v>97.7</v>
      </c>
      <c r="AQ556" s="5">
        <v>95</v>
      </c>
      <c r="AR556" s="5">
        <v>95.1</v>
      </c>
      <c r="AS556" s="5">
        <v>95.9</v>
      </c>
      <c r="AT556" s="5">
        <v>95</v>
      </c>
      <c r="AU556" s="5">
        <v>93.6</v>
      </c>
      <c r="AV556" s="5">
        <v>91.6</v>
      </c>
      <c r="AW556" s="5">
        <v>89.9</v>
      </c>
      <c r="AX556" s="5">
        <v>89.4</v>
      </c>
      <c r="AY556" s="5">
        <v>93.1</v>
      </c>
      <c r="AZ556" s="5">
        <v>101.5</v>
      </c>
      <c r="BA556" s="5">
        <v>99</v>
      </c>
      <c r="BB556" s="5">
        <v>98.9</v>
      </c>
      <c r="BC556" s="5">
        <v>97.3</v>
      </c>
      <c r="BD556" s="5">
        <v>97.5</v>
      </c>
      <c r="BE556" s="5">
        <v>101.2</v>
      </c>
      <c r="BF556" s="5">
        <v>103.6</v>
      </c>
      <c r="BG556" s="5">
        <v>106.2</v>
      </c>
      <c r="BH556" s="5">
        <v>109.2</v>
      </c>
      <c r="BI556" s="5">
        <v>109.5</v>
      </c>
      <c r="BJ556" s="5">
        <v>114.2</v>
      </c>
      <c r="BK556" s="5">
        <v>115.1</v>
      </c>
      <c r="BL556" s="5">
        <v>118.1</v>
      </c>
      <c r="BM556" s="5">
        <v>120.8</v>
      </c>
      <c r="BN556" s="5">
        <v>121.6</v>
      </c>
      <c r="BO556" s="5">
        <v>122.1</v>
      </c>
      <c r="BP556" s="5">
        <v>121.6</v>
      </c>
      <c r="BQ556" s="5">
        <v>122.1</v>
      </c>
      <c r="BR556" s="5">
        <v>121.7</v>
      </c>
      <c r="BS556" s="5">
        <v>120.8</v>
      </c>
      <c r="BT556" s="5">
        <v>120.1</v>
      </c>
      <c r="BU556" s="5">
        <v>121.7</v>
      </c>
      <c r="BV556" s="5">
        <v>122.7</v>
      </c>
      <c r="BW556" s="5">
        <v>125</v>
      </c>
      <c r="BX556" s="5">
        <v>124.9</v>
      </c>
      <c r="BY556" s="5">
        <v>123.3</v>
      </c>
      <c r="BZ556" s="5">
        <v>122.5</v>
      </c>
      <c r="CA556" s="5">
        <v>121.7</v>
      </c>
      <c r="CB556" s="5">
        <v>123</v>
      </c>
      <c r="CC556" s="5">
        <v>123.8</v>
      </c>
      <c r="CD556" s="5">
        <v>125.4</v>
      </c>
      <c r="CE556" s="5">
        <v>126.4</v>
      </c>
      <c r="CF556" s="5">
        <v>124</v>
      </c>
      <c r="CG556" s="5">
        <v>124.2</v>
      </c>
      <c r="CH556" s="5">
        <v>124.9</v>
      </c>
      <c r="CI556" s="5">
        <v>124.8</v>
      </c>
      <c r="CJ556" s="5">
        <v>124.6</v>
      </c>
      <c r="CK556" s="5">
        <v>123.1</v>
      </c>
      <c r="CL556" s="5">
        <v>122.7</v>
      </c>
      <c r="CM556" s="5">
        <v>120</v>
      </c>
      <c r="CN556" s="5">
        <v>121</v>
      </c>
      <c r="CO556" s="5">
        <v>117.2</v>
      </c>
      <c r="CP556" s="5">
        <v>114.9</v>
      </c>
      <c r="CQ556" s="5">
        <v>111.5</v>
      </c>
      <c r="CR556" s="5">
        <v>112.2</v>
      </c>
      <c r="CS556" s="5">
        <v>114.7</v>
      </c>
      <c r="CT556" s="5">
        <v>115.6</v>
      </c>
      <c r="CU556" s="5">
        <v>114.8</v>
      </c>
      <c r="CV556" s="5">
        <v>117.7</v>
      </c>
      <c r="CW556" s="5">
        <v>116.7</v>
      </c>
      <c r="CX556" s="5">
        <v>114.9</v>
      </c>
      <c r="CY556" s="5">
        <v>111.6</v>
      </c>
      <c r="CZ556" s="5">
        <v>109.8</v>
      </c>
      <c r="DA556" s="5">
        <v>113.3</v>
      </c>
      <c r="DB556" s="5">
        <v>114.4</v>
      </c>
      <c r="DC556" s="5">
        <v>113.9</v>
      </c>
      <c r="DD556" s="5">
        <v>116.3</v>
      </c>
      <c r="DE556" s="5">
        <v>118.7</v>
      </c>
      <c r="DF556" s="5">
        <v>119.9</v>
      </c>
      <c r="DG556" s="5">
        <v>128.19999999999999</v>
      </c>
      <c r="DH556" s="5">
        <v>131.9</v>
      </c>
      <c r="DI556" s="5">
        <v>137.69999999999999</v>
      </c>
      <c r="DJ556" s="5">
        <v>142.80000000000001</v>
      </c>
      <c r="DK556" s="5">
        <v>152.4</v>
      </c>
      <c r="DL556" s="5">
        <v>153.6</v>
      </c>
      <c r="DM556" s="5">
        <v>155.19999999999999</v>
      </c>
      <c r="DN556" s="5">
        <v>164.5</v>
      </c>
      <c r="DO556" s="5">
        <v>167.6</v>
      </c>
      <c r="DP556" s="5">
        <v>160.6</v>
      </c>
      <c r="DQ556" s="5">
        <v>158</v>
      </c>
      <c r="DR556" s="5">
        <v>155.6</v>
      </c>
      <c r="DS556" s="5">
        <v>158.69999999999999</v>
      </c>
      <c r="DT556" s="5">
        <v>160.19999999999999</v>
      </c>
    </row>
    <row r="557" spans="1:124">
      <c r="A557" s="3" t="s">
        <v>1127</v>
      </c>
      <c r="B557" s="3" t="s">
        <v>1128</v>
      </c>
      <c r="C557" s="4">
        <v>2.3140000000000001E-2</v>
      </c>
      <c r="D557" s="5">
        <v>104.7</v>
      </c>
      <c r="E557" s="5">
        <v>105.2</v>
      </c>
      <c r="F557" s="5">
        <v>105.7</v>
      </c>
      <c r="G557" s="5">
        <v>105.5</v>
      </c>
      <c r="H557" s="5">
        <v>104</v>
      </c>
      <c r="I557" s="5">
        <v>105.5</v>
      </c>
      <c r="J557" s="5">
        <v>105.1</v>
      </c>
      <c r="K557" s="5">
        <v>104.4</v>
      </c>
      <c r="L557" s="5">
        <v>105.9</v>
      </c>
      <c r="M557" s="5">
        <v>103.8</v>
      </c>
      <c r="N557" s="5">
        <v>104</v>
      </c>
      <c r="O557" s="5">
        <v>103.1</v>
      </c>
      <c r="P557" s="5">
        <v>107.5</v>
      </c>
      <c r="Q557" s="5">
        <v>107.4</v>
      </c>
      <c r="R557" s="5">
        <v>107.7</v>
      </c>
      <c r="S557" s="5">
        <v>109.6</v>
      </c>
      <c r="T557" s="5">
        <v>110.3</v>
      </c>
      <c r="U557" s="5">
        <v>112.6</v>
      </c>
      <c r="V557" s="5">
        <v>112</v>
      </c>
      <c r="W557" s="5">
        <v>113.4</v>
      </c>
      <c r="X557" s="5">
        <v>114.8</v>
      </c>
      <c r="Y557" s="5">
        <v>116.3</v>
      </c>
      <c r="Z557" s="5">
        <v>116.6</v>
      </c>
      <c r="AA557" s="5">
        <v>114.3</v>
      </c>
      <c r="AB557" s="5">
        <v>115.3</v>
      </c>
      <c r="AC557" s="5">
        <v>116.7</v>
      </c>
      <c r="AD557" s="5">
        <v>116.2</v>
      </c>
      <c r="AE557" s="5">
        <v>113.4</v>
      </c>
      <c r="AF557" s="5">
        <v>115</v>
      </c>
      <c r="AG557" s="5">
        <v>113.2</v>
      </c>
      <c r="AH557" s="5">
        <v>117.5</v>
      </c>
      <c r="AI557" s="5">
        <v>116.6</v>
      </c>
      <c r="AJ557" s="5">
        <v>116.2</v>
      </c>
      <c r="AK557" s="5">
        <v>115</v>
      </c>
      <c r="AL557" s="5">
        <v>114</v>
      </c>
      <c r="AM557" s="5">
        <v>113.7</v>
      </c>
      <c r="AN557" s="5">
        <v>112.7</v>
      </c>
      <c r="AO557" s="5">
        <v>112.8</v>
      </c>
      <c r="AP557" s="5">
        <v>113.5</v>
      </c>
      <c r="AQ557" s="5">
        <v>98.7</v>
      </c>
      <c r="AR557" s="5">
        <v>98.9</v>
      </c>
      <c r="AS557" s="5">
        <v>99.2</v>
      </c>
      <c r="AT557" s="5">
        <v>98.5</v>
      </c>
      <c r="AU557" s="5">
        <v>97.3</v>
      </c>
      <c r="AV557" s="5">
        <v>93.3</v>
      </c>
      <c r="AW557" s="5">
        <v>90.6</v>
      </c>
      <c r="AX557" s="5">
        <v>87.4</v>
      </c>
      <c r="AY557" s="5">
        <v>88.6</v>
      </c>
      <c r="AZ557" s="5">
        <v>89.4</v>
      </c>
      <c r="BA557" s="5">
        <v>89.9</v>
      </c>
      <c r="BB557" s="5">
        <v>90.6</v>
      </c>
      <c r="BC557" s="5">
        <v>89.3</v>
      </c>
      <c r="BD557" s="5">
        <v>88.9</v>
      </c>
      <c r="BE557" s="5">
        <v>88.1</v>
      </c>
      <c r="BF557" s="5">
        <v>88.2</v>
      </c>
      <c r="BG557" s="5">
        <v>88.8</v>
      </c>
      <c r="BH557" s="5">
        <v>87.2</v>
      </c>
      <c r="BI557" s="5">
        <v>86.6</v>
      </c>
      <c r="BJ557" s="5">
        <v>86.6</v>
      </c>
      <c r="BK557" s="5">
        <v>87.1</v>
      </c>
      <c r="BL557" s="5">
        <v>88.5</v>
      </c>
      <c r="BM557" s="5">
        <v>88.1</v>
      </c>
      <c r="BN557" s="5">
        <v>89</v>
      </c>
      <c r="BO557" s="5">
        <v>90.1</v>
      </c>
      <c r="BP557" s="5">
        <v>90.3</v>
      </c>
      <c r="BQ557" s="5">
        <v>91.6</v>
      </c>
      <c r="BR557" s="5">
        <v>94.5</v>
      </c>
      <c r="BS557" s="5">
        <v>95</v>
      </c>
      <c r="BT557" s="5">
        <v>98.6</v>
      </c>
      <c r="BU557" s="5">
        <v>100.4</v>
      </c>
      <c r="BV557" s="5">
        <v>103.5</v>
      </c>
      <c r="BW557" s="5">
        <v>105.2</v>
      </c>
      <c r="BX557" s="5">
        <v>102.5</v>
      </c>
      <c r="BY557" s="5">
        <v>101.2</v>
      </c>
      <c r="BZ557" s="5">
        <v>100.9</v>
      </c>
      <c r="CA557" s="5">
        <v>100.7</v>
      </c>
      <c r="CB557" s="5">
        <v>100.9</v>
      </c>
      <c r="CC557" s="5">
        <v>99.8</v>
      </c>
      <c r="CD557" s="5">
        <v>101.5</v>
      </c>
      <c r="CE557" s="5">
        <v>100.5</v>
      </c>
      <c r="CF557" s="5">
        <v>100.4</v>
      </c>
      <c r="CG557" s="5">
        <v>99.9</v>
      </c>
      <c r="CH557" s="5">
        <v>99.1</v>
      </c>
      <c r="CI557" s="5">
        <v>98.4</v>
      </c>
      <c r="CJ557" s="5">
        <v>97.2</v>
      </c>
      <c r="CK557" s="5">
        <v>95.9</v>
      </c>
      <c r="CL557" s="5">
        <v>95.2</v>
      </c>
      <c r="CM557" s="5">
        <v>94</v>
      </c>
      <c r="CN557" s="5">
        <v>94.2</v>
      </c>
      <c r="CO557" s="5">
        <v>93.5</v>
      </c>
      <c r="CP557" s="5">
        <v>93.2</v>
      </c>
      <c r="CQ557" s="5">
        <v>92.5</v>
      </c>
      <c r="CR557" s="5">
        <v>93.1</v>
      </c>
      <c r="CS557" s="5">
        <v>94.4</v>
      </c>
      <c r="CT557" s="5">
        <v>97.4</v>
      </c>
      <c r="CU557" s="5">
        <v>98</v>
      </c>
      <c r="CV557" s="5">
        <v>97.5</v>
      </c>
      <c r="CW557" s="5">
        <v>98.1</v>
      </c>
      <c r="CX557" s="5">
        <v>97.9</v>
      </c>
      <c r="CY557" s="5">
        <v>96.8</v>
      </c>
      <c r="CZ557" s="5">
        <v>97.5</v>
      </c>
      <c r="DA557" s="5">
        <v>98</v>
      </c>
      <c r="DB557" s="5">
        <v>97.7</v>
      </c>
      <c r="DC557" s="5">
        <v>97.9</v>
      </c>
      <c r="DD557" s="5">
        <v>98.9</v>
      </c>
      <c r="DE557" s="5">
        <v>102.4</v>
      </c>
      <c r="DF557" s="5">
        <v>101.4</v>
      </c>
      <c r="DG557" s="5">
        <v>101.4</v>
      </c>
      <c r="DH557" s="5">
        <v>103.4</v>
      </c>
      <c r="DI557" s="5">
        <v>106.2</v>
      </c>
      <c r="DJ557" s="5">
        <v>111</v>
      </c>
      <c r="DK557" s="5">
        <v>111.9</v>
      </c>
      <c r="DL557" s="5">
        <v>110</v>
      </c>
      <c r="DM557" s="5">
        <v>114.6</v>
      </c>
      <c r="DN557" s="5">
        <v>148.5</v>
      </c>
      <c r="DO557" s="5">
        <v>148.69999999999999</v>
      </c>
      <c r="DP557" s="5">
        <v>145.69999999999999</v>
      </c>
      <c r="DQ557" s="5">
        <v>146.5</v>
      </c>
      <c r="DR557" s="5">
        <v>144.1</v>
      </c>
      <c r="DS557" s="5">
        <v>148.19999999999999</v>
      </c>
      <c r="DT557" s="5">
        <v>155.30000000000001</v>
      </c>
    </row>
    <row r="558" spans="1:124">
      <c r="A558" s="3" t="s">
        <v>1129</v>
      </c>
      <c r="B558" s="3" t="s">
        <v>1130</v>
      </c>
      <c r="C558" s="4">
        <v>0.21884999999999999</v>
      </c>
      <c r="D558" s="5">
        <v>107.1</v>
      </c>
      <c r="E558" s="5">
        <v>113.3</v>
      </c>
      <c r="F558" s="5">
        <v>112</v>
      </c>
      <c r="G558" s="5">
        <v>110.2</v>
      </c>
      <c r="H558" s="5">
        <v>111.8</v>
      </c>
      <c r="I558" s="5">
        <v>107.8</v>
      </c>
      <c r="J558" s="5">
        <v>103.6</v>
      </c>
      <c r="K558" s="5">
        <v>103.5</v>
      </c>
      <c r="L558" s="5">
        <v>106</v>
      </c>
      <c r="M558" s="5">
        <v>106.7</v>
      </c>
      <c r="N558" s="5">
        <v>108.1</v>
      </c>
      <c r="O558" s="5">
        <v>109.6</v>
      </c>
      <c r="P558" s="5">
        <v>108.5</v>
      </c>
      <c r="Q558" s="5">
        <v>108.5</v>
      </c>
      <c r="R558" s="5">
        <v>108.3</v>
      </c>
      <c r="S558" s="5">
        <v>107.9</v>
      </c>
      <c r="T558" s="5">
        <v>106.7</v>
      </c>
      <c r="U558" s="5">
        <v>105.6</v>
      </c>
      <c r="V558" s="5">
        <v>110.1</v>
      </c>
      <c r="W558" s="5">
        <v>109.2</v>
      </c>
      <c r="X558" s="5">
        <v>106.3</v>
      </c>
      <c r="Y558" s="5">
        <v>109.2</v>
      </c>
      <c r="Z558" s="5">
        <v>107.4</v>
      </c>
      <c r="AA558" s="5">
        <v>108.6</v>
      </c>
      <c r="AB558" s="5">
        <v>108.2</v>
      </c>
      <c r="AC558" s="5">
        <v>108.6</v>
      </c>
      <c r="AD558" s="5">
        <v>109.8</v>
      </c>
      <c r="AE558" s="5">
        <v>118.4</v>
      </c>
      <c r="AF558" s="5">
        <v>117.5</v>
      </c>
      <c r="AG558" s="5">
        <v>101.7</v>
      </c>
      <c r="AH558" s="5">
        <v>98.9</v>
      </c>
      <c r="AI558" s="5">
        <v>104.1</v>
      </c>
      <c r="AJ558" s="5">
        <v>105.4</v>
      </c>
      <c r="AK558" s="5">
        <v>104.8</v>
      </c>
      <c r="AL558" s="5">
        <v>101.8</v>
      </c>
      <c r="AM558" s="5">
        <v>97.8</v>
      </c>
      <c r="AN558" s="5">
        <v>96.7</v>
      </c>
      <c r="AO558" s="5">
        <v>94.6</v>
      </c>
      <c r="AP558" s="5">
        <v>94.9</v>
      </c>
      <c r="AQ558" s="5">
        <v>94.8</v>
      </c>
      <c r="AR558" s="5">
        <v>93.3</v>
      </c>
      <c r="AS558" s="5">
        <v>93.8</v>
      </c>
      <c r="AT558" s="5">
        <v>92.5</v>
      </c>
      <c r="AU558" s="5">
        <v>91.3</v>
      </c>
      <c r="AV558" s="5">
        <v>88.9</v>
      </c>
      <c r="AW558" s="5">
        <v>89.2</v>
      </c>
      <c r="AX558" s="5">
        <v>89.1</v>
      </c>
      <c r="AY558" s="5">
        <v>91.4</v>
      </c>
      <c r="AZ558" s="5">
        <v>95.3</v>
      </c>
      <c r="BA558" s="5">
        <v>94.5</v>
      </c>
      <c r="BB558" s="5">
        <v>93.6</v>
      </c>
      <c r="BC558" s="5">
        <v>93.8</v>
      </c>
      <c r="BD558" s="5">
        <v>94.9</v>
      </c>
      <c r="BE558" s="5">
        <v>97.1</v>
      </c>
      <c r="BF558" s="5">
        <v>102.3</v>
      </c>
      <c r="BG558" s="5">
        <v>109.1</v>
      </c>
      <c r="BH558" s="5">
        <v>116.1</v>
      </c>
      <c r="BI558" s="5">
        <v>117.4</v>
      </c>
      <c r="BJ558" s="5">
        <v>114.5</v>
      </c>
      <c r="BK558" s="5">
        <v>114.7</v>
      </c>
      <c r="BL558" s="5">
        <v>113.4</v>
      </c>
      <c r="BM558" s="5">
        <v>114.9</v>
      </c>
      <c r="BN558" s="5">
        <v>116.9</v>
      </c>
      <c r="BO558" s="5">
        <v>121</v>
      </c>
      <c r="BP558" s="5">
        <v>122</v>
      </c>
      <c r="BQ558" s="5">
        <v>124.2</v>
      </c>
      <c r="BR558" s="5">
        <v>123.4</v>
      </c>
      <c r="BS558" s="5">
        <v>123.6</v>
      </c>
      <c r="BT558" s="5">
        <v>122.4</v>
      </c>
      <c r="BU558" s="5">
        <v>125.8</v>
      </c>
      <c r="BV558" s="5">
        <v>125.9</v>
      </c>
      <c r="BW558" s="5">
        <v>128</v>
      </c>
      <c r="BX558" s="5">
        <v>127.6</v>
      </c>
      <c r="BY558" s="5">
        <v>126</v>
      </c>
      <c r="BZ558" s="5">
        <v>123.4</v>
      </c>
      <c r="CA558" s="5">
        <v>123.6</v>
      </c>
      <c r="CB558" s="5">
        <v>123.2</v>
      </c>
      <c r="CC558" s="5">
        <v>125.6</v>
      </c>
      <c r="CD558" s="5">
        <v>127.5</v>
      </c>
      <c r="CE558" s="5">
        <v>130.4</v>
      </c>
      <c r="CF558" s="5">
        <v>128.69999999999999</v>
      </c>
      <c r="CG558" s="5">
        <v>127.7</v>
      </c>
      <c r="CH558" s="5">
        <v>126.1</v>
      </c>
      <c r="CI558" s="5">
        <v>123.1</v>
      </c>
      <c r="CJ558" s="5">
        <v>124</v>
      </c>
      <c r="CK558" s="5">
        <v>126</v>
      </c>
      <c r="CL558" s="5">
        <v>123.8</v>
      </c>
      <c r="CM558" s="5">
        <v>123</v>
      </c>
      <c r="CN558" s="5">
        <v>118.5</v>
      </c>
      <c r="CO558" s="5">
        <v>115.6</v>
      </c>
      <c r="CP558" s="5">
        <v>113.5</v>
      </c>
      <c r="CQ558" s="5">
        <v>112.5</v>
      </c>
      <c r="CR558" s="5">
        <v>112.8</v>
      </c>
      <c r="CS558" s="5">
        <v>115.4</v>
      </c>
      <c r="CT558" s="5">
        <v>115.6</v>
      </c>
      <c r="CU558" s="5">
        <v>114.8</v>
      </c>
      <c r="CV558" s="5">
        <v>114.7</v>
      </c>
      <c r="CW558" s="5">
        <v>121.5</v>
      </c>
      <c r="CX558" s="5">
        <v>116.1</v>
      </c>
      <c r="CY558" s="5">
        <v>116.8</v>
      </c>
      <c r="CZ558" s="5">
        <v>114.4</v>
      </c>
      <c r="DA558" s="5">
        <v>116.5</v>
      </c>
      <c r="DB558" s="5">
        <v>115.7</v>
      </c>
      <c r="DC558" s="5">
        <v>113.8</v>
      </c>
      <c r="DD558" s="5">
        <v>117.6</v>
      </c>
      <c r="DE558" s="5">
        <v>118.3</v>
      </c>
      <c r="DF558" s="5">
        <v>121.1</v>
      </c>
      <c r="DG558" s="5">
        <v>128.5</v>
      </c>
      <c r="DH558" s="5">
        <v>133.80000000000001</v>
      </c>
      <c r="DI558" s="5">
        <v>138.1</v>
      </c>
      <c r="DJ558" s="5">
        <v>143</v>
      </c>
      <c r="DK558" s="5">
        <v>148.69999999999999</v>
      </c>
      <c r="DL558" s="5">
        <v>148.19999999999999</v>
      </c>
      <c r="DM558" s="5">
        <v>147.1</v>
      </c>
      <c r="DN558" s="5">
        <v>170.1</v>
      </c>
      <c r="DO558" s="5">
        <v>168.2</v>
      </c>
      <c r="DP558" s="5">
        <v>170.4</v>
      </c>
      <c r="DQ558" s="5">
        <v>161.69999999999999</v>
      </c>
      <c r="DR558" s="5">
        <v>153.1</v>
      </c>
      <c r="DS558" s="5">
        <v>166</v>
      </c>
      <c r="DT558" s="5">
        <v>176.1</v>
      </c>
    </row>
    <row r="559" spans="1:124">
      <c r="A559" s="3" t="s">
        <v>1131</v>
      </c>
      <c r="B559" s="3" t="s">
        <v>1132</v>
      </c>
      <c r="C559" s="4">
        <v>2.768E-2</v>
      </c>
      <c r="D559" s="5">
        <v>105.9</v>
      </c>
      <c r="E559" s="5">
        <v>112.4</v>
      </c>
      <c r="F559" s="5">
        <v>111.8</v>
      </c>
      <c r="G559" s="5">
        <v>111.2</v>
      </c>
      <c r="H559" s="5">
        <v>109.7</v>
      </c>
      <c r="I559" s="5">
        <v>98.1</v>
      </c>
      <c r="J559" s="5">
        <v>105.9</v>
      </c>
      <c r="K559" s="5">
        <v>107.1</v>
      </c>
      <c r="L559" s="5">
        <v>105</v>
      </c>
      <c r="M559" s="5">
        <v>105.3</v>
      </c>
      <c r="N559" s="5">
        <v>105.9</v>
      </c>
      <c r="O559" s="5">
        <v>108.9</v>
      </c>
      <c r="P559" s="5">
        <v>108.5</v>
      </c>
      <c r="Q559" s="5">
        <v>107.3</v>
      </c>
      <c r="R559" s="5">
        <v>106.8</v>
      </c>
      <c r="S559" s="5">
        <v>104.6</v>
      </c>
      <c r="T559" s="5">
        <v>101.1</v>
      </c>
      <c r="U559" s="5">
        <v>105.7</v>
      </c>
      <c r="V559" s="5">
        <v>105.7</v>
      </c>
      <c r="W559" s="5">
        <v>107.9</v>
      </c>
      <c r="X559" s="5">
        <v>105.3</v>
      </c>
      <c r="Y559" s="5">
        <v>108.4</v>
      </c>
      <c r="Z559" s="5">
        <v>110.3</v>
      </c>
      <c r="AA559" s="5">
        <v>111.4</v>
      </c>
      <c r="AB559" s="5">
        <v>110.8</v>
      </c>
      <c r="AC559" s="5">
        <v>110.8</v>
      </c>
      <c r="AD559" s="5">
        <v>117</v>
      </c>
      <c r="AE559" s="5">
        <v>115.1</v>
      </c>
      <c r="AF559" s="5">
        <v>115.9</v>
      </c>
      <c r="AG559" s="5">
        <v>118.3</v>
      </c>
      <c r="AH559" s="5">
        <v>115.1</v>
      </c>
      <c r="AI559" s="5">
        <v>115.5</v>
      </c>
      <c r="AJ559" s="5">
        <v>109.5</v>
      </c>
      <c r="AK559" s="5">
        <v>106.3</v>
      </c>
      <c r="AL559" s="5">
        <v>106.6</v>
      </c>
      <c r="AM559" s="5">
        <v>101.2</v>
      </c>
      <c r="AN559" s="5">
        <v>102.2</v>
      </c>
      <c r="AO559" s="5">
        <v>102.1</v>
      </c>
      <c r="AP559" s="5">
        <v>100</v>
      </c>
      <c r="AQ559" s="5">
        <v>101.5</v>
      </c>
      <c r="AR559" s="5">
        <v>101</v>
      </c>
      <c r="AS559" s="5">
        <v>97.8</v>
      </c>
      <c r="AT559" s="5">
        <v>95.1</v>
      </c>
      <c r="AU559" s="5">
        <v>91</v>
      </c>
      <c r="AV559" s="5">
        <v>90.7</v>
      </c>
      <c r="AW559" s="5">
        <v>90</v>
      </c>
      <c r="AX559" s="5">
        <v>90.3</v>
      </c>
      <c r="AY559" s="5">
        <v>92.9</v>
      </c>
      <c r="AZ559" s="5">
        <v>96.9</v>
      </c>
      <c r="BA559" s="5">
        <v>94.2</v>
      </c>
      <c r="BB559" s="5">
        <v>93.2</v>
      </c>
      <c r="BC559" s="5">
        <v>91.9</v>
      </c>
      <c r="BD559" s="5">
        <v>92.3</v>
      </c>
      <c r="BE559" s="5">
        <v>99.3</v>
      </c>
      <c r="BF559" s="5">
        <v>100</v>
      </c>
      <c r="BG559" s="5">
        <v>102.7</v>
      </c>
      <c r="BH559" s="5">
        <v>108</v>
      </c>
      <c r="BI559" s="5">
        <v>108.7</v>
      </c>
      <c r="BJ559" s="5">
        <v>108.1</v>
      </c>
      <c r="BK559" s="5">
        <v>104.6</v>
      </c>
      <c r="BL559" s="5">
        <v>105.9</v>
      </c>
      <c r="BM559" s="5">
        <v>107.1</v>
      </c>
      <c r="BN559" s="5">
        <v>115.4</v>
      </c>
      <c r="BO559" s="5">
        <v>115.8</v>
      </c>
      <c r="BP559" s="5">
        <v>124</v>
      </c>
      <c r="BQ559" s="5">
        <v>123.2</v>
      </c>
      <c r="BR559" s="5">
        <v>122</v>
      </c>
      <c r="BS559" s="5">
        <v>121.6</v>
      </c>
      <c r="BT559" s="5">
        <v>118.3</v>
      </c>
      <c r="BU559" s="5">
        <v>118.2</v>
      </c>
      <c r="BV559" s="5">
        <v>121.4</v>
      </c>
      <c r="BW559" s="5">
        <v>125.4</v>
      </c>
      <c r="BX559" s="5">
        <v>122.7</v>
      </c>
      <c r="BY559" s="5">
        <v>122.6</v>
      </c>
      <c r="BZ559" s="5">
        <v>121.4</v>
      </c>
      <c r="CA559" s="5">
        <v>121</v>
      </c>
      <c r="CB559" s="5">
        <v>122</v>
      </c>
      <c r="CC559" s="5">
        <v>120.9</v>
      </c>
      <c r="CD559" s="5">
        <v>126.2</v>
      </c>
      <c r="CE559" s="5">
        <v>122.5</v>
      </c>
      <c r="CF559" s="5">
        <v>122.3</v>
      </c>
      <c r="CG559" s="5">
        <v>120.6</v>
      </c>
      <c r="CH559" s="5">
        <v>121.7</v>
      </c>
      <c r="CI559" s="5">
        <v>123.2</v>
      </c>
      <c r="CJ559" s="5">
        <v>121.8</v>
      </c>
      <c r="CK559" s="5">
        <v>121.7</v>
      </c>
      <c r="CL559" s="5">
        <v>121.9</v>
      </c>
      <c r="CM559" s="5">
        <v>122.3</v>
      </c>
      <c r="CN559" s="5">
        <v>120.5</v>
      </c>
      <c r="CO559" s="5">
        <v>117</v>
      </c>
      <c r="CP559" s="5">
        <v>114.5</v>
      </c>
      <c r="CQ559" s="5">
        <v>113.8</v>
      </c>
      <c r="CR559" s="5">
        <v>111.1</v>
      </c>
      <c r="CS559" s="5">
        <v>114.6</v>
      </c>
      <c r="CT559" s="5">
        <v>114.9</v>
      </c>
      <c r="CU559" s="5">
        <v>115.3</v>
      </c>
      <c r="CV559" s="5">
        <v>115.9</v>
      </c>
      <c r="CW559" s="5">
        <v>115.9</v>
      </c>
      <c r="CX559" s="5">
        <v>114.7</v>
      </c>
      <c r="CY559" s="5">
        <v>114.1</v>
      </c>
      <c r="CZ559" s="5">
        <v>111.9</v>
      </c>
      <c r="DA559" s="5">
        <v>116.8</v>
      </c>
      <c r="DB559" s="5">
        <v>116.1</v>
      </c>
      <c r="DC559" s="5">
        <v>115.7</v>
      </c>
      <c r="DD559" s="5">
        <v>117.6</v>
      </c>
      <c r="DE559" s="5">
        <v>121</v>
      </c>
      <c r="DF559" s="5">
        <v>121.6</v>
      </c>
      <c r="DG559" s="5">
        <v>130.6</v>
      </c>
      <c r="DH559" s="5">
        <v>128.1</v>
      </c>
      <c r="DI559" s="5">
        <v>133</v>
      </c>
      <c r="DJ559" s="5">
        <v>138.4</v>
      </c>
      <c r="DK559" s="5">
        <v>137.69999999999999</v>
      </c>
      <c r="DL559" s="5">
        <v>140.30000000000001</v>
      </c>
      <c r="DM559" s="5">
        <v>140.19999999999999</v>
      </c>
      <c r="DN559" s="5">
        <v>151.5</v>
      </c>
      <c r="DO559" s="5">
        <v>154.30000000000001</v>
      </c>
      <c r="DP559" s="5">
        <v>140.80000000000001</v>
      </c>
      <c r="DQ559" s="5">
        <v>143.80000000000001</v>
      </c>
      <c r="DR559" s="5">
        <v>141.80000000000001</v>
      </c>
      <c r="DS559" s="5">
        <v>148.69999999999999</v>
      </c>
      <c r="DT559" s="5">
        <v>150.19999999999999</v>
      </c>
    </row>
    <row r="560" spans="1:124">
      <c r="A560" s="3" t="s">
        <v>1133</v>
      </c>
      <c r="B560" s="3" t="s">
        <v>1134</v>
      </c>
      <c r="C560" s="4">
        <v>0.65300999999999998</v>
      </c>
      <c r="D560" s="5">
        <v>107.7</v>
      </c>
      <c r="E560" s="5">
        <v>107</v>
      </c>
      <c r="F560" s="5">
        <v>106.7</v>
      </c>
      <c r="G560" s="5">
        <v>105.5</v>
      </c>
      <c r="H560" s="5">
        <v>104.5</v>
      </c>
      <c r="I560" s="5">
        <v>104</v>
      </c>
      <c r="J560" s="5">
        <v>104.3</v>
      </c>
      <c r="K560" s="5">
        <v>103</v>
      </c>
      <c r="L560" s="5">
        <v>101.1</v>
      </c>
      <c r="M560" s="5">
        <v>98.9</v>
      </c>
      <c r="N560" s="5">
        <v>97</v>
      </c>
      <c r="O560" s="5">
        <v>96.5</v>
      </c>
      <c r="P560" s="5">
        <v>95.8</v>
      </c>
      <c r="Q560" s="5">
        <v>96.8</v>
      </c>
      <c r="R560" s="5">
        <v>96.3</v>
      </c>
      <c r="S560" s="5">
        <v>95.2</v>
      </c>
      <c r="T560" s="5">
        <v>93.8</v>
      </c>
      <c r="U560" s="5">
        <v>96.7</v>
      </c>
      <c r="V560" s="5">
        <v>98.9</v>
      </c>
      <c r="W560" s="5">
        <v>97.6</v>
      </c>
      <c r="X560" s="5">
        <v>97.4</v>
      </c>
      <c r="Y560" s="5">
        <v>98.5</v>
      </c>
      <c r="Z560" s="5">
        <v>100</v>
      </c>
      <c r="AA560" s="5">
        <v>99.4</v>
      </c>
      <c r="AB560" s="5">
        <v>99.7</v>
      </c>
      <c r="AC560" s="5">
        <v>100.9</v>
      </c>
      <c r="AD560" s="5">
        <v>102.7</v>
      </c>
      <c r="AE560" s="5">
        <v>101.8</v>
      </c>
      <c r="AF560" s="5">
        <v>98.9</v>
      </c>
      <c r="AG560" s="5">
        <v>97.8</v>
      </c>
      <c r="AH560" s="5">
        <v>99</v>
      </c>
      <c r="AI560" s="5">
        <v>96.3</v>
      </c>
      <c r="AJ560" s="5">
        <v>92.9</v>
      </c>
      <c r="AK560" s="5">
        <v>91.7</v>
      </c>
      <c r="AL560" s="5">
        <v>90</v>
      </c>
      <c r="AM560" s="5">
        <v>86.4</v>
      </c>
      <c r="AN560" s="5">
        <v>85.8</v>
      </c>
      <c r="AO560" s="5">
        <v>84</v>
      </c>
      <c r="AP560" s="5">
        <v>81.5</v>
      </c>
      <c r="AQ560" s="5">
        <v>80.3</v>
      </c>
      <c r="AR560" s="5">
        <v>75.3</v>
      </c>
      <c r="AS560" s="5">
        <v>78.2</v>
      </c>
      <c r="AT560" s="5">
        <v>76.400000000000006</v>
      </c>
      <c r="AU560" s="5">
        <v>73</v>
      </c>
      <c r="AV560" s="5">
        <v>69.2</v>
      </c>
      <c r="AW560" s="5">
        <v>70.400000000000006</v>
      </c>
      <c r="AX560" s="5">
        <v>73.3</v>
      </c>
      <c r="AY560" s="5">
        <v>76.3</v>
      </c>
      <c r="AZ560" s="5">
        <v>78.099999999999994</v>
      </c>
      <c r="BA560" s="5">
        <v>79.5</v>
      </c>
      <c r="BB560" s="5">
        <v>77.599999999999994</v>
      </c>
      <c r="BC560" s="5">
        <v>72.599999999999994</v>
      </c>
      <c r="BD560" s="5">
        <v>70.900000000000006</v>
      </c>
      <c r="BE560" s="5">
        <v>74.900000000000006</v>
      </c>
      <c r="BF560" s="5">
        <v>84.1</v>
      </c>
      <c r="BG560" s="5">
        <v>81.900000000000006</v>
      </c>
      <c r="BH560" s="5">
        <v>81.599999999999994</v>
      </c>
      <c r="BI560" s="5">
        <v>83.6</v>
      </c>
      <c r="BJ560" s="5">
        <v>82.6</v>
      </c>
      <c r="BK560" s="5">
        <v>85.1</v>
      </c>
      <c r="BL560" s="5">
        <v>94.3</v>
      </c>
      <c r="BM560" s="5">
        <v>92.8</v>
      </c>
      <c r="BN560" s="5">
        <v>88.3</v>
      </c>
      <c r="BO560" s="5">
        <v>90.4</v>
      </c>
      <c r="BP560" s="5">
        <v>95.1</v>
      </c>
      <c r="BQ560" s="5">
        <v>100.2</v>
      </c>
      <c r="BR560" s="5">
        <v>98.6</v>
      </c>
      <c r="BS560" s="5">
        <v>98.7</v>
      </c>
      <c r="BT560" s="5">
        <v>100.8</v>
      </c>
      <c r="BU560" s="5">
        <v>104.4</v>
      </c>
      <c r="BV560" s="5">
        <v>112.6</v>
      </c>
      <c r="BW560" s="5">
        <v>116.1</v>
      </c>
      <c r="BX560" s="5">
        <v>117.4</v>
      </c>
      <c r="BY560" s="5">
        <v>119.6</v>
      </c>
      <c r="BZ560" s="5">
        <v>118.6</v>
      </c>
      <c r="CA560" s="5">
        <v>117.5</v>
      </c>
      <c r="CB560" s="5">
        <v>117.3</v>
      </c>
      <c r="CC560" s="5">
        <v>121.5</v>
      </c>
      <c r="CD560" s="5">
        <v>121.6</v>
      </c>
      <c r="CE560" s="5">
        <v>119.5</v>
      </c>
      <c r="CF560" s="5">
        <v>117.5</v>
      </c>
      <c r="CG560" s="5">
        <v>115.5</v>
      </c>
      <c r="CH560" s="5">
        <v>113.6</v>
      </c>
      <c r="CI560" s="5">
        <v>114.3</v>
      </c>
      <c r="CJ560" s="5">
        <v>115.5</v>
      </c>
      <c r="CK560" s="5">
        <v>114</v>
      </c>
      <c r="CL560" s="5">
        <v>113.5</v>
      </c>
      <c r="CM560" s="5">
        <v>109.8</v>
      </c>
      <c r="CN560" s="5">
        <v>104.1</v>
      </c>
      <c r="CO560" s="5">
        <v>103.9</v>
      </c>
      <c r="CP560" s="5">
        <v>102.1</v>
      </c>
      <c r="CQ560" s="5">
        <v>101.8</v>
      </c>
      <c r="CR560" s="5">
        <v>102.8</v>
      </c>
      <c r="CS560" s="5">
        <v>107.8</v>
      </c>
      <c r="CT560" s="5">
        <v>109.7</v>
      </c>
      <c r="CU560" s="5">
        <v>107.9</v>
      </c>
      <c r="CV560" s="5">
        <v>111.1</v>
      </c>
      <c r="CW560" s="5">
        <v>100.3</v>
      </c>
      <c r="CX560" s="5">
        <v>101.3</v>
      </c>
      <c r="CY560" s="5">
        <v>101</v>
      </c>
      <c r="CZ560" s="5">
        <v>108.3</v>
      </c>
      <c r="DA560" s="5">
        <v>110.8</v>
      </c>
      <c r="DB560" s="5">
        <v>111.2</v>
      </c>
      <c r="DC560" s="5">
        <v>113.6</v>
      </c>
      <c r="DD560" s="5">
        <v>120.8</v>
      </c>
      <c r="DE560" s="5">
        <v>128</v>
      </c>
      <c r="DF560" s="5">
        <v>124.6</v>
      </c>
      <c r="DG560" s="5">
        <v>129.1</v>
      </c>
      <c r="DH560" s="5">
        <v>135.5</v>
      </c>
      <c r="DI560" s="5">
        <v>141.80000000000001</v>
      </c>
      <c r="DJ560" s="5">
        <v>143.4</v>
      </c>
      <c r="DK560" s="5">
        <v>140.9</v>
      </c>
      <c r="DL560" s="5">
        <v>142.9</v>
      </c>
      <c r="DM560" s="5">
        <v>145.19999999999999</v>
      </c>
      <c r="DN560" s="5">
        <v>151.19999999999999</v>
      </c>
      <c r="DO560" s="5">
        <v>150.4</v>
      </c>
      <c r="DP560" s="5">
        <v>145.19999999999999</v>
      </c>
      <c r="DQ560" s="5">
        <v>149.19999999999999</v>
      </c>
      <c r="DR560" s="5">
        <v>154.9</v>
      </c>
      <c r="DS560" s="5">
        <v>172</v>
      </c>
      <c r="DT560" s="5">
        <v>178.4</v>
      </c>
    </row>
    <row r="561" spans="1:124">
      <c r="A561" s="3" t="s">
        <v>1135</v>
      </c>
      <c r="B561" s="3" t="s">
        <v>1136</v>
      </c>
      <c r="C561" s="4">
        <v>0.65300999999999998</v>
      </c>
      <c r="D561" s="5">
        <v>107.7</v>
      </c>
      <c r="E561" s="5">
        <v>107</v>
      </c>
      <c r="F561" s="5">
        <v>106.7</v>
      </c>
      <c r="G561" s="5">
        <v>105.5</v>
      </c>
      <c r="H561" s="5">
        <v>104.5</v>
      </c>
      <c r="I561" s="5">
        <v>104</v>
      </c>
      <c r="J561" s="5">
        <v>104.3</v>
      </c>
      <c r="K561" s="5">
        <v>103</v>
      </c>
      <c r="L561" s="5">
        <v>101.1</v>
      </c>
      <c r="M561" s="5">
        <v>98.9</v>
      </c>
      <c r="N561" s="5">
        <v>97</v>
      </c>
      <c r="O561" s="5">
        <v>96.5</v>
      </c>
      <c r="P561" s="5">
        <v>95.8</v>
      </c>
      <c r="Q561" s="5">
        <v>96.8</v>
      </c>
      <c r="R561" s="5">
        <v>96.3</v>
      </c>
      <c r="S561" s="5">
        <v>95.2</v>
      </c>
      <c r="T561" s="5">
        <v>93.8</v>
      </c>
      <c r="U561" s="5">
        <v>96.7</v>
      </c>
      <c r="V561" s="5">
        <v>98.9</v>
      </c>
      <c r="W561" s="5">
        <v>97.6</v>
      </c>
      <c r="X561" s="5">
        <v>97.4</v>
      </c>
      <c r="Y561" s="5">
        <v>98.5</v>
      </c>
      <c r="Z561" s="5">
        <v>100</v>
      </c>
      <c r="AA561" s="5">
        <v>99.4</v>
      </c>
      <c r="AB561" s="5">
        <v>99.7</v>
      </c>
      <c r="AC561" s="5">
        <v>100.9</v>
      </c>
      <c r="AD561" s="5">
        <v>102.7</v>
      </c>
      <c r="AE561" s="5">
        <v>101.8</v>
      </c>
      <c r="AF561" s="5">
        <v>98.9</v>
      </c>
      <c r="AG561" s="5">
        <v>97.8</v>
      </c>
      <c r="AH561" s="5">
        <v>99</v>
      </c>
      <c r="AI561" s="5">
        <v>96.3</v>
      </c>
      <c r="AJ561" s="5">
        <v>92.9</v>
      </c>
      <c r="AK561" s="5">
        <v>91.7</v>
      </c>
      <c r="AL561" s="5">
        <v>90</v>
      </c>
      <c r="AM561" s="5">
        <v>86.4</v>
      </c>
      <c r="AN561" s="5">
        <v>85.8</v>
      </c>
      <c r="AO561" s="5">
        <v>84</v>
      </c>
      <c r="AP561" s="5">
        <v>81.5</v>
      </c>
      <c r="AQ561" s="5">
        <v>80.3</v>
      </c>
      <c r="AR561" s="5">
        <v>75.3</v>
      </c>
      <c r="AS561" s="5">
        <v>78.2</v>
      </c>
      <c r="AT561" s="5">
        <v>76.400000000000006</v>
      </c>
      <c r="AU561" s="5">
        <v>73</v>
      </c>
      <c r="AV561" s="5">
        <v>69.2</v>
      </c>
      <c r="AW561" s="5">
        <v>70.400000000000006</v>
      </c>
      <c r="AX561" s="5">
        <v>73.3</v>
      </c>
      <c r="AY561" s="5">
        <v>76.3</v>
      </c>
      <c r="AZ561" s="5">
        <v>78.099999999999994</v>
      </c>
      <c r="BA561" s="5">
        <v>79.5</v>
      </c>
      <c r="BB561" s="5">
        <v>77.599999999999994</v>
      </c>
      <c r="BC561" s="5">
        <v>72.599999999999994</v>
      </c>
      <c r="BD561" s="5">
        <v>70.900000000000006</v>
      </c>
      <c r="BE561" s="5">
        <v>74.900000000000006</v>
      </c>
      <c r="BF561" s="5">
        <v>84.1</v>
      </c>
      <c r="BG561" s="5">
        <v>81.900000000000006</v>
      </c>
      <c r="BH561" s="5">
        <v>81.599999999999994</v>
      </c>
      <c r="BI561" s="5">
        <v>83.6</v>
      </c>
      <c r="BJ561" s="5">
        <v>82.6</v>
      </c>
      <c r="BK561" s="5">
        <v>85.1</v>
      </c>
      <c r="BL561" s="5">
        <v>94.3</v>
      </c>
      <c r="BM561" s="5">
        <v>92.8</v>
      </c>
      <c r="BN561" s="5">
        <v>88.3</v>
      </c>
      <c r="BO561" s="5">
        <v>90.4</v>
      </c>
      <c r="BP561" s="5">
        <v>95.1</v>
      </c>
      <c r="BQ561" s="5">
        <v>100.2</v>
      </c>
      <c r="BR561" s="5">
        <v>98.6</v>
      </c>
      <c r="BS561" s="5">
        <v>98.7</v>
      </c>
      <c r="BT561" s="5">
        <v>100.8</v>
      </c>
      <c r="BU561" s="5">
        <v>104.4</v>
      </c>
      <c r="BV561" s="5">
        <v>112.6</v>
      </c>
      <c r="BW561" s="5">
        <v>116.1</v>
      </c>
      <c r="BX561" s="5">
        <v>117.4</v>
      </c>
      <c r="BY561" s="5">
        <v>119.6</v>
      </c>
      <c r="BZ561" s="5">
        <v>118.6</v>
      </c>
      <c r="CA561" s="5">
        <v>117.5</v>
      </c>
      <c r="CB561" s="5">
        <v>117.3</v>
      </c>
      <c r="CC561" s="5">
        <v>121.5</v>
      </c>
      <c r="CD561" s="5">
        <v>121.6</v>
      </c>
      <c r="CE561" s="5">
        <v>119.5</v>
      </c>
      <c r="CF561" s="5">
        <v>117.5</v>
      </c>
      <c r="CG561" s="5">
        <v>115.5</v>
      </c>
      <c r="CH561" s="5">
        <v>113.6</v>
      </c>
      <c r="CI561" s="5">
        <v>114.3</v>
      </c>
      <c r="CJ561" s="5">
        <v>115.5</v>
      </c>
      <c r="CK561" s="5">
        <v>114</v>
      </c>
      <c r="CL561" s="5">
        <v>113.5</v>
      </c>
      <c r="CM561" s="5">
        <v>109.8</v>
      </c>
      <c r="CN561" s="5">
        <v>104.1</v>
      </c>
      <c r="CO561" s="5">
        <v>103.9</v>
      </c>
      <c r="CP561" s="5">
        <v>102.1</v>
      </c>
      <c r="CQ561" s="5">
        <v>101.8</v>
      </c>
      <c r="CR561" s="5">
        <v>102.8</v>
      </c>
      <c r="CS561" s="5">
        <v>107.8</v>
      </c>
      <c r="CT561" s="5">
        <v>109.7</v>
      </c>
      <c r="CU561" s="5">
        <v>107.9</v>
      </c>
      <c r="CV561" s="5">
        <v>111.1</v>
      </c>
      <c r="CW561" s="5">
        <v>100.3</v>
      </c>
      <c r="CX561" s="5">
        <v>101.3</v>
      </c>
      <c r="CY561" s="5">
        <v>101</v>
      </c>
      <c r="CZ561" s="5">
        <v>108.3</v>
      </c>
      <c r="DA561" s="5">
        <v>110.8</v>
      </c>
      <c r="DB561" s="5">
        <v>111.2</v>
      </c>
      <c r="DC561" s="5">
        <v>113.6</v>
      </c>
      <c r="DD561" s="5">
        <v>120.8</v>
      </c>
      <c r="DE561" s="5">
        <v>128</v>
      </c>
      <c r="DF561" s="5">
        <v>124.6</v>
      </c>
      <c r="DG561" s="5">
        <v>129.1</v>
      </c>
      <c r="DH561" s="5">
        <v>135.5</v>
      </c>
      <c r="DI561" s="5">
        <v>141.80000000000001</v>
      </c>
      <c r="DJ561" s="5">
        <v>143.4</v>
      </c>
      <c r="DK561" s="5">
        <v>140.9</v>
      </c>
      <c r="DL561" s="5">
        <v>142.9</v>
      </c>
      <c r="DM561" s="5">
        <v>145.19999999999999</v>
      </c>
      <c r="DN561" s="5">
        <v>151.19999999999999</v>
      </c>
      <c r="DO561" s="5">
        <v>150.4</v>
      </c>
      <c r="DP561" s="5">
        <v>145.19999999999999</v>
      </c>
      <c r="DQ561" s="5">
        <v>149.19999999999999</v>
      </c>
      <c r="DR561" s="5">
        <v>154.9</v>
      </c>
      <c r="DS561" s="5">
        <v>172</v>
      </c>
      <c r="DT561" s="5">
        <v>178.4</v>
      </c>
    </row>
    <row r="562" spans="1:124">
      <c r="A562" s="3" t="s">
        <v>1137</v>
      </c>
      <c r="B562" s="3" t="s">
        <v>1138</v>
      </c>
      <c r="C562" s="4">
        <v>1.27356</v>
      </c>
      <c r="D562" s="5">
        <v>106.9</v>
      </c>
      <c r="E562" s="5">
        <v>107.8</v>
      </c>
      <c r="F562" s="5">
        <v>107.9</v>
      </c>
      <c r="G562" s="5">
        <v>110.7</v>
      </c>
      <c r="H562" s="5">
        <v>107.9</v>
      </c>
      <c r="I562" s="5">
        <v>107.7</v>
      </c>
      <c r="J562" s="5">
        <v>107.6</v>
      </c>
      <c r="K562" s="5">
        <v>107.1</v>
      </c>
      <c r="L562" s="5">
        <v>106.5</v>
      </c>
      <c r="M562" s="5">
        <v>106.2</v>
      </c>
      <c r="N562" s="5">
        <v>105.4</v>
      </c>
      <c r="O562" s="5">
        <v>105.5</v>
      </c>
      <c r="P562" s="5">
        <v>105.1</v>
      </c>
      <c r="Q562" s="5">
        <v>104.5</v>
      </c>
      <c r="R562" s="5">
        <v>104.3</v>
      </c>
      <c r="S562" s="5">
        <v>102.9</v>
      </c>
      <c r="T562" s="5">
        <v>100.9</v>
      </c>
      <c r="U562" s="5">
        <v>102</v>
      </c>
      <c r="V562" s="5">
        <v>102.8</v>
      </c>
      <c r="W562" s="5">
        <v>102.7</v>
      </c>
      <c r="X562" s="5">
        <v>103.8</v>
      </c>
      <c r="Y562" s="5">
        <v>104.6</v>
      </c>
      <c r="Z562" s="5">
        <v>105.3</v>
      </c>
      <c r="AA562" s="5">
        <v>105.5</v>
      </c>
      <c r="AB562" s="5">
        <v>105</v>
      </c>
      <c r="AC562" s="5">
        <v>106.1</v>
      </c>
      <c r="AD562" s="5">
        <v>106.5</v>
      </c>
      <c r="AE562" s="5">
        <v>105.8</v>
      </c>
      <c r="AF562" s="5">
        <v>105.3</v>
      </c>
      <c r="AG562" s="5">
        <v>104.7</v>
      </c>
      <c r="AH562" s="5">
        <v>105.2</v>
      </c>
      <c r="AI562" s="5">
        <v>103.6</v>
      </c>
      <c r="AJ562" s="5">
        <v>98.2</v>
      </c>
      <c r="AK562" s="5">
        <v>101.5</v>
      </c>
      <c r="AL562" s="5">
        <v>100</v>
      </c>
      <c r="AM562" s="5">
        <v>99.9</v>
      </c>
      <c r="AN562" s="5">
        <v>99.6</v>
      </c>
      <c r="AO562" s="5">
        <v>98.1</v>
      </c>
      <c r="AP562" s="5">
        <v>97.2</v>
      </c>
      <c r="AQ562" s="5">
        <v>94.7</v>
      </c>
      <c r="AR562" s="5">
        <v>92.5</v>
      </c>
      <c r="AS562" s="5">
        <v>93.1</v>
      </c>
      <c r="AT562" s="5">
        <v>91.9</v>
      </c>
      <c r="AU562" s="5">
        <v>90.1</v>
      </c>
      <c r="AV562" s="5">
        <v>89.4</v>
      </c>
      <c r="AW562" s="5">
        <v>90.5</v>
      </c>
      <c r="AX562" s="5">
        <v>90.5</v>
      </c>
      <c r="AY562" s="5">
        <v>91.9</v>
      </c>
      <c r="AZ562" s="5">
        <v>91.2</v>
      </c>
      <c r="BA562" s="5">
        <v>90.9</v>
      </c>
      <c r="BB562" s="5">
        <v>89.6</v>
      </c>
      <c r="BC562" s="5">
        <v>88.9</v>
      </c>
      <c r="BD562" s="5">
        <v>88.9</v>
      </c>
      <c r="BE562" s="5">
        <v>89.4</v>
      </c>
      <c r="BF562" s="5">
        <v>90.6</v>
      </c>
      <c r="BG562" s="5">
        <v>90</v>
      </c>
      <c r="BH562" s="5">
        <v>88.8</v>
      </c>
      <c r="BI562" s="5">
        <v>89.7</v>
      </c>
      <c r="BJ562" s="5">
        <v>89.2</v>
      </c>
      <c r="BK562" s="5">
        <v>90.3</v>
      </c>
      <c r="BL562" s="5">
        <v>90.1</v>
      </c>
      <c r="BM562" s="5">
        <v>89.3</v>
      </c>
      <c r="BN562" s="5">
        <v>89.5</v>
      </c>
      <c r="BO562" s="5">
        <v>91.8</v>
      </c>
      <c r="BP562" s="5">
        <v>92.1</v>
      </c>
      <c r="BQ562" s="5">
        <v>93.1</v>
      </c>
      <c r="BR562" s="5">
        <v>92.4</v>
      </c>
      <c r="BS562" s="5">
        <v>92.8</v>
      </c>
      <c r="BT562" s="5">
        <v>94.5</v>
      </c>
      <c r="BU562" s="5">
        <v>96.8</v>
      </c>
      <c r="BV562" s="5">
        <v>97.8</v>
      </c>
      <c r="BW562" s="5">
        <v>98.1</v>
      </c>
      <c r="BX562" s="5">
        <v>98.8</v>
      </c>
      <c r="BY562" s="5">
        <v>99.8</v>
      </c>
      <c r="BZ562" s="5">
        <v>100.8</v>
      </c>
      <c r="CA562" s="5">
        <v>99.6</v>
      </c>
      <c r="CB562" s="5">
        <v>99.5</v>
      </c>
      <c r="CC562" s="5">
        <v>101.6</v>
      </c>
      <c r="CD562" s="5">
        <v>101.2</v>
      </c>
      <c r="CE562" s="5">
        <v>100.1</v>
      </c>
      <c r="CF562" s="5">
        <v>98.7</v>
      </c>
      <c r="CG562" s="5">
        <v>97.9</v>
      </c>
      <c r="CH562" s="5">
        <v>98.2</v>
      </c>
      <c r="CI562" s="5">
        <v>98.1</v>
      </c>
      <c r="CJ562" s="5">
        <v>98</v>
      </c>
      <c r="CK562" s="5">
        <v>96.7</v>
      </c>
      <c r="CL562" s="5">
        <v>96.2</v>
      </c>
      <c r="CM562" s="5">
        <v>94.9</v>
      </c>
      <c r="CN562" s="5">
        <v>93.6</v>
      </c>
      <c r="CO562" s="5">
        <v>93.5</v>
      </c>
      <c r="CP562" s="5">
        <v>92.8</v>
      </c>
      <c r="CQ562" s="5">
        <v>93.2</v>
      </c>
      <c r="CR562" s="5">
        <v>93.7</v>
      </c>
      <c r="CS562" s="5">
        <v>96.3</v>
      </c>
      <c r="CT562" s="5">
        <v>96</v>
      </c>
      <c r="CU562" s="5">
        <v>95.8</v>
      </c>
      <c r="CV562" s="5">
        <v>96.3</v>
      </c>
      <c r="CW562" s="5">
        <v>94.1</v>
      </c>
      <c r="CX562" s="5">
        <v>94.4</v>
      </c>
      <c r="CY562" s="5">
        <v>94.9</v>
      </c>
      <c r="CZ562" s="5">
        <v>97.7</v>
      </c>
      <c r="DA562" s="5">
        <v>97.3</v>
      </c>
      <c r="DB562" s="5">
        <v>96</v>
      </c>
      <c r="DC562" s="5">
        <v>100</v>
      </c>
      <c r="DD562" s="5">
        <v>103.2</v>
      </c>
      <c r="DE562" s="5">
        <v>107.2</v>
      </c>
      <c r="DF562" s="5">
        <v>105.6</v>
      </c>
      <c r="DG562" s="5">
        <v>110.3</v>
      </c>
      <c r="DH562" s="5">
        <v>113</v>
      </c>
      <c r="DI562" s="5">
        <v>117</v>
      </c>
      <c r="DJ562" s="5">
        <v>116.5</v>
      </c>
      <c r="DK562" s="5">
        <v>115.2</v>
      </c>
      <c r="DL562" s="5">
        <v>116.9</v>
      </c>
      <c r="DM562" s="5">
        <v>116.8</v>
      </c>
      <c r="DN562" s="5">
        <v>120.9</v>
      </c>
      <c r="DO562" s="5">
        <v>119.3</v>
      </c>
      <c r="DP562" s="5">
        <v>118.2</v>
      </c>
      <c r="DQ562" s="5">
        <v>120.6</v>
      </c>
      <c r="DR562" s="5">
        <v>122.9</v>
      </c>
      <c r="DS562" s="5">
        <v>127.9</v>
      </c>
      <c r="DT562" s="5">
        <v>133.80000000000001</v>
      </c>
    </row>
    <row r="563" spans="1:124">
      <c r="A563" s="3" t="s">
        <v>1139</v>
      </c>
      <c r="B563" s="3" t="s">
        <v>1140</v>
      </c>
      <c r="C563" s="4">
        <v>0.64842</v>
      </c>
      <c r="D563" s="5">
        <v>108.8</v>
      </c>
      <c r="E563" s="5">
        <v>109.2</v>
      </c>
      <c r="F563" s="5">
        <v>109.3</v>
      </c>
      <c r="G563" s="5">
        <v>107.9</v>
      </c>
      <c r="H563" s="5">
        <v>105.1</v>
      </c>
      <c r="I563" s="5">
        <v>104.7</v>
      </c>
      <c r="J563" s="5">
        <v>104.3</v>
      </c>
      <c r="K563" s="5">
        <v>103.5</v>
      </c>
      <c r="L563" s="5">
        <v>102.7</v>
      </c>
      <c r="M563" s="5">
        <v>101.9</v>
      </c>
      <c r="N563" s="5">
        <v>100.9</v>
      </c>
      <c r="O563" s="5">
        <v>101</v>
      </c>
      <c r="P563" s="5">
        <v>100.2</v>
      </c>
      <c r="Q563" s="5">
        <v>98.9</v>
      </c>
      <c r="R563" s="5">
        <v>98.9</v>
      </c>
      <c r="S563" s="5">
        <v>97.1</v>
      </c>
      <c r="T563" s="5">
        <v>95.5</v>
      </c>
      <c r="U563" s="5">
        <v>98.4</v>
      </c>
      <c r="V563" s="5">
        <v>98.8</v>
      </c>
      <c r="W563" s="5">
        <v>98</v>
      </c>
      <c r="X563" s="5">
        <v>99.8</v>
      </c>
      <c r="Y563" s="5">
        <v>101.4</v>
      </c>
      <c r="Z563" s="5">
        <v>102.5</v>
      </c>
      <c r="AA563" s="5">
        <v>102.1</v>
      </c>
      <c r="AB563" s="5">
        <v>100.8</v>
      </c>
      <c r="AC563" s="5">
        <v>102.2</v>
      </c>
      <c r="AD563" s="5">
        <v>102.6</v>
      </c>
      <c r="AE563" s="5">
        <v>101.3</v>
      </c>
      <c r="AF563" s="5">
        <v>100.7</v>
      </c>
      <c r="AG563" s="5">
        <v>100.3</v>
      </c>
      <c r="AH563" s="5">
        <v>100.2</v>
      </c>
      <c r="AI563" s="5">
        <v>98.2</v>
      </c>
      <c r="AJ563" s="5">
        <v>96.8</v>
      </c>
      <c r="AK563" s="5">
        <v>95.7</v>
      </c>
      <c r="AL563" s="5">
        <v>93.1</v>
      </c>
      <c r="AM563" s="5">
        <v>92.7</v>
      </c>
      <c r="AN563" s="5">
        <v>92.2</v>
      </c>
      <c r="AO563" s="5">
        <v>90.3</v>
      </c>
      <c r="AP563" s="5">
        <v>88.5</v>
      </c>
      <c r="AQ563" s="5">
        <v>83.8</v>
      </c>
      <c r="AR563" s="5">
        <v>79.7</v>
      </c>
      <c r="AS563" s="5">
        <v>80.8</v>
      </c>
      <c r="AT563" s="5">
        <v>78.7</v>
      </c>
      <c r="AU563" s="5">
        <v>75.3</v>
      </c>
      <c r="AV563" s="5">
        <v>74.099999999999994</v>
      </c>
      <c r="AW563" s="5">
        <v>76.099999999999994</v>
      </c>
      <c r="AX563" s="5">
        <v>76</v>
      </c>
      <c r="AY563" s="5">
        <v>78.5</v>
      </c>
      <c r="AZ563" s="5">
        <v>77.3</v>
      </c>
      <c r="BA563" s="5">
        <v>76.8</v>
      </c>
      <c r="BB563" s="5">
        <v>74.099999999999994</v>
      </c>
      <c r="BC563" s="5">
        <v>72.900000000000006</v>
      </c>
      <c r="BD563" s="5">
        <v>73.099999999999994</v>
      </c>
      <c r="BE563" s="5">
        <v>74.099999999999994</v>
      </c>
      <c r="BF563" s="5">
        <v>76.099999999999994</v>
      </c>
      <c r="BG563" s="5">
        <v>75.099999999999994</v>
      </c>
      <c r="BH563" s="5">
        <v>77</v>
      </c>
      <c r="BI563" s="5">
        <v>78.7</v>
      </c>
      <c r="BJ563" s="5">
        <v>77.7</v>
      </c>
      <c r="BK563" s="5">
        <v>79.5</v>
      </c>
      <c r="BL563" s="5">
        <v>82.4</v>
      </c>
      <c r="BM563" s="5">
        <v>81.099999999999994</v>
      </c>
      <c r="BN563" s="5">
        <v>81.599999999999994</v>
      </c>
      <c r="BO563" s="5">
        <v>86</v>
      </c>
      <c r="BP563" s="5">
        <v>86.5</v>
      </c>
      <c r="BQ563" s="5">
        <v>88.2</v>
      </c>
      <c r="BR563" s="5">
        <v>87</v>
      </c>
      <c r="BS563" s="5">
        <v>87.6</v>
      </c>
      <c r="BT563" s="5">
        <v>90.8</v>
      </c>
      <c r="BU563" s="5">
        <v>95</v>
      </c>
      <c r="BV563" s="5">
        <v>96.7</v>
      </c>
      <c r="BW563" s="5">
        <v>97.2</v>
      </c>
      <c r="BX563" s="5">
        <v>98.4</v>
      </c>
      <c r="BY563" s="5">
        <v>100.2</v>
      </c>
      <c r="BZ563" s="5">
        <v>102</v>
      </c>
      <c r="CA563" s="5">
        <v>100</v>
      </c>
      <c r="CB563" s="5">
        <v>99.8</v>
      </c>
      <c r="CC563" s="5">
        <v>103.7</v>
      </c>
      <c r="CD563" s="5">
        <v>103</v>
      </c>
      <c r="CE563" s="5">
        <v>100.9</v>
      </c>
      <c r="CF563" s="5">
        <v>98.2</v>
      </c>
      <c r="CG563" s="5">
        <v>96.9</v>
      </c>
      <c r="CH563" s="5">
        <v>97.4</v>
      </c>
      <c r="CI563" s="5">
        <v>97.2</v>
      </c>
      <c r="CJ563" s="5">
        <v>97</v>
      </c>
      <c r="CK563" s="5">
        <v>94.7</v>
      </c>
      <c r="CL563" s="5">
        <v>93.7</v>
      </c>
      <c r="CM563" s="5">
        <v>91.4</v>
      </c>
      <c r="CN563" s="5">
        <v>89</v>
      </c>
      <c r="CO563" s="5">
        <v>89</v>
      </c>
      <c r="CP563" s="5">
        <v>87.6</v>
      </c>
      <c r="CQ563" s="5">
        <v>88.4</v>
      </c>
      <c r="CR563" s="5">
        <v>89.4</v>
      </c>
      <c r="CS563" s="5">
        <v>94</v>
      </c>
      <c r="CT563" s="5">
        <v>93.6</v>
      </c>
      <c r="CU563" s="5">
        <v>93.3</v>
      </c>
      <c r="CV563" s="5">
        <v>94.1</v>
      </c>
      <c r="CW563" s="5">
        <v>92.1</v>
      </c>
      <c r="CX563" s="5">
        <v>91.7</v>
      </c>
      <c r="CY563" s="5">
        <v>91.7</v>
      </c>
      <c r="CZ563" s="5">
        <v>94.4</v>
      </c>
      <c r="DA563" s="5">
        <v>95.6</v>
      </c>
      <c r="DB563" s="5">
        <v>93.1</v>
      </c>
      <c r="DC563" s="5">
        <v>100</v>
      </c>
      <c r="DD563" s="5">
        <v>105.1</v>
      </c>
      <c r="DE563" s="5">
        <v>114</v>
      </c>
      <c r="DF563" s="5">
        <v>108.2</v>
      </c>
      <c r="DG563" s="5">
        <v>112.9</v>
      </c>
      <c r="DH563" s="5">
        <v>118.6</v>
      </c>
      <c r="DI563" s="5">
        <v>123.2</v>
      </c>
      <c r="DJ563" s="5">
        <v>121.6</v>
      </c>
      <c r="DK563" s="5">
        <v>119.1</v>
      </c>
      <c r="DL563" s="5">
        <v>122.9</v>
      </c>
      <c r="DM563" s="5">
        <v>123.6</v>
      </c>
      <c r="DN563" s="5">
        <v>130.1</v>
      </c>
      <c r="DO563" s="5">
        <v>126.4</v>
      </c>
      <c r="DP563" s="5">
        <v>124.1</v>
      </c>
      <c r="DQ563" s="5">
        <v>128.4</v>
      </c>
      <c r="DR563" s="5">
        <v>132.69999999999999</v>
      </c>
      <c r="DS563" s="5">
        <v>141.9</v>
      </c>
      <c r="DT563" s="5">
        <v>145.19999999999999</v>
      </c>
    </row>
    <row r="564" spans="1:124">
      <c r="A564" s="3" t="s">
        <v>1141</v>
      </c>
      <c r="B564" s="3" t="s">
        <v>1142</v>
      </c>
      <c r="C564" s="4">
        <v>0.58340999999999998</v>
      </c>
      <c r="D564" s="5">
        <v>104.5</v>
      </c>
      <c r="E564" s="5">
        <v>106.2</v>
      </c>
      <c r="F564" s="5">
        <v>106.2</v>
      </c>
      <c r="G564" s="5">
        <v>114.1</v>
      </c>
      <c r="H564" s="5">
        <v>111</v>
      </c>
      <c r="I564" s="5">
        <v>111.2</v>
      </c>
      <c r="J564" s="5">
        <v>111.2</v>
      </c>
      <c r="K564" s="5">
        <v>111.2</v>
      </c>
      <c r="L564" s="5">
        <v>111.2</v>
      </c>
      <c r="M564" s="5">
        <v>111.2</v>
      </c>
      <c r="N564" s="5">
        <v>110.8</v>
      </c>
      <c r="O564" s="5">
        <v>110.8</v>
      </c>
      <c r="P564" s="5">
        <v>110.8</v>
      </c>
      <c r="Q564" s="5">
        <v>110.8</v>
      </c>
      <c r="R564" s="5">
        <v>110.8</v>
      </c>
      <c r="S564" s="5">
        <v>109.7</v>
      </c>
      <c r="T564" s="5">
        <v>107.2</v>
      </c>
      <c r="U564" s="5">
        <v>106.1</v>
      </c>
      <c r="V564" s="5">
        <v>107.4</v>
      </c>
      <c r="W564" s="5">
        <v>108.3</v>
      </c>
      <c r="X564" s="5">
        <v>108.6</v>
      </c>
      <c r="Y564" s="5">
        <v>108.3</v>
      </c>
      <c r="Z564" s="5">
        <v>108.5</v>
      </c>
      <c r="AA564" s="5">
        <v>109.3</v>
      </c>
      <c r="AB564" s="5">
        <v>109.5</v>
      </c>
      <c r="AC564" s="5">
        <v>110.4</v>
      </c>
      <c r="AD564" s="5">
        <v>110.8</v>
      </c>
      <c r="AE564" s="5">
        <v>110.8</v>
      </c>
      <c r="AF564" s="5">
        <v>110.4</v>
      </c>
      <c r="AG564" s="5">
        <v>109.6</v>
      </c>
      <c r="AH564" s="5">
        <v>110.7</v>
      </c>
      <c r="AI564" s="5">
        <v>109.6</v>
      </c>
      <c r="AJ564" s="5">
        <v>99.5</v>
      </c>
      <c r="AK564" s="5">
        <v>108.2</v>
      </c>
      <c r="AL564" s="5">
        <v>107.9</v>
      </c>
      <c r="AM564" s="5">
        <v>108.3</v>
      </c>
      <c r="AN564" s="5">
        <v>108</v>
      </c>
      <c r="AO564" s="5">
        <v>106.9</v>
      </c>
      <c r="AP564" s="5">
        <v>107.1</v>
      </c>
      <c r="AQ564" s="5">
        <v>107.1</v>
      </c>
      <c r="AR564" s="5">
        <v>107.1</v>
      </c>
      <c r="AS564" s="5">
        <v>107.1</v>
      </c>
      <c r="AT564" s="5">
        <v>107.1</v>
      </c>
      <c r="AU564" s="5">
        <v>107.1</v>
      </c>
      <c r="AV564" s="5">
        <v>107.1</v>
      </c>
      <c r="AW564" s="5">
        <v>107.1</v>
      </c>
      <c r="AX564" s="5">
        <v>107.1</v>
      </c>
      <c r="AY564" s="5">
        <v>107.1</v>
      </c>
      <c r="AZ564" s="5">
        <v>107.1</v>
      </c>
      <c r="BA564" s="5">
        <v>107.1</v>
      </c>
      <c r="BB564" s="5">
        <v>107.1</v>
      </c>
      <c r="BC564" s="5">
        <v>107.1</v>
      </c>
      <c r="BD564" s="5">
        <v>107.1</v>
      </c>
      <c r="BE564" s="5">
        <v>107.1</v>
      </c>
      <c r="BF564" s="5">
        <v>107.1</v>
      </c>
      <c r="BG564" s="5">
        <v>107.1</v>
      </c>
      <c r="BH564" s="5">
        <v>102.2</v>
      </c>
      <c r="BI564" s="5">
        <v>102.2</v>
      </c>
      <c r="BJ564" s="5">
        <v>102.2</v>
      </c>
      <c r="BK564" s="5">
        <v>102.2</v>
      </c>
      <c r="BL564" s="5">
        <v>98.3</v>
      </c>
      <c r="BM564" s="5">
        <v>98.3</v>
      </c>
      <c r="BN564" s="5">
        <v>98.3</v>
      </c>
      <c r="BO564" s="5">
        <v>98.3</v>
      </c>
      <c r="BP564" s="5">
        <v>98.3</v>
      </c>
      <c r="BQ564" s="5">
        <v>98.3</v>
      </c>
      <c r="BR564" s="5">
        <v>98.3</v>
      </c>
      <c r="BS564" s="5">
        <v>98.3</v>
      </c>
      <c r="BT564" s="5">
        <v>98.3</v>
      </c>
      <c r="BU564" s="5">
        <v>98.3</v>
      </c>
      <c r="BV564" s="5">
        <v>98.3</v>
      </c>
      <c r="BW564" s="5">
        <v>98.3</v>
      </c>
      <c r="BX564" s="5">
        <v>98.3</v>
      </c>
      <c r="BY564" s="5">
        <v>98.3</v>
      </c>
      <c r="BZ564" s="5">
        <v>98.3</v>
      </c>
      <c r="CA564" s="5">
        <v>98.3</v>
      </c>
      <c r="CB564" s="5">
        <v>98.3</v>
      </c>
      <c r="CC564" s="5">
        <v>98.3</v>
      </c>
      <c r="CD564" s="5">
        <v>98.3</v>
      </c>
      <c r="CE564" s="5">
        <v>98.3</v>
      </c>
      <c r="CF564" s="5">
        <v>98.3</v>
      </c>
      <c r="CG564" s="5">
        <v>98.3</v>
      </c>
      <c r="CH564" s="5">
        <v>98.3</v>
      </c>
      <c r="CI564" s="5">
        <v>98.3</v>
      </c>
      <c r="CJ564" s="5">
        <v>98.3</v>
      </c>
      <c r="CK564" s="5">
        <v>98.3</v>
      </c>
      <c r="CL564" s="5">
        <v>98.3</v>
      </c>
      <c r="CM564" s="5">
        <v>98.3</v>
      </c>
      <c r="CN564" s="5">
        <v>98.3</v>
      </c>
      <c r="CO564" s="5">
        <v>98.3</v>
      </c>
      <c r="CP564" s="5">
        <v>98.3</v>
      </c>
      <c r="CQ564" s="5">
        <v>98.3</v>
      </c>
      <c r="CR564" s="5">
        <v>98.3</v>
      </c>
      <c r="CS564" s="5">
        <v>98.3</v>
      </c>
      <c r="CT564" s="5">
        <v>98.3</v>
      </c>
      <c r="CU564" s="5">
        <v>98.3</v>
      </c>
      <c r="CV564" s="5">
        <v>98.3</v>
      </c>
      <c r="CW564" s="5">
        <v>96.1</v>
      </c>
      <c r="CX564" s="5">
        <v>97.1</v>
      </c>
      <c r="CY564" s="5">
        <v>98.1</v>
      </c>
      <c r="CZ564" s="5">
        <v>101</v>
      </c>
      <c r="DA564" s="5">
        <v>98.7</v>
      </c>
      <c r="DB564" s="5">
        <v>98.3</v>
      </c>
      <c r="DC564" s="5">
        <v>99.1</v>
      </c>
      <c r="DD564" s="5">
        <v>99.8</v>
      </c>
      <c r="DE564" s="5">
        <v>98.2</v>
      </c>
      <c r="DF564" s="5">
        <v>101.3</v>
      </c>
      <c r="DG564" s="5">
        <v>105.9</v>
      </c>
      <c r="DH564" s="5">
        <v>105.2</v>
      </c>
      <c r="DI564" s="5">
        <v>108.4</v>
      </c>
      <c r="DJ564" s="5">
        <v>109.1</v>
      </c>
      <c r="DK564" s="5">
        <v>109.1</v>
      </c>
      <c r="DL564" s="5">
        <v>108.4</v>
      </c>
      <c r="DM564" s="5">
        <v>107.4</v>
      </c>
      <c r="DN564" s="5">
        <v>108.3</v>
      </c>
      <c r="DO564" s="5">
        <v>109.1</v>
      </c>
      <c r="DP564" s="5">
        <v>109.7</v>
      </c>
      <c r="DQ564" s="5">
        <v>110</v>
      </c>
      <c r="DR564" s="5">
        <v>109.4</v>
      </c>
      <c r="DS564" s="5">
        <v>109.4</v>
      </c>
      <c r="DT564" s="5">
        <v>118.3</v>
      </c>
    </row>
    <row r="565" spans="1:124">
      <c r="A565" s="3" t="s">
        <v>1143</v>
      </c>
      <c r="B565" s="3" t="s">
        <v>1144</v>
      </c>
      <c r="C565" s="4">
        <v>4.1730000000000003E-2</v>
      </c>
      <c r="D565" s="5">
        <v>110.2</v>
      </c>
      <c r="E565" s="5">
        <v>108</v>
      </c>
      <c r="F565" s="5">
        <v>108.7</v>
      </c>
      <c r="G565" s="5">
        <v>108</v>
      </c>
      <c r="H565" s="5">
        <v>106.4</v>
      </c>
      <c r="I565" s="5">
        <v>106.4</v>
      </c>
      <c r="J565" s="5">
        <v>106.6</v>
      </c>
      <c r="K565" s="5">
        <v>106.5</v>
      </c>
      <c r="L565" s="5">
        <v>101.3</v>
      </c>
      <c r="M565" s="5">
        <v>101</v>
      </c>
      <c r="N565" s="5">
        <v>100.4</v>
      </c>
      <c r="O565" s="5">
        <v>100.6</v>
      </c>
      <c r="P565" s="5">
        <v>101.3</v>
      </c>
      <c r="Q565" s="5">
        <v>102.3</v>
      </c>
      <c r="R565" s="5">
        <v>98.7</v>
      </c>
      <c r="S565" s="5">
        <v>97.7</v>
      </c>
      <c r="T565" s="5">
        <v>97</v>
      </c>
      <c r="U565" s="5">
        <v>98.8</v>
      </c>
      <c r="V565" s="5">
        <v>98.8</v>
      </c>
      <c r="W565" s="5">
        <v>98.5</v>
      </c>
      <c r="X565" s="5">
        <v>99.3</v>
      </c>
      <c r="Y565" s="5">
        <v>103.1</v>
      </c>
      <c r="Z565" s="5">
        <v>104.9</v>
      </c>
      <c r="AA565" s="5">
        <v>104.8</v>
      </c>
      <c r="AB565" s="5">
        <v>106.7</v>
      </c>
      <c r="AC565" s="5">
        <v>107.7</v>
      </c>
      <c r="AD565" s="5">
        <v>106.1</v>
      </c>
      <c r="AE565" s="5">
        <v>105.9</v>
      </c>
      <c r="AF565" s="5">
        <v>105</v>
      </c>
      <c r="AG565" s="5">
        <v>104.4</v>
      </c>
      <c r="AH565" s="5">
        <v>106.2</v>
      </c>
      <c r="AI565" s="5">
        <v>104.6</v>
      </c>
      <c r="AJ565" s="5">
        <v>101.8</v>
      </c>
      <c r="AK565" s="5">
        <v>99.4</v>
      </c>
      <c r="AL565" s="5">
        <v>96</v>
      </c>
      <c r="AM565" s="5">
        <v>95.2</v>
      </c>
      <c r="AN565" s="5">
        <v>97.6</v>
      </c>
      <c r="AO565" s="5">
        <v>96.2</v>
      </c>
      <c r="AP565" s="5">
        <v>93.2</v>
      </c>
      <c r="AQ565" s="5">
        <v>90.8</v>
      </c>
      <c r="AR565" s="5">
        <v>88.5</v>
      </c>
      <c r="AS565" s="5">
        <v>88.9</v>
      </c>
      <c r="AT565" s="5">
        <v>85</v>
      </c>
      <c r="AU565" s="5">
        <v>82.5</v>
      </c>
      <c r="AV565" s="5">
        <v>79.5</v>
      </c>
      <c r="AW565" s="5">
        <v>81.7</v>
      </c>
      <c r="AX565" s="5">
        <v>83.3</v>
      </c>
      <c r="AY565" s="5">
        <v>86.2</v>
      </c>
      <c r="AZ565" s="5">
        <v>85.7</v>
      </c>
      <c r="BA565" s="5">
        <v>85.1</v>
      </c>
      <c r="BB565" s="5">
        <v>83.9</v>
      </c>
      <c r="BC565" s="5">
        <v>80.900000000000006</v>
      </c>
      <c r="BD565" s="5">
        <v>78.900000000000006</v>
      </c>
      <c r="BE565" s="5">
        <v>80.900000000000006</v>
      </c>
      <c r="BF565" s="5">
        <v>84</v>
      </c>
      <c r="BG565" s="5">
        <v>83.4</v>
      </c>
      <c r="BH565" s="5">
        <v>84.3</v>
      </c>
      <c r="BI565" s="5">
        <v>85.3</v>
      </c>
      <c r="BJ565" s="5">
        <v>86.3</v>
      </c>
      <c r="BK565" s="5">
        <v>93.7</v>
      </c>
      <c r="BL565" s="5">
        <v>96.5</v>
      </c>
      <c r="BM565" s="5">
        <v>91.7</v>
      </c>
      <c r="BN565" s="5">
        <v>89.9</v>
      </c>
      <c r="BO565" s="5">
        <v>91.7</v>
      </c>
      <c r="BP565" s="5">
        <v>93.9</v>
      </c>
      <c r="BQ565" s="5">
        <v>97.1</v>
      </c>
      <c r="BR565" s="5">
        <v>95.2</v>
      </c>
      <c r="BS565" s="5">
        <v>96.4</v>
      </c>
      <c r="BT565" s="5">
        <v>99.3</v>
      </c>
      <c r="BU565" s="5">
        <v>105.2</v>
      </c>
      <c r="BV565" s="5">
        <v>108.6</v>
      </c>
      <c r="BW565" s="5">
        <v>109.4</v>
      </c>
      <c r="BX565" s="5">
        <v>112.8</v>
      </c>
      <c r="BY565" s="5">
        <v>113.3</v>
      </c>
      <c r="BZ565" s="5">
        <v>116.6</v>
      </c>
      <c r="CA565" s="5">
        <v>112</v>
      </c>
      <c r="CB565" s="5">
        <v>111.9</v>
      </c>
      <c r="CC565" s="5">
        <v>116.7</v>
      </c>
      <c r="CD565" s="5">
        <v>115</v>
      </c>
      <c r="CE565" s="5">
        <v>112.6</v>
      </c>
      <c r="CF565" s="5">
        <v>111.2</v>
      </c>
      <c r="CG565" s="5">
        <v>108.6</v>
      </c>
      <c r="CH565" s="5">
        <v>110.5</v>
      </c>
      <c r="CI565" s="5">
        <v>110.5</v>
      </c>
      <c r="CJ565" s="5">
        <v>108.7</v>
      </c>
      <c r="CK565" s="5">
        <v>107</v>
      </c>
      <c r="CL565" s="5">
        <v>105.4</v>
      </c>
      <c r="CM565" s="5">
        <v>102</v>
      </c>
      <c r="CN565" s="5">
        <v>98.1</v>
      </c>
      <c r="CO565" s="5">
        <v>96.6</v>
      </c>
      <c r="CP565" s="5">
        <v>97.1</v>
      </c>
      <c r="CQ565" s="5">
        <v>96.2</v>
      </c>
      <c r="CR565" s="5">
        <v>96.8</v>
      </c>
      <c r="CS565" s="5">
        <v>103.1</v>
      </c>
      <c r="CT565" s="5">
        <v>103.8</v>
      </c>
      <c r="CU565" s="5">
        <v>100.3</v>
      </c>
      <c r="CV565" s="5">
        <v>104.2</v>
      </c>
      <c r="CW565" s="5">
        <v>97.7</v>
      </c>
      <c r="CX565" s="5">
        <v>98.8</v>
      </c>
      <c r="CY565" s="5">
        <v>99.3</v>
      </c>
      <c r="CZ565" s="5">
        <v>104.1</v>
      </c>
      <c r="DA565" s="5">
        <v>105.7</v>
      </c>
      <c r="DB565" s="5">
        <v>108.4</v>
      </c>
      <c r="DC565" s="5">
        <v>111.6</v>
      </c>
      <c r="DD565" s="5">
        <v>122</v>
      </c>
      <c r="DE565" s="5">
        <v>128.69999999999999</v>
      </c>
      <c r="DF565" s="5">
        <v>124.4</v>
      </c>
      <c r="DG565" s="5">
        <v>129.6</v>
      </c>
      <c r="DH565" s="5">
        <v>134.80000000000001</v>
      </c>
      <c r="DI565" s="5">
        <v>140.6</v>
      </c>
      <c r="DJ565" s="5">
        <v>140.5</v>
      </c>
      <c r="DK565" s="5">
        <v>139.80000000000001</v>
      </c>
      <c r="DL565" s="5">
        <v>143.19999999999999</v>
      </c>
      <c r="DM565" s="5">
        <v>142.4</v>
      </c>
      <c r="DN565" s="5">
        <v>153.1</v>
      </c>
      <c r="DO565" s="5">
        <v>151.6</v>
      </c>
      <c r="DP565" s="5">
        <v>145</v>
      </c>
      <c r="DQ565" s="5">
        <v>148.4</v>
      </c>
      <c r="DR565" s="5">
        <v>159.19999999999999</v>
      </c>
      <c r="DS565" s="5">
        <v>166.5</v>
      </c>
      <c r="DT565" s="5">
        <v>173.6</v>
      </c>
    </row>
    <row r="566" spans="1:124">
      <c r="A566" s="3" t="s">
        <v>1145</v>
      </c>
      <c r="B566" s="3" t="s">
        <v>1146</v>
      </c>
      <c r="C566" s="4">
        <v>1.08063</v>
      </c>
      <c r="D566" s="5">
        <v>104.7</v>
      </c>
      <c r="E566" s="5">
        <v>104.7</v>
      </c>
      <c r="F566" s="5">
        <v>104.2</v>
      </c>
      <c r="G566" s="5">
        <v>102.1</v>
      </c>
      <c r="H566" s="5">
        <v>101.8</v>
      </c>
      <c r="I566" s="5">
        <v>101.4</v>
      </c>
      <c r="J566" s="5">
        <v>101.6</v>
      </c>
      <c r="K566" s="5">
        <v>101.3</v>
      </c>
      <c r="L566" s="5">
        <v>99.9</v>
      </c>
      <c r="M566" s="5">
        <v>100.1</v>
      </c>
      <c r="N566" s="5">
        <v>101.2</v>
      </c>
      <c r="O566" s="5">
        <v>99.9</v>
      </c>
      <c r="P566" s="5">
        <v>100</v>
      </c>
      <c r="Q566" s="5">
        <v>98.9</v>
      </c>
      <c r="R566" s="5">
        <v>98.5</v>
      </c>
      <c r="S566" s="5">
        <v>97.4</v>
      </c>
      <c r="T566" s="5">
        <v>96.9</v>
      </c>
      <c r="U566" s="5">
        <v>97.7</v>
      </c>
      <c r="V566" s="5">
        <v>98.3</v>
      </c>
      <c r="W566" s="5">
        <v>98.1</v>
      </c>
      <c r="X566" s="5">
        <v>98.5</v>
      </c>
      <c r="Y566" s="5">
        <v>99.5</v>
      </c>
      <c r="Z566" s="5">
        <v>100.5</v>
      </c>
      <c r="AA566" s="5">
        <v>101.3</v>
      </c>
      <c r="AB566" s="5">
        <v>101.8</v>
      </c>
      <c r="AC566" s="5">
        <v>102.9</v>
      </c>
      <c r="AD566" s="5">
        <v>104.3</v>
      </c>
      <c r="AE566" s="5">
        <v>104.1</v>
      </c>
      <c r="AF566" s="5">
        <v>102.2</v>
      </c>
      <c r="AG566" s="5">
        <v>101.9</v>
      </c>
      <c r="AH566" s="5">
        <v>102.2</v>
      </c>
      <c r="AI566" s="5">
        <v>100.6</v>
      </c>
      <c r="AJ566" s="5">
        <v>99</v>
      </c>
      <c r="AK566" s="5">
        <v>98.5</v>
      </c>
      <c r="AL566" s="5">
        <v>96.8</v>
      </c>
      <c r="AM566" s="5">
        <v>95</v>
      </c>
      <c r="AN566" s="5">
        <v>94.7</v>
      </c>
      <c r="AO566" s="5">
        <v>92.7</v>
      </c>
      <c r="AP566" s="5">
        <v>91.1</v>
      </c>
      <c r="AQ566" s="5">
        <v>89</v>
      </c>
      <c r="AR566" s="5">
        <v>86.5</v>
      </c>
      <c r="AS566" s="5">
        <v>86.7</v>
      </c>
      <c r="AT566" s="5">
        <v>85.3</v>
      </c>
      <c r="AU566" s="5">
        <v>83.5</v>
      </c>
      <c r="AV566" s="5">
        <v>83.1</v>
      </c>
      <c r="AW566" s="5">
        <v>83.2</v>
      </c>
      <c r="AX566" s="5">
        <v>83</v>
      </c>
      <c r="AY566" s="5">
        <v>84.9</v>
      </c>
      <c r="AZ566" s="5">
        <v>86</v>
      </c>
      <c r="BA566" s="5">
        <v>86.1</v>
      </c>
      <c r="BB566" s="5">
        <v>84.4</v>
      </c>
      <c r="BC566" s="5">
        <v>83.1</v>
      </c>
      <c r="BD566" s="5">
        <v>81.5</v>
      </c>
      <c r="BE566" s="5">
        <v>82.9</v>
      </c>
      <c r="BF566" s="5">
        <v>83.8</v>
      </c>
      <c r="BG566" s="5">
        <v>86</v>
      </c>
      <c r="BH566" s="5">
        <v>86</v>
      </c>
      <c r="BI566" s="5">
        <v>86.8</v>
      </c>
      <c r="BJ566" s="5">
        <v>87.1</v>
      </c>
      <c r="BK566" s="5">
        <v>89.4</v>
      </c>
      <c r="BL566" s="5">
        <v>90.8</v>
      </c>
      <c r="BM566" s="5">
        <v>90.3</v>
      </c>
      <c r="BN566" s="5">
        <v>89.8</v>
      </c>
      <c r="BO566" s="5">
        <v>91.6</v>
      </c>
      <c r="BP566" s="5">
        <v>92</v>
      </c>
      <c r="BQ566" s="5">
        <v>92.5</v>
      </c>
      <c r="BR566" s="5">
        <v>91.7</v>
      </c>
      <c r="BS566" s="5">
        <v>95.4</v>
      </c>
      <c r="BT566" s="5">
        <v>98.5</v>
      </c>
      <c r="BU566" s="5">
        <v>102.9</v>
      </c>
      <c r="BV566" s="5">
        <v>105.9</v>
      </c>
      <c r="BW566" s="5">
        <v>105.9</v>
      </c>
      <c r="BX566" s="5">
        <v>108</v>
      </c>
      <c r="BY566" s="5">
        <v>109.8</v>
      </c>
      <c r="BZ566" s="5">
        <v>110.8</v>
      </c>
      <c r="CA566" s="5">
        <v>110</v>
      </c>
      <c r="CB566" s="5">
        <v>108.2</v>
      </c>
      <c r="CC566" s="5">
        <v>112.3</v>
      </c>
      <c r="CD566" s="5">
        <v>111.5</v>
      </c>
      <c r="CE566" s="5">
        <v>112.3</v>
      </c>
      <c r="CF566" s="5">
        <v>110.3</v>
      </c>
      <c r="CG566" s="5">
        <v>109.5</v>
      </c>
      <c r="CH566" s="5">
        <v>109.9</v>
      </c>
      <c r="CI566" s="5">
        <v>110.1</v>
      </c>
      <c r="CJ566" s="5">
        <v>110.1</v>
      </c>
      <c r="CK566" s="5">
        <v>109.4</v>
      </c>
      <c r="CL566" s="5">
        <v>108.4</v>
      </c>
      <c r="CM566" s="5">
        <v>106.1</v>
      </c>
      <c r="CN566" s="5">
        <v>104.2</v>
      </c>
      <c r="CO566" s="5">
        <v>103.4</v>
      </c>
      <c r="CP566" s="5">
        <v>102.6</v>
      </c>
      <c r="CQ566" s="5">
        <v>101.9</v>
      </c>
      <c r="CR566" s="5">
        <v>102.4</v>
      </c>
      <c r="CS566" s="5">
        <v>104.9</v>
      </c>
      <c r="CT566" s="5">
        <v>105.6</v>
      </c>
      <c r="CU566" s="5">
        <v>106.6</v>
      </c>
      <c r="CV566" s="5">
        <v>106.2</v>
      </c>
      <c r="CW566" s="5">
        <v>105.6</v>
      </c>
      <c r="CX566" s="5">
        <v>104.8</v>
      </c>
      <c r="CY566" s="5">
        <v>102.8</v>
      </c>
      <c r="CZ566" s="5">
        <v>104.5</v>
      </c>
      <c r="DA566" s="5">
        <v>106.3</v>
      </c>
      <c r="DB566" s="5">
        <v>108</v>
      </c>
      <c r="DC566" s="5">
        <v>112.8</v>
      </c>
      <c r="DD566" s="5">
        <v>118.2</v>
      </c>
      <c r="DE566" s="5">
        <v>125.6</v>
      </c>
      <c r="DF566" s="5">
        <v>124.7</v>
      </c>
      <c r="DG566" s="5">
        <v>124.6</v>
      </c>
      <c r="DH566" s="5">
        <v>127.6</v>
      </c>
      <c r="DI566" s="5">
        <v>130.9</v>
      </c>
      <c r="DJ566" s="5">
        <v>131.69999999999999</v>
      </c>
      <c r="DK566" s="5">
        <v>131.4</v>
      </c>
      <c r="DL566" s="5">
        <v>132.9</v>
      </c>
      <c r="DM566" s="5">
        <v>133.5</v>
      </c>
      <c r="DN566" s="5">
        <v>140.80000000000001</v>
      </c>
      <c r="DO566" s="5">
        <v>140.4</v>
      </c>
      <c r="DP566" s="5">
        <v>139</v>
      </c>
      <c r="DQ566" s="5">
        <v>139.9</v>
      </c>
      <c r="DR566" s="5">
        <v>144.80000000000001</v>
      </c>
      <c r="DS566" s="5">
        <v>153.1</v>
      </c>
      <c r="DT566" s="5">
        <v>158.6</v>
      </c>
    </row>
    <row r="567" spans="1:124">
      <c r="A567" s="3" t="s">
        <v>1147</v>
      </c>
      <c r="B567" s="3" t="s">
        <v>1148</v>
      </c>
      <c r="C567" s="4">
        <v>0.37841999999999998</v>
      </c>
      <c r="D567" s="5">
        <v>106.8</v>
      </c>
      <c r="E567" s="5">
        <v>107.2</v>
      </c>
      <c r="F567" s="5">
        <v>107.3</v>
      </c>
      <c r="G567" s="5">
        <v>106.6</v>
      </c>
      <c r="H567" s="5">
        <v>105.4</v>
      </c>
      <c r="I567" s="5">
        <v>104.7</v>
      </c>
      <c r="J567" s="5">
        <v>104.8</v>
      </c>
      <c r="K567" s="5">
        <v>103.8</v>
      </c>
      <c r="L567" s="5">
        <v>103.5</v>
      </c>
      <c r="M567" s="5">
        <v>103.7</v>
      </c>
      <c r="N567" s="5">
        <v>104.6</v>
      </c>
      <c r="O567" s="5">
        <v>104.1</v>
      </c>
      <c r="P567" s="5">
        <v>103</v>
      </c>
      <c r="Q567" s="5">
        <v>101.5</v>
      </c>
      <c r="R567" s="5">
        <v>101.5</v>
      </c>
      <c r="S567" s="5">
        <v>101.7</v>
      </c>
      <c r="T567" s="5">
        <v>101.3</v>
      </c>
      <c r="U567" s="5">
        <v>102</v>
      </c>
      <c r="V567" s="5">
        <v>102.3</v>
      </c>
      <c r="W567" s="5">
        <v>102.6</v>
      </c>
      <c r="X567" s="5">
        <v>102.2</v>
      </c>
      <c r="Y567" s="5">
        <v>103.5</v>
      </c>
      <c r="Z567" s="5">
        <v>103.8</v>
      </c>
      <c r="AA567" s="5">
        <v>104.7</v>
      </c>
      <c r="AB567" s="5">
        <v>104.5</v>
      </c>
      <c r="AC567" s="5">
        <v>105.1</v>
      </c>
      <c r="AD567" s="5">
        <v>106.3</v>
      </c>
      <c r="AE567" s="5">
        <v>107.5</v>
      </c>
      <c r="AF567" s="5">
        <v>105.8</v>
      </c>
      <c r="AG567" s="5">
        <v>105.3</v>
      </c>
      <c r="AH567" s="5">
        <v>106</v>
      </c>
      <c r="AI567" s="5">
        <v>104.1</v>
      </c>
      <c r="AJ567" s="5">
        <v>102</v>
      </c>
      <c r="AK567" s="5">
        <v>101</v>
      </c>
      <c r="AL567" s="5">
        <v>99.5</v>
      </c>
      <c r="AM567" s="5">
        <v>97.2</v>
      </c>
      <c r="AN567" s="5">
        <v>97.7</v>
      </c>
      <c r="AO567" s="5">
        <v>96</v>
      </c>
      <c r="AP567" s="5">
        <v>93.7</v>
      </c>
      <c r="AQ567" s="5">
        <v>91.3</v>
      </c>
      <c r="AR567" s="5">
        <v>89.5</v>
      </c>
      <c r="AS567" s="5">
        <v>89.9</v>
      </c>
      <c r="AT567" s="5">
        <v>89.4</v>
      </c>
      <c r="AU567" s="5">
        <v>87.9</v>
      </c>
      <c r="AV567" s="5">
        <v>86.7</v>
      </c>
      <c r="AW567" s="5">
        <v>86</v>
      </c>
      <c r="AX567" s="5">
        <v>86.4</v>
      </c>
      <c r="AY567" s="5">
        <v>89.2</v>
      </c>
      <c r="AZ567" s="5">
        <v>89.5</v>
      </c>
      <c r="BA567" s="5">
        <v>92.2</v>
      </c>
      <c r="BB567" s="5">
        <v>90.1</v>
      </c>
      <c r="BC567" s="5">
        <v>88.7</v>
      </c>
      <c r="BD567" s="5">
        <v>86.5</v>
      </c>
      <c r="BE567" s="5">
        <v>87.3</v>
      </c>
      <c r="BF567" s="5">
        <v>88.1</v>
      </c>
      <c r="BG567" s="5">
        <v>90.1</v>
      </c>
      <c r="BH567" s="5">
        <v>89.5</v>
      </c>
      <c r="BI567" s="5">
        <v>90.5</v>
      </c>
      <c r="BJ567" s="5">
        <v>91.6</v>
      </c>
      <c r="BK567" s="5">
        <v>94.2</v>
      </c>
      <c r="BL567" s="5">
        <v>96.2</v>
      </c>
      <c r="BM567" s="5">
        <v>95</v>
      </c>
      <c r="BN567" s="5">
        <v>95.4</v>
      </c>
      <c r="BO567" s="5">
        <v>97.8</v>
      </c>
      <c r="BP567" s="5">
        <v>98.6</v>
      </c>
      <c r="BQ567" s="5">
        <v>99.9</v>
      </c>
      <c r="BR567" s="5">
        <v>99</v>
      </c>
      <c r="BS567" s="5">
        <v>98.9</v>
      </c>
      <c r="BT567" s="5">
        <v>100.4</v>
      </c>
      <c r="BU567" s="5">
        <v>105</v>
      </c>
      <c r="BV567" s="5">
        <v>108.6</v>
      </c>
      <c r="BW567" s="5">
        <v>110.7</v>
      </c>
      <c r="BX567" s="5">
        <v>111.3</v>
      </c>
      <c r="BY567" s="5">
        <v>111.4</v>
      </c>
      <c r="BZ567" s="5">
        <v>113.4</v>
      </c>
      <c r="CA567" s="5">
        <v>113.4</v>
      </c>
      <c r="CB567" s="5">
        <v>110.9</v>
      </c>
      <c r="CC567" s="5">
        <v>115.2</v>
      </c>
      <c r="CD567" s="5">
        <v>113.6</v>
      </c>
      <c r="CE567" s="5">
        <v>115</v>
      </c>
      <c r="CF567" s="5">
        <v>112.9</v>
      </c>
      <c r="CG567" s="5">
        <v>111.4</v>
      </c>
      <c r="CH567" s="5">
        <v>112.1</v>
      </c>
      <c r="CI567" s="5">
        <v>111.9</v>
      </c>
      <c r="CJ567" s="5">
        <v>112.9</v>
      </c>
      <c r="CK567" s="5">
        <v>112.5</v>
      </c>
      <c r="CL567" s="5">
        <v>110.5</v>
      </c>
      <c r="CM567" s="5">
        <v>108.2</v>
      </c>
      <c r="CN567" s="5">
        <v>106.2</v>
      </c>
      <c r="CO567" s="5">
        <v>103.2</v>
      </c>
      <c r="CP567" s="5">
        <v>103.1</v>
      </c>
      <c r="CQ567" s="5">
        <v>99.7</v>
      </c>
      <c r="CR567" s="5">
        <v>101.9</v>
      </c>
      <c r="CS567" s="5">
        <v>105.6</v>
      </c>
      <c r="CT567" s="5">
        <v>104.8</v>
      </c>
      <c r="CU567" s="5">
        <v>105.3</v>
      </c>
      <c r="CV567" s="5">
        <v>104.5</v>
      </c>
      <c r="CW567" s="5">
        <v>103.9</v>
      </c>
      <c r="CX567" s="5">
        <v>102.9</v>
      </c>
      <c r="CY567" s="5">
        <v>101.6</v>
      </c>
      <c r="CZ567" s="5">
        <v>102.6</v>
      </c>
      <c r="DA567" s="5">
        <v>104.9</v>
      </c>
      <c r="DB567" s="5">
        <v>107.4</v>
      </c>
      <c r="DC567" s="5">
        <v>111.7</v>
      </c>
      <c r="DD567" s="5">
        <v>116.8</v>
      </c>
      <c r="DE567" s="5">
        <v>126.7</v>
      </c>
      <c r="DF567" s="5">
        <v>126.8</v>
      </c>
      <c r="DG567" s="5">
        <v>126.1</v>
      </c>
      <c r="DH567" s="5">
        <v>130.9</v>
      </c>
      <c r="DI567" s="5">
        <v>135.30000000000001</v>
      </c>
      <c r="DJ567" s="5">
        <v>134.6</v>
      </c>
      <c r="DK567" s="5">
        <v>132.9</v>
      </c>
      <c r="DL567" s="5">
        <v>134.9</v>
      </c>
      <c r="DM567" s="5">
        <v>137</v>
      </c>
      <c r="DN567" s="5">
        <v>144.69999999999999</v>
      </c>
      <c r="DO567" s="5">
        <v>146.80000000000001</v>
      </c>
      <c r="DP567" s="5">
        <v>145.1</v>
      </c>
      <c r="DQ567" s="5">
        <v>143.6</v>
      </c>
      <c r="DR567" s="5">
        <v>148.19999999999999</v>
      </c>
      <c r="DS567" s="5">
        <v>156.5</v>
      </c>
      <c r="DT567" s="5">
        <v>166.5</v>
      </c>
    </row>
    <row r="568" spans="1:124">
      <c r="A568" s="3" t="s">
        <v>1149</v>
      </c>
      <c r="B568" s="3" t="s">
        <v>1150</v>
      </c>
      <c r="C568" s="4">
        <v>0.55727000000000004</v>
      </c>
      <c r="D568" s="5">
        <v>106.4</v>
      </c>
      <c r="E568" s="5">
        <v>106.3</v>
      </c>
      <c r="F568" s="5">
        <v>105.2</v>
      </c>
      <c r="G568" s="5">
        <v>101.6</v>
      </c>
      <c r="H568" s="5">
        <v>101.9</v>
      </c>
      <c r="I568" s="5">
        <v>101.6</v>
      </c>
      <c r="J568" s="5">
        <v>101.8</v>
      </c>
      <c r="K568" s="5">
        <v>102.1</v>
      </c>
      <c r="L568" s="5">
        <v>99.4</v>
      </c>
      <c r="M568" s="5">
        <v>99.8</v>
      </c>
      <c r="N568" s="5">
        <v>101.3</v>
      </c>
      <c r="O568" s="5">
        <v>99</v>
      </c>
      <c r="P568" s="5">
        <v>100.1</v>
      </c>
      <c r="Q568" s="5">
        <v>99</v>
      </c>
      <c r="R568" s="5">
        <v>98.2</v>
      </c>
      <c r="S568" s="5">
        <v>95.9</v>
      </c>
      <c r="T568" s="5">
        <v>95.2</v>
      </c>
      <c r="U568" s="5">
        <v>96.2</v>
      </c>
      <c r="V568" s="5">
        <v>97.2</v>
      </c>
      <c r="W568" s="5">
        <v>96.7</v>
      </c>
      <c r="X568" s="5">
        <v>97.6</v>
      </c>
      <c r="Y568" s="5">
        <v>98.7</v>
      </c>
      <c r="Z568" s="5">
        <v>99.7</v>
      </c>
      <c r="AA568" s="5">
        <v>100.5</v>
      </c>
      <c r="AB568" s="5">
        <v>101.8</v>
      </c>
      <c r="AC568" s="5">
        <v>103.5</v>
      </c>
      <c r="AD568" s="5">
        <v>105.1</v>
      </c>
      <c r="AE568" s="5">
        <v>103.8</v>
      </c>
      <c r="AF568" s="5">
        <v>101.3</v>
      </c>
      <c r="AG568" s="5">
        <v>101.1</v>
      </c>
      <c r="AH568" s="5">
        <v>101.2</v>
      </c>
      <c r="AI568" s="5">
        <v>99.4</v>
      </c>
      <c r="AJ568" s="5">
        <v>97.8</v>
      </c>
      <c r="AK568" s="5">
        <v>97.5</v>
      </c>
      <c r="AL568" s="5">
        <v>95.2</v>
      </c>
      <c r="AM568" s="5">
        <v>93.3</v>
      </c>
      <c r="AN568" s="5">
        <v>92.5</v>
      </c>
      <c r="AO568" s="5">
        <v>89.9</v>
      </c>
      <c r="AP568" s="5">
        <v>88.5</v>
      </c>
      <c r="AQ568" s="5">
        <v>85.9</v>
      </c>
      <c r="AR568" s="5">
        <v>82.5</v>
      </c>
      <c r="AS568" s="5">
        <v>82.5</v>
      </c>
      <c r="AT568" s="5">
        <v>80.099999999999994</v>
      </c>
      <c r="AU568" s="5">
        <v>77.7</v>
      </c>
      <c r="AV568" s="5">
        <v>77.900000000000006</v>
      </c>
      <c r="AW568" s="5">
        <v>78.5</v>
      </c>
      <c r="AX568" s="5">
        <v>77.900000000000006</v>
      </c>
      <c r="AY568" s="5">
        <v>79.400000000000006</v>
      </c>
      <c r="AZ568" s="5">
        <v>81.400000000000006</v>
      </c>
      <c r="BA568" s="5">
        <v>79.7</v>
      </c>
      <c r="BB568" s="5">
        <v>78.099999999999994</v>
      </c>
      <c r="BC568" s="5">
        <v>76.5</v>
      </c>
      <c r="BD568" s="5">
        <v>75</v>
      </c>
      <c r="BE568" s="5">
        <v>77.099999999999994</v>
      </c>
      <c r="BF568" s="5">
        <v>78.3</v>
      </c>
      <c r="BG568" s="5">
        <v>81.099999999999994</v>
      </c>
      <c r="BH568" s="5">
        <v>81.5</v>
      </c>
      <c r="BI568" s="5">
        <v>82.4</v>
      </c>
      <c r="BJ568" s="5">
        <v>82.3</v>
      </c>
      <c r="BK568" s="5">
        <v>84.8</v>
      </c>
      <c r="BL568" s="5">
        <v>86.1</v>
      </c>
      <c r="BM568" s="5">
        <v>86</v>
      </c>
      <c r="BN568" s="5">
        <v>84.6</v>
      </c>
      <c r="BO568" s="5">
        <v>86.3</v>
      </c>
      <c r="BP568" s="5">
        <v>86.4</v>
      </c>
      <c r="BQ568" s="5">
        <v>86.5</v>
      </c>
      <c r="BR568" s="5">
        <v>85.5</v>
      </c>
      <c r="BS568" s="5">
        <v>92.4</v>
      </c>
      <c r="BT568" s="5">
        <v>97.3</v>
      </c>
      <c r="BU568" s="5">
        <v>102.6</v>
      </c>
      <c r="BV568" s="5">
        <v>104.3</v>
      </c>
      <c r="BW568" s="5">
        <v>102.8</v>
      </c>
      <c r="BX568" s="5">
        <v>106.4</v>
      </c>
      <c r="BY568" s="5">
        <v>109.3</v>
      </c>
      <c r="BZ568" s="5">
        <v>110.4</v>
      </c>
      <c r="CA568" s="5">
        <v>108.2</v>
      </c>
      <c r="CB568" s="5">
        <v>106.7</v>
      </c>
      <c r="CC568" s="5">
        <v>111.3</v>
      </c>
      <c r="CD568" s="5">
        <v>110.4</v>
      </c>
      <c r="CE568" s="5">
        <v>110.7</v>
      </c>
      <c r="CF568" s="5">
        <v>108.3</v>
      </c>
      <c r="CG568" s="5">
        <v>107.9</v>
      </c>
      <c r="CH568" s="5">
        <v>108.6</v>
      </c>
      <c r="CI568" s="5">
        <v>108.7</v>
      </c>
      <c r="CJ568" s="5">
        <v>107.9</v>
      </c>
      <c r="CK568" s="5">
        <v>107</v>
      </c>
      <c r="CL568" s="5">
        <v>105.8</v>
      </c>
      <c r="CM568" s="5">
        <v>103.3</v>
      </c>
      <c r="CN568" s="5">
        <v>100.8</v>
      </c>
      <c r="CO568" s="5">
        <v>101.5</v>
      </c>
      <c r="CP568" s="5">
        <v>100.3</v>
      </c>
      <c r="CQ568" s="5">
        <v>99.7</v>
      </c>
      <c r="CR568" s="5">
        <v>99.2</v>
      </c>
      <c r="CS568" s="5">
        <v>101.2</v>
      </c>
      <c r="CT568" s="5">
        <v>103</v>
      </c>
      <c r="CU568" s="5">
        <v>102.8</v>
      </c>
      <c r="CV568" s="5">
        <v>102.8</v>
      </c>
      <c r="CW568" s="5">
        <v>102.2</v>
      </c>
      <c r="CX568" s="5">
        <v>101.8</v>
      </c>
      <c r="CY568" s="5">
        <v>98.5</v>
      </c>
      <c r="CZ568" s="5">
        <v>102.1</v>
      </c>
      <c r="DA568" s="5">
        <v>103.9</v>
      </c>
      <c r="DB568" s="5">
        <v>105.1</v>
      </c>
      <c r="DC568" s="5">
        <v>111.9</v>
      </c>
      <c r="DD568" s="5">
        <v>119.4</v>
      </c>
      <c r="DE568" s="5">
        <v>125.8</v>
      </c>
      <c r="DF568" s="5">
        <v>124.1</v>
      </c>
      <c r="DG568" s="5">
        <v>124.3</v>
      </c>
      <c r="DH568" s="5">
        <v>127.5</v>
      </c>
      <c r="DI568" s="5">
        <v>130.80000000000001</v>
      </c>
      <c r="DJ568" s="5">
        <v>132.80000000000001</v>
      </c>
      <c r="DK568" s="5">
        <v>132.69999999999999</v>
      </c>
      <c r="DL568" s="5">
        <v>134.4</v>
      </c>
      <c r="DM568" s="5">
        <v>134.6</v>
      </c>
      <c r="DN568" s="5">
        <v>142.19999999999999</v>
      </c>
      <c r="DO568" s="5">
        <v>140.19999999999999</v>
      </c>
      <c r="DP568" s="5">
        <v>139.6</v>
      </c>
      <c r="DQ568" s="5">
        <v>141.5</v>
      </c>
      <c r="DR568" s="5">
        <v>147.5</v>
      </c>
      <c r="DS568" s="5">
        <v>157.9</v>
      </c>
      <c r="DT568" s="5">
        <v>161.9</v>
      </c>
    </row>
    <row r="569" spans="1:124">
      <c r="A569" s="3" t="s">
        <v>1151</v>
      </c>
      <c r="B569" s="3" t="s">
        <v>1152</v>
      </c>
      <c r="C569" s="4">
        <v>0.13227</v>
      </c>
      <c r="D569" s="5">
        <v>90.6</v>
      </c>
      <c r="E569" s="5">
        <v>90.6</v>
      </c>
      <c r="F569" s="5">
        <v>90.6</v>
      </c>
      <c r="G569" s="5">
        <v>90.6</v>
      </c>
      <c r="H569" s="5">
        <v>90.6</v>
      </c>
      <c r="I569" s="5">
        <v>90.6</v>
      </c>
      <c r="J569" s="5">
        <v>90.6</v>
      </c>
      <c r="K569" s="5">
        <v>90.6</v>
      </c>
      <c r="L569" s="5">
        <v>90.6</v>
      </c>
      <c r="M569" s="5">
        <v>90.6</v>
      </c>
      <c r="N569" s="5">
        <v>90.6</v>
      </c>
      <c r="O569" s="5">
        <v>90.6</v>
      </c>
      <c r="P569" s="5">
        <v>90.6</v>
      </c>
      <c r="Q569" s="5">
        <v>90.6</v>
      </c>
      <c r="R569" s="5">
        <v>90.6</v>
      </c>
      <c r="S569" s="5">
        <v>90.6</v>
      </c>
      <c r="T569" s="5">
        <v>90.6</v>
      </c>
      <c r="U569" s="5">
        <v>90.6</v>
      </c>
      <c r="V569" s="5">
        <v>90.6</v>
      </c>
      <c r="W569" s="5">
        <v>90.6</v>
      </c>
      <c r="X569" s="5">
        <v>90.6</v>
      </c>
      <c r="Y569" s="5">
        <v>90.6</v>
      </c>
      <c r="Z569" s="5">
        <v>94.1</v>
      </c>
      <c r="AA569" s="5">
        <v>94.1</v>
      </c>
      <c r="AB569" s="5">
        <v>94.1</v>
      </c>
      <c r="AC569" s="5">
        <v>94.1</v>
      </c>
      <c r="AD569" s="5">
        <v>95.3</v>
      </c>
      <c r="AE569" s="5">
        <v>95.3</v>
      </c>
      <c r="AF569" s="5">
        <v>95.3</v>
      </c>
      <c r="AG569" s="5">
        <v>95.3</v>
      </c>
      <c r="AH569" s="5">
        <v>95.3</v>
      </c>
      <c r="AI569" s="5">
        <v>95.3</v>
      </c>
      <c r="AJ569" s="5">
        <v>95.3</v>
      </c>
      <c r="AK569" s="5">
        <v>95.3</v>
      </c>
      <c r="AL569" s="5">
        <v>95.3</v>
      </c>
      <c r="AM569" s="5">
        <v>95.3</v>
      </c>
      <c r="AN569" s="5">
        <v>95.1</v>
      </c>
      <c r="AO569" s="5">
        <v>95.1</v>
      </c>
      <c r="AP569" s="5">
        <v>95.1</v>
      </c>
      <c r="AQ569" s="5">
        <v>95.1</v>
      </c>
      <c r="AR569" s="5">
        <v>95.1</v>
      </c>
      <c r="AS569" s="5">
        <v>95.1</v>
      </c>
      <c r="AT569" s="5">
        <v>95.1</v>
      </c>
      <c r="AU569" s="5">
        <v>95.3</v>
      </c>
      <c r="AV569" s="5">
        <v>95.3</v>
      </c>
      <c r="AW569" s="5">
        <v>95.3</v>
      </c>
      <c r="AX569" s="5">
        <v>95.3</v>
      </c>
      <c r="AY569" s="5">
        <v>95.3</v>
      </c>
      <c r="AZ569" s="5">
        <v>95.3</v>
      </c>
      <c r="BA569" s="5">
        <v>95.3</v>
      </c>
      <c r="BB569" s="5">
        <v>95.3</v>
      </c>
      <c r="BC569" s="5">
        <v>95.3</v>
      </c>
      <c r="BD569" s="5">
        <v>95.3</v>
      </c>
      <c r="BE569" s="5">
        <v>95.3</v>
      </c>
      <c r="BF569" s="5">
        <v>95.3</v>
      </c>
      <c r="BG569" s="5">
        <v>95.3</v>
      </c>
      <c r="BH569" s="5">
        <v>95.3</v>
      </c>
      <c r="BI569" s="5">
        <v>95.3</v>
      </c>
      <c r="BJ569" s="5">
        <v>95.3</v>
      </c>
      <c r="BK569" s="5">
        <v>95.3</v>
      </c>
      <c r="BL569" s="5">
        <v>95.3</v>
      </c>
      <c r="BM569" s="5">
        <v>95.3</v>
      </c>
      <c r="BN569" s="5">
        <v>95.7</v>
      </c>
      <c r="BO569" s="5">
        <v>95.7</v>
      </c>
      <c r="BP569" s="5">
        <v>96.4</v>
      </c>
      <c r="BQ569" s="5">
        <v>96.4</v>
      </c>
      <c r="BR569" s="5">
        <v>96.4</v>
      </c>
      <c r="BS569" s="5">
        <v>98.3</v>
      </c>
      <c r="BT569" s="5">
        <v>98.3</v>
      </c>
      <c r="BU569" s="5">
        <v>98.3</v>
      </c>
      <c r="BV569" s="5">
        <v>104.6</v>
      </c>
      <c r="BW569" s="5">
        <v>104.6</v>
      </c>
      <c r="BX569" s="5">
        <v>104.6</v>
      </c>
      <c r="BY569" s="5">
        <v>106.1</v>
      </c>
      <c r="BZ569" s="5">
        <v>104.6</v>
      </c>
      <c r="CA569" s="5">
        <v>107</v>
      </c>
      <c r="CB569" s="5">
        <v>106.1</v>
      </c>
      <c r="CC569" s="5">
        <v>107.6</v>
      </c>
      <c r="CD569" s="5">
        <v>109</v>
      </c>
      <c r="CE569" s="5">
        <v>110.4</v>
      </c>
      <c r="CF569" s="5">
        <v>110.4</v>
      </c>
      <c r="CG569" s="5">
        <v>110.4</v>
      </c>
      <c r="CH569" s="5">
        <v>109</v>
      </c>
      <c r="CI569" s="5">
        <v>110.4</v>
      </c>
      <c r="CJ569" s="5">
        <v>110.4</v>
      </c>
      <c r="CK569" s="5">
        <v>110.4</v>
      </c>
      <c r="CL569" s="5">
        <v>113</v>
      </c>
      <c r="CM569" s="5">
        <v>111.7</v>
      </c>
      <c r="CN569" s="5">
        <v>112.4</v>
      </c>
      <c r="CO569" s="5">
        <v>112.4</v>
      </c>
      <c r="CP569" s="5">
        <v>111.1</v>
      </c>
      <c r="CQ569" s="5">
        <v>117.6</v>
      </c>
      <c r="CR569" s="5">
        <v>117.6</v>
      </c>
      <c r="CS569" s="5">
        <v>118.9</v>
      </c>
      <c r="CT569" s="5">
        <v>118.9</v>
      </c>
      <c r="CU569" s="5">
        <v>126.2</v>
      </c>
      <c r="CV569" s="5">
        <v>126.2</v>
      </c>
      <c r="CW569" s="5">
        <v>124.8</v>
      </c>
      <c r="CX569" s="5">
        <v>123.3</v>
      </c>
      <c r="CY569" s="5">
        <v>124.8</v>
      </c>
      <c r="CZ569" s="5">
        <v>120.1</v>
      </c>
      <c r="DA569" s="5">
        <v>120.1</v>
      </c>
      <c r="DB569" s="5">
        <v>121.7</v>
      </c>
      <c r="DC569" s="5">
        <v>120.1</v>
      </c>
      <c r="DD569" s="5">
        <v>116.8</v>
      </c>
      <c r="DE569" s="5">
        <v>121.7</v>
      </c>
      <c r="DF569" s="5">
        <v>121.7</v>
      </c>
      <c r="DG569" s="5">
        <v>121.7</v>
      </c>
      <c r="DH569" s="5">
        <v>118.5</v>
      </c>
      <c r="DI569" s="5">
        <v>118.5</v>
      </c>
      <c r="DJ569" s="5">
        <v>118.5</v>
      </c>
      <c r="DK569" s="5">
        <v>121.7</v>
      </c>
      <c r="DL569" s="5">
        <v>120.1</v>
      </c>
      <c r="DM569" s="5">
        <v>118.5</v>
      </c>
      <c r="DN569" s="5">
        <v>123.3</v>
      </c>
      <c r="DO569" s="5">
        <v>121.7</v>
      </c>
      <c r="DP569" s="5">
        <v>118.5</v>
      </c>
      <c r="DQ569" s="5">
        <v>121.7</v>
      </c>
      <c r="DR569" s="5">
        <v>123.3</v>
      </c>
      <c r="DS569" s="5">
        <v>121.7</v>
      </c>
      <c r="DT569" s="5">
        <v>120.1</v>
      </c>
    </row>
    <row r="570" spans="1:124">
      <c r="A570" s="3" t="s">
        <v>1153</v>
      </c>
      <c r="B570" s="3" t="s">
        <v>1154</v>
      </c>
      <c r="C570" s="4">
        <v>1.2670000000000001E-2</v>
      </c>
      <c r="D570" s="5">
        <v>112.7</v>
      </c>
      <c r="E570" s="5">
        <v>112.5</v>
      </c>
      <c r="F570" s="5">
        <v>111.7</v>
      </c>
      <c r="G570" s="5">
        <v>111.3</v>
      </c>
      <c r="H570" s="5">
        <v>110.3</v>
      </c>
      <c r="I570" s="5">
        <v>109.8</v>
      </c>
      <c r="J570" s="5">
        <v>109</v>
      </c>
      <c r="K570" s="5">
        <v>108.2</v>
      </c>
      <c r="L570" s="5">
        <v>107.5</v>
      </c>
      <c r="M570" s="5">
        <v>107.3</v>
      </c>
      <c r="N570" s="5">
        <v>107.5</v>
      </c>
      <c r="O570" s="5">
        <v>107.9</v>
      </c>
      <c r="P570" s="5">
        <v>106.6</v>
      </c>
      <c r="Q570" s="5">
        <v>105.7</v>
      </c>
      <c r="R570" s="5">
        <v>105</v>
      </c>
      <c r="S570" s="5">
        <v>104.8</v>
      </c>
      <c r="T570" s="5">
        <v>104.2</v>
      </c>
      <c r="U570" s="5">
        <v>105.3</v>
      </c>
      <c r="V570" s="5">
        <v>105.5</v>
      </c>
      <c r="W570" s="5">
        <v>105.5</v>
      </c>
      <c r="X570" s="5">
        <v>105.8</v>
      </c>
      <c r="Y570" s="5">
        <v>106.6</v>
      </c>
      <c r="Z570" s="5">
        <v>107.7</v>
      </c>
      <c r="AA570" s="5">
        <v>108.9</v>
      </c>
      <c r="AB570" s="5">
        <v>103.7</v>
      </c>
      <c r="AC570" s="5">
        <v>104.6</v>
      </c>
      <c r="AD570" s="5">
        <v>105.1</v>
      </c>
      <c r="AE570" s="5">
        <v>105.1</v>
      </c>
      <c r="AF570" s="5">
        <v>103.6</v>
      </c>
      <c r="AG570" s="5">
        <v>102.9</v>
      </c>
      <c r="AH570" s="5">
        <v>105.2</v>
      </c>
      <c r="AI570" s="5">
        <v>102</v>
      </c>
      <c r="AJ570" s="5">
        <v>101</v>
      </c>
      <c r="AK570" s="5">
        <v>99.9</v>
      </c>
      <c r="AL570" s="5">
        <v>97.4</v>
      </c>
      <c r="AM570" s="5">
        <v>97.3</v>
      </c>
      <c r="AN570" s="5">
        <v>95.8</v>
      </c>
      <c r="AO570" s="5">
        <v>94</v>
      </c>
      <c r="AP570" s="5">
        <v>91.7</v>
      </c>
      <c r="AQ570" s="5">
        <v>89.3</v>
      </c>
      <c r="AR570" s="5">
        <v>85.9</v>
      </c>
      <c r="AS570" s="5">
        <v>87.4</v>
      </c>
      <c r="AT570" s="5">
        <v>84.7</v>
      </c>
      <c r="AU570" s="5">
        <v>81.400000000000006</v>
      </c>
      <c r="AV570" s="5">
        <v>77.099999999999994</v>
      </c>
      <c r="AW570" s="5">
        <v>79.400000000000006</v>
      </c>
      <c r="AX570" s="5">
        <v>79.8</v>
      </c>
      <c r="AY570" s="5">
        <v>83.6</v>
      </c>
      <c r="AZ570" s="5">
        <v>83.1</v>
      </c>
      <c r="BA570" s="5">
        <v>83</v>
      </c>
      <c r="BB570" s="5">
        <v>80</v>
      </c>
      <c r="BC570" s="5">
        <v>77.3</v>
      </c>
      <c r="BD570" s="5">
        <v>72.7</v>
      </c>
      <c r="BE570" s="5">
        <v>75</v>
      </c>
      <c r="BF570" s="5">
        <v>78</v>
      </c>
      <c r="BG570" s="5">
        <v>78.2</v>
      </c>
      <c r="BH570" s="5">
        <v>78.900000000000006</v>
      </c>
      <c r="BI570" s="5">
        <v>79.900000000000006</v>
      </c>
      <c r="BJ570" s="5">
        <v>79.8</v>
      </c>
      <c r="BK570" s="5">
        <v>84.7</v>
      </c>
      <c r="BL570" s="5">
        <v>89.7</v>
      </c>
      <c r="BM570" s="5">
        <v>88</v>
      </c>
      <c r="BN570" s="5">
        <v>87.8</v>
      </c>
      <c r="BO570" s="5">
        <v>91.4</v>
      </c>
      <c r="BP570" s="5">
        <v>91.6</v>
      </c>
      <c r="BQ570" s="5">
        <v>93.1</v>
      </c>
      <c r="BR570" s="5">
        <v>93.9</v>
      </c>
      <c r="BS570" s="5">
        <v>94.5</v>
      </c>
      <c r="BT570" s="5">
        <v>96.9</v>
      </c>
      <c r="BU570" s="5">
        <v>106.1</v>
      </c>
      <c r="BV570" s="5">
        <v>110.8</v>
      </c>
      <c r="BW570" s="5">
        <v>113.3</v>
      </c>
      <c r="BX570" s="5">
        <v>115.7</v>
      </c>
      <c r="BY570" s="5">
        <v>118.6</v>
      </c>
      <c r="BZ570" s="5">
        <v>119.7</v>
      </c>
      <c r="CA570" s="5">
        <v>118.1</v>
      </c>
      <c r="CB570" s="5">
        <v>115.7</v>
      </c>
      <c r="CC570" s="5">
        <v>121.7</v>
      </c>
      <c r="CD570" s="5">
        <v>121.3</v>
      </c>
      <c r="CE570" s="5">
        <v>120</v>
      </c>
      <c r="CF570" s="5">
        <v>117.4</v>
      </c>
      <c r="CG570" s="5">
        <v>115.4</v>
      </c>
      <c r="CH570" s="5">
        <v>115.6</v>
      </c>
      <c r="CI570" s="5">
        <v>115.4</v>
      </c>
      <c r="CJ570" s="5">
        <v>116.9</v>
      </c>
      <c r="CK570" s="5">
        <v>116.3</v>
      </c>
      <c r="CL570" s="5">
        <v>113.7</v>
      </c>
      <c r="CM570" s="5">
        <v>109.8</v>
      </c>
      <c r="CN570" s="5">
        <v>103.6</v>
      </c>
      <c r="CO570" s="5">
        <v>102.2</v>
      </c>
      <c r="CP570" s="5">
        <v>100.5</v>
      </c>
      <c r="CQ570" s="5">
        <v>98.8</v>
      </c>
      <c r="CR570" s="5">
        <v>99.1</v>
      </c>
      <c r="CS570" s="5">
        <v>103.6</v>
      </c>
      <c r="CT570" s="5">
        <v>104</v>
      </c>
      <c r="CU570" s="5">
        <v>104.7</v>
      </c>
      <c r="CV570" s="5">
        <v>97.9</v>
      </c>
      <c r="CW570" s="5">
        <v>101.6</v>
      </c>
      <c r="CX570" s="5">
        <v>102.5</v>
      </c>
      <c r="CY570" s="5">
        <v>101.3</v>
      </c>
      <c r="CZ570" s="5">
        <v>104</v>
      </c>
      <c r="DA570" s="5">
        <v>107.7</v>
      </c>
      <c r="DB570" s="5">
        <v>108.4</v>
      </c>
      <c r="DC570" s="5">
        <v>110.5</v>
      </c>
      <c r="DD570" s="5">
        <v>119.1</v>
      </c>
      <c r="DE570" s="5">
        <v>128.9</v>
      </c>
      <c r="DF570" s="5">
        <v>124.5</v>
      </c>
      <c r="DG570" s="5">
        <v>124.6</v>
      </c>
      <c r="DH570" s="5">
        <v>130.1</v>
      </c>
      <c r="DI570" s="5">
        <v>136.30000000000001</v>
      </c>
      <c r="DJ570" s="5">
        <v>137.19999999999999</v>
      </c>
      <c r="DK570" s="5">
        <v>134.4</v>
      </c>
      <c r="DL570" s="5">
        <v>136.6</v>
      </c>
      <c r="DM570" s="5">
        <v>136.80000000000001</v>
      </c>
      <c r="DN570" s="5">
        <v>146.4</v>
      </c>
      <c r="DO570" s="5">
        <v>150.80000000000001</v>
      </c>
      <c r="DP570" s="5">
        <v>144</v>
      </c>
      <c r="DQ570" s="5">
        <v>143.5</v>
      </c>
      <c r="DR570" s="5">
        <v>153.1</v>
      </c>
      <c r="DS570" s="5">
        <v>171.6</v>
      </c>
      <c r="DT570" s="5">
        <v>178.8</v>
      </c>
    </row>
    <row r="571" spans="1:124">
      <c r="A571" s="3" t="s">
        <v>1155</v>
      </c>
      <c r="B571" s="3" t="s">
        <v>1156</v>
      </c>
      <c r="C571" s="4">
        <v>1.14442</v>
      </c>
      <c r="D571" s="5">
        <v>107.2</v>
      </c>
      <c r="E571" s="5">
        <v>105.6</v>
      </c>
      <c r="F571" s="5">
        <v>105.8</v>
      </c>
      <c r="G571" s="5">
        <v>105.4</v>
      </c>
      <c r="H571" s="5">
        <v>105.4</v>
      </c>
      <c r="I571" s="5">
        <v>105.2</v>
      </c>
      <c r="J571" s="5">
        <v>105.2</v>
      </c>
      <c r="K571" s="5">
        <v>104.6</v>
      </c>
      <c r="L571" s="5">
        <v>105.6</v>
      </c>
      <c r="M571" s="5">
        <v>105.4</v>
      </c>
      <c r="N571" s="5">
        <v>104.4</v>
      </c>
      <c r="O571" s="5">
        <v>104.9</v>
      </c>
      <c r="P571" s="5">
        <v>103.9</v>
      </c>
      <c r="Q571" s="5">
        <v>103.5</v>
      </c>
      <c r="R571" s="5">
        <v>103</v>
      </c>
      <c r="S571" s="5">
        <v>103.3</v>
      </c>
      <c r="T571" s="5">
        <v>103.5</v>
      </c>
      <c r="U571" s="5">
        <v>104</v>
      </c>
      <c r="V571" s="5">
        <v>105.1</v>
      </c>
      <c r="W571" s="5">
        <v>105.6</v>
      </c>
      <c r="X571" s="5">
        <v>105.8</v>
      </c>
      <c r="Y571" s="5">
        <v>106.5</v>
      </c>
      <c r="Z571" s="5">
        <v>107.3</v>
      </c>
      <c r="AA571" s="5">
        <v>108.4</v>
      </c>
      <c r="AB571" s="5">
        <v>105.4</v>
      </c>
      <c r="AC571" s="5">
        <v>105.7</v>
      </c>
      <c r="AD571" s="5">
        <v>104.1</v>
      </c>
      <c r="AE571" s="5">
        <v>103.7</v>
      </c>
      <c r="AF571" s="5">
        <v>103.4</v>
      </c>
      <c r="AG571" s="5">
        <v>102.4</v>
      </c>
      <c r="AH571" s="5">
        <v>102.3</v>
      </c>
      <c r="AI571" s="5">
        <v>102.5</v>
      </c>
      <c r="AJ571" s="5">
        <v>101.6</v>
      </c>
      <c r="AK571" s="5">
        <v>101.4</v>
      </c>
      <c r="AL571" s="5">
        <v>99.5</v>
      </c>
      <c r="AM571" s="5">
        <v>97.9</v>
      </c>
      <c r="AN571" s="5">
        <v>96.8</v>
      </c>
      <c r="AO571" s="5">
        <v>95.4</v>
      </c>
      <c r="AP571" s="5">
        <v>93.2</v>
      </c>
      <c r="AQ571" s="5">
        <v>90.4</v>
      </c>
      <c r="AR571" s="5">
        <v>88.4</v>
      </c>
      <c r="AS571" s="5">
        <v>89.6</v>
      </c>
      <c r="AT571" s="5">
        <v>88.3</v>
      </c>
      <c r="AU571" s="5">
        <v>86.3</v>
      </c>
      <c r="AV571" s="5">
        <v>82.8</v>
      </c>
      <c r="AW571" s="5">
        <v>81.900000000000006</v>
      </c>
      <c r="AX571" s="5">
        <v>82.2</v>
      </c>
      <c r="AY571" s="5">
        <v>86.9</v>
      </c>
      <c r="AZ571" s="5">
        <v>87.6</v>
      </c>
      <c r="BA571" s="5">
        <v>89.3</v>
      </c>
      <c r="BB571" s="5">
        <v>87.4</v>
      </c>
      <c r="BC571" s="5">
        <v>85.2</v>
      </c>
      <c r="BD571" s="5">
        <v>83.5</v>
      </c>
      <c r="BE571" s="5">
        <v>85.8</v>
      </c>
      <c r="BF571" s="5">
        <v>89.8</v>
      </c>
      <c r="BG571" s="5">
        <v>90.8</v>
      </c>
      <c r="BH571" s="5">
        <v>91.6</v>
      </c>
      <c r="BI571" s="5">
        <v>92.7</v>
      </c>
      <c r="BJ571" s="5">
        <v>91.4</v>
      </c>
      <c r="BK571" s="5">
        <v>97.7</v>
      </c>
      <c r="BL571" s="5">
        <v>99.8</v>
      </c>
      <c r="BM571" s="5">
        <v>97.8</v>
      </c>
      <c r="BN571" s="5">
        <v>97.4</v>
      </c>
      <c r="BO571" s="5">
        <v>98.3</v>
      </c>
      <c r="BP571" s="5">
        <v>99.9</v>
      </c>
      <c r="BQ571" s="5">
        <v>104.7</v>
      </c>
      <c r="BR571" s="5">
        <v>104.8</v>
      </c>
      <c r="BS571" s="5">
        <v>105</v>
      </c>
      <c r="BT571" s="5">
        <v>106.2</v>
      </c>
      <c r="BU571" s="5">
        <v>111.8</v>
      </c>
      <c r="BV571" s="5">
        <v>115.2</v>
      </c>
      <c r="BW571" s="5">
        <v>117.8</v>
      </c>
      <c r="BX571" s="5">
        <v>119.2</v>
      </c>
      <c r="BY571" s="5">
        <v>120.5</v>
      </c>
      <c r="BZ571" s="5">
        <v>120.6</v>
      </c>
      <c r="CA571" s="5">
        <v>120.7</v>
      </c>
      <c r="CB571" s="5">
        <v>119.8</v>
      </c>
      <c r="CC571" s="5">
        <v>122</v>
      </c>
      <c r="CD571" s="5">
        <v>123</v>
      </c>
      <c r="CE571" s="5">
        <v>122.2</v>
      </c>
      <c r="CF571" s="5">
        <v>119.7</v>
      </c>
      <c r="CG571" s="5">
        <v>115.6</v>
      </c>
      <c r="CH571" s="5">
        <v>115</v>
      </c>
      <c r="CI571" s="5">
        <v>117.3</v>
      </c>
      <c r="CJ571" s="5">
        <v>116</v>
      </c>
      <c r="CK571" s="5">
        <v>115.4</v>
      </c>
      <c r="CL571" s="5">
        <v>113.7</v>
      </c>
      <c r="CM571" s="5">
        <v>111.4</v>
      </c>
      <c r="CN571" s="5">
        <v>107.9</v>
      </c>
      <c r="CO571" s="5">
        <v>106.4</v>
      </c>
      <c r="CP571" s="5">
        <v>103.3</v>
      </c>
      <c r="CQ571" s="5">
        <v>102.2</v>
      </c>
      <c r="CR571" s="5">
        <v>103.4</v>
      </c>
      <c r="CS571" s="5">
        <v>106.9</v>
      </c>
      <c r="CT571" s="5">
        <v>109.5</v>
      </c>
      <c r="CU571" s="5">
        <v>108.5</v>
      </c>
      <c r="CV571" s="5">
        <v>105.1</v>
      </c>
      <c r="CW571" s="5">
        <v>107</v>
      </c>
      <c r="CX571" s="5">
        <v>106.5</v>
      </c>
      <c r="CY571" s="5">
        <v>105.4</v>
      </c>
      <c r="CZ571" s="5">
        <v>108.8</v>
      </c>
      <c r="DA571" s="5">
        <v>111.6</v>
      </c>
      <c r="DB571" s="5">
        <v>115.6</v>
      </c>
      <c r="DC571" s="5">
        <v>118.2</v>
      </c>
      <c r="DD571" s="5">
        <v>123.5</v>
      </c>
      <c r="DE571" s="5">
        <v>136.80000000000001</v>
      </c>
      <c r="DF571" s="5">
        <v>134.4</v>
      </c>
      <c r="DG571" s="5">
        <v>133.5</v>
      </c>
      <c r="DH571" s="5">
        <v>142.80000000000001</v>
      </c>
      <c r="DI571" s="5">
        <v>152.4</v>
      </c>
      <c r="DJ571" s="5">
        <v>154.9</v>
      </c>
      <c r="DK571" s="5">
        <v>156.30000000000001</v>
      </c>
      <c r="DL571" s="5">
        <v>156.4</v>
      </c>
      <c r="DM571" s="5">
        <v>156.30000000000001</v>
      </c>
      <c r="DN571" s="5">
        <v>159.69999999999999</v>
      </c>
      <c r="DO571" s="5">
        <v>163.5</v>
      </c>
      <c r="DP571" s="5">
        <v>160.6</v>
      </c>
      <c r="DQ571" s="5">
        <v>157.1</v>
      </c>
      <c r="DR571" s="5">
        <v>160.30000000000001</v>
      </c>
      <c r="DS571" s="5">
        <v>169.8</v>
      </c>
      <c r="DT571" s="5">
        <v>178.3</v>
      </c>
    </row>
    <row r="572" spans="1:124">
      <c r="A572" s="3" t="s">
        <v>1157</v>
      </c>
      <c r="B572" s="3" t="s">
        <v>1158</v>
      </c>
      <c r="C572" s="4">
        <v>0.88361000000000001</v>
      </c>
      <c r="D572" s="5">
        <v>107.3</v>
      </c>
      <c r="E572" s="5">
        <v>106.3</v>
      </c>
      <c r="F572" s="5">
        <v>106.4</v>
      </c>
      <c r="G572" s="5">
        <v>106.6</v>
      </c>
      <c r="H572" s="5">
        <v>106.7</v>
      </c>
      <c r="I572" s="5">
        <v>105.9</v>
      </c>
      <c r="J572" s="5">
        <v>106.2</v>
      </c>
      <c r="K572" s="5">
        <v>105.2</v>
      </c>
      <c r="L572" s="5">
        <v>106.3</v>
      </c>
      <c r="M572" s="5">
        <v>106.7</v>
      </c>
      <c r="N572" s="5">
        <v>105.6</v>
      </c>
      <c r="O572" s="5">
        <v>106.3</v>
      </c>
      <c r="P572" s="5">
        <v>105</v>
      </c>
      <c r="Q572" s="5">
        <v>104.7</v>
      </c>
      <c r="R572" s="5">
        <v>103.7</v>
      </c>
      <c r="S572" s="5">
        <v>103.6</v>
      </c>
      <c r="T572" s="5">
        <v>104.2</v>
      </c>
      <c r="U572" s="5">
        <v>105.6</v>
      </c>
      <c r="V572" s="5">
        <v>106.2</v>
      </c>
      <c r="W572" s="5">
        <v>106.3</v>
      </c>
      <c r="X572" s="5">
        <v>106.6</v>
      </c>
      <c r="Y572" s="5">
        <v>106.8</v>
      </c>
      <c r="Z572" s="5">
        <v>107.4</v>
      </c>
      <c r="AA572" s="5">
        <v>108.2</v>
      </c>
      <c r="AB572" s="5">
        <v>105.1</v>
      </c>
      <c r="AC572" s="5">
        <v>104.8</v>
      </c>
      <c r="AD572" s="5">
        <v>104.1</v>
      </c>
      <c r="AE572" s="5">
        <v>104.1</v>
      </c>
      <c r="AF572" s="5">
        <v>103.7</v>
      </c>
      <c r="AG572" s="5">
        <v>102.8</v>
      </c>
      <c r="AH572" s="5">
        <v>102.3</v>
      </c>
      <c r="AI572" s="5">
        <v>101.5</v>
      </c>
      <c r="AJ572" s="5">
        <v>101.1</v>
      </c>
      <c r="AK572" s="5">
        <v>100.2</v>
      </c>
      <c r="AL572" s="5">
        <v>98.7</v>
      </c>
      <c r="AM572" s="5">
        <v>97</v>
      </c>
      <c r="AN572" s="5">
        <v>95.6</v>
      </c>
      <c r="AO572" s="5">
        <v>93.8</v>
      </c>
      <c r="AP572" s="5">
        <v>91.3</v>
      </c>
      <c r="AQ572" s="5">
        <v>88.4</v>
      </c>
      <c r="AR572" s="5">
        <v>86.4</v>
      </c>
      <c r="AS572" s="5">
        <v>88.1</v>
      </c>
      <c r="AT572" s="5">
        <v>86.3</v>
      </c>
      <c r="AU572" s="5">
        <v>84</v>
      </c>
      <c r="AV572" s="5">
        <v>80.099999999999994</v>
      </c>
      <c r="AW572" s="5">
        <v>79.7</v>
      </c>
      <c r="AX572" s="5">
        <v>81.2</v>
      </c>
      <c r="AY572" s="5">
        <v>85.7</v>
      </c>
      <c r="AZ572" s="5">
        <v>86.2</v>
      </c>
      <c r="BA572" s="5">
        <v>88.3</v>
      </c>
      <c r="BB572" s="5">
        <v>86.2</v>
      </c>
      <c r="BC572" s="5">
        <v>83.7</v>
      </c>
      <c r="BD572" s="5">
        <v>82.6</v>
      </c>
      <c r="BE572" s="5">
        <v>84.6</v>
      </c>
      <c r="BF572" s="5">
        <v>88.3</v>
      </c>
      <c r="BG572" s="5">
        <v>88.9</v>
      </c>
      <c r="BH572" s="5">
        <v>89.7</v>
      </c>
      <c r="BI572" s="5">
        <v>90.8</v>
      </c>
      <c r="BJ572" s="5">
        <v>89</v>
      </c>
      <c r="BK572" s="5">
        <v>96</v>
      </c>
      <c r="BL572" s="5">
        <v>98.3</v>
      </c>
      <c r="BM572" s="5">
        <v>96.1</v>
      </c>
      <c r="BN572" s="5">
        <v>95.6</v>
      </c>
      <c r="BO572" s="5">
        <v>96.5</v>
      </c>
      <c r="BP572" s="5">
        <v>98.2</v>
      </c>
      <c r="BQ572" s="5">
        <v>102.9</v>
      </c>
      <c r="BR572" s="5">
        <v>103</v>
      </c>
      <c r="BS572" s="5">
        <v>103.4</v>
      </c>
      <c r="BT572" s="5">
        <v>105</v>
      </c>
      <c r="BU572" s="5">
        <v>111.1</v>
      </c>
      <c r="BV572" s="5">
        <v>114.7</v>
      </c>
      <c r="BW572" s="5">
        <v>117.3</v>
      </c>
      <c r="BX572" s="5">
        <v>118.7</v>
      </c>
      <c r="BY572" s="5">
        <v>119.7</v>
      </c>
      <c r="BZ572" s="5">
        <v>119.6</v>
      </c>
      <c r="CA572" s="5">
        <v>120</v>
      </c>
      <c r="CB572" s="5">
        <v>118.6</v>
      </c>
      <c r="CC572" s="5">
        <v>121.2</v>
      </c>
      <c r="CD572" s="5">
        <v>122.1</v>
      </c>
      <c r="CE572" s="5">
        <v>121.3</v>
      </c>
      <c r="CF572" s="5">
        <v>118.5</v>
      </c>
      <c r="CG572" s="5">
        <v>114.2</v>
      </c>
      <c r="CH572" s="5">
        <v>113.7</v>
      </c>
      <c r="CI572" s="5">
        <v>116.3</v>
      </c>
      <c r="CJ572" s="5">
        <v>114.6</v>
      </c>
      <c r="CK572" s="5">
        <v>113.9</v>
      </c>
      <c r="CL572" s="5">
        <v>112.2</v>
      </c>
      <c r="CM572" s="5">
        <v>109.6</v>
      </c>
      <c r="CN572" s="5">
        <v>106</v>
      </c>
      <c r="CO572" s="5">
        <v>104.3</v>
      </c>
      <c r="CP572" s="5">
        <v>101.2</v>
      </c>
      <c r="CQ572" s="5">
        <v>100</v>
      </c>
      <c r="CR572" s="5">
        <v>101.3</v>
      </c>
      <c r="CS572" s="5">
        <v>105.2</v>
      </c>
      <c r="CT572" s="5">
        <v>107.8</v>
      </c>
      <c r="CU572" s="5">
        <v>106.6</v>
      </c>
      <c r="CV572" s="5">
        <v>106.1</v>
      </c>
      <c r="CW572" s="5">
        <v>105.3</v>
      </c>
      <c r="CX572" s="5">
        <v>104.9</v>
      </c>
      <c r="CY572" s="5">
        <v>103.5</v>
      </c>
      <c r="CZ572" s="5">
        <v>107.2</v>
      </c>
      <c r="DA572" s="5">
        <v>109.7</v>
      </c>
      <c r="DB572" s="5">
        <v>114.1</v>
      </c>
      <c r="DC572" s="5">
        <v>117</v>
      </c>
      <c r="DD572" s="5">
        <v>122.5</v>
      </c>
      <c r="DE572" s="5">
        <v>136.4</v>
      </c>
      <c r="DF572" s="5">
        <v>133.80000000000001</v>
      </c>
      <c r="DG572" s="5">
        <v>132.69999999999999</v>
      </c>
      <c r="DH572" s="5">
        <v>142.4</v>
      </c>
      <c r="DI572" s="5">
        <v>151.6</v>
      </c>
      <c r="DJ572" s="5">
        <v>153.69999999999999</v>
      </c>
      <c r="DK572" s="5">
        <v>155.4</v>
      </c>
      <c r="DL572" s="5">
        <v>155.5</v>
      </c>
      <c r="DM572" s="5">
        <v>155.19999999999999</v>
      </c>
      <c r="DN572" s="5">
        <v>159.4</v>
      </c>
      <c r="DO572" s="5">
        <v>163.69999999999999</v>
      </c>
      <c r="DP572" s="5">
        <v>160.1</v>
      </c>
      <c r="DQ572" s="5">
        <v>157.1</v>
      </c>
      <c r="DR572" s="5">
        <v>160.80000000000001</v>
      </c>
      <c r="DS572" s="5">
        <v>170.8</v>
      </c>
      <c r="DT572" s="5">
        <v>179.5</v>
      </c>
    </row>
    <row r="573" spans="1:124">
      <c r="A573" s="3" t="s">
        <v>1159</v>
      </c>
      <c r="B573" s="3" t="s">
        <v>1160</v>
      </c>
      <c r="C573" s="4">
        <v>9.307E-2</v>
      </c>
      <c r="D573" s="5">
        <v>103.4</v>
      </c>
      <c r="E573" s="5">
        <v>104.8</v>
      </c>
      <c r="F573" s="5">
        <v>103.9</v>
      </c>
      <c r="G573" s="5">
        <v>102.5</v>
      </c>
      <c r="H573" s="5">
        <v>102.6</v>
      </c>
      <c r="I573" s="5">
        <v>103.3</v>
      </c>
      <c r="J573" s="5">
        <v>101.6</v>
      </c>
      <c r="K573" s="5">
        <v>101.2</v>
      </c>
      <c r="L573" s="5">
        <v>100.9</v>
      </c>
      <c r="M573" s="5">
        <v>101.1</v>
      </c>
      <c r="N573" s="5">
        <v>100.5</v>
      </c>
      <c r="O573" s="5">
        <v>101</v>
      </c>
      <c r="P573" s="5">
        <v>100.8</v>
      </c>
      <c r="Q573" s="5">
        <v>101</v>
      </c>
      <c r="R573" s="5">
        <v>100.6</v>
      </c>
      <c r="S573" s="5">
        <v>100.3</v>
      </c>
      <c r="T573" s="5">
        <v>100.1</v>
      </c>
      <c r="U573" s="5">
        <v>100.5</v>
      </c>
      <c r="V573" s="5">
        <v>101.9</v>
      </c>
      <c r="W573" s="5">
        <v>101.8</v>
      </c>
      <c r="X573" s="5">
        <v>102.3</v>
      </c>
      <c r="Y573" s="5">
        <v>102.8</v>
      </c>
      <c r="Z573" s="5">
        <v>103.4</v>
      </c>
      <c r="AA573" s="5">
        <v>105.6</v>
      </c>
      <c r="AB573" s="5">
        <v>103.5</v>
      </c>
      <c r="AC573" s="5">
        <v>103.7</v>
      </c>
      <c r="AD573" s="5">
        <v>103.1</v>
      </c>
      <c r="AE573" s="5">
        <v>102.4</v>
      </c>
      <c r="AF573" s="5">
        <v>102.8</v>
      </c>
      <c r="AG573" s="5">
        <v>101.2</v>
      </c>
      <c r="AH573" s="5">
        <v>101.6</v>
      </c>
      <c r="AI573" s="5">
        <v>101.8</v>
      </c>
      <c r="AJ573" s="5">
        <v>100.9</v>
      </c>
      <c r="AK573" s="5">
        <v>98.5</v>
      </c>
      <c r="AL573" s="5">
        <v>98.2</v>
      </c>
      <c r="AM573" s="5">
        <v>97</v>
      </c>
      <c r="AN573" s="5">
        <v>95.6</v>
      </c>
      <c r="AO573" s="5">
        <v>93.7</v>
      </c>
      <c r="AP573" s="5">
        <v>92.2</v>
      </c>
      <c r="AQ573" s="5">
        <v>89.5</v>
      </c>
      <c r="AR573" s="5">
        <v>87</v>
      </c>
      <c r="AS573" s="5">
        <v>86.9</v>
      </c>
      <c r="AT573" s="5">
        <v>85.2</v>
      </c>
      <c r="AU573" s="5">
        <v>83.9</v>
      </c>
      <c r="AV573" s="5">
        <v>80.599999999999994</v>
      </c>
      <c r="AW573" s="5">
        <v>80.8</v>
      </c>
      <c r="AX573" s="5">
        <v>80.599999999999994</v>
      </c>
      <c r="AY573" s="5">
        <v>84.4</v>
      </c>
      <c r="AZ573" s="5">
        <v>84.8</v>
      </c>
      <c r="BA573" s="5">
        <v>87.4</v>
      </c>
      <c r="BB573" s="5">
        <v>86.5</v>
      </c>
      <c r="BC573" s="5">
        <v>84</v>
      </c>
      <c r="BD573" s="5">
        <v>83.4</v>
      </c>
      <c r="BE573" s="5">
        <v>85</v>
      </c>
      <c r="BF573" s="5">
        <v>88.5</v>
      </c>
      <c r="BG573" s="5">
        <v>89.3</v>
      </c>
      <c r="BH573" s="5">
        <v>90.8</v>
      </c>
      <c r="BI573" s="5">
        <v>91.6</v>
      </c>
      <c r="BJ573" s="5">
        <v>92.2</v>
      </c>
      <c r="BK573" s="5">
        <v>95.5</v>
      </c>
      <c r="BL573" s="5">
        <v>96.2</v>
      </c>
      <c r="BM573" s="5">
        <v>94.7</v>
      </c>
      <c r="BN573" s="5">
        <v>94.8</v>
      </c>
      <c r="BO573" s="5">
        <v>96</v>
      </c>
      <c r="BP573" s="5">
        <v>96.5</v>
      </c>
      <c r="BQ573" s="5">
        <v>101</v>
      </c>
      <c r="BR573" s="5">
        <v>102.1</v>
      </c>
      <c r="BS573" s="5">
        <v>103.2</v>
      </c>
      <c r="BT573" s="5">
        <v>101.4</v>
      </c>
      <c r="BU573" s="5">
        <v>106.2</v>
      </c>
      <c r="BV573" s="5">
        <v>109.4</v>
      </c>
      <c r="BW573" s="5">
        <v>112.3</v>
      </c>
      <c r="BX573" s="5">
        <v>112.1</v>
      </c>
      <c r="BY573" s="5">
        <v>114.7</v>
      </c>
      <c r="BZ573" s="5">
        <v>115.9</v>
      </c>
      <c r="CA573" s="5">
        <v>115.4</v>
      </c>
      <c r="CB573" s="5">
        <v>116.9</v>
      </c>
      <c r="CC573" s="5">
        <v>118.5</v>
      </c>
      <c r="CD573" s="5">
        <v>119.7</v>
      </c>
      <c r="CE573" s="5">
        <v>118.9</v>
      </c>
      <c r="CF573" s="5">
        <v>118.4</v>
      </c>
      <c r="CG573" s="5">
        <v>114.9</v>
      </c>
      <c r="CH573" s="5">
        <v>113.6</v>
      </c>
      <c r="CI573" s="5">
        <v>114.3</v>
      </c>
      <c r="CJ573" s="5">
        <v>113.6</v>
      </c>
      <c r="CK573" s="5">
        <v>113.7</v>
      </c>
      <c r="CL573" s="5">
        <v>111.8</v>
      </c>
      <c r="CM573" s="5">
        <v>109</v>
      </c>
      <c r="CN573" s="5">
        <v>106.6</v>
      </c>
      <c r="CO573" s="5">
        <v>104.9</v>
      </c>
      <c r="CP573" s="5">
        <v>103</v>
      </c>
      <c r="CQ573" s="5">
        <v>101.5</v>
      </c>
      <c r="CR573" s="5">
        <v>102</v>
      </c>
      <c r="CS573" s="5">
        <v>104.5</v>
      </c>
      <c r="CT573" s="5">
        <v>106.2</v>
      </c>
      <c r="CU573" s="5">
        <v>106.7</v>
      </c>
      <c r="CV573" s="5">
        <v>97.9</v>
      </c>
      <c r="CW573" s="5">
        <v>104.4</v>
      </c>
      <c r="CX573" s="5">
        <v>104.7</v>
      </c>
      <c r="CY573" s="5">
        <v>103.9</v>
      </c>
      <c r="CZ573" s="5">
        <v>106.6</v>
      </c>
      <c r="DA573" s="5">
        <v>110.1</v>
      </c>
      <c r="DB573" s="5">
        <v>114.4</v>
      </c>
      <c r="DC573" s="5">
        <v>115.6</v>
      </c>
      <c r="DD573" s="5">
        <v>119.3</v>
      </c>
      <c r="DE573" s="5">
        <v>133.80000000000001</v>
      </c>
      <c r="DF573" s="5">
        <v>133.4</v>
      </c>
      <c r="DG573" s="5">
        <v>132.9</v>
      </c>
      <c r="DH573" s="5">
        <v>139.80000000000001</v>
      </c>
      <c r="DI573" s="5">
        <v>149.9</v>
      </c>
      <c r="DJ573" s="5">
        <v>153.30000000000001</v>
      </c>
      <c r="DK573" s="5">
        <v>155.80000000000001</v>
      </c>
      <c r="DL573" s="5">
        <v>155.1</v>
      </c>
      <c r="DM573" s="5">
        <v>156.30000000000001</v>
      </c>
      <c r="DN573" s="5">
        <v>156.5</v>
      </c>
      <c r="DO573" s="5">
        <v>158.9</v>
      </c>
      <c r="DP573" s="5">
        <v>158.6</v>
      </c>
      <c r="DQ573" s="5">
        <v>153.30000000000001</v>
      </c>
      <c r="DR573" s="5">
        <v>154.1</v>
      </c>
      <c r="DS573" s="5">
        <v>163.6</v>
      </c>
      <c r="DT573" s="5">
        <v>171.3</v>
      </c>
    </row>
    <row r="574" spans="1:124">
      <c r="A574" s="3" t="s">
        <v>1161</v>
      </c>
      <c r="B574" s="3" t="s">
        <v>1162</v>
      </c>
      <c r="C574" s="4">
        <v>0.11260000000000001</v>
      </c>
      <c r="D574" s="5">
        <v>104</v>
      </c>
      <c r="E574" s="5">
        <v>103.7</v>
      </c>
      <c r="F574" s="5">
        <v>102.8</v>
      </c>
      <c r="G574" s="5">
        <v>102.9</v>
      </c>
      <c r="H574" s="5">
        <v>102.1</v>
      </c>
      <c r="I574" s="5">
        <v>102.3</v>
      </c>
      <c r="J574" s="5">
        <v>102.3</v>
      </c>
      <c r="K574" s="5">
        <v>101.2</v>
      </c>
      <c r="L574" s="5">
        <v>100.7</v>
      </c>
      <c r="M574" s="5">
        <v>101</v>
      </c>
      <c r="N574" s="5">
        <v>100.9</v>
      </c>
      <c r="O574" s="5">
        <v>100.9</v>
      </c>
      <c r="P574" s="5">
        <v>101.1</v>
      </c>
      <c r="Q574" s="5">
        <v>102</v>
      </c>
      <c r="R574" s="5">
        <v>101.7</v>
      </c>
      <c r="S574" s="5">
        <v>101.2</v>
      </c>
      <c r="T574" s="5">
        <v>100</v>
      </c>
      <c r="U574" s="5">
        <v>100.2</v>
      </c>
      <c r="V574" s="5">
        <v>100.5</v>
      </c>
      <c r="W574" s="5">
        <v>101.1</v>
      </c>
      <c r="X574" s="5">
        <v>100.8</v>
      </c>
      <c r="Y574" s="5">
        <v>101.6</v>
      </c>
      <c r="Z574" s="5">
        <v>103.4</v>
      </c>
      <c r="AA574" s="5">
        <v>103.7</v>
      </c>
      <c r="AB574" s="5">
        <v>103.1</v>
      </c>
      <c r="AC574" s="5">
        <v>103.8</v>
      </c>
      <c r="AD574" s="5">
        <v>103.2</v>
      </c>
      <c r="AE574" s="5">
        <v>103</v>
      </c>
      <c r="AF574" s="5">
        <v>103.2</v>
      </c>
      <c r="AG574" s="5">
        <v>102.7</v>
      </c>
      <c r="AH574" s="5">
        <v>104.3</v>
      </c>
      <c r="AI574" s="5">
        <v>103.6</v>
      </c>
      <c r="AJ574" s="5">
        <v>101.8</v>
      </c>
      <c r="AK574" s="5">
        <v>100.7</v>
      </c>
      <c r="AL574" s="5">
        <v>100.2</v>
      </c>
      <c r="AM574" s="5">
        <v>97.3</v>
      </c>
      <c r="AN574" s="5">
        <v>97.8</v>
      </c>
      <c r="AO574" s="5">
        <v>95.7</v>
      </c>
      <c r="AP574" s="5">
        <v>95.3</v>
      </c>
      <c r="AQ574" s="5">
        <v>92</v>
      </c>
      <c r="AR574" s="5">
        <v>90.2</v>
      </c>
      <c r="AS574" s="5">
        <v>90.1</v>
      </c>
      <c r="AT574" s="5">
        <v>88.8</v>
      </c>
      <c r="AU574" s="5">
        <v>87.6</v>
      </c>
      <c r="AV574" s="5">
        <v>85.5</v>
      </c>
      <c r="AW574" s="5">
        <v>83.2</v>
      </c>
      <c r="AX574" s="5">
        <v>82.4</v>
      </c>
      <c r="AY574" s="5">
        <v>88.5</v>
      </c>
      <c r="AZ574" s="5">
        <v>89.5</v>
      </c>
      <c r="BA574" s="5">
        <v>90.3</v>
      </c>
      <c r="BB574" s="5">
        <v>87.3</v>
      </c>
      <c r="BC574" s="5">
        <v>86.8</v>
      </c>
      <c r="BD574" s="5">
        <v>83.2</v>
      </c>
      <c r="BE574" s="5">
        <v>87.1</v>
      </c>
      <c r="BF574" s="5">
        <v>91.7</v>
      </c>
      <c r="BG574" s="5">
        <v>93.3</v>
      </c>
      <c r="BH574" s="5">
        <v>93.8</v>
      </c>
      <c r="BI574" s="5">
        <v>95.4</v>
      </c>
      <c r="BJ574" s="5">
        <v>94.8</v>
      </c>
      <c r="BK574" s="5">
        <v>100.5</v>
      </c>
      <c r="BL574" s="5">
        <v>103.8</v>
      </c>
      <c r="BM574" s="5">
        <v>102</v>
      </c>
      <c r="BN574" s="5">
        <v>101.3</v>
      </c>
      <c r="BO574" s="5">
        <v>101.8</v>
      </c>
      <c r="BP574" s="5">
        <v>103.1</v>
      </c>
      <c r="BQ574" s="5">
        <v>110.8</v>
      </c>
      <c r="BR574" s="5">
        <v>109.5</v>
      </c>
      <c r="BS574" s="5">
        <v>108.2</v>
      </c>
      <c r="BT574" s="5">
        <v>108.1</v>
      </c>
      <c r="BU574" s="5">
        <v>112.7</v>
      </c>
      <c r="BV574" s="5">
        <v>117.6</v>
      </c>
      <c r="BW574" s="5">
        <v>122.9</v>
      </c>
      <c r="BX574" s="5">
        <v>124.6</v>
      </c>
      <c r="BY574" s="5">
        <v>126.9</v>
      </c>
      <c r="BZ574" s="5">
        <v>126.3</v>
      </c>
      <c r="CA574" s="5">
        <v>124.7</v>
      </c>
      <c r="CB574" s="5">
        <v>124.8</v>
      </c>
      <c r="CC574" s="5">
        <v>125.8</v>
      </c>
      <c r="CD574" s="5">
        <v>127.5</v>
      </c>
      <c r="CE574" s="5">
        <v>126.2</v>
      </c>
      <c r="CF574" s="5">
        <v>123.6</v>
      </c>
      <c r="CG574" s="5">
        <v>118.7</v>
      </c>
      <c r="CH574" s="5">
        <v>118.9</v>
      </c>
      <c r="CI574" s="5">
        <v>121.7</v>
      </c>
      <c r="CJ574" s="5">
        <v>121.1</v>
      </c>
      <c r="CK574" s="5">
        <v>120.3</v>
      </c>
      <c r="CL574" s="5">
        <v>119.3</v>
      </c>
      <c r="CM574" s="5">
        <v>117.7</v>
      </c>
      <c r="CN574" s="5">
        <v>113.5</v>
      </c>
      <c r="CO574" s="5">
        <v>111.7</v>
      </c>
      <c r="CP574" s="5">
        <v>108.8</v>
      </c>
      <c r="CQ574" s="5">
        <v>106.8</v>
      </c>
      <c r="CR574" s="5">
        <v>107.2</v>
      </c>
      <c r="CS574" s="5">
        <v>110.3</v>
      </c>
      <c r="CT574" s="5">
        <v>113.1</v>
      </c>
      <c r="CU574" s="5">
        <v>112.8</v>
      </c>
      <c r="CV574" s="5">
        <v>88.8</v>
      </c>
      <c r="CW574" s="5">
        <v>109.7</v>
      </c>
      <c r="CX574" s="5">
        <v>108.8</v>
      </c>
      <c r="CY574" s="5">
        <v>108.6</v>
      </c>
      <c r="CZ574" s="5">
        <v>111.9</v>
      </c>
      <c r="DA574" s="5">
        <v>117.2</v>
      </c>
      <c r="DB574" s="5">
        <v>120</v>
      </c>
      <c r="DC574" s="5">
        <v>121.6</v>
      </c>
      <c r="DD574" s="5">
        <v>129.6</v>
      </c>
      <c r="DE574" s="5">
        <v>144.5</v>
      </c>
      <c r="DF574" s="5">
        <v>140.80000000000001</v>
      </c>
      <c r="DG574" s="5">
        <v>140.69999999999999</v>
      </c>
      <c r="DH574" s="5">
        <v>153.80000000000001</v>
      </c>
      <c r="DI574" s="5">
        <v>171.1</v>
      </c>
      <c r="DJ574" s="5">
        <v>176.6</v>
      </c>
      <c r="DK574" s="5">
        <v>175.6</v>
      </c>
      <c r="DL574" s="5">
        <v>174.4</v>
      </c>
      <c r="DM574" s="5">
        <v>172.7</v>
      </c>
      <c r="DN574" s="5">
        <v>174.5</v>
      </c>
      <c r="DO574" s="5">
        <v>178.7</v>
      </c>
      <c r="DP574" s="5">
        <v>173.5</v>
      </c>
      <c r="DQ574" s="5">
        <v>165.7</v>
      </c>
      <c r="DR574" s="5">
        <v>168.9</v>
      </c>
      <c r="DS574" s="5">
        <v>180.2</v>
      </c>
      <c r="DT574" s="5">
        <v>190.7</v>
      </c>
    </row>
    <row r="575" spans="1:124">
      <c r="A575" s="3" t="s">
        <v>1163</v>
      </c>
      <c r="B575" s="3" t="s">
        <v>1164</v>
      </c>
      <c r="C575" s="4">
        <v>5.5140000000000002E-2</v>
      </c>
      <c r="D575" s="5">
        <v>118.3</v>
      </c>
      <c r="E575" s="5">
        <v>99.9</v>
      </c>
      <c r="F575" s="5">
        <v>104.9</v>
      </c>
      <c r="G575" s="5">
        <v>97.5</v>
      </c>
      <c r="H575" s="5">
        <v>95.9</v>
      </c>
      <c r="I575" s="5">
        <v>102.2</v>
      </c>
      <c r="J575" s="5">
        <v>102.4</v>
      </c>
      <c r="K575" s="5">
        <v>107</v>
      </c>
      <c r="L575" s="5">
        <v>112.7</v>
      </c>
      <c r="M575" s="5">
        <v>99.2</v>
      </c>
      <c r="N575" s="5">
        <v>99.2</v>
      </c>
      <c r="O575" s="5">
        <v>97.2</v>
      </c>
      <c r="P575" s="5">
        <v>98.3</v>
      </c>
      <c r="Q575" s="5">
        <v>92.5</v>
      </c>
      <c r="R575" s="5">
        <v>98.5</v>
      </c>
      <c r="S575" s="5">
        <v>107.3</v>
      </c>
      <c r="T575" s="5">
        <v>106.4</v>
      </c>
      <c r="U575" s="5">
        <v>92.4</v>
      </c>
      <c r="V575" s="5">
        <v>102.5</v>
      </c>
      <c r="W575" s="5">
        <v>110.1</v>
      </c>
      <c r="X575" s="5">
        <v>108.9</v>
      </c>
      <c r="Y575" s="5">
        <v>119.5</v>
      </c>
      <c r="Z575" s="5">
        <v>119.5</v>
      </c>
      <c r="AA575" s="5">
        <v>126.4</v>
      </c>
      <c r="AB575" s="5">
        <v>117</v>
      </c>
      <c r="AC575" s="5">
        <v>128</v>
      </c>
      <c r="AD575" s="5">
        <v>107.5</v>
      </c>
      <c r="AE575" s="5">
        <v>100.8</v>
      </c>
      <c r="AF575" s="5">
        <v>99.7</v>
      </c>
      <c r="AG575" s="5">
        <v>97.5</v>
      </c>
      <c r="AH575" s="5">
        <v>98.5</v>
      </c>
      <c r="AI575" s="5">
        <v>117.1</v>
      </c>
      <c r="AJ575" s="5">
        <v>110.4</v>
      </c>
      <c r="AK575" s="5">
        <v>126.7</v>
      </c>
      <c r="AL575" s="5">
        <v>113.4</v>
      </c>
      <c r="AM575" s="5">
        <v>115.4</v>
      </c>
      <c r="AN575" s="5">
        <v>114.8</v>
      </c>
      <c r="AO575" s="5">
        <v>123.6</v>
      </c>
      <c r="AP575" s="5">
        <v>121.5</v>
      </c>
      <c r="AQ575" s="5">
        <v>121.5</v>
      </c>
      <c r="AR575" s="5">
        <v>118.8</v>
      </c>
      <c r="AS575" s="5">
        <v>118</v>
      </c>
      <c r="AT575" s="5">
        <v>125.5</v>
      </c>
      <c r="AU575" s="5">
        <v>125.4</v>
      </c>
      <c r="AV575" s="5">
        <v>125.5</v>
      </c>
      <c r="AW575" s="5">
        <v>117</v>
      </c>
      <c r="AX575" s="5">
        <v>101.3</v>
      </c>
      <c r="AY575" s="5">
        <v>108.1</v>
      </c>
      <c r="AZ575" s="5">
        <v>111.1</v>
      </c>
      <c r="BA575" s="5">
        <v>107</v>
      </c>
      <c r="BB575" s="5">
        <v>107.8</v>
      </c>
      <c r="BC575" s="5">
        <v>108.1</v>
      </c>
      <c r="BD575" s="5">
        <v>98.3</v>
      </c>
      <c r="BE575" s="5">
        <v>103.8</v>
      </c>
      <c r="BF575" s="5">
        <v>111.8</v>
      </c>
      <c r="BG575" s="5">
        <v>119.3</v>
      </c>
      <c r="BH575" s="5">
        <v>119.3</v>
      </c>
      <c r="BI575" s="5">
        <v>120.3</v>
      </c>
      <c r="BJ575" s="5">
        <v>122.4</v>
      </c>
      <c r="BK575" s="5">
        <v>122.4</v>
      </c>
      <c r="BL575" s="5">
        <v>122.4</v>
      </c>
      <c r="BM575" s="5">
        <v>122.5</v>
      </c>
      <c r="BN575" s="5">
        <v>122.4</v>
      </c>
      <c r="BO575" s="5">
        <v>122.4</v>
      </c>
      <c r="BP575" s="5">
        <v>125.7</v>
      </c>
      <c r="BQ575" s="5">
        <v>127.4</v>
      </c>
      <c r="BR575" s="5">
        <v>127.5</v>
      </c>
      <c r="BS575" s="5">
        <v>127.2</v>
      </c>
      <c r="BT575" s="5">
        <v>128.6</v>
      </c>
      <c r="BU575" s="5">
        <v>129.69999999999999</v>
      </c>
      <c r="BV575" s="5">
        <v>129.69999999999999</v>
      </c>
      <c r="BW575" s="5">
        <v>124.7</v>
      </c>
      <c r="BX575" s="5">
        <v>128.9</v>
      </c>
      <c r="BY575" s="5">
        <v>130.1</v>
      </c>
      <c r="BZ575" s="5">
        <v>132.80000000000001</v>
      </c>
      <c r="CA575" s="5">
        <v>132.69999999999999</v>
      </c>
      <c r="CB575" s="5">
        <v>132.6</v>
      </c>
      <c r="CC575" s="5">
        <v>133.30000000000001</v>
      </c>
      <c r="CD575" s="5">
        <v>134.30000000000001</v>
      </c>
      <c r="CE575" s="5">
        <v>134.1</v>
      </c>
      <c r="CF575" s="5">
        <v>132.69999999999999</v>
      </c>
      <c r="CG575" s="5">
        <v>133.80000000000001</v>
      </c>
      <c r="CH575" s="5">
        <v>131.4</v>
      </c>
      <c r="CI575" s="5">
        <v>129.69999999999999</v>
      </c>
      <c r="CJ575" s="5">
        <v>131.9</v>
      </c>
      <c r="CK575" s="5">
        <v>132</v>
      </c>
      <c r="CL575" s="5">
        <v>129.4</v>
      </c>
      <c r="CM575" s="5">
        <v>130.69999999999999</v>
      </c>
      <c r="CN575" s="5">
        <v>129.9</v>
      </c>
      <c r="CO575" s="5">
        <v>130.80000000000001</v>
      </c>
      <c r="CP575" s="5">
        <v>126.7</v>
      </c>
      <c r="CQ575" s="5">
        <v>130.4</v>
      </c>
      <c r="CR575" s="5">
        <v>131.30000000000001</v>
      </c>
      <c r="CS575" s="5">
        <v>132.1</v>
      </c>
      <c r="CT575" s="5">
        <v>133.80000000000001</v>
      </c>
      <c r="CU575" s="5">
        <v>133.69999999999999</v>
      </c>
      <c r="CV575" s="5">
        <v>133.69999999999999</v>
      </c>
      <c r="CW575" s="5">
        <v>133.1</v>
      </c>
      <c r="CX575" s="5">
        <v>130.80000000000001</v>
      </c>
      <c r="CY575" s="5">
        <v>130.80000000000001</v>
      </c>
      <c r="CZ575" s="5">
        <v>132.69999999999999</v>
      </c>
      <c r="DA575" s="5">
        <v>132.19999999999999</v>
      </c>
      <c r="DB575" s="5">
        <v>133.6</v>
      </c>
      <c r="DC575" s="5">
        <v>134.80000000000001</v>
      </c>
      <c r="DD575" s="5">
        <v>133.30000000000001</v>
      </c>
      <c r="DE575" s="5">
        <v>131.9</v>
      </c>
      <c r="DF575" s="5">
        <v>133.30000000000001</v>
      </c>
      <c r="DG575" s="5">
        <v>132</v>
      </c>
      <c r="DH575" s="5">
        <v>131.9</v>
      </c>
      <c r="DI575" s="5">
        <v>131.80000000000001</v>
      </c>
      <c r="DJ575" s="5">
        <v>131.80000000000001</v>
      </c>
      <c r="DK575" s="5">
        <v>131.80000000000001</v>
      </c>
      <c r="DL575" s="5">
        <v>137.6</v>
      </c>
      <c r="DM575" s="5">
        <v>139.1</v>
      </c>
      <c r="DN575" s="5">
        <v>139.1</v>
      </c>
      <c r="DO575" s="5">
        <v>137.9</v>
      </c>
      <c r="DP575" s="5">
        <v>145.4</v>
      </c>
      <c r="DQ575" s="5">
        <v>145.6</v>
      </c>
      <c r="DR575" s="5">
        <v>145.80000000000001</v>
      </c>
      <c r="DS575" s="5">
        <v>144.4</v>
      </c>
      <c r="DT575" s="5">
        <v>146</v>
      </c>
    </row>
    <row r="576" spans="1:124">
      <c r="A576" s="3" t="s">
        <v>1165</v>
      </c>
      <c r="B576" s="3" t="s">
        <v>1166</v>
      </c>
      <c r="C576" s="4">
        <v>6.6710000000000005E-2</v>
      </c>
      <c r="D576" s="5">
        <v>115.9</v>
      </c>
      <c r="E576" s="5">
        <v>110.2</v>
      </c>
      <c r="F576" s="5">
        <v>109.7</v>
      </c>
      <c r="G576" s="5">
        <v>108.2</v>
      </c>
      <c r="H576" s="5">
        <v>105.5</v>
      </c>
      <c r="I576" s="5">
        <v>105.6</v>
      </c>
      <c r="J576" s="5">
        <v>106.1</v>
      </c>
      <c r="K576" s="5">
        <v>104.1</v>
      </c>
      <c r="L576" s="5">
        <v>102.5</v>
      </c>
      <c r="M576" s="5">
        <v>103.3</v>
      </c>
      <c r="N576" s="5">
        <v>102.4</v>
      </c>
      <c r="O576" s="5">
        <v>102.4</v>
      </c>
      <c r="P576" s="5">
        <v>102.8</v>
      </c>
      <c r="Q576" s="5">
        <v>101.2</v>
      </c>
      <c r="R576" s="5">
        <v>100.4</v>
      </c>
      <c r="S576" s="5">
        <v>98.9</v>
      </c>
      <c r="T576" s="5">
        <v>94.9</v>
      </c>
      <c r="U576" s="5">
        <v>96.8</v>
      </c>
      <c r="V576" s="5">
        <v>96.8</v>
      </c>
      <c r="W576" s="5">
        <v>97.4</v>
      </c>
      <c r="X576" s="5">
        <v>98.7</v>
      </c>
      <c r="Y576" s="5">
        <v>102.4</v>
      </c>
      <c r="Z576" s="5">
        <v>103.6</v>
      </c>
      <c r="AA576" s="5">
        <v>103.6</v>
      </c>
      <c r="AB576" s="5">
        <v>106.3</v>
      </c>
      <c r="AC576" s="5">
        <v>107.7</v>
      </c>
      <c r="AD576" s="5">
        <v>107</v>
      </c>
      <c r="AE576" s="5">
        <v>105.4</v>
      </c>
      <c r="AF576" s="5">
        <v>102.8</v>
      </c>
      <c r="AG576" s="5">
        <v>102.3</v>
      </c>
      <c r="AH576" s="5">
        <v>102</v>
      </c>
      <c r="AI576" s="5">
        <v>99.1</v>
      </c>
      <c r="AJ576" s="5">
        <v>98.4</v>
      </c>
      <c r="AK576" s="5">
        <v>98.3</v>
      </c>
      <c r="AL576" s="5">
        <v>97.8</v>
      </c>
      <c r="AM576" s="5">
        <v>97.6</v>
      </c>
      <c r="AN576" s="5">
        <v>95.6</v>
      </c>
      <c r="AO576" s="5">
        <v>93.2</v>
      </c>
      <c r="AP576" s="5">
        <v>92.2</v>
      </c>
      <c r="AQ576" s="5">
        <v>89.7</v>
      </c>
      <c r="AR576" s="5">
        <v>87.7</v>
      </c>
      <c r="AS576" s="5">
        <v>87.6</v>
      </c>
      <c r="AT576" s="5">
        <v>86.1</v>
      </c>
      <c r="AU576" s="5">
        <v>85.5</v>
      </c>
      <c r="AV576" s="5">
        <v>85.7</v>
      </c>
      <c r="AW576" s="5">
        <v>86.8</v>
      </c>
      <c r="AX576" s="5">
        <v>86.9</v>
      </c>
      <c r="AY576" s="5">
        <v>87.5</v>
      </c>
      <c r="AZ576" s="5">
        <v>88.5</v>
      </c>
      <c r="BA576" s="5">
        <v>85.1</v>
      </c>
      <c r="BB576" s="5">
        <v>83.3</v>
      </c>
      <c r="BC576" s="5">
        <v>81.3</v>
      </c>
      <c r="BD576" s="5">
        <v>79.599999999999994</v>
      </c>
      <c r="BE576" s="5">
        <v>81.8</v>
      </c>
      <c r="BF576" s="5">
        <v>84.2</v>
      </c>
      <c r="BG576" s="5">
        <v>84.4</v>
      </c>
      <c r="BH576" s="5">
        <v>86.3</v>
      </c>
      <c r="BI576" s="5">
        <v>89.2</v>
      </c>
      <c r="BJ576" s="5">
        <v>90.8</v>
      </c>
      <c r="BK576" s="5">
        <v>93.2</v>
      </c>
      <c r="BL576" s="5">
        <v>96.3</v>
      </c>
      <c r="BM576" s="5">
        <v>95.2</v>
      </c>
      <c r="BN576" s="5">
        <v>92</v>
      </c>
      <c r="BO576" s="5">
        <v>92.4</v>
      </c>
      <c r="BP576" s="5">
        <v>92.3</v>
      </c>
      <c r="BQ576" s="5">
        <v>93.5</v>
      </c>
      <c r="BR576" s="5">
        <v>93.8</v>
      </c>
      <c r="BS576" s="5">
        <v>95.4</v>
      </c>
      <c r="BT576" s="5">
        <v>97.9</v>
      </c>
      <c r="BU576" s="5">
        <v>104</v>
      </c>
      <c r="BV576" s="5">
        <v>105.9</v>
      </c>
      <c r="BW576" s="5">
        <v>108.9</v>
      </c>
      <c r="BX576" s="5">
        <v>110.5</v>
      </c>
      <c r="BY576" s="5">
        <v>111.7</v>
      </c>
      <c r="BZ576" s="5">
        <v>111.3</v>
      </c>
      <c r="CA576" s="5">
        <v>110.5</v>
      </c>
      <c r="CB576" s="5">
        <v>112.8</v>
      </c>
      <c r="CC576" s="5">
        <v>114.6</v>
      </c>
      <c r="CD576" s="5">
        <v>114.3</v>
      </c>
      <c r="CE576" s="5">
        <v>112.4</v>
      </c>
      <c r="CF576" s="5">
        <v>110.3</v>
      </c>
      <c r="CG576" s="5">
        <v>109.3</v>
      </c>
      <c r="CH576" s="5">
        <v>111.6</v>
      </c>
      <c r="CI576" s="5">
        <v>111.6</v>
      </c>
      <c r="CJ576" s="5">
        <v>110.6</v>
      </c>
      <c r="CK576" s="5">
        <v>109.6</v>
      </c>
      <c r="CL576" s="5">
        <v>107.4</v>
      </c>
      <c r="CM576" s="5">
        <v>104.4</v>
      </c>
      <c r="CN576" s="5">
        <v>99.9</v>
      </c>
      <c r="CO576" s="5">
        <v>99.6</v>
      </c>
      <c r="CP576" s="5">
        <v>98.9</v>
      </c>
      <c r="CQ576" s="5">
        <v>99.5</v>
      </c>
      <c r="CR576" s="5">
        <v>99.5</v>
      </c>
      <c r="CS576" s="5">
        <v>101.6</v>
      </c>
      <c r="CT576" s="5">
        <v>101.5</v>
      </c>
      <c r="CU576" s="5">
        <v>100.9</v>
      </c>
      <c r="CV576" s="5">
        <v>101.6</v>
      </c>
      <c r="CW576" s="5">
        <v>101.8</v>
      </c>
      <c r="CX576" s="5">
        <v>102.3</v>
      </c>
      <c r="CY576" s="5">
        <v>101.2</v>
      </c>
      <c r="CZ576" s="5">
        <v>103.2</v>
      </c>
      <c r="DA576" s="5">
        <v>102.7</v>
      </c>
      <c r="DB576" s="5">
        <v>102.7</v>
      </c>
      <c r="DC576" s="5">
        <v>107.7</v>
      </c>
      <c r="DD576" s="5">
        <v>113.5</v>
      </c>
      <c r="DE576" s="5">
        <v>120.6</v>
      </c>
      <c r="DF576" s="5">
        <v>119.1</v>
      </c>
      <c r="DG576" s="5">
        <v>123.5</v>
      </c>
      <c r="DH576" s="5">
        <v>127.7</v>
      </c>
      <c r="DI576" s="5">
        <v>129.19999999999999</v>
      </c>
      <c r="DJ576" s="5">
        <v>129.4</v>
      </c>
      <c r="DK576" s="5">
        <v>127</v>
      </c>
      <c r="DL576" s="5">
        <v>128.69999999999999</v>
      </c>
      <c r="DM576" s="5">
        <v>129.80000000000001</v>
      </c>
      <c r="DN576" s="5">
        <v>136.1</v>
      </c>
      <c r="DO576" s="5">
        <v>133.6</v>
      </c>
      <c r="DP576" s="5">
        <v>130.69999999999999</v>
      </c>
      <c r="DQ576" s="5">
        <v>136.6</v>
      </c>
      <c r="DR576" s="5">
        <v>143.6</v>
      </c>
      <c r="DS576" s="5">
        <v>150.19999999999999</v>
      </c>
      <c r="DT576" s="5">
        <v>155.19999999999999</v>
      </c>
    </row>
    <row r="577" spans="1:124">
      <c r="A577" s="3" t="s">
        <v>1167</v>
      </c>
      <c r="B577" s="3" t="s">
        <v>1168</v>
      </c>
      <c r="C577" s="4">
        <v>6.6710000000000005E-2</v>
      </c>
      <c r="D577" s="5">
        <v>115.9</v>
      </c>
      <c r="E577" s="5">
        <v>110.2</v>
      </c>
      <c r="F577" s="5">
        <v>109.7</v>
      </c>
      <c r="G577" s="5">
        <v>108.2</v>
      </c>
      <c r="H577" s="5">
        <v>105.5</v>
      </c>
      <c r="I577" s="5">
        <v>105.6</v>
      </c>
      <c r="J577" s="5">
        <v>106.1</v>
      </c>
      <c r="K577" s="5">
        <v>104.1</v>
      </c>
      <c r="L577" s="5">
        <v>102.5</v>
      </c>
      <c r="M577" s="5">
        <v>103.3</v>
      </c>
      <c r="N577" s="5">
        <v>102.4</v>
      </c>
      <c r="O577" s="5">
        <v>102.4</v>
      </c>
      <c r="P577" s="5">
        <v>102.8</v>
      </c>
      <c r="Q577" s="5">
        <v>101.2</v>
      </c>
      <c r="R577" s="5">
        <v>100.4</v>
      </c>
      <c r="S577" s="5">
        <v>98.9</v>
      </c>
      <c r="T577" s="5">
        <v>94.9</v>
      </c>
      <c r="U577" s="5">
        <v>96.8</v>
      </c>
      <c r="V577" s="5">
        <v>96.8</v>
      </c>
      <c r="W577" s="5">
        <v>97.4</v>
      </c>
      <c r="X577" s="5">
        <v>98.7</v>
      </c>
      <c r="Y577" s="5">
        <v>102.4</v>
      </c>
      <c r="Z577" s="5">
        <v>103.6</v>
      </c>
      <c r="AA577" s="5">
        <v>103.6</v>
      </c>
      <c r="AB577" s="5">
        <v>106.3</v>
      </c>
      <c r="AC577" s="5">
        <v>107.7</v>
      </c>
      <c r="AD577" s="5">
        <v>107</v>
      </c>
      <c r="AE577" s="5">
        <v>105.4</v>
      </c>
      <c r="AF577" s="5">
        <v>102.8</v>
      </c>
      <c r="AG577" s="5">
        <v>102.3</v>
      </c>
      <c r="AH577" s="5">
        <v>102</v>
      </c>
      <c r="AI577" s="5">
        <v>99.1</v>
      </c>
      <c r="AJ577" s="5">
        <v>98.4</v>
      </c>
      <c r="AK577" s="5">
        <v>98.3</v>
      </c>
      <c r="AL577" s="5">
        <v>97.8</v>
      </c>
      <c r="AM577" s="5">
        <v>97.6</v>
      </c>
      <c r="AN577" s="5">
        <v>95.6</v>
      </c>
      <c r="AO577" s="5">
        <v>93.2</v>
      </c>
      <c r="AP577" s="5">
        <v>92.2</v>
      </c>
      <c r="AQ577" s="5">
        <v>89.7</v>
      </c>
      <c r="AR577" s="5">
        <v>87.7</v>
      </c>
      <c r="AS577" s="5">
        <v>87.6</v>
      </c>
      <c r="AT577" s="5">
        <v>86.1</v>
      </c>
      <c r="AU577" s="5">
        <v>85.5</v>
      </c>
      <c r="AV577" s="5">
        <v>85.7</v>
      </c>
      <c r="AW577" s="5">
        <v>86.8</v>
      </c>
      <c r="AX577" s="5">
        <v>86.9</v>
      </c>
      <c r="AY577" s="5">
        <v>87.5</v>
      </c>
      <c r="AZ577" s="5">
        <v>88.5</v>
      </c>
      <c r="BA577" s="5">
        <v>85.1</v>
      </c>
      <c r="BB577" s="5">
        <v>83.3</v>
      </c>
      <c r="BC577" s="5">
        <v>81.3</v>
      </c>
      <c r="BD577" s="5">
        <v>79.599999999999994</v>
      </c>
      <c r="BE577" s="5">
        <v>81.8</v>
      </c>
      <c r="BF577" s="5">
        <v>84.2</v>
      </c>
      <c r="BG577" s="5">
        <v>84.4</v>
      </c>
      <c r="BH577" s="5">
        <v>86.3</v>
      </c>
      <c r="BI577" s="5">
        <v>89.2</v>
      </c>
      <c r="BJ577" s="5">
        <v>90.8</v>
      </c>
      <c r="BK577" s="5">
        <v>93.2</v>
      </c>
      <c r="BL577" s="5">
        <v>96.3</v>
      </c>
      <c r="BM577" s="5">
        <v>95.2</v>
      </c>
      <c r="BN577" s="5">
        <v>92</v>
      </c>
      <c r="BO577" s="5">
        <v>92.4</v>
      </c>
      <c r="BP577" s="5">
        <v>92.3</v>
      </c>
      <c r="BQ577" s="5">
        <v>93.5</v>
      </c>
      <c r="BR577" s="5">
        <v>93.8</v>
      </c>
      <c r="BS577" s="5">
        <v>95.4</v>
      </c>
      <c r="BT577" s="5">
        <v>97.9</v>
      </c>
      <c r="BU577" s="5">
        <v>104</v>
      </c>
      <c r="BV577" s="5">
        <v>105.9</v>
      </c>
      <c r="BW577" s="5">
        <v>108.9</v>
      </c>
      <c r="BX577" s="5">
        <v>110.5</v>
      </c>
      <c r="BY577" s="5">
        <v>111.7</v>
      </c>
      <c r="BZ577" s="5">
        <v>111.3</v>
      </c>
      <c r="CA577" s="5">
        <v>110.5</v>
      </c>
      <c r="CB577" s="5">
        <v>112.8</v>
      </c>
      <c r="CC577" s="5">
        <v>114.6</v>
      </c>
      <c r="CD577" s="5">
        <v>114.3</v>
      </c>
      <c r="CE577" s="5">
        <v>112.4</v>
      </c>
      <c r="CF577" s="5">
        <v>110.3</v>
      </c>
      <c r="CG577" s="5">
        <v>109.3</v>
      </c>
      <c r="CH577" s="5">
        <v>111.6</v>
      </c>
      <c r="CI577" s="5">
        <v>111.6</v>
      </c>
      <c r="CJ577" s="5">
        <v>110.6</v>
      </c>
      <c r="CK577" s="5">
        <v>109.6</v>
      </c>
      <c r="CL577" s="5">
        <v>107.4</v>
      </c>
      <c r="CM577" s="5">
        <v>104.4</v>
      </c>
      <c r="CN577" s="5">
        <v>99.9</v>
      </c>
      <c r="CO577" s="5">
        <v>99.6</v>
      </c>
      <c r="CP577" s="5">
        <v>98.9</v>
      </c>
      <c r="CQ577" s="5">
        <v>99.5</v>
      </c>
      <c r="CR577" s="5">
        <v>99.5</v>
      </c>
      <c r="CS577" s="5">
        <v>101.6</v>
      </c>
      <c r="CT577" s="5">
        <v>101.5</v>
      </c>
      <c r="CU577" s="5">
        <v>100.9</v>
      </c>
      <c r="CV577" s="5">
        <v>101.6</v>
      </c>
      <c r="CW577" s="5">
        <v>101.8</v>
      </c>
      <c r="CX577" s="5">
        <v>102.3</v>
      </c>
      <c r="CY577" s="5">
        <v>101.2</v>
      </c>
      <c r="CZ577" s="5">
        <v>103.2</v>
      </c>
      <c r="DA577" s="5">
        <v>102.7</v>
      </c>
      <c r="DB577" s="5">
        <v>102.7</v>
      </c>
      <c r="DC577" s="5">
        <v>107.7</v>
      </c>
      <c r="DD577" s="5">
        <v>113.5</v>
      </c>
      <c r="DE577" s="5">
        <v>120.6</v>
      </c>
      <c r="DF577" s="5">
        <v>119.1</v>
      </c>
      <c r="DG577" s="5">
        <v>123.5</v>
      </c>
      <c r="DH577" s="5">
        <v>127.7</v>
      </c>
      <c r="DI577" s="5">
        <v>129.19999999999999</v>
      </c>
      <c r="DJ577" s="5">
        <v>129.4</v>
      </c>
      <c r="DK577" s="5">
        <v>127</v>
      </c>
      <c r="DL577" s="5">
        <v>128.69999999999999</v>
      </c>
      <c r="DM577" s="5">
        <v>129.80000000000001</v>
      </c>
      <c r="DN577" s="5">
        <v>136.1</v>
      </c>
      <c r="DO577" s="5">
        <v>133.6</v>
      </c>
      <c r="DP577" s="5">
        <v>130.69999999999999</v>
      </c>
      <c r="DQ577" s="5">
        <v>136.6</v>
      </c>
      <c r="DR577" s="5">
        <v>143.6</v>
      </c>
      <c r="DS577" s="5">
        <v>150.19999999999999</v>
      </c>
      <c r="DT577" s="5">
        <v>155.19999999999999</v>
      </c>
    </row>
    <row r="578" spans="1:124">
      <c r="A578" s="3" t="s">
        <v>1169</v>
      </c>
      <c r="B578" s="3" t="s">
        <v>1170</v>
      </c>
      <c r="C578" s="4">
        <v>0.92396</v>
      </c>
      <c r="D578" s="5">
        <v>103.9</v>
      </c>
      <c r="E578" s="5">
        <v>103.1</v>
      </c>
      <c r="F578" s="5">
        <v>102.9</v>
      </c>
      <c r="G578" s="5">
        <v>103.4</v>
      </c>
      <c r="H578" s="5">
        <v>103.3</v>
      </c>
      <c r="I578" s="5">
        <v>102.4</v>
      </c>
      <c r="J578" s="5">
        <v>102.4</v>
      </c>
      <c r="K578" s="5">
        <v>101.1</v>
      </c>
      <c r="L578" s="5">
        <v>101.6</v>
      </c>
      <c r="M578" s="5">
        <v>101.3</v>
      </c>
      <c r="N578" s="5">
        <v>98.3</v>
      </c>
      <c r="O578" s="5">
        <v>99.1</v>
      </c>
      <c r="P578" s="5">
        <v>99.8</v>
      </c>
      <c r="Q578" s="5">
        <v>99.7</v>
      </c>
      <c r="R578" s="5">
        <v>95.4</v>
      </c>
      <c r="S578" s="5">
        <v>95.3</v>
      </c>
      <c r="T578" s="5">
        <v>96</v>
      </c>
      <c r="U578" s="5">
        <v>97.1</v>
      </c>
      <c r="V578" s="5">
        <v>97.6</v>
      </c>
      <c r="W578" s="5">
        <v>96.5</v>
      </c>
      <c r="X578" s="5">
        <v>98.1</v>
      </c>
      <c r="Y578" s="5">
        <v>100.8</v>
      </c>
      <c r="Z578" s="5">
        <v>100.6</v>
      </c>
      <c r="AA578" s="5">
        <v>101.1</v>
      </c>
      <c r="AB578" s="5">
        <v>103.2</v>
      </c>
      <c r="AC578" s="5">
        <v>104.1</v>
      </c>
      <c r="AD578" s="5">
        <v>104.3</v>
      </c>
      <c r="AE578" s="5">
        <v>104.7</v>
      </c>
      <c r="AF578" s="5">
        <v>103.3</v>
      </c>
      <c r="AG578" s="5">
        <v>103.7</v>
      </c>
      <c r="AH578" s="5">
        <v>103.5</v>
      </c>
      <c r="AI578" s="5">
        <v>103</v>
      </c>
      <c r="AJ578" s="5">
        <v>103.4</v>
      </c>
      <c r="AK578" s="5">
        <v>101</v>
      </c>
      <c r="AL578" s="5">
        <v>102.9</v>
      </c>
      <c r="AM578" s="5">
        <v>103</v>
      </c>
      <c r="AN578" s="5">
        <v>101.8</v>
      </c>
      <c r="AO578" s="5">
        <v>101.7</v>
      </c>
      <c r="AP578" s="5">
        <v>100.5</v>
      </c>
      <c r="AQ578" s="5">
        <v>100.2</v>
      </c>
      <c r="AR578" s="5">
        <v>88.4</v>
      </c>
      <c r="AS578" s="5">
        <v>89.1</v>
      </c>
      <c r="AT578" s="5">
        <v>88</v>
      </c>
      <c r="AU578" s="5">
        <v>84.4</v>
      </c>
      <c r="AV578" s="5">
        <v>81</v>
      </c>
      <c r="AW578" s="5">
        <v>76.8</v>
      </c>
      <c r="AX578" s="5">
        <v>77.3</v>
      </c>
      <c r="AY578" s="5">
        <v>78.7</v>
      </c>
      <c r="AZ578" s="5">
        <v>79.400000000000006</v>
      </c>
      <c r="BA578" s="5">
        <v>81.599999999999994</v>
      </c>
      <c r="BB578" s="5">
        <v>81.2</v>
      </c>
      <c r="BC578" s="5">
        <v>81.2</v>
      </c>
      <c r="BD578" s="5">
        <v>82</v>
      </c>
      <c r="BE578" s="5">
        <v>81.900000000000006</v>
      </c>
      <c r="BF578" s="5">
        <v>85.3</v>
      </c>
      <c r="BG578" s="5">
        <v>85.6</v>
      </c>
      <c r="BH578" s="5">
        <v>86.1</v>
      </c>
      <c r="BI578" s="5">
        <v>86.8</v>
      </c>
      <c r="BJ578" s="5">
        <v>86.9</v>
      </c>
      <c r="BK578" s="5">
        <v>91</v>
      </c>
      <c r="BL578" s="5">
        <v>92.9</v>
      </c>
      <c r="BM578" s="5">
        <v>94.3</v>
      </c>
      <c r="BN578" s="5">
        <v>94</v>
      </c>
      <c r="BO578" s="5">
        <v>93.5</v>
      </c>
      <c r="BP578" s="5">
        <v>95.4</v>
      </c>
      <c r="BQ578" s="5">
        <v>96.7</v>
      </c>
      <c r="BR578" s="5">
        <v>95.5</v>
      </c>
      <c r="BS578" s="5">
        <v>96.1</v>
      </c>
      <c r="BT578" s="5">
        <v>100.8</v>
      </c>
      <c r="BU578" s="5">
        <v>102</v>
      </c>
      <c r="BV578" s="5">
        <v>107.4</v>
      </c>
      <c r="BW578" s="5">
        <v>109.8</v>
      </c>
      <c r="BX578" s="5">
        <v>110.1</v>
      </c>
      <c r="BY578" s="5">
        <v>116.4</v>
      </c>
      <c r="BZ578" s="5">
        <v>116.9</v>
      </c>
      <c r="CA578" s="5">
        <v>113.6</v>
      </c>
      <c r="CB578" s="5">
        <v>113.2</v>
      </c>
      <c r="CC578" s="5">
        <v>111.9</v>
      </c>
      <c r="CD578" s="5">
        <v>114.1</v>
      </c>
      <c r="CE578" s="5">
        <v>113.6</v>
      </c>
      <c r="CF578" s="5">
        <v>112.8</v>
      </c>
      <c r="CG578" s="5">
        <v>107.4</v>
      </c>
      <c r="CH578" s="5">
        <v>112.4</v>
      </c>
      <c r="CI578" s="5">
        <v>109.7</v>
      </c>
      <c r="CJ578" s="5">
        <v>109.9</v>
      </c>
      <c r="CK578" s="5">
        <v>109.5</v>
      </c>
      <c r="CL578" s="5">
        <v>106.3</v>
      </c>
      <c r="CM578" s="5">
        <v>101.2</v>
      </c>
      <c r="CN578" s="5">
        <v>98.3</v>
      </c>
      <c r="CO578" s="5">
        <v>101</v>
      </c>
      <c r="CP578" s="5">
        <v>98.8</v>
      </c>
      <c r="CQ578" s="5">
        <v>99.4</v>
      </c>
      <c r="CR578" s="5">
        <v>98.5</v>
      </c>
      <c r="CS578" s="5">
        <v>105.3</v>
      </c>
      <c r="CT578" s="5">
        <v>104.1</v>
      </c>
      <c r="CU578" s="5">
        <v>102</v>
      </c>
      <c r="CV578" s="5">
        <v>102</v>
      </c>
      <c r="CW578" s="5">
        <v>98.8</v>
      </c>
      <c r="CX578" s="5">
        <v>101.3</v>
      </c>
      <c r="CY578" s="5">
        <v>103.3</v>
      </c>
      <c r="CZ578" s="5">
        <v>102.7</v>
      </c>
      <c r="DA578" s="5">
        <v>105.9</v>
      </c>
      <c r="DB578" s="5">
        <v>106.1</v>
      </c>
      <c r="DC578" s="5">
        <v>106.3</v>
      </c>
      <c r="DD578" s="5">
        <v>107.7</v>
      </c>
      <c r="DE578" s="5">
        <v>126.1</v>
      </c>
      <c r="DF578" s="5">
        <v>118</v>
      </c>
      <c r="DG578" s="5">
        <v>125.7</v>
      </c>
      <c r="DH578" s="5">
        <v>131</v>
      </c>
      <c r="DI578" s="5">
        <v>135.1</v>
      </c>
      <c r="DJ578" s="5">
        <v>133.30000000000001</v>
      </c>
      <c r="DK578" s="5">
        <v>134.1</v>
      </c>
      <c r="DL578" s="5">
        <v>135.9</v>
      </c>
      <c r="DM578" s="5">
        <v>138.69999999999999</v>
      </c>
      <c r="DN578" s="5">
        <v>147.19999999999999</v>
      </c>
      <c r="DO578" s="5">
        <v>139.5</v>
      </c>
      <c r="DP578" s="5">
        <v>142.80000000000001</v>
      </c>
      <c r="DQ578" s="5">
        <v>145.5</v>
      </c>
      <c r="DR578" s="5">
        <v>147.69999999999999</v>
      </c>
      <c r="DS578" s="5">
        <v>169.8</v>
      </c>
      <c r="DT578" s="5">
        <v>173</v>
      </c>
    </row>
    <row r="579" spans="1:124">
      <c r="A579" s="3" t="s">
        <v>1171</v>
      </c>
      <c r="B579" s="3" t="s">
        <v>1172</v>
      </c>
      <c r="C579" s="4">
        <v>0.48307</v>
      </c>
      <c r="D579" s="5">
        <v>91.3</v>
      </c>
      <c r="E579" s="5">
        <v>90.2</v>
      </c>
      <c r="F579" s="5">
        <v>91.5</v>
      </c>
      <c r="G579" s="5">
        <v>90.6</v>
      </c>
      <c r="H579" s="5">
        <v>90.3</v>
      </c>
      <c r="I579" s="5">
        <v>88.5</v>
      </c>
      <c r="J579" s="5">
        <v>88.4</v>
      </c>
      <c r="K579" s="5">
        <v>86.1</v>
      </c>
      <c r="L579" s="5">
        <v>86.9</v>
      </c>
      <c r="M579" s="5">
        <v>86.4</v>
      </c>
      <c r="N579" s="5">
        <v>84</v>
      </c>
      <c r="O579" s="5">
        <v>85.3</v>
      </c>
      <c r="P579" s="5">
        <v>86.4</v>
      </c>
      <c r="Q579" s="5">
        <v>86.6</v>
      </c>
      <c r="R579" s="5">
        <v>85</v>
      </c>
      <c r="S579" s="5">
        <v>84.9</v>
      </c>
      <c r="T579" s="5">
        <v>86.3</v>
      </c>
      <c r="U579" s="5">
        <v>88.4</v>
      </c>
      <c r="V579" s="5">
        <v>89.2</v>
      </c>
      <c r="W579" s="5">
        <v>87.2</v>
      </c>
      <c r="X579" s="5">
        <v>90.1</v>
      </c>
      <c r="Y579" s="5">
        <v>91.6</v>
      </c>
      <c r="Z579" s="5">
        <v>91.2</v>
      </c>
      <c r="AA579" s="5">
        <v>92.1</v>
      </c>
      <c r="AB579" s="5">
        <v>92.7</v>
      </c>
      <c r="AC579" s="5">
        <v>94.3</v>
      </c>
      <c r="AD579" s="5">
        <v>94.8</v>
      </c>
      <c r="AE579" s="5">
        <v>95.6</v>
      </c>
      <c r="AF579" s="5">
        <v>93.1</v>
      </c>
      <c r="AG579" s="5">
        <v>93.9</v>
      </c>
      <c r="AH579" s="5">
        <v>93.6</v>
      </c>
      <c r="AI579" s="5">
        <v>92.5</v>
      </c>
      <c r="AJ579" s="5">
        <v>93.4</v>
      </c>
      <c r="AK579" s="5">
        <v>93.4</v>
      </c>
      <c r="AL579" s="5">
        <v>92.1</v>
      </c>
      <c r="AM579" s="5">
        <v>92.4</v>
      </c>
      <c r="AN579" s="5">
        <v>90.5</v>
      </c>
      <c r="AO579" s="5">
        <v>90.2</v>
      </c>
      <c r="AP579" s="5">
        <v>88.1</v>
      </c>
      <c r="AQ579" s="5">
        <v>87.8</v>
      </c>
      <c r="AR579" s="5">
        <v>85.4</v>
      </c>
      <c r="AS579" s="5">
        <v>86.7</v>
      </c>
      <c r="AT579" s="5">
        <v>84.3</v>
      </c>
      <c r="AU579" s="5">
        <v>81.5</v>
      </c>
      <c r="AV579" s="5">
        <v>78.8</v>
      </c>
      <c r="AW579" s="5">
        <v>77.7</v>
      </c>
      <c r="AX579" s="5">
        <v>78.7</v>
      </c>
      <c r="AY579" s="5">
        <v>78.400000000000006</v>
      </c>
      <c r="AZ579" s="5">
        <v>79.7</v>
      </c>
      <c r="BA579" s="5">
        <v>79.5</v>
      </c>
      <c r="BB579" s="5">
        <v>78.7</v>
      </c>
      <c r="BC579" s="5">
        <v>78.8</v>
      </c>
      <c r="BD579" s="5">
        <v>80.400000000000006</v>
      </c>
      <c r="BE579" s="5">
        <v>80.2</v>
      </c>
      <c r="BF579" s="5">
        <v>82.9</v>
      </c>
      <c r="BG579" s="5">
        <v>83.2</v>
      </c>
      <c r="BH579" s="5">
        <v>83.6</v>
      </c>
      <c r="BI579" s="5">
        <v>85.1</v>
      </c>
      <c r="BJ579" s="5">
        <v>85.2</v>
      </c>
      <c r="BK579" s="5">
        <v>86.2</v>
      </c>
      <c r="BL579" s="5">
        <v>89.8</v>
      </c>
      <c r="BM579" s="5">
        <v>88.9</v>
      </c>
      <c r="BN579" s="5">
        <v>88.4</v>
      </c>
      <c r="BO579" s="5">
        <v>87</v>
      </c>
      <c r="BP579" s="5">
        <v>87.4</v>
      </c>
      <c r="BQ579" s="5">
        <v>87</v>
      </c>
      <c r="BR579" s="5">
        <v>86.1</v>
      </c>
      <c r="BS579" s="5">
        <v>87.2</v>
      </c>
      <c r="BT579" s="5">
        <v>88.9</v>
      </c>
      <c r="BU579" s="5">
        <v>91</v>
      </c>
      <c r="BV579" s="5">
        <v>92</v>
      </c>
      <c r="BW579" s="5">
        <v>92.9</v>
      </c>
      <c r="BX579" s="5">
        <v>93.6</v>
      </c>
      <c r="BY579" s="5">
        <v>94.3</v>
      </c>
      <c r="BZ579" s="5">
        <v>95.1</v>
      </c>
      <c r="CA579" s="5">
        <v>95.6</v>
      </c>
      <c r="CB579" s="5">
        <v>95.8</v>
      </c>
      <c r="CC579" s="5">
        <v>95.7</v>
      </c>
      <c r="CD579" s="5">
        <v>96.5</v>
      </c>
      <c r="CE579" s="5">
        <v>97</v>
      </c>
      <c r="CF579" s="5">
        <v>96.3</v>
      </c>
      <c r="CG579" s="5">
        <v>95.8</v>
      </c>
      <c r="CH579" s="5">
        <v>96</v>
      </c>
      <c r="CI579" s="5">
        <v>95.5</v>
      </c>
      <c r="CJ579" s="5">
        <v>96.1</v>
      </c>
      <c r="CK579" s="5">
        <v>95.7</v>
      </c>
      <c r="CL579" s="5">
        <v>94.7</v>
      </c>
      <c r="CM579" s="5">
        <v>94.1</v>
      </c>
      <c r="CN579" s="5">
        <v>92.7</v>
      </c>
      <c r="CO579" s="5">
        <v>93</v>
      </c>
      <c r="CP579" s="5">
        <v>93.1</v>
      </c>
      <c r="CQ579" s="5">
        <v>92.5</v>
      </c>
      <c r="CR579" s="5">
        <v>91.2</v>
      </c>
      <c r="CS579" s="5">
        <v>91.3</v>
      </c>
      <c r="CT579" s="5">
        <v>91.7</v>
      </c>
      <c r="CU579" s="5">
        <v>92.5</v>
      </c>
      <c r="CV579" s="5">
        <v>92.5</v>
      </c>
      <c r="CW579" s="5">
        <v>90.8</v>
      </c>
      <c r="CX579" s="5">
        <v>91.7</v>
      </c>
      <c r="CY579" s="5">
        <v>92.4</v>
      </c>
      <c r="CZ579" s="5">
        <v>92.3</v>
      </c>
      <c r="DA579" s="5">
        <v>93.2</v>
      </c>
      <c r="DB579" s="5">
        <v>93.4</v>
      </c>
      <c r="DC579" s="5">
        <v>93.7</v>
      </c>
      <c r="DD579" s="5">
        <v>96.1</v>
      </c>
      <c r="DE579" s="5">
        <v>97.9</v>
      </c>
      <c r="DF579" s="5">
        <v>101.3</v>
      </c>
      <c r="DG579" s="5">
        <v>103.5</v>
      </c>
      <c r="DH579" s="5">
        <v>102.8</v>
      </c>
      <c r="DI579" s="5">
        <v>105.5</v>
      </c>
      <c r="DJ579" s="5">
        <v>106.4</v>
      </c>
      <c r="DK579" s="5">
        <v>106.7</v>
      </c>
      <c r="DL579" s="5">
        <v>109.2</v>
      </c>
      <c r="DM579" s="5">
        <v>111.8</v>
      </c>
      <c r="DN579" s="5">
        <v>115.2</v>
      </c>
      <c r="DO579" s="5">
        <v>116.3</v>
      </c>
      <c r="DP579" s="5">
        <v>117.3</v>
      </c>
      <c r="DQ579" s="5">
        <v>118.1</v>
      </c>
      <c r="DR579" s="5">
        <v>118.5</v>
      </c>
      <c r="DS579" s="5">
        <v>122.8</v>
      </c>
      <c r="DT579" s="5">
        <v>127.7</v>
      </c>
    </row>
    <row r="580" spans="1:124">
      <c r="A580" s="3" t="s">
        <v>1173</v>
      </c>
      <c r="B580" s="3" t="s">
        <v>1174</v>
      </c>
      <c r="C580" s="4">
        <v>0.41164000000000001</v>
      </c>
      <c r="D580" s="5">
        <v>118.4</v>
      </c>
      <c r="E580" s="5">
        <v>118.4</v>
      </c>
      <c r="F580" s="5">
        <v>116.4</v>
      </c>
      <c r="G580" s="5">
        <v>118.4</v>
      </c>
      <c r="H580" s="5">
        <v>118.4</v>
      </c>
      <c r="I580" s="5">
        <v>118.4</v>
      </c>
      <c r="J580" s="5">
        <v>118.4</v>
      </c>
      <c r="K580" s="5">
        <v>118.4</v>
      </c>
      <c r="L580" s="5">
        <v>118.4</v>
      </c>
      <c r="M580" s="5">
        <v>118.4</v>
      </c>
      <c r="N580" s="5">
        <v>114.5</v>
      </c>
      <c r="O580" s="5">
        <v>114.5</v>
      </c>
      <c r="P580" s="5">
        <v>114.5</v>
      </c>
      <c r="Q580" s="5">
        <v>114.5</v>
      </c>
      <c r="R580" s="5">
        <v>106.6</v>
      </c>
      <c r="S580" s="5">
        <v>106.6</v>
      </c>
      <c r="T580" s="5">
        <v>106.6</v>
      </c>
      <c r="U580" s="5">
        <v>106.6</v>
      </c>
      <c r="V580" s="5">
        <v>106.6</v>
      </c>
      <c r="W580" s="5">
        <v>106.6</v>
      </c>
      <c r="X580" s="5">
        <v>106.6</v>
      </c>
      <c r="Y580" s="5">
        <v>110.5</v>
      </c>
      <c r="Z580" s="5">
        <v>110.5</v>
      </c>
      <c r="AA580" s="5">
        <v>110.5</v>
      </c>
      <c r="AB580" s="5">
        <v>114.5</v>
      </c>
      <c r="AC580" s="5">
        <v>114.5</v>
      </c>
      <c r="AD580" s="5">
        <v>114.5</v>
      </c>
      <c r="AE580" s="5">
        <v>114.5</v>
      </c>
      <c r="AF580" s="5">
        <v>114.5</v>
      </c>
      <c r="AG580" s="5">
        <v>114.5</v>
      </c>
      <c r="AH580" s="5">
        <v>114.5</v>
      </c>
      <c r="AI580" s="5">
        <v>114.5</v>
      </c>
      <c r="AJ580" s="5">
        <v>114.5</v>
      </c>
      <c r="AK580" s="5">
        <v>108.5</v>
      </c>
      <c r="AL580" s="5">
        <v>114.5</v>
      </c>
      <c r="AM580" s="5">
        <v>114.5</v>
      </c>
      <c r="AN580" s="5">
        <v>114.5</v>
      </c>
      <c r="AO580" s="5">
        <v>114.5</v>
      </c>
      <c r="AP580" s="5">
        <v>114.5</v>
      </c>
      <c r="AQ580" s="5">
        <v>114.5</v>
      </c>
      <c r="AR580" s="5">
        <v>90.8</v>
      </c>
      <c r="AS580" s="5">
        <v>90.8</v>
      </c>
      <c r="AT580" s="5">
        <v>90.8</v>
      </c>
      <c r="AU580" s="5">
        <v>86</v>
      </c>
      <c r="AV580" s="5">
        <v>82.1</v>
      </c>
      <c r="AW580" s="5">
        <v>74.2</v>
      </c>
      <c r="AX580" s="5">
        <v>74.2</v>
      </c>
      <c r="AY580" s="5">
        <v>77.7</v>
      </c>
      <c r="AZ580" s="5">
        <v>77.7</v>
      </c>
      <c r="BA580" s="5">
        <v>82.9</v>
      </c>
      <c r="BB580" s="5">
        <v>82.9</v>
      </c>
      <c r="BC580" s="5">
        <v>82.9</v>
      </c>
      <c r="BD580" s="5">
        <v>82.9</v>
      </c>
      <c r="BE580" s="5">
        <v>82.9</v>
      </c>
      <c r="BF580" s="5">
        <v>86.8</v>
      </c>
      <c r="BG580" s="5">
        <v>86.8</v>
      </c>
      <c r="BH580" s="5">
        <v>86.8</v>
      </c>
      <c r="BI580" s="5">
        <v>86.8</v>
      </c>
      <c r="BJ580" s="5">
        <v>86.8</v>
      </c>
      <c r="BK580" s="5">
        <v>94.7</v>
      </c>
      <c r="BL580" s="5">
        <v>94.7</v>
      </c>
      <c r="BM580" s="5">
        <v>98.7</v>
      </c>
      <c r="BN580" s="5">
        <v>98.7</v>
      </c>
      <c r="BO580" s="5">
        <v>99.8</v>
      </c>
      <c r="BP580" s="5">
        <v>103.8</v>
      </c>
      <c r="BQ580" s="5">
        <v>107</v>
      </c>
      <c r="BR580" s="5">
        <v>105</v>
      </c>
      <c r="BS580" s="5">
        <v>105</v>
      </c>
      <c r="BT580" s="5">
        <v>113.7</v>
      </c>
      <c r="BU580" s="5">
        <v>113.9</v>
      </c>
      <c r="BV580" s="5">
        <v>124.7</v>
      </c>
      <c r="BW580" s="5">
        <v>129.1</v>
      </c>
      <c r="BX580" s="5">
        <v>129.1</v>
      </c>
      <c r="BY580" s="5">
        <v>142.1</v>
      </c>
      <c r="BZ580" s="5">
        <v>142.1</v>
      </c>
      <c r="CA580" s="5">
        <v>134.19999999999999</v>
      </c>
      <c r="CB580" s="5">
        <v>133</v>
      </c>
      <c r="CC580" s="5">
        <v>130.19999999999999</v>
      </c>
      <c r="CD580" s="5">
        <v>134.19999999999999</v>
      </c>
      <c r="CE580" s="5">
        <v>132.6</v>
      </c>
      <c r="CF580" s="5">
        <v>131.4</v>
      </c>
      <c r="CG580" s="5">
        <v>120</v>
      </c>
      <c r="CH580" s="5">
        <v>131</v>
      </c>
      <c r="CI580" s="5">
        <v>125.5</v>
      </c>
      <c r="CJ580" s="5">
        <v>125.5</v>
      </c>
      <c r="CK580" s="5">
        <v>125.1</v>
      </c>
      <c r="CL580" s="5">
        <v>119.2</v>
      </c>
      <c r="CM580" s="5">
        <v>108.5</v>
      </c>
      <c r="CN580" s="5">
        <v>103.8</v>
      </c>
      <c r="CO580" s="5">
        <v>109.3</v>
      </c>
      <c r="CP580" s="5">
        <v>104.2</v>
      </c>
      <c r="CQ580" s="5">
        <v>106.6</v>
      </c>
      <c r="CR580" s="5">
        <v>106.2</v>
      </c>
      <c r="CS580" s="5">
        <v>121.2</v>
      </c>
      <c r="CT580" s="5">
        <v>118.4</v>
      </c>
      <c r="CU580" s="5">
        <v>112.5</v>
      </c>
      <c r="CV580" s="5">
        <v>112.5</v>
      </c>
      <c r="CW580" s="5">
        <v>107.3</v>
      </c>
      <c r="CX580" s="5">
        <v>111.7</v>
      </c>
      <c r="CY580" s="5">
        <v>115.2</v>
      </c>
      <c r="CZ580" s="5">
        <v>114.1</v>
      </c>
      <c r="DA580" s="5">
        <v>120.4</v>
      </c>
      <c r="DB580" s="5">
        <v>120.4</v>
      </c>
      <c r="DC580" s="5">
        <v>120.4</v>
      </c>
      <c r="DD580" s="5">
        <v>120.4</v>
      </c>
      <c r="DE580" s="5">
        <v>159</v>
      </c>
      <c r="DF580" s="5">
        <v>136.9</v>
      </c>
      <c r="DG580" s="5">
        <v>151.19999999999999</v>
      </c>
      <c r="DH580" s="5">
        <v>163.80000000000001</v>
      </c>
      <c r="DI580" s="5">
        <v>169.7</v>
      </c>
      <c r="DJ580" s="5">
        <v>164.6</v>
      </c>
      <c r="DK580" s="5">
        <v>165.8</v>
      </c>
      <c r="DL580" s="5">
        <v>166.2</v>
      </c>
      <c r="DM580" s="5">
        <v>168.9</v>
      </c>
      <c r="DN580" s="5">
        <v>183.5</v>
      </c>
      <c r="DO580" s="5">
        <v>164.6</v>
      </c>
      <c r="DP580" s="5">
        <v>170.9</v>
      </c>
      <c r="DQ580" s="5">
        <v>176.8</v>
      </c>
      <c r="DR580" s="5">
        <v>180.8</v>
      </c>
      <c r="DS580" s="5">
        <v>225</v>
      </c>
      <c r="DT580" s="5">
        <v>226.5</v>
      </c>
    </row>
    <row r="581" spans="1:124">
      <c r="A581" s="3" t="s">
        <v>1175</v>
      </c>
      <c r="B581" s="3" t="s">
        <v>1176</v>
      </c>
      <c r="C581" s="4">
        <v>2.9250000000000002E-2</v>
      </c>
      <c r="D581" s="5">
        <v>107.5</v>
      </c>
      <c r="E581" s="5">
        <v>102.5</v>
      </c>
      <c r="F581" s="5">
        <v>102.2</v>
      </c>
      <c r="G581" s="5">
        <v>105.8</v>
      </c>
      <c r="H581" s="5">
        <v>105.4</v>
      </c>
      <c r="I581" s="5">
        <v>105.9</v>
      </c>
      <c r="J581" s="5">
        <v>108.6</v>
      </c>
      <c r="K581" s="5">
        <v>105.8</v>
      </c>
      <c r="L581" s="5">
        <v>106.9</v>
      </c>
      <c r="M581" s="5">
        <v>107.4</v>
      </c>
      <c r="N581" s="5">
        <v>106.6</v>
      </c>
      <c r="O581" s="5">
        <v>111.2</v>
      </c>
      <c r="P581" s="5">
        <v>114</v>
      </c>
      <c r="Q581" s="5">
        <v>107.1</v>
      </c>
      <c r="R581" s="5">
        <v>110.9</v>
      </c>
      <c r="S581" s="5">
        <v>109.3</v>
      </c>
      <c r="T581" s="5">
        <v>106.9</v>
      </c>
      <c r="U581" s="5">
        <v>109</v>
      </c>
      <c r="V581" s="5">
        <v>109.9</v>
      </c>
      <c r="W581" s="5">
        <v>110.1</v>
      </c>
      <c r="X581" s="5">
        <v>110.5</v>
      </c>
      <c r="Y581" s="5">
        <v>114.8</v>
      </c>
      <c r="Z581" s="5">
        <v>114.9</v>
      </c>
      <c r="AA581" s="5">
        <v>117.8</v>
      </c>
      <c r="AB581" s="5">
        <v>117</v>
      </c>
      <c r="AC581" s="5">
        <v>120.4</v>
      </c>
      <c r="AD581" s="5">
        <v>118.3</v>
      </c>
      <c r="AE581" s="5">
        <v>117.9</v>
      </c>
      <c r="AF581" s="5">
        <v>115.9</v>
      </c>
      <c r="AG581" s="5">
        <v>115.6</v>
      </c>
      <c r="AH581" s="5">
        <v>112.5</v>
      </c>
      <c r="AI581" s="5">
        <v>115.1</v>
      </c>
      <c r="AJ581" s="5">
        <v>112.9</v>
      </c>
      <c r="AK581" s="5">
        <v>122.5</v>
      </c>
      <c r="AL581" s="5">
        <v>119.4</v>
      </c>
      <c r="AM581" s="5">
        <v>117.1</v>
      </c>
      <c r="AN581" s="5">
        <v>110</v>
      </c>
      <c r="AO581" s="5">
        <v>110.8</v>
      </c>
      <c r="AP581" s="5">
        <v>109.7</v>
      </c>
      <c r="AQ581" s="5">
        <v>104.2</v>
      </c>
      <c r="AR581" s="5">
        <v>104.9</v>
      </c>
      <c r="AS581" s="5">
        <v>106</v>
      </c>
      <c r="AT581" s="5">
        <v>108.7</v>
      </c>
      <c r="AU581" s="5">
        <v>107.3</v>
      </c>
      <c r="AV581" s="5">
        <v>103</v>
      </c>
      <c r="AW581" s="5">
        <v>97.2</v>
      </c>
      <c r="AX581" s="5">
        <v>96.2</v>
      </c>
      <c r="AY581" s="5">
        <v>96.7</v>
      </c>
      <c r="AZ581" s="5">
        <v>97.6</v>
      </c>
      <c r="BA581" s="5">
        <v>97.2</v>
      </c>
      <c r="BB581" s="5">
        <v>100</v>
      </c>
      <c r="BC581" s="5">
        <v>96.9</v>
      </c>
      <c r="BD581" s="5">
        <v>97.5</v>
      </c>
      <c r="BE581" s="5">
        <v>97.4</v>
      </c>
      <c r="BF581" s="5">
        <v>101.4</v>
      </c>
      <c r="BG581" s="5">
        <v>107.6</v>
      </c>
      <c r="BH581" s="5">
        <v>117</v>
      </c>
      <c r="BI581" s="5">
        <v>116.1</v>
      </c>
      <c r="BJ581" s="5">
        <v>115.9</v>
      </c>
      <c r="BK581" s="5">
        <v>117.3</v>
      </c>
      <c r="BL581" s="5">
        <v>117.4</v>
      </c>
      <c r="BM581" s="5">
        <v>120.8</v>
      </c>
      <c r="BN581" s="5">
        <v>120.8</v>
      </c>
      <c r="BO581" s="5">
        <v>110.3</v>
      </c>
      <c r="BP581" s="5">
        <v>108.6</v>
      </c>
      <c r="BQ581" s="5">
        <v>112.1</v>
      </c>
      <c r="BR581" s="5">
        <v>117</v>
      </c>
      <c r="BS581" s="5">
        <v>117.8</v>
      </c>
      <c r="BT581" s="5">
        <v>118.1</v>
      </c>
      <c r="BU581" s="5">
        <v>117</v>
      </c>
      <c r="BV581" s="5">
        <v>117.8</v>
      </c>
      <c r="BW581" s="5">
        <v>119.5</v>
      </c>
      <c r="BX581" s="5">
        <v>117.4</v>
      </c>
      <c r="BY581" s="5">
        <v>119.9</v>
      </c>
      <c r="BZ581" s="5">
        <v>122</v>
      </c>
      <c r="CA581" s="5">
        <v>119</v>
      </c>
      <c r="CB581" s="5">
        <v>120.3</v>
      </c>
      <c r="CC581" s="5">
        <v>120.1</v>
      </c>
      <c r="CD581" s="5">
        <v>122</v>
      </c>
      <c r="CE581" s="5">
        <v>122.5</v>
      </c>
      <c r="CF581" s="5">
        <v>124</v>
      </c>
      <c r="CG581" s="5">
        <v>120.6</v>
      </c>
      <c r="CH581" s="5">
        <v>120.6</v>
      </c>
      <c r="CI581" s="5">
        <v>121.5</v>
      </c>
      <c r="CJ581" s="5">
        <v>120.2</v>
      </c>
      <c r="CK581" s="5">
        <v>118.4</v>
      </c>
      <c r="CL581" s="5">
        <v>117.1</v>
      </c>
      <c r="CM581" s="5">
        <v>116.5</v>
      </c>
      <c r="CN581" s="5">
        <v>113.4</v>
      </c>
      <c r="CO581" s="5">
        <v>115.5</v>
      </c>
      <c r="CP581" s="5">
        <v>116.7</v>
      </c>
      <c r="CQ581" s="5">
        <v>113.9</v>
      </c>
      <c r="CR581" s="5">
        <v>110.6</v>
      </c>
      <c r="CS581" s="5">
        <v>112</v>
      </c>
      <c r="CT581" s="5">
        <v>108.8</v>
      </c>
      <c r="CU581" s="5">
        <v>110.5</v>
      </c>
      <c r="CV581" s="5">
        <v>110.7</v>
      </c>
      <c r="CW581" s="5">
        <v>110.7</v>
      </c>
      <c r="CX581" s="5">
        <v>113.7</v>
      </c>
      <c r="CY581" s="5">
        <v>114.5</v>
      </c>
      <c r="CZ581" s="5">
        <v>113.1</v>
      </c>
      <c r="DA581" s="5">
        <v>113.6</v>
      </c>
      <c r="DB581" s="5">
        <v>113.8</v>
      </c>
      <c r="DC581" s="5">
        <v>117.5</v>
      </c>
      <c r="DD581" s="5">
        <v>120.7</v>
      </c>
      <c r="DE581" s="5">
        <v>127.4</v>
      </c>
      <c r="DF581" s="5">
        <v>127.6</v>
      </c>
      <c r="DG581" s="5">
        <v>133.6</v>
      </c>
      <c r="DH581" s="5">
        <v>133.80000000000001</v>
      </c>
      <c r="DI581" s="5">
        <v>135.9</v>
      </c>
      <c r="DJ581" s="5">
        <v>137.5</v>
      </c>
      <c r="DK581" s="5">
        <v>141.69999999999999</v>
      </c>
      <c r="DL581" s="5">
        <v>150.9</v>
      </c>
      <c r="DM581" s="5">
        <v>158.4</v>
      </c>
      <c r="DN581" s="5">
        <v>164.9</v>
      </c>
      <c r="DO581" s="5">
        <v>169.1</v>
      </c>
      <c r="DP581" s="5">
        <v>169.3</v>
      </c>
      <c r="DQ581" s="5">
        <v>158</v>
      </c>
      <c r="DR581" s="5">
        <v>164.3</v>
      </c>
      <c r="DS581" s="5">
        <v>169.8</v>
      </c>
      <c r="DT581" s="5">
        <v>169</v>
      </c>
    </row>
    <row r="582" spans="1:124">
      <c r="A582" s="3" t="s">
        <v>1177</v>
      </c>
      <c r="B582" s="3" t="s">
        <v>1178</v>
      </c>
      <c r="C582" s="4">
        <v>0.20533999999999999</v>
      </c>
      <c r="D582" s="5">
        <v>102.6</v>
      </c>
      <c r="E582" s="5">
        <v>105.2</v>
      </c>
      <c r="F582" s="5">
        <v>102.1</v>
      </c>
      <c r="G582" s="5">
        <v>103.8</v>
      </c>
      <c r="H582" s="5">
        <v>103.6</v>
      </c>
      <c r="I582" s="5">
        <v>103.2</v>
      </c>
      <c r="J582" s="5">
        <v>102.4</v>
      </c>
      <c r="K582" s="5">
        <v>101.4</v>
      </c>
      <c r="L582" s="5">
        <v>100.9</v>
      </c>
      <c r="M582" s="5">
        <v>103.8</v>
      </c>
      <c r="N582" s="5">
        <v>102.5</v>
      </c>
      <c r="O582" s="5">
        <v>103.4</v>
      </c>
      <c r="P582" s="5">
        <v>105.6</v>
      </c>
      <c r="Q582" s="5">
        <v>103.7</v>
      </c>
      <c r="R582" s="5">
        <v>104.8</v>
      </c>
      <c r="S582" s="5">
        <v>106.4</v>
      </c>
      <c r="T582" s="5">
        <v>104</v>
      </c>
      <c r="U582" s="5">
        <v>103.5</v>
      </c>
      <c r="V582" s="5">
        <v>103.3</v>
      </c>
      <c r="W582" s="5">
        <v>103.9</v>
      </c>
      <c r="X582" s="5">
        <v>104.7</v>
      </c>
      <c r="Y582" s="5">
        <v>105.8</v>
      </c>
      <c r="Z582" s="5">
        <v>103.1</v>
      </c>
      <c r="AA582" s="5">
        <v>105.3</v>
      </c>
      <c r="AB582" s="5">
        <v>105.9</v>
      </c>
      <c r="AC582" s="5">
        <v>104.4</v>
      </c>
      <c r="AD582" s="5">
        <v>107.4</v>
      </c>
      <c r="AE582" s="5">
        <v>109.1</v>
      </c>
      <c r="AF582" s="5">
        <v>113.4</v>
      </c>
      <c r="AG582" s="5">
        <v>111.1</v>
      </c>
      <c r="AH582" s="5">
        <v>112.6</v>
      </c>
      <c r="AI582" s="5">
        <v>110.4</v>
      </c>
      <c r="AJ582" s="5">
        <v>110.1</v>
      </c>
      <c r="AK582" s="5">
        <v>107.1</v>
      </c>
      <c r="AL582" s="5">
        <v>107</v>
      </c>
      <c r="AM582" s="5">
        <v>107.2</v>
      </c>
      <c r="AN582" s="5">
        <v>105.5</v>
      </c>
      <c r="AO582" s="5">
        <v>107.5</v>
      </c>
      <c r="AP582" s="5">
        <v>105.4</v>
      </c>
      <c r="AQ582" s="5">
        <v>107.6</v>
      </c>
      <c r="AR582" s="5">
        <v>104.3</v>
      </c>
      <c r="AS582" s="5">
        <v>104.9</v>
      </c>
      <c r="AT582" s="5">
        <v>103.1</v>
      </c>
      <c r="AU582" s="5">
        <v>104.2</v>
      </c>
      <c r="AV582" s="5">
        <v>101.5</v>
      </c>
      <c r="AW582" s="5">
        <v>102.7</v>
      </c>
      <c r="AX582" s="5">
        <v>104.2</v>
      </c>
      <c r="AY582" s="5">
        <v>104.4</v>
      </c>
      <c r="AZ582" s="5">
        <v>104.4</v>
      </c>
      <c r="BA582" s="5">
        <v>106.8</v>
      </c>
      <c r="BB582" s="5">
        <v>107.7</v>
      </c>
      <c r="BC582" s="5">
        <v>106.4</v>
      </c>
      <c r="BD582" s="5">
        <v>105.2</v>
      </c>
      <c r="BE582" s="5">
        <v>104.9</v>
      </c>
      <c r="BF582" s="5">
        <v>106.8</v>
      </c>
      <c r="BG582" s="5">
        <v>107</v>
      </c>
      <c r="BH582" s="5">
        <v>111.2</v>
      </c>
      <c r="BI582" s="5">
        <v>112.3</v>
      </c>
      <c r="BJ582" s="5">
        <v>112</v>
      </c>
      <c r="BK582" s="5">
        <v>108.8</v>
      </c>
      <c r="BL582" s="5">
        <v>109.8</v>
      </c>
      <c r="BM582" s="5">
        <v>110.6</v>
      </c>
      <c r="BN582" s="5">
        <v>110.3</v>
      </c>
      <c r="BO582" s="5">
        <v>110.4</v>
      </c>
      <c r="BP582" s="5">
        <v>112.6</v>
      </c>
      <c r="BQ582" s="5">
        <v>116.6</v>
      </c>
      <c r="BR582" s="5">
        <v>116.4</v>
      </c>
      <c r="BS582" s="5">
        <v>116.8</v>
      </c>
      <c r="BT582" s="5">
        <v>118.8</v>
      </c>
      <c r="BU582" s="5">
        <v>122.6</v>
      </c>
      <c r="BV582" s="5">
        <v>123.5</v>
      </c>
      <c r="BW582" s="5">
        <v>124.8</v>
      </c>
      <c r="BX582" s="5">
        <v>124.5</v>
      </c>
      <c r="BY582" s="5">
        <v>123.4</v>
      </c>
      <c r="BZ582" s="5">
        <v>126.5</v>
      </c>
      <c r="CA582" s="5">
        <v>124.8</v>
      </c>
      <c r="CB582" s="5">
        <v>125.8</v>
      </c>
      <c r="CC582" s="5">
        <v>127.4</v>
      </c>
      <c r="CD582" s="5">
        <v>127.6</v>
      </c>
      <c r="CE582" s="5">
        <v>127</v>
      </c>
      <c r="CF582" s="5">
        <v>127.3</v>
      </c>
      <c r="CG582" s="5">
        <v>127.8</v>
      </c>
      <c r="CH582" s="5">
        <v>128.6</v>
      </c>
      <c r="CI582" s="5">
        <v>128.1</v>
      </c>
      <c r="CJ582" s="5">
        <v>127.1</v>
      </c>
      <c r="CK582" s="5">
        <v>126.4</v>
      </c>
      <c r="CL582" s="5">
        <v>129.69999999999999</v>
      </c>
      <c r="CM582" s="5">
        <v>127</v>
      </c>
      <c r="CN582" s="5">
        <v>124.5</v>
      </c>
      <c r="CO582" s="5">
        <v>124.8</v>
      </c>
      <c r="CP582" s="5">
        <v>125.1</v>
      </c>
      <c r="CQ582" s="5">
        <v>123.7</v>
      </c>
      <c r="CR582" s="5">
        <v>126.5</v>
      </c>
      <c r="CS582" s="5">
        <v>126.9</v>
      </c>
      <c r="CT582" s="5">
        <v>127.4</v>
      </c>
      <c r="CU582" s="5">
        <v>125</v>
      </c>
      <c r="CV582" s="5">
        <v>125.3</v>
      </c>
      <c r="CW582" s="5">
        <v>123.3</v>
      </c>
      <c r="CX582" s="5">
        <v>120.9</v>
      </c>
      <c r="CY582" s="5">
        <v>123.3</v>
      </c>
      <c r="CZ582" s="5">
        <v>125.3</v>
      </c>
      <c r="DA582" s="5">
        <v>123.2</v>
      </c>
      <c r="DB582" s="5">
        <v>123.4</v>
      </c>
      <c r="DC582" s="5">
        <v>126.7</v>
      </c>
      <c r="DD582" s="5">
        <v>129.80000000000001</v>
      </c>
      <c r="DE582" s="5">
        <v>134.69999999999999</v>
      </c>
      <c r="DF582" s="5">
        <v>137.5</v>
      </c>
      <c r="DG582" s="5">
        <v>141.4</v>
      </c>
      <c r="DH582" s="5">
        <v>140.4</v>
      </c>
      <c r="DI582" s="5">
        <v>146.4</v>
      </c>
      <c r="DJ582" s="5">
        <v>145.4</v>
      </c>
      <c r="DK582" s="5">
        <v>148.5</v>
      </c>
      <c r="DL582" s="5">
        <v>151.6</v>
      </c>
      <c r="DM582" s="5">
        <v>154.30000000000001</v>
      </c>
      <c r="DN582" s="5">
        <v>159.9</v>
      </c>
      <c r="DO582" s="5">
        <v>160.1</v>
      </c>
      <c r="DP582" s="5">
        <v>161.80000000000001</v>
      </c>
      <c r="DQ582" s="5">
        <v>163.80000000000001</v>
      </c>
      <c r="DR582" s="5">
        <v>167.1</v>
      </c>
      <c r="DS582" s="5">
        <v>171</v>
      </c>
      <c r="DT582" s="5">
        <v>172.7</v>
      </c>
    </row>
    <row r="583" spans="1:124">
      <c r="A583" s="3" t="s">
        <v>1179</v>
      </c>
      <c r="B583" s="3" t="s">
        <v>1180</v>
      </c>
      <c r="C583" s="4">
        <v>7.5000000000000002E-4</v>
      </c>
      <c r="D583" s="5">
        <v>101.3</v>
      </c>
      <c r="E583" s="5">
        <v>106.8</v>
      </c>
      <c r="F583" s="5">
        <v>105</v>
      </c>
      <c r="G583" s="5">
        <v>107.4</v>
      </c>
      <c r="H583" s="5">
        <v>103.5</v>
      </c>
      <c r="I583" s="5">
        <v>105.9</v>
      </c>
      <c r="J583" s="5">
        <v>101.6</v>
      </c>
      <c r="K583" s="5">
        <v>102.8</v>
      </c>
      <c r="L583" s="5">
        <v>103.2</v>
      </c>
      <c r="M583" s="5">
        <v>103.6</v>
      </c>
      <c r="N583" s="5">
        <v>103.5</v>
      </c>
      <c r="O583" s="5">
        <v>102.9</v>
      </c>
      <c r="P583" s="5">
        <v>102.8</v>
      </c>
      <c r="Q583" s="5">
        <v>103.2</v>
      </c>
      <c r="R583" s="5">
        <v>102</v>
      </c>
      <c r="S583" s="5">
        <v>103.8</v>
      </c>
      <c r="T583" s="5">
        <v>103.7</v>
      </c>
      <c r="U583" s="5">
        <v>103.7</v>
      </c>
      <c r="V583" s="5">
        <v>105.6</v>
      </c>
      <c r="W583" s="5">
        <v>107.9</v>
      </c>
      <c r="X583" s="5">
        <v>108.7</v>
      </c>
      <c r="Y583" s="5">
        <v>107</v>
      </c>
      <c r="Z583" s="5">
        <v>108.8</v>
      </c>
      <c r="AA583" s="5">
        <v>109.7</v>
      </c>
      <c r="AB583" s="5">
        <v>110.2</v>
      </c>
      <c r="AC583" s="5">
        <v>108.4</v>
      </c>
      <c r="AD583" s="5">
        <v>109.8</v>
      </c>
      <c r="AE583" s="5">
        <v>109</v>
      </c>
      <c r="AF583" s="5">
        <v>110.6</v>
      </c>
      <c r="AG583" s="5">
        <v>111.8</v>
      </c>
      <c r="AH583" s="5">
        <v>110.3</v>
      </c>
      <c r="AI583" s="5">
        <v>111.8</v>
      </c>
      <c r="AJ583" s="5">
        <v>112.7</v>
      </c>
      <c r="AK583" s="5">
        <v>110.1</v>
      </c>
      <c r="AL583" s="5">
        <v>110.4</v>
      </c>
      <c r="AM583" s="5">
        <v>111.6</v>
      </c>
      <c r="AN583" s="5">
        <v>108.5</v>
      </c>
      <c r="AO583" s="5">
        <v>110.9</v>
      </c>
      <c r="AP583" s="5">
        <v>109.2</v>
      </c>
      <c r="AQ583" s="5">
        <v>107</v>
      </c>
      <c r="AR583" s="5">
        <v>106.4</v>
      </c>
      <c r="AS583" s="5">
        <v>106.1</v>
      </c>
      <c r="AT583" s="5">
        <v>104.9</v>
      </c>
      <c r="AU583" s="5">
        <v>104.3</v>
      </c>
      <c r="AV583" s="5">
        <v>102.6</v>
      </c>
      <c r="AW583" s="5">
        <v>97.8</v>
      </c>
      <c r="AX583" s="5">
        <v>97.7</v>
      </c>
      <c r="AY583" s="5">
        <v>98.2</v>
      </c>
      <c r="AZ583" s="5">
        <v>101.4</v>
      </c>
      <c r="BA583" s="5">
        <v>101.2</v>
      </c>
      <c r="BB583" s="5">
        <v>101.8</v>
      </c>
      <c r="BC583" s="5">
        <v>100.4</v>
      </c>
      <c r="BD583" s="5">
        <v>100.2</v>
      </c>
      <c r="BE583" s="5">
        <v>102.9</v>
      </c>
      <c r="BF583" s="5">
        <v>103</v>
      </c>
      <c r="BG583" s="5">
        <v>101.4</v>
      </c>
      <c r="BH583" s="5">
        <v>100.5</v>
      </c>
      <c r="BI583" s="5">
        <v>102.9</v>
      </c>
      <c r="BJ583" s="5">
        <v>102.2</v>
      </c>
      <c r="BK583" s="5">
        <v>104.5</v>
      </c>
      <c r="BL583" s="5">
        <v>105.2</v>
      </c>
      <c r="BM583" s="5">
        <v>105.5</v>
      </c>
      <c r="BN583" s="5">
        <v>105.2</v>
      </c>
      <c r="BO583" s="5">
        <v>106</v>
      </c>
      <c r="BP583" s="5">
        <v>105.9</v>
      </c>
      <c r="BQ583" s="5">
        <v>106.8</v>
      </c>
      <c r="BR583" s="5">
        <v>106.8</v>
      </c>
      <c r="BS583" s="5">
        <v>106.5</v>
      </c>
      <c r="BT583" s="5">
        <v>106.4</v>
      </c>
      <c r="BU583" s="5">
        <v>107.3</v>
      </c>
      <c r="BV583" s="5">
        <v>108.2</v>
      </c>
      <c r="BW583" s="5">
        <v>109.4</v>
      </c>
      <c r="BX583" s="5">
        <v>109.5</v>
      </c>
      <c r="BY583" s="5">
        <v>113.5</v>
      </c>
      <c r="BZ583" s="5">
        <v>113.9</v>
      </c>
      <c r="CA583" s="5">
        <v>113.7</v>
      </c>
      <c r="CB583" s="5">
        <v>113.5</v>
      </c>
      <c r="CC583" s="5">
        <v>112.9</v>
      </c>
      <c r="CD583" s="5">
        <v>114</v>
      </c>
      <c r="CE583" s="5">
        <v>112.8</v>
      </c>
      <c r="CF583" s="5">
        <v>114.5</v>
      </c>
      <c r="CG583" s="5">
        <v>114.8</v>
      </c>
      <c r="CH583" s="5">
        <v>113.1</v>
      </c>
      <c r="CI583" s="5">
        <v>114.1</v>
      </c>
      <c r="CJ583" s="5">
        <v>114.3</v>
      </c>
      <c r="CK583" s="5">
        <v>114.3</v>
      </c>
      <c r="CL583" s="5">
        <v>113.7</v>
      </c>
      <c r="CM583" s="5">
        <v>113.6</v>
      </c>
      <c r="CN583" s="5">
        <v>112</v>
      </c>
      <c r="CO583" s="5">
        <v>111.6</v>
      </c>
      <c r="CP583" s="5">
        <v>111</v>
      </c>
      <c r="CQ583" s="5">
        <v>110.4</v>
      </c>
      <c r="CR583" s="5">
        <v>109.5</v>
      </c>
      <c r="CS583" s="5">
        <v>110.1</v>
      </c>
      <c r="CT583" s="5">
        <v>110</v>
      </c>
      <c r="CU583" s="5">
        <v>110.1</v>
      </c>
      <c r="CV583" s="5">
        <v>108.7</v>
      </c>
      <c r="CW583" s="5">
        <v>110.5</v>
      </c>
      <c r="CX583" s="5">
        <v>110.4</v>
      </c>
      <c r="CY583" s="5">
        <v>109.4</v>
      </c>
      <c r="CZ583" s="5">
        <v>110.5</v>
      </c>
      <c r="DA583" s="5">
        <v>110.6</v>
      </c>
      <c r="DB583" s="5">
        <v>111.7</v>
      </c>
      <c r="DC583" s="5">
        <v>112.1</v>
      </c>
      <c r="DD583" s="5">
        <v>113.5</v>
      </c>
      <c r="DE583" s="5">
        <v>119.2</v>
      </c>
      <c r="DF583" s="5">
        <v>116.4</v>
      </c>
      <c r="DG583" s="5">
        <v>119</v>
      </c>
      <c r="DH583" s="5">
        <v>123.8</v>
      </c>
      <c r="DI583" s="5">
        <v>136</v>
      </c>
      <c r="DJ583" s="5">
        <v>137.69999999999999</v>
      </c>
      <c r="DK583" s="5">
        <v>134.69999999999999</v>
      </c>
      <c r="DL583" s="5">
        <v>133.19999999999999</v>
      </c>
      <c r="DM583" s="5">
        <v>134</v>
      </c>
      <c r="DN583" s="5">
        <v>137</v>
      </c>
      <c r="DO583" s="5">
        <v>140.30000000000001</v>
      </c>
      <c r="DP583" s="5">
        <v>138.69999999999999</v>
      </c>
      <c r="DQ583" s="5">
        <v>137.4</v>
      </c>
      <c r="DR583" s="5">
        <v>137.4</v>
      </c>
      <c r="DS583" s="5">
        <v>139.6</v>
      </c>
      <c r="DT583" s="5">
        <v>136.5</v>
      </c>
    </row>
    <row r="584" spans="1:124">
      <c r="A584" s="3" t="s">
        <v>1181</v>
      </c>
      <c r="B584" s="3" t="s">
        <v>1182</v>
      </c>
      <c r="C584" s="4">
        <v>0.20458999999999999</v>
      </c>
      <c r="D584" s="5">
        <v>102.6</v>
      </c>
      <c r="E584" s="5">
        <v>105.2</v>
      </c>
      <c r="F584" s="5">
        <v>102.1</v>
      </c>
      <c r="G584" s="5">
        <v>103.8</v>
      </c>
      <c r="H584" s="5">
        <v>103.6</v>
      </c>
      <c r="I584" s="5">
        <v>103.2</v>
      </c>
      <c r="J584" s="5">
        <v>102.4</v>
      </c>
      <c r="K584" s="5">
        <v>101.4</v>
      </c>
      <c r="L584" s="5">
        <v>100.9</v>
      </c>
      <c r="M584" s="5">
        <v>103.8</v>
      </c>
      <c r="N584" s="5">
        <v>102.5</v>
      </c>
      <c r="O584" s="5">
        <v>103.4</v>
      </c>
      <c r="P584" s="5">
        <v>105.6</v>
      </c>
      <c r="Q584" s="5">
        <v>103.7</v>
      </c>
      <c r="R584" s="5">
        <v>104.8</v>
      </c>
      <c r="S584" s="5">
        <v>106.4</v>
      </c>
      <c r="T584" s="5">
        <v>104</v>
      </c>
      <c r="U584" s="5">
        <v>103.5</v>
      </c>
      <c r="V584" s="5">
        <v>103.3</v>
      </c>
      <c r="W584" s="5">
        <v>103.9</v>
      </c>
      <c r="X584" s="5">
        <v>104.7</v>
      </c>
      <c r="Y584" s="5">
        <v>105.8</v>
      </c>
      <c r="Z584" s="5">
        <v>103</v>
      </c>
      <c r="AA584" s="5">
        <v>105.3</v>
      </c>
      <c r="AB584" s="5">
        <v>105.9</v>
      </c>
      <c r="AC584" s="5">
        <v>104.4</v>
      </c>
      <c r="AD584" s="5">
        <v>107.4</v>
      </c>
      <c r="AE584" s="5">
        <v>109.1</v>
      </c>
      <c r="AF584" s="5">
        <v>113.5</v>
      </c>
      <c r="AG584" s="5">
        <v>111.1</v>
      </c>
      <c r="AH584" s="5">
        <v>112.6</v>
      </c>
      <c r="AI584" s="5">
        <v>110.4</v>
      </c>
      <c r="AJ584" s="5">
        <v>110.1</v>
      </c>
      <c r="AK584" s="5">
        <v>107.1</v>
      </c>
      <c r="AL584" s="5">
        <v>107</v>
      </c>
      <c r="AM584" s="5">
        <v>107.1</v>
      </c>
      <c r="AN584" s="5">
        <v>105.5</v>
      </c>
      <c r="AO584" s="5">
        <v>107.5</v>
      </c>
      <c r="AP584" s="5">
        <v>105.4</v>
      </c>
      <c r="AQ584" s="5">
        <v>107.6</v>
      </c>
      <c r="AR584" s="5">
        <v>104.3</v>
      </c>
      <c r="AS584" s="5">
        <v>104.9</v>
      </c>
      <c r="AT584" s="5">
        <v>103.1</v>
      </c>
      <c r="AU584" s="5">
        <v>104.2</v>
      </c>
      <c r="AV584" s="5">
        <v>101.5</v>
      </c>
      <c r="AW584" s="5">
        <v>102.7</v>
      </c>
      <c r="AX584" s="5">
        <v>104.3</v>
      </c>
      <c r="AY584" s="5">
        <v>104.5</v>
      </c>
      <c r="AZ584" s="5">
        <v>104.5</v>
      </c>
      <c r="BA584" s="5">
        <v>106.8</v>
      </c>
      <c r="BB584" s="5">
        <v>107.8</v>
      </c>
      <c r="BC584" s="5">
        <v>106.4</v>
      </c>
      <c r="BD584" s="5">
        <v>105.2</v>
      </c>
      <c r="BE584" s="5">
        <v>104.9</v>
      </c>
      <c r="BF584" s="5">
        <v>106.8</v>
      </c>
      <c r="BG584" s="5">
        <v>107</v>
      </c>
      <c r="BH584" s="5">
        <v>111.2</v>
      </c>
      <c r="BI584" s="5">
        <v>112.3</v>
      </c>
      <c r="BJ584" s="5">
        <v>112.1</v>
      </c>
      <c r="BK584" s="5">
        <v>108.8</v>
      </c>
      <c r="BL584" s="5">
        <v>109.8</v>
      </c>
      <c r="BM584" s="5">
        <v>110.6</v>
      </c>
      <c r="BN584" s="5">
        <v>110.3</v>
      </c>
      <c r="BO584" s="5">
        <v>110.4</v>
      </c>
      <c r="BP584" s="5">
        <v>112.6</v>
      </c>
      <c r="BQ584" s="5">
        <v>116.6</v>
      </c>
      <c r="BR584" s="5">
        <v>116.4</v>
      </c>
      <c r="BS584" s="5">
        <v>116.8</v>
      </c>
      <c r="BT584" s="5">
        <v>118.8</v>
      </c>
      <c r="BU584" s="5">
        <v>122.6</v>
      </c>
      <c r="BV584" s="5">
        <v>123.5</v>
      </c>
      <c r="BW584" s="5">
        <v>124.9</v>
      </c>
      <c r="BX584" s="5">
        <v>124.5</v>
      </c>
      <c r="BY584" s="5">
        <v>123.4</v>
      </c>
      <c r="BZ584" s="5">
        <v>126.5</v>
      </c>
      <c r="CA584" s="5">
        <v>124.9</v>
      </c>
      <c r="CB584" s="5">
        <v>125.9</v>
      </c>
      <c r="CC584" s="5">
        <v>127.5</v>
      </c>
      <c r="CD584" s="5">
        <v>127.7</v>
      </c>
      <c r="CE584" s="5">
        <v>127</v>
      </c>
      <c r="CF584" s="5">
        <v>127.4</v>
      </c>
      <c r="CG584" s="5">
        <v>127.9</v>
      </c>
      <c r="CH584" s="5">
        <v>128.6</v>
      </c>
      <c r="CI584" s="5">
        <v>128.19999999999999</v>
      </c>
      <c r="CJ584" s="5">
        <v>127.2</v>
      </c>
      <c r="CK584" s="5">
        <v>126.5</v>
      </c>
      <c r="CL584" s="5">
        <v>129.69999999999999</v>
      </c>
      <c r="CM584" s="5">
        <v>127</v>
      </c>
      <c r="CN584" s="5">
        <v>124.5</v>
      </c>
      <c r="CO584" s="5">
        <v>124.8</v>
      </c>
      <c r="CP584" s="5">
        <v>125.2</v>
      </c>
      <c r="CQ584" s="5">
        <v>123.8</v>
      </c>
      <c r="CR584" s="5">
        <v>126.5</v>
      </c>
      <c r="CS584" s="5">
        <v>126.9</v>
      </c>
      <c r="CT584" s="5">
        <v>127.5</v>
      </c>
      <c r="CU584" s="5">
        <v>125.1</v>
      </c>
      <c r="CV584" s="5">
        <v>125.4</v>
      </c>
      <c r="CW584" s="5">
        <v>123.3</v>
      </c>
      <c r="CX584" s="5">
        <v>120.9</v>
      </c>
      <c r="CY584" s="5">
        <v>123.3</v>
      </c>
      <c r="CZ584" s="5">
        <v>125.4</v>
      </c>
      <c r="DA584" s="5">
        <v>123.2</v>
      </c>
      <c r="DB584" s="5">
        <v>123.4</v>
      </c>
      <c r="DC584" s="5">
        <v>126.8</v>
      </c>
      <c r="DD584" s="5">
        <v>129.9</v>
      </c>
      <c r="DE584" s="5">
        <v>134.80000000000001</v>
      </c>
      <c r="DF584" s="5">
        <v>137.6</v>
      </c>
      <c r="DG584" s="5">
        <v>141.5</v>
      </c>
      <c r="DH584" s="5">
        <v>140.5</v>
      </c>
      <c r="DI584" s="5">
        <v>146.4</v>
      </c>
      <c r="DJ584" s="5">
        <v>145.4</v>
      </c>
      <c r="DK584" s="5">
        <v>148.5</v>
      </c>
      <c r="DL584" s="5">
        <v>151.6</v>
      </c>
      <c r="DM584" s="5">
        <v>154.30000000000001</v>
      </c>
      <c r="DN584" s="5">
        <v>160</v>
      </c>
      <c r="DO584" s="5">
        <v>160.19999999999999</v>
      </c>
      <c r="DP584" s="5">
        <v>161.80000000000001</v>
      </c>
      <c r="DQ584" s="5">
        <v>163.9</v>
      </c>
      <c r="DR584" s="5">
        <v>167.2</v>
      </c>
      <c r="DS584" s="5">
        <v>171.1</v>
      </c>
      <c r="DT584" s="5">
        <v>172.8</v>
      </c>
    </row>
    <row r="585" spans="1:124">
      <c r="A585" s="3" t="s">
        <v>1183</v>
      </c>
      <c r="B585" s="3" t="s">
        <v>1184</v>
      </c>
      <c r="C585" s="4">
        <v>1.6926399999999999</v>
      </c>
      <c r="D585" s="5">
        <v>101.7</v>
      </c>
      <c r="E585" s="5">
        <v>102.2</v>
      </c>
      <c r="F585" s="5">
        <v>103.9</v>
      </c>
      <c r="G585" s="5">
        <v>103.6</v>
      </c>
      <c r="H585" s="5">
        <v>104.6</v>
      </c>
      <c r="I585" s="5">
        <v>105.9</v>
      </c>
      <c r="J585" s="5">
        <v>104.6</v>
      </c>
      <c r="K585" s="5">
        <v>104</v>
      </c>
      <c r="L585" s="5">
        <v>105.1</v>
      </c>
      <c r="M585" s="5">
        <v>105.3</v>
      </c>
      <c r="N585" s="5">
        <v>104.8</v>
      </c>
      <c r="O585" s="5">
        <v>104.3</v>
      </c>
      <c r="P585" s="5">
        <v>104</v>
      </c>
      <c r="Q585" s="5">
        <v>102.3</v>
      </c>
      <c r="R585" s="5">
        <v>101.9</v>
      </c>
      <c r="S585" s="5">
        <v>103.2</v>
      </c>
      <c r="T585" s="5">
        <v>106.9</v>
      </c>
      <c r="U585" s="5">
        <v>109.6</v>
      </c>
      <c r="V585" s="5">
        <v>108.3</v>
      </c>
      <c r="W585" s="5">
        <v>108.3</v>
      </c>
      <c r="X585" s="5">
        <v>106.9</v>
      </c>
      <c r="Y585" s="5">
        <v>108.4</v>
      </c>
      <c r="Z585" s="5">
        <v>109.1</v>
      </c>
      <c r="AA585" s="5">
        <v>109</v>
      </c>
      <c r="AB585" s="5">
        <v>106.4</v>
      </c>
      <c r="AC585" s="5">
        <v>106.5</v>
      </c>
      <c r="AD585" s="5">
        <v>107.7</v>
      </c>
      <c r="AE585" s="5">
        <v>110.2</v>
      </c>
      <c r="AF585" s="5">
        <v>111.4</v>
      </c>
      <c r="AG585" s="5">
        <v>111.6</v>
      </c>
      <c r="AH585" s="5">
        <v>110.8</v>
      </c>
      <c r="AI585" s="5">
        <v>111.7</v>
      </c>
      <c r="AJ585" s="5">
        <v>110.7</v>
      </c>
      <c r="AK585" s="5">
        <v>107.3</v>
      </c>
      <c r="AL585" s="5">
        <v>105.6</v>
      </c>
      <c r="AM585" s="5">
        <v>104.8</v>
      </c>
      <c r="AN585" s="5">
        <v>105.8</v>
      </c>
      <c r="AO585" s="5">
        <v>107.1</v>
      </c>
      <c r="AP585" s="5">
        <v>106.2</v>
      </c>
      <c r="AQ585" s="5">
        <v>102.7</v>
      </c>
      <c r="AR585" s="5">
        <v>100.7</v>
      </c>
      <c r="AS585" s="5">
        <v>100.9</v>
      </c>
      <c r="AT585" s="5">
        <v>100.4</v>
      </c>
      <c r="AU585" s="5">
        <v>99.1</v>
      </c>
      <c r="AV585" s="5">
        <v>96.4</v>
      </c>
      <c r="AW585" s="5">
        <v>96.1</v>
      </c>
      <c r="AX585" s="5">
        <v>96.8</v>
      </c>
      <c r="AY585" s="5">
        <v>98.4</v>
      </c>
      <c r="AZ585" s="5">
        <v>97.9</v>
      </c>
      <c r="BA585" s="5">
        <v>98.1</v>
      </c>
      <c r="BB585" s="5">
        <v>97.7</v>
      </c>
      <c r="BC585" s="5">
        <v>98.4</v>
      </c>
      <c r="BD585" s="5">
        <v>98</v>
      </c>
      <c r="BE585" s="5">
        <v>97.4</v>
      </c>
      <c r="BF585" s="5">
        <v>98.2</v>
      </c>
      <c r="BG585" s="5">
        <v>99.7</v>
      </c>
      <c r="BH585" s="5">
        <v>102.3</v>
      </c>
      <c r="BI585" s="5">
        <v>103.3</v>
      </c>
      <c r="BJ585" s="5">
        <v>104.8</v>
      </c>
      <c r="BK585" s="5">
        <v>105.1</v>
      </c>
      <c r="BL585" s="5">
        <v>105</v>
      </c>
      <c r="BM585" s="5">
        <v>104.4</v>
      </c>
      <c r="BN585" s="5">
        <v>103.7</v>
      </c>
      <c r="BO585" s="5">
        <v>104</v>
      </c>
      <c r="BP585" s="5">
        <v>105.9</v>
      </c>
      <c r="BQ585" s="5">
        <v>108.1</v>
      </c>
      <c r="BR585" s="5">
        <v>109.9</v>
      </c>
      <c r="BS585" s="5">
        <v>110.1</v>
      </c>
      <c r="BT585" s="5">
        <v>109.3</v>
      </c>
      <c r="BU585" s="5">
        <v>111.5</v>
      </c>
      <c r="BV585" s="5">
        <v>111.6</v>
      </c>
      <c r="BW585" s="5">
        <v>110.8</v>
      </c>
      <c r="BX585" s="5">
        <v>111.4</v>
      </c>
      <c r="BY585" s="5">
        <v>114.1</v>
      </c>
      <c r="BZ585" s="5">
        <v>114.7</v>
      </c>
      <c r="CA585" s="5">
        <v>113.8</v>
      </c>
      <c r="CB585" s="5">
        <v>112.1</v>
      </c>
      <c r="CC585" s="5">
        <v>112.3</v>
      </c>
      <c r="CD585" s="5">
        <v>112.9</v>
      </c>
      <c r="CE585" s="5">
        <v>112.8</v>
      </c>
      <c r="CF585" s="5">
        <v>111.3</v>
      </c>
      <c r="CG585" s="5">
        <v>109.6</v>
      </c>
      <c r="CH585" s="5">
        <v>110.2</v>
      </c>
      <c r="CI585" s="5">
        <v>110.6</v>
      </c>
      <c r="CJ585" s="5">
        <v>110.1</v>
      </c>
      <c r="CK585" s="5">
        <v>109.1</v>
      </c>
      <c r="CL585" s="5">
        <v>106.9</v>
      </c>
      <c r="CM585" s="5">
        <v>107.1</v>
      </c>
      <c r="CN585" s="5">
        <v>106.9</v>
      </c>
      <c r="CO585" s="5">
        <v>106.9</v>
      </c>
      <c r="CP585" s="5">
        <v>106.4</v>
      </c>
      <c r="CQ585" s="5">
        <v>106.7</v>
      </c>
      <c r="CR585" s="5">
        <v>105.8</v>
      </c>
      <c r="CS585" s="5">
        <v>106.9</v>
      </c>
      <c r="CT585" s="5">
        <v>105.7</v>
      </c>
      <c r="CU585" s="5">
        <v>105.6</v>
      </c>
      <c r="CV585" s="5">
        <v>104.9</v>
      </c>
      <c r="CW585" s="5">
        <v>103.7</v>
      </c>
      <c r="CX585" s="5">
        <v>105.1</v>
      </c>
      <c r="CY585" s="5">
        <v>107.2</v>
      </c>
      <c r="CZ585" s="5">
        <v>109.4</v>
      </c>
      <c r="DA585" s="5">
        <v>110.9</v>
      </c>
      <c r="DB585" s="5">
        <v>111.5</v>
      </c>
      <c r="DC585" s="5">
        <v>113.5</v>
      </c>
      <c r="DD585" s="5">
        <v>117.7</v>
      </c>
      <c r="DE585" s="5">
        <v>119.2</v>
      </c>
      <c r="DF585" s="5">
        <v>120.8</v>
      </c>
      <c r="DG585" s="5">
        <v>123.8</v>
      </c>
      <c r="DH585" s="5">
        <v>125.9</v>
      </c>
      <c r="DI585" s="5">
        <v>132</v>
      </c>
      <c r="DJ585" s="5">
        <v>132.5</v>
      </c>
      <c r="DK585" s="5">
        <v>133.4</v>
      </c>
      <c r="DL585" s="5">
        <v>134.6</v>
      </c>
      <c r="DM585" s="5">
        <v>138.1</v>
      </c>
      <c r="DN585" s="5">
        <v>142.9</v>
      </c>
      <c r="DO585" s="5">
        <v>143.1</v>
      </c>
      <c r="DP585" s="5">
        <v>143.80000000000001</v>
      </c>
      <c r="DQ585" s="5">
        <v>145.6</v>
      </c>
      <c r="DR585" s="5">
        <v>149.4</v>
      </c>
      <c r="DS585" s="5">
        <v>154.9</v>
      </c>
      <c r="DT585" s="5">
        <v>155.19999999999999</v>
      </c>
    </row>
    <row r="586" spans="1:124">
      <c r="A586" s="3" t="s">
        <v>1185</v>
      </c>
      <c r="B586" s="3" t="s">
        <v>1186</v>
      </c>
      <c r="C586" s="4">
        <v>0.11676</v>
      </c>
      <c r="D586" s="5">
        <v>97.7</v>
      </c>
      <c r="E586" s="5">
        <v>98.8</v>
      </c>
      <c r="F586" s="5">
        <v>99.5</v>
      </c>
      <c r="G586" s="5">
        <v>94.5</v>
      </c>
      <c r="H586" s="5">
        <v>95.5</v>
      </c>
      <c r="I586" s="5">
        <v>96.5</v>
      </c>
      <c r="J586" s="5">
        <v>99.4</v>
      </c>
      <c r="K586" s="5">
        <v>99.8</v>
      </c>
      <c r="L586" s="5">
        <v>101.9</v>
      </c>
      <c r="M586" s="5">
        <v>102.1</v>
      </c>
      <c r="N586" s="5">
        <v>101.9</v>
      </c>
      <c r="O586" s="5">
        <v>98.5</v>
      </c>
      <c r="P586" s="5">
        <v>95.3</v>
      </c>
      <c r="Q586" s="5">
        <v>94.3</v>
      </c>
      <c r="R586" s="5">
        <v>94.8</v>
      </c>
      <c r="S586" s="5">
        <v>96.6</v>
      </c>
      <c r="T586" s="5">
        <v>99.9</v>
      </c>
      <c r="U586" s="5">
        <v>99</v>
      </c>
      <c r="V586" s="5">
        <v>99.7</v>
      </c>
      <c r="W586" s="5">
        <v>97.4</v>
      </c>
      <c r="X586" s="5">
        <v>98.8</v>
      </c>
      <c r="Y586" s="5">
        <v>101.4</v>
      </c>
      <c r="Z586" s="5">
        <v>104.8</v>
      </c>
      <c r="AA586" s="5">
        <v>105.8</v>
      </c>
      <c r="AB586" s="5">
        <v>99.9</v>
      </c>
      <c r="AC586" s="5">
        <v>97.4</v>
      </c>
      <c r="AD586" s="5">
        <v>101.8</v>
      </c>
      <c r="AE586" s="5">
        <v>107.6</v>
      </c>
      <c r="AF586" s="5">
        <v>104.7</v>
      </c>
      <c r="AG586" s="5">
        <v>107.7</v>
      </c>
      <c r="AH586" s="5">
        <v>104.3</v>
      </c>
      <c r="AI586" s="5">
        <v>97.8</v>
      </c>
      <c r="AJ586" s="5">
        <v>102.3</v>
      </c>
      <c r="AK586" s="5">
        <v>102.8</v>
      </c>
      <c r="AL586" s="5">
        <v>96.5</v>
      </c>
      <c r="AM586" s="5">
        <v>98.1</v>
      </c>
      <c r="AN586" s="5">
        <v>98.6</v>
      </c>
      <c r="AO586" s="5">
        <v>98.1</v>
      </c>
      <c r="AP586" s="5">
        <v>100</v>
      </c>
      <c r="AQ586" s="5">
        <v>96.2</v>
      </c>
      <c r="AR586" s="5">
        <v>92.1</v>
      </c>
      <c r="AS586" s="5">
        <v>92.5</v>
      </c>
      <c r="AT586" s="5">
        <v>92.2</v>
      </c>
      <c r="AU586" s="5">
        <v>90.9</v>
      </c>
      <c r="AV586" s="5">
        <v>88.4</v>
      </c>
      <c r="AW586" s="5">
        <v>88.8</v>
      </c>
      <c r="AX586" s="5">
        <v>88.7</v>
      </c>
      <c r="AY586" s="5">
        <v>89.9</v>
      </c>
      <c r="AZ586" s="5">
        <v>88.9</v>
      </c>
      <c r="BA586" s="5">
        <v>85.9</v>
      </c>
      <c r="BB586" s="5">
        <v>85.6</v>
      </c>
      <c r="BC586" s="5">
        <v>84.1</v>
      </c>
      <c r="BD586" s="5">
        <v>84.2</v>
      </c>
      <c r="BE586" s="5">
        <v>83.3</v>
      </c>
      <c r="BF586" s="5">
        <v>84.5</v>
      </c>
      <c r="BG586" s="5">
        <v>87.4</v>
      </c>
      <c r="BH586" s="5">
        <v>91.9</v>
      </c>
      <c r="BI586" s="5">
        <v>94.6</v>
      </c>
      <c r="BJ586" s="5">
        <v>94.1</v>
      </c>
      <c r="BK586" s="5">
        <v>95</v>
      </c>
      <c r="BL586" s="5">
        <v>95.8</v>
      </c>
      <c r="BM586" s="5">
        <v>94.3</v>
      </c>
      <c r="BN586" s="5">
        <v>93.8</v>
      </c>
      <c r="BO586" s="5">
        <v>95</v>
      </c>
      <c r="BP586" s="5">
        <v>98.4</v>
      </c>
      <c r="BQ586" s="5">
        <v>99.2</v>
      </c>
      <c r="BR586" s="5">
        <v>100.1</v>
      </c>
      <c r="BS586" s="5">
        <v>101.9</v>
      </c>
      <c r="BT586" s="5">
        <v>102.3</v>
      </c>
      <c r="BU586" s="5">
        <v>103.3</v>
      </c>
      <c r="BV586" s="5">
        <v>104.6</v>
      </c>
      <c r="BW586" s="5">
        <v>104.3</v>
      </c>
      <c r="BX586" s="5">
        <v>104.6</v>
      </c>
      <c r="BY586" s="5">
        <v>106.1</v>
      </c>
      <c r="BZ586" s="5">
        <v>107.9</v>
      </c>
      <c r="CA586" s="5">
        <v>107.5</v>
      </c>
      <c r="CB586" s="5">
        <v>104.6</v>
      </c>
      <c r="CC586" s="5">
        <v>104.5</v>
      </c>
      <c r="CD586" s="5">
        <v>107.9</v>
      </c>
      <c r="CE586" s="5">
        <v>107.3</v>
      </c>
      <c r="CF586" s="5">
        <v>105.7</v>
      </c>
      <c r="CG586" s="5">
        <v>104.6</v>
      </c>
      <c r="CH586" s="5">
        <v>105.7</v>
      </c>
      <c r="CI586" s="5">
        <v>106.7</v>
      </c>
      <c r="CJ586" s="5">
        <v>106.3</v>
      </c>
      <c r="CK586" s="5">
        <v>105.2</v>
      </c>
      <c r="CL586" s="5">
        <v>103.5</v>
      </c>
      <c r="CM586" s="5">
        <v>101.2</v>
      </c>
      <c r="CN586" s="5">
        <v>100.8</v>
      </c>
      <c r="CO586" s="5">
        <v>101.3</v>
      </c>
      <c r="CP586" s="5">
        <v>100.3</v>
      </c>
      <c r="CQ586" s="5">
        <v>101.3</v>
      </c>
      <c r="CR586" s="5">
        <v>101.1</v>
      </c>
      <c r="CS586" s="5">
        <v>103.3</v>
      </c>
      <c r="CT586" s="5">
        <v>101.9</v>
      </c>
      <c r="CU586" s="5">
        <v>101.4</v>
      </c>
      <c r="CV586" s="5">
        <v>99.5</v>
      </c>
      <c r="CW586" s="5">
        <v>100.9</v>
      </c>
      <c r="CX586" s="5">
        <v>101.5</v>
      </c>
      <c r="CY586" s="5">
        <v>106.1</v>
      </c>
      <c r="CZ586" s="5">
        <v>109</v>
      </c>
      <c r="DA586" s="5">
        <v>110.2</v>
      </c>
      <c r="DB586" s="5">
        <v>110.8</v>
      </c>
      <c r="DC586" s="5">
        <v>112.2</v>
      </c>
      <c r="DD586" s="5">
        <v>117.3</v>
      </c>
      <c r="DE586" s="5">
        <v>114.2</v>
      </c>
      <c r="DF586" s="5">
        <v>120.3</v>
      </c>
      <c r="DG586" s="5">
        <v>123.8</v>
      </c>
      <c r="DH586" s="5">
        <v>125.1</v>
      </c>
      <c r="DI586" s="5">
        <v>128.6</v>
      </c>
      <c r="DJ586" s="5">
        <v>128.1</v>
      </c>
      <c r="DK586" s="5">
        <v>129.1</v>
      </c>
      <c r="DL586" s="5">
        <v>129.5</v>
      </c>
      <c r="DM586" s="5">
        <v>129.9</v>
      </c>
      <c r="DN586" s="5">
        <v>131.6</v>
      </c>
      <c r="DO586" s="5">
        <v>131.5</v>
      </c>
      <c r="DP586" s="5">
        <v>133.1</v>
      </c>
      <c r="DQ586" s="5">
        <v>132.6</v>
      </c>
      <c r="DR586" s="5">
        <v>133.69999999999999</v>
      </c>
      <c r="DS586" s="5">
        <v>136.30000000000001</v>
      </c>
      <c r="DT586" s="5">
        <v>137.30000000000001</v>
      </c>
    </row>
    <row r="587" spans="1:124">
      <c r="A587" s="3" t="s">
        <v>1187</v>
      </c>
      <c r="B587" s="3" t="s">
        <v>1188</v>
      </c>
      <c r="C587" s="4">
        <v>2.265E-2</v>
      </c>
      <c r="D587" s="5">
        <v>101.5</v>
      </c>
      <c r="E587" s="5">
        <v>102.2</v>
      </c>
      <c r="F587" s="5">
        <v>102.2</v>
      </c>
      <c r="G587" s="5">
        <v>103.1</v>
      </c>
      <c r="H587" s="5">
        <v>103.9</v>
      </c>
      <c r="I587" s="5">
        <v>105.2</v>
      </c>
      <c r="J587" s="5">
        <v>106.5</v>
      </c>
      <c r="K587" s="5">
        <v>105.8</v>
      </c>
      <c r="L587" s="5">
        <v>106.3</v>
      </c>
      <c r="M587" s="5">
        <v>109.3</v>
      </c>
      <c r="N587" s="5">
        <v>109.1</v>
      </c>
      <c r="O587" s="5">
        <v>108</v>
      </c>
      <c r="P587" s="5">
        <v>108.1</v>
      </c>
      <c r="Q587" s="5">
        <v>107</v>
      </c>
      <c r="R587" s="5">
        <v>108.4</v>
      </c>
      <c r="S587" s="5">
        <v>110.7</v>
      </c>
      <c r="T587" s="5">
        <v>111.9</v>
      </c>
      <c r="U587" s="5">
        <v>113.9</v>
      </c>
      <c r="V587" s="5">
        <v>113.5</v>
      </c>
      <c r="W587" s="5">
        <v>113.9</v>
      </c>
      <c r="X587" s="5">
        <v>114.1</v>
      </c>
      <c r="Y587" s="5">
        <v>116</v>
      </c>
      <c r="Z587" s="5">
        <v>116</v>
      </c>
      <c r="AA587" s="5">
        <v>116.4</v>
      </c>
      <c r="AB587" s="5">
        <v>116.4</v>
      </c>
      <c r="AC587" s="5">
        <v>116.8</v>
      </c>
      <c r="AD587" s="5">
        <v>118.7</v>
      </c>
      <c r="AE587" s="5">
        <v>120.3</v>
      </c>
      <c r="AF587" s="5">
        <v>121.8</v>
      </c>
      <c r="AG587" s="5">
        <v>122.1</v>
      </c>
      <c r="AH587" s="5">
        <v>121.5</v>
      </c>
      <c r="AI587" s="5">
        <v>121.7</v>
      </c>
      <c r="AJ587" s="5">
        <v>120.6</v>
      </c>
      <c r="AK587" s="5">
        <v>119.9</v>
      </c>
      <c r="AL587" s="5">
        <v>118.2</v>
      </c>
      <c r="AM587" s="5">
        <v>117.9</v>
      </c>
      <c r="AN587" s="5">
        <v>117.9</v>
      </c>
      <c r="AO587" s="5">
        <v>117.5</v>
      </c>
      <c r="AP587" s="5">
        <v>114.5</v>
      </c>
      <c r="AQ587" s="5">
        <v>115.2</v>
      </c>
      <c r="AR587" s="5">
        <v>115</v>
      </c>
      <c r="AS587" s="5">
        <v>112.7</v>
      </c>
      <c r="AT587" s="5">
        <v>111.7</v>
      </c>
      <c r="AU587" s="5">
        <v>111.9</v>
      </c>
      <c r="AV587" s="5">
        <v>111</v>
      </c>
      <c r="AW587" s="5">
        <v>110.6</v>
      </c>
      <c r="AX587" s="5">
        <v>110.2</v>
      </c>
      <c r="AY587" s="5">
        <v>111.4</v>
      </c>
      <c r="AZ587" s="5">
        <v>111</v>
      </c>
      <c r="BA587" s="5">
        <v>113.8</v>
      </c>
      <c r="BB587" s="5">
        <v>115.1</v>
      </c>
      <c r="BC587" s="5">
        <v>116.2</v>
      </c>
      <c r="BD587" s="5">
        <v>113.8</v>
      </c>
      <c r="BE587" s="5">
        <v>115.7</v>
      </c>
      <c r="BF587" s="5">
        <v>117.3</v>
      </c>
      <c r="BG587" s="5">
        <v>122.3</v>
      </c>
      <c r="BH587" s="5">
        <v>123.8</v>
      </c>
      <c r="BI587" s="5">
        <v>126.1</v>
      </c>
      <c r="BJ587" s="5">
        <v>127.4</v>
      </c>
      <c r="BK587" s="5">
        <v>126.8</v>
      </c>
      <c r="BL587" s="5">
        <v>125.8</v>
      </c>
      <c r="BM587" s="5">
        <v>129.9</v>
      </c>
      <c r="BN587" s="5">
        <v>129.9</v>
      </c>
      <c r="BO587" s="5">
        <v>130.69999999999999</v>
      </c>
      <c r="BP587" s="5">
        <v>131.69999999999999</v>
      </c>
      <c r="BQ587" s="5">
        <v>133.4</v>
      </c>
      <c r="BR587" s="5">
        <v>135.6</v>
      </c>
      <c r="BS587" s="5">
        <v>139.5</v>
      </c>
      <c r="BT587" s="5">
        <v>139.6</v>
      </c>
      <c r="BU587" s="5">
        <v>140.19999999999999</v>
      </c>
      <c r="BV587" s="5">
        <v>140.30000000000001</v>
      </c>
      <c r="BW587" s="5">
        <v>141.19999999999999</v>
      </c>
      <c r="BX587" s="5">
        <v>140.1</v>
      </c>
      <c r="BY587" s="5">
        <v>142.4</v>
      </c>
      <c r="BZ587" s="5">
        <v>141.9</v>
      </c>
      <c r="CA587" s="5">
        <v>142.1</v>
      </c>
      <c r="CB587" s="5">
        <v>139.80000000000001</v>
      </c>
      <c r="CC587" s="5">
        <v>140.6</v>
      </c>
      <c r="CD587" s="5">
        <v>140.80000000000001</v>
      </c>
      <c r="CE587" s="5">
        <v>139.1</v>
      </c>
      <c r="CF587" s="5">
        <v>139.19999999999999</v>
      </c>
      <c r="CG587" s="5">
        <v>140</v>
      </c>
      <c r="CH587" s="5">
        <v>139.4</v>
      </c>
      <c r="CI587" s="5">
        <v>140.1</v>
      </c>
      <c r="CJ587" s="5">
        <v>140.4</v>
      </c>
      <c r="CK587" s="5">
        <v>140.80000000000001</v>
      </c>
      <c r="CL587" s="5">
        <v>137.9</v>
      </c>
      <c r="CM587" s="5">
        <v>136</v>
      </c>
      <c r="CN587" s="5">
        <v>135.80000000000001</v>
      </c>
      <c r="CO587" s="5">
        <v>135.4</v>
      </c>
      <c r="CP587" s="5">
        <v>136</v>
      </c>
      <c r="CQ587" s="5">
        <v>134.4</v>
      </c>
      <c r="CR587" s="5">
        <v>133.9</v>
      </c>
      <c r="CS587" s="5">
        <v>134</v>
      </c>
      <c r="CT587" s="5">
        <v>133.5</v>
      </c>
      <c r="CU587" s="5">
        <v>133.69999999999999</v>
      </c>
      <c r="CV587" s="5">
        <v>133.69999999999999</v>
      </c>
      <c r="CW587" s="5">
        <v>132.30000000000001</v>
      </c>
      <c r="CX587" s="5">
        <v>131.19999999999999</v>
      </c>
      <c r="CY587" s="5">
        <v>130.69999999999999</v>
      </c>
      <c r="CZ587" s="5">
        <v>133.5</v>
      </c>
      <c r="DA587" s="5">
        <v>132.69999999999999</v>
      </c>
      <c r="DB587" s="5">
        <v>135.30000000000001</v>
      </c>
      <c r="DC587" s="5">
        <v>135.9</v>
      </c>
      <c r="DD587" s="5">
        <v>141.1</v>
      </c>
      <c r="DE587" s="5">
        <v>142.5</v>
      </c>
      <c r="DF587" s="5">
        <v>143.5</v>
      </c>
      <c r="DG587" s="5">
        <v>145</v>
      </c>
      <c r="DH587" s="5">
        <v>144</v>
      </c>
      <c r="DI587" s="5">
        <v>146.1</v>
      </c>
      <c r="DJ587" s="5">
        <v>144.80000000000001</v>
      </c>
      <c r="DK587" s="5">
        <v>144.5</v>
      </c>
      <c r="DL587" s="5">
        <v>149.9</v>
      </c>
      <c r="DM587" s="5">
        <v>151.5</v>
      </c>
      <c r="DN587" s="5">
        <v>149.9</v>
      </c>
      <c r="DO587" s="5">
        <v>154.6</v>
      </c>
      <c r="DP587" s="5">
        <v>155.1</v>
      </c>
      <c r="DQ587" s="5">
        <v>158.69999999999999</v>
      </c>
      <c r="DR587" s="5">
        <v>160.19999999999999</v>
      </c>
      <c r="DS587" s="5">
        <v>165.5</v>
      </c>
      <c r="DT587" s="5">
        <v>168.3</v>
      </c>
    </row>
    <row r="588" spans="1:124">
      <c r="A588" s="3" t="s">
        <v>1189</v>
      </c>
      <c r="B588" s="3" t="s">
        <v>1190</v>
      </c>
      <c r="C588" s="4">
        <v>1.8799999999999999E-3</v>
      </c>
      <c r="D588" s="5">
        <v>102.7</v>
      </c>
      <c r="E588" s="5">
        <v>104.6</v>
      </c>
      <c r="F588" s="5">
        <v>105.9</v>
      </c>
      <c r="G588" s="5">
        <v>105.3</v>
      </c>
      <c r="H588" s="5">
        <v>105.4</v>
      </c>
      <c r="I588" s="5">
        <v>109.2</v>
      </c>
      <c r="J588" s="5">
        <v>107.9</v>
      </c>
      <c r="K588" s="5">
        <v>108</v>
      </c>
      <c r="L588" s="5">
        <v>108.6</v>
      </c>
      <c r="M588" s="5">
        <v>109.2</v>
      </c>
      <c r="N588" s="5">
        <v>106.7</v>
      </c>
      <c r="O588" s="5">
        <v>105.9</v>
      </c>
      <c r="P588" s="5">
        <v>105.2</v>
      </c>
      <c r="Q588" s="5">
        <v>104.7</v>
      </c>
      <c r="R588" s="5">
        <v>105.1</v>
      </c>
      <c r="S588" s="5">
        <v>106.5</v>
      </c>
      <c r="T588" s="5">
        <v>109.2</v>
      </c>
      <c r="U588" s="5">
        <v>110.8</v>
      </c>
      <c r="V588" s="5">
        <v>109.8</v>
      </c>
      <c r="W588" s="5">
        <v>109.4</v>
      </c>
      <c r="X588" s="5">
        <v>109</v>
      </c>
      <c r="Y588" s="5">
        <v>109.2</v>
      </c>
      <c r="Z588" s="5">
        <v>108.1</v>
      </c>
      <c r="AA588" s="5">
        <v>110.6</v>
      </c>
      <c r="AB588" s="5">
        <v>113.7</v>
      </c>
      <c r="AC588" s="5">
        <v>110.5</v>
      </c>
      <c r="AD588" s="5">
        <v>114.9</v>
      </c>
      <c r="AE588" s="5">
        <v>115.9</v>
      </c>
      <c r="AF588" s="5">
        <v>118</v>
      </c>
      <c r="AG588" s="5">
        <v>120.8</v>
      </c>
      <c r="AH588" s="5">
        <v>119.4</v>
      </c>
      <c r="AI588" s="5">
        <v>122.5</v>
      </c>
      <c r="AJ588" s="5">
        <v>122.4</v>
      </c>
      <c r="AK588" s="5">
        <v>118.4</v>
      </c>
      <c r="AL588" s="5">
        <v>118.6</v>
      </c>
      <c r="AM588" s="5">
        <v>116.7</v>
      </c>
      <c r="AN588" s="5">
        <v>116.5</v>
      </c>
      <c r="AO588" s="5">
        <v>115.6</v>
      </c>
      <c r="AP588" s="5">
        <v>113.8</v>
      </c>
      <c r="AQ588" s="5">
        <v>111.5</v>
      </c>
      <c r="AR588" s="5">
        <v>110.7</v>
      </c>
      <c r="AS588" s="5">
        <v>110.1</v>
      </c>
      <c r="AT588" s="5">
        <v>109.5</v>
      </c>
      <c r="AU588" s="5">
        <v>104.3</v>
      </c>
      <c r="AV588" s="5">
        <v>104.6</v>
      </c>
      <c r="AW588" s="5">
        <v>104.3</v>
      </c>
      <c r="AX588" s="5">
        <v>105.4</v>
      </c>
      <c r="AY588" s="5">
        <v>105.8</v>
      </c>
      <c r="AZ588" s="5">
        <v>105.1</v>
      </c>
      <c r="BA588" s="5">
        <v>104.3</v>
      </c>
      <c r="BB588" s="5">
        <v>105.1</v>
      </c>
      <c r="BC588" s="5">
        <v>107.6</v>
      </c>
      <c r="BD588" s="5">
        <v>105.3</v>
      </c>
      <c r="BE588" s="5">
        <v>104.4</v>
      </c>
      <c r="BF588" s="5">
        <v>107.5</v>
      </c>
      <c r="BG588" s="5">
        <v>106.5</v>
      </c>
      <c r="BH588" s="5">
        <v>106.3</v>
      </c>
      <c r="BI588" s="5">
        <v>107.6</v>
      </c>
      <c r="BJ588" s="5">
        <v>106.8</v>
      </c>
      <c r="BK588" s="5">
        <v>109.1</v>
      </c>
      <c r="BL588" s="5">
        <v>109.3</v>
      </c>
      <c r="BM588" s="5">
        <v>109.9</v>
      </c>
      <c r="BN588" s="5">
        <v>110</v>
      </c>
      <c r="BO588" s="5">
        <v>108.7</v>
      </c>
      <c r="BP588" s="5">
        <v>109.7</v>
      </c>
      <c r="BQ588" s="5">
        <v>110.5</v>
      </c>
      <c r="BR588" s="5">
        <v>111.9</v>
      </c>
      <c r="BS588" s="5">
        <v>111.2</v>
      </c>
      <c r="BT588" s="5">
        <v>111.6</v>
      </c>
      <c r="BU588" s="5">
        <v>111.4</v>
      </c>
      <c r="BV588" s="5">
        <v>111.7</v>
      </c>
      <c r="BW588" s="5">
        <v>112</v>
      </c>
      <c r="BX588" s="5">
        <v>112.9</v>
      </c>
      <c r="BY588" s="5">
        <v>113.9</v>
      </c>
      <c r="BZ588" s="5">
        <v>113.5</v>
      </c>
      <c r="CA588" s="5">
        <v>111.3</v>
      </c>
      <c r="CB588" s="5">
        <v>110.7</v>
      </c>
      <c r="CC588" s="5">
        <v>111.2</v>
      </c>
      <c r="CD588" s="5">
        <v>111.6</v>
      </c>
      <c r="CE588" s="5">
        <v>110.5</v>
      </c>
      <c r="CF588" s="5">
        <v>109.9</v>
      </c>
      <c r="CG588" s="5">
        <v>108.8</v>
      </c>
      <c r="CH588" s="5">
        <v>108.9</v>
      </c>
      <c r="CI588" s="5">
        <v>108.2</v>
      </c>
      <c r="CJ588" s="5">
        <v>108</v>
      </c>
      <c r="CK588" s="5">
        <v>107.8</v>
      </c>
      <c r="CL588" s="5">
        <v>107.4</v>
      </c>
      <c r="CM588" s="5">
        <v>106.8</v>
      </c>
      <c r="CN588" s="5">
        <v>106.9</v>
      </c>
      <c r="CO588" s="5">
        <v>107.1</v>
      </c>
      <c r="CP588" s="5">
        <v>106.8</v>
      </c>
      <c r="CQ588" s="5">
        <v>107.2</v>
      </c>
      <c r="CR588" s="5">
        <v>108.4</v>
      </c>
      <c r="CS588" s="5">
        <v>108</v>
      </c>
      <c r="CT588" s="5">
        <v>108.5</v>
      </c>
      <c r="CU588" s="5">
        <v>108.1</v>
      </c>
      <c r="CV588" s="5">
        <v>107.8</v>
      </c>
      <c r="CW588" s="5">
        <v>107.5</v>
      </c>
      <c r="CX588" s="5">
        <v>108.8</v>
      </c>
      <c r="CY588" s="5">
        <v>109.2</v>
      </c>
      <c r="CZ588" s="5">
        <v>108.2</v>
      </c>
      <c r="DA588" s="5">
        <v>107.8</v>
      </c>
      <c r="DB588" s="5">
        <v>110.1</v>
      </c>
      <c r="DC588" s="5">
        <v>114</v>
      </c>
      <c r="DD588" s="5">
        <v>112.8</v>
      </c>
      <c r="DE588" s="5">
        <v>113.3</v>
      </c>
      <c r="DF588" s="5">
        <v>114.5</v>
      </c>
      <c r="DG588" s="5">
        <v>115.9</v>
      </c>
      <c r="DH588" s="5">
        <v>119.1</v>
      </c>
      <c r="DI588" s="5">
        <v>120.2</v>
      </c>
      <c r="DJ588" s="5">
        <v>122.8</v>
      </c>
      <c r="DK588" s="5">
        <v>124.1</v>
      </c>
      <c r="DL588" s="5">
        <v>126.2</v>
      </c>
      <c r="DM588" s="5">
        <v>130.30000000000001</v>
      </c>
      <c r="DN588" s="5">
        <v>136</v>
      </c>
      <c r="DO588" s="5">
        <v>140.69999999999999</v>
      </c>
      <c r="DP588" s="5">
        <v>139.5</v>
      </c>
      <c r="DQ588" s="5">
        <v>141.69999999999999</v>
      </c>
      <c r="DR588" s="5">
        <v>150.6</v>
      </c>
      <c r="DS588" s="5">
        <v>156.80000000000001</v>
      </c>
      <c r="DT588" s="5">
        <v>159.6</v>
      </c>
    </row>
    <row r="589" spans="1:124">
      <c r="A589" s="3" t="s">
        <v>1191</v>
      </c>
      <c r="B589" s="3" t="s">
        <v>1192</v>
      </c>
      <c r="C589" s="4">
        <v>9.1480000000000006E-2</v>
      </c>
      <c r="D589" s="5">
        <v>102.4</v>
      </c>
      <c r="E589" s="5">
        <v>102.8</v>
      </c>
      <c r="F589" s="5">
        <v>102.4</v>
      </c>
      <c r="G589" s="5">
        <v>102.6</v>
      </c>
      <c r="H589" s="5">
        <v>103</v>
      </c>
      <c r="I589" s="5">
        <v>103.4</v>
      </c>
      <c r="J589" s="5">
        <v>103.1</v>
      </c>
      <c r="K589" s="5">
        <v>102.5</v>
      </c>
      <c r="L589" s="5">
        <v>102.9</v>
      </c>
      <c r="M589" s="5">
        <v>103</v>
      </c>
      <c r="N589" s="5">
        <v>103.2</v>
      </c>
      <c r="O589" s="5">
        <v>103</v>
      </c>
      <c r="P589" s="5">
        <v>106</v>
      </c>
      <c r="Q589" s="5">
        <v>106.2</v>
      </c>
      <c r="R589" s="5">
        <v>106.3</v>
      </c>
      <c r="S589" s="5">
        <v>105.6</v>
      </c>
      <c r="T589" s="5">
        <v>108.3</v>
      </c>
      <c r="U589" s="5">
        <v>108.4</v>
      </c>
      <c r="V589" s="5">
        <v>108.7</v>
      </c>
      <c r="W589" s="5">
        <v>108.1</v>
      </c>
      <c r="X589" s="5">
        <v>108</v>
      </c>
      <c r="Y589" s="5">
        <v>108.3</v>
      </c>
      <c r="Z589" s="5">
        <v>108.2</v>
      </c>
      <c r="AA589" s="5">
        <v>108.4</v>
      </c>
      <c r="AB589" s="5">
        <v>110.1</v>
      </c>
      <c r="AC589" s="5">
        <v>110.4</v>
      </c>
      <c r="AD589" s="5">
        <v>110.7</v>
      </c>
      <c r="AE589" s="5">
        <v>114.3</v>
      </c>
      <c r="AF589" s="5">
        <v>116.8</v>
      </c>
      <c r="AG589" s="5">
        <v>116.9</v>
      </c>
      <c r="AH589" s="5">
        <v>116.1</v>
      </c>
      <c r="AI589" s="5">
        <v>117.5</v>
      </c>
      <c r="AJ589" s="5">
        <v>118.2</v>
      </c>
      <c r="AK589" s="5">
        <v>115.4</v>
      </c>
      <c r="AL589" s="5">
        <v>114.8</v>
      </c>
      <c r="AM589" s="5">
        <v>114.6</v>
      </c>
      <c r="AN589" s="5">
        <v>115.7</v>
      </c>
      <c r="AO589" s="5">
        <v>113.8</v>
      </c>
      <c r="AP589" s="5">
        <v>109.5</v>
      </c>
      <c r="AQ589" s="5">
        <v>109</v>
      </c>
      <c r="AR589" s="5">
        <v>107.2</v>
      </c>
      <c r="AS589" s="5">
        <v>106.7</v>
      </c>
      <c r="AT589" s="5">
        <v>106.2</v>
      </c>
      <c r="AU589" s="5">
        <v>103.4</v>
      </c>
      <c r="AV589" s="5">
        <v>101.8</v>
      </c>
      <c r="AW589" s="5">
        <v>101.4</v>
      </c>
      <c r="AX589" s="5">
        <v>102.7</v>
      </c>
      <c r="AY589" s="5">
        <v>102.9</v>
      </c>
      <c r="AZ589" s="5">
        <v>103.1</v>
      </c>
      <c r="BA589" s="5">
        <v>105.7</v>
      </c>
      <c r="BB589" s="5">
        <v>105.1</v>
      </c>
      <c r="BC589" s="5">
        <v>106.7</v>
      </c>
      <c r="BD589" s="5">
        <v>106.6</v>
      </c>
      <c r="BE589" s="5">
        <v>106.3</v>
      </c>
      <c r="BF589" s="5">
        <v>107.3</v>
      </c>
      <c r="BG589" s="5">
        <v>107.8</v>
      </c>
      <c r="BH589" s="5">
        <v>108.2</v>
      </c>
      <c r="BI589" s="5">
        <v>108.8</v>
      </c>
      <c r="BJ589" s="5">
        <v>111.8</v>
      </c>
      <c r="BK589" s="5">
        <v>109.6</v>
      </c>
      <c r="BL589" s="5">
        <v>111.7</v>
      </c>
      <c r="BM589" s="5">
        <v>112.7</v>
      </c>
      <c r="BN589" s="5">
        <v>112.6</v>
      </c>
      <c r="BO589" s="5">
        <v>112.7</v>
      </c>
      <c r="BP589" s="5">
        <v>114.6</v>
      </c>
      <c r="BQ589" s="5">
        <v>115.6</v>
      </c>
      <c r="BR589" s="5">
        <v>117.8</v>
      </c>
      <c r="BS589" s="5">
        <v>118.8</v>
      </c>
      <c r="BT589" s="5">
        <v>118.2</v>
      </c>
      <c r="BU589" s="5">
        <v>117.9</v>
      </c>
      <c r="BV589" s="5">
        <v>117.9</v>
      </c>
      <c r="BW589" s="5">
        <v>117.8</v>
      </c>
      <c r="BX589" s="5">
        <v>118.9</v>
      </c>
      <c r="BY589" s="5">
        <v>124.7</v>
      </c>
      <c r="BZ589" s="5">
        <v>124.6</v>
      </c>
      <c r="CA589" s="5">
        <v>123.1</v>
      </c>
      <c r="CB589" s="5">
        <v>120.4</v>
      </c>
      <c r="CC589" s="5">
        <v>121.3</v>
      </c>
      <c r="CD589" s="5">
        <v>124.3</v>
      </c>
      <c r="CE589" s="5">
        <v>126.7</v>
      </c>
      <c r="CF589" s="5">
        <v>124.8</v>
      </c>
      <c r="CG589" s="5">
        <v>121.7</v>
      </c>
      <c r="CH589" s="5">
        <v>122.8</v>
      </c>
      <c r="CI589" s="5">
        <v>122</v>
      </c>
      <c r="CJ589" s="5">
        <v>121.1</v>
      </c>
      <c r="CK589" s="5">
        <v>120</v>
      </c>
      <c r="CL589" s="5">
        <v>119.5</v>
      </c>
      <c r="CM589" s="5">
        <v>119.6</v>
      </c>
      <c r="CN589" s="5">
        <v>119.2</v>
      </c>
      <c r="CO589" s="5">
        <v>118.8</v>
      </c>
      <c r="CP589" s="5">
        <v>119</v>
      </c>
      <c r="CQ589" s="5">
        <v>116.7</v>
      </c>
      <c r="CR589" s="5">
        <v>117.6</v>
      </c>
      <c r="CS589" s="5">
        <v>117.4</v>
      </c>
      <c r="CT589" s="5">
        <v>117.7</v>
      </c>
      <c r="CU589" s="5">
        <v>117.2</v>
      </c>
      <c r="CV589" s="5">
        <v>116.7</v>
      </c>
      <c r="CW589" s="5">
        <v>116.4</v>
      </c>
      <c r="CX589" s="5">
        <v>116.9</v>
      </c>
      <c r="CY589" s="5">
        <v>116.8</v>
      </c>
      <c r="CZ589" s="5">
        <v>116.9</v>
      </c>
      <c r="DA589" s="5">
        <v>118.4</v>
      </c>
      <c r="DB589" s="5">
        <v>118.7</v>
      </c>
      <c r="DC589" s="5">
        <v>120.1</v>
      </c>
      <c r="DD589" s="5">
        <v>125</v>
      </c>
      <c r="DE589" s="5">
        <v>126.5</v>
      </c>
      <c r="DF589" s="5">
        <v>126.7</v>
      </c>
      <c r="DG589" s="5">
        <v>128.19999999999999</v>
      </c>
      <c r="DH589" s="5">
        <v>136</v>
      </c>
      <c r="DI589" s="5">
        <v>146.6</v>
      </c>
      <c r="DJ589" s="5">
        <v>148.69999999999999</v>
      </c>
      <c r="DK589" s="5">
        <v>148.5</v>
      </c>
      <c r="DL589" s="5">
        <v>150.69999999999999</v>
      </c>
      <c r="DM589" s="5">
        <v>156.69999999999999</v>
      </c>
      <c r="DN589" s="5">
        <v>163.30000000000001</v>
      </c>
      <c r="DO589" s="5">
        <v>168.6</v>
      </c>
      <c r="DP589" s="5">
        <v>173</v>
      </c>
      <c r="DQ589" s="5">
        <v>175.5</v>
      </c>
      <c r="DR589" s="5">
        <v>181.6</v>
      </c>
      <c r="DS589" s="5">
        <v>190</v>
      </c>
      <c r="DT589" s="5">
        <v>192.7</v>
      </c>
    </row>
    <row r="590" spans="1:124">
      <c r="A590" s="3" t="s">
        <v>1193</v>
      </c>
      <c r="B590" s="3" t="s">
        <v>1194</v>
      </c>
      <c r="C590" s="4">
        <v>1.9060000000000001E-2</v>
      </c>
      <c r="D590" s="5">
        <v>102</v>
      </c>
      <c r="E590" s="5">
        <v>98.8</v>
      </c>
      <c r="F590" s="5">
        <v>101.7</v>
      </c>
      <c r="G590" s="5">
        <v>101.9</v>
      </c>
      <c r="H590" s="5">
        <v>102.2</v>
      </c>
      <c r="I590" s="5">
        <v>102.7</v>
      </c>
      <c r="J590" s="5">
        <v>104.3</v>
      </c>
      <c r="K590" s="5">
        <v>103.9</v>
      </c>
      <c r="L590" s="5">
        <v>105.6</v>
      </c>
      <c r="M590" s="5">
        <v>107.4</v>
      </c>
      <c r="N590" s="5">
        <v>108.5</v>
      </c>
      <c r="O590" s="5">
        <v>108.3</v>
      </c>
      <c r="P590" s="5">
        <v>109.7</v>
      </c>
      <c r="Q590" s="5">
        <v>110.1</v>
      </c>
      <c r="R590" s="5">
        <v>108.4</v>
      </c>
      <c r="S590" s="5">
        <v>110.4</v>
      </c>
      <c r="T590" s="5">
        <v>110</v>
      </c>
      <c r="U590" s="5">
        <v>112</v>
      </c>
      <c r="V590" s="5">
        <v>110.1</v>
      </c>
      <c r="W590" s="5">
        <v>109.3</v>
      </c>
      <c r="X590" s="5">
        <v>111.8</v>
      </c>
      <c r="Y590" s="5">
        <v>112.3</v>
      </c>
      <c r="Z590" s="5">
        <v>112.5</v>
      </c>
      <c r="AA590" s="5">
        <v>113.5</v>
      </c>
      <c r="AB590" s="5">
        <v>113.6</v>
      </c>
      <c r="AC590" s="5">
        <v>113.2</v>
      </c>
      <c r="AD590" s="5">
        <v>112.4</v>
      </c>
      <c r="AE590" s="5">
        <v>111.9</v>
      </c>
      <c r="AF590" s="5">
        <v>112.1</v>
      </c>
      <c r="AG590" s="5">
        <v>114</v>
      </c>
      <c r="AH590" s="5">
        <v>111.6</v>
      </c>
      <c r="AI590" s="5">
        <v>97.6</v>
      </c>
      <c r="AJ590" s="5">
        <v>96.5</v>
      </c>
      <c r="AK590" s="5">
        <v>96.5</v>
      </c>
      <c r="AL590" s="5">
        <v>96.2</v>
      </c>
      <c r="AM590" s="5">
        <v>96</v>
      </c>
      <c r="AN590" s="5">
        <v>95.4</v>
      </c>
      <c r="AO590" s="5">
        <v>96.4</v>
      </c>
      <c r="AP590" s="5">
        <v>97.1</v>
      </c>
      <c r="AQ590" s="5">
        <v>95.7</v>
      </c>
      <c r="AR590" s="5">
        <v>94.6</v>
      </c>
      <c r="AS590" s="5">
        <v>96</v>
      </c>
      <c r="AT590" s="5">
        <v>94.2</v>
      </c>
      <c r="AU590" s="5">
        <v>93.6</v>
      </c>
      <c r="AV590" s="5">
        <v>93.6</v>
      </c>
      <c r="AW590" s="5">
        <v>93.8</v>
      </c>
      <c r="AX590" s="5">
        <v>94.2</v>
      </c>
      <c r="AY590" s="5">
        <v>94.3</v>
      </c>
      <c r="AZ590" s="5">
        <v>94.7</v>
      </c>
      <c r="BA590" s="5">
        <v>94.6</v>
      </c>
      <c r="BB590" s="5">
        <v>94.1</v>
      </c>
      <c r="BC590" s="5">
        <v>94.3</v>
      </c>
      <c r="BD590" s="5">
        <v>96.1</v>
      </c>
      <c r="BE590" s="5">
        <v>96.2</v>
      </c>
      <c r="BF590" s="5">
        <v>96.6</v>
      </c>
      <c r="BG590" s="5">
        <v>99</v>
      </c>
      <c r="BH590" s="5">
        <v>104.7</v>
      </c>
      <c r="BI590" s="5">
        <v>102.2</v>
      </c>
      <c r="BJ590" s="5">
        <v>104.3</v>
      </c>
      <c r="BK590" s="5">
        <v>105.5</v>
      </c>
      <c r="BL590" s="5">
        <v>107.6</v>
      </c>
      <c r="BM590" s="5">
        <v>108</v>
      </c>
      <c r="BN590" s="5">
        <v>108.3</v>
      </c>
      <c r="BO590" s="5">
        <v>110.8</v>
      </c>
      <c r="BP590" s="5">
        <v>111.1</v>
      </c>
      <c r="BQ590" s="5">
        <v>111.7</v>
      </c>
      <c r="BR590" s="5">
        <v>112.9</v>
      </c>
      <c r="BS590" s="5">
        <v>113.6</v>
      </c>
      <c r="BT590" s="5">
        <v>113.6</v>
      </c>
      <c r="BU590" s="5">
        <v>115.7</v>
      </c>
      <c r="BV590" s="5">
        <v>116.6</v>
      </c>
      <c r="BW590" s="5">
        <v>117</v>
      </c>
      <c r="BX590" s="5">
        <v>116.7</v>
      </c>
      <c r="BY590" s="5">
        <v>116.8</v>
      </c>
      <c r="BZ590" s="5">
        <v>117.2</v>
      </c>
      <c r="CA590" s="5">
        <v>117.8</v>
      </c>
      <c r="CB590" s="5">
        <v>117.3</v>
      </c>
      <c r="CC590" s="5">
        <v>116.9</v>
      </c>
      <c r="CD590" s="5">
        <v>117.7</v>
      </c>
      <c r="CE590" s="5">
        <v>115.9</v>
      </c>
      <c r="CF590" s="5">
        <v>115.3</v>
      </c>
      <c r="CG590" s="5">
        <v>115.4</v>
      </c>
      <c r="CH590" s="5">
        <v>115.6</v>
      </c>
      <c r="CI590" s="5">
        <v>115.6</v>
      </c>
      <c r="CJ590" s="5">
        <v>115.9</v>
      </c>
      <c r="CK590" s="5">
        <v>115.6</v>
      </c>
      <c r="CL590" s="5">
        <v>112.8</v>
      </c>
      <c r="CM590" s="5">
        <v>112.3</v>
      </c>
      <c r="CN590" s="5">
        <v>112.9</v>
      </c>
      <c r="CO590" s="5">
        <v>113.4</v>
      </c>
      <c r="CP590" s="5">
        <v>114</v>
      </c>
      <c r="CQ590" s="5">
        <v>114.2</v>
      </c>
      <c r="CR590" s="5">
        <v>113.6</v>
      </c>
      <c r="CS590" s="5">
        <v>112.5</v>
      </c>
      <c r="CT590" s="5">
        <v>112.7</v>
      </c>
      <c r="CU590" s="5">
        <v>112.1</v>
      </c>
      <c r="CV590" s="5">
        <v>111.4</v>
      </c>
      <c r="CW590" s="5">
        <v>111.1</v>
      </c>
      <c r="CX590" s="5">
        <v>110.9</v>
      </c>
      <c r="CY590" s="5">
        <v>110.8</v>
      </c>
      <c r="CZ590" s="5">
        <v>112</v>
      </c>
      <c r="DA590" s="5">
        <v>113.5</v>
      </c>
      <c r="DB590" s="5">
        <v>113.1</v>
      </c>
      <c r="DC590" s="5">
        <v>113.8</v>
      </c>
      <c r="DD590" s="5">
        <v>116.8</v>
      </c>
      <c r="DE590" s="5">
        <v>119.6</v>
      </c>
      <c r="DF590" s="5">
        <v>120.1</v>
      </c>
      <c r="DG590" s="5">
        <v>122.1</v>
      </c>
      <c r="DH590" s="5">
        <v>122.9</v>
      </c>
      <c r="DI590" s="5">
        <v>125.5</v>
      </c>
      <c r="DJ590" s="5">
        <v>125.7</v>
      </c>
      <c r="DK590" s="5">
        <v>131.19999999999999</v>
      </c>
      <c r="DL590" s="5">
        <v>134.4</v>
      </c>
      <c r="DM590" s="5">
        <v>137.1</v>
      </c>
      <c r="DN590" s="5">
        <v>137.5</v>
      </c>
      <c r="DO590" s="5">
        <v>137.69999999999999</v>
      </c>
      <c r="DP590" s="5">
        <v>136.5</v>
      </c>
      <c r="DQ590" s="5">
        <v>144.1</v>
      </c>
      <c r="DR590" s="5">
        <v>143.9</v>
      </c>
      <c r="DS590" s="5">
        <v>144.80000000000001</v>
      </c>
      <c r="DT590" s="5">
        <v>142.9</v>
      </c>
    </row>
    <row r="591" spans="1:124">
      <c r="A591" s="3" t="s">
        <v>1195</v>
      </c>
      <c r="B591" s="3" t="s">
        <v>1196</v>
      </c>
      <c r="C591" s="4">
        <v>0.62858000000000003</v>
      </c>
      <c r="D591" s="5">
        <v>102.7</v>
      </c>
      <c r="E591" s="5">
        <v>101.8</v>
      </c>
      <c r="F591" s="5">
        <v>104.8</v>
      </c>
      <c r="G591" s="5">
        <v>104.5</v>
      </c>
      <c r="H591" s="5">
        <v>106.8</v>
      </c>
      <c r="I591" s="5">
        <v>109</v>
      </c>
      <c r="J591" s="5">
        <v>105.5</v>
      </c>
      <c r="K591" s="5">
        <v>104.9</v>
      </c>
      <c r="L591" s="5">
        <v>104.9</v>
      </c>
      <c r="M591" s="5">
        <v>105.6</v>
      </c>
      <c r="N591" s="5">
        <v>105.3</v>
      </c>
      <c r="O591" s="5">
        <v>105.6</v>
      </c>
      <c r="P591" s="5">
        <v>105.7</v>
      </c>
      <c r="Q591" s="5">
        <v>101.8</v>
      </c>
      <c r="R591" s="5">
        <v>98.5</v>
      </c>
      <c r="S591" s="5">
        <v>99.8</v>
      </c>
      <c r="T591" s="5">
        <v>106.6</v>
      </c>
      <c r="U591" s="5">
        <v>112</v>
      </c>
      <c r="V591" s="5">
        <v>109.4</v>
      </c>
      <c r="W591" s="5">
        <v>108.6</v>
      </c>
      <c r="X591" s="5">
        <v>106.8</v>
      </c>
      <c r="Y591" s="5">
        <v>109.9</v>
      </c>
      <c r="Z591" s="5">
        <v>110.5</v>
      </c>
      <c r="AA591" s="5">
        <v>108.7</v>
      </c>
      <c r="AB591" s="5">
        <v>102.4</v>
      </c>
      <c r="AC591" s="5">
        <v>103.3</v>
      </c>
      <c r="AD591" s="5">
        <v>103.8</v>
      </c>
      <c r="AE591" s="5">
        <v>106</v>
      </c>
      <c r="AF591" s="5">
        <v>107.4</v>
      </c>
      <c r="AG591" s="5">
        <v>106.8</v>
      </c>
      <c r="AH591" s="5">
        <v>106.2</v>
      </c>
      <c r="AI591" s="5">
        <v>107</v>
      </c>
      <c r="AJ591" s="5">
        <v>104.9</v>
      </c>
      <c r="AK591" s="5">
        <v>98.5</v>
      </c>
      <c r="AL591" s="5">
        <v>96.1</v>
      </c>
      <c r="AM591" s="5">
        <v>95</v>
      </c>
      <c r="AN591" s="5">
        <v>98.2</v>
      </c>
      <c r="AO591" s="5">
        <v>101.9</v>
      </c>
      <c r="AP591" s="5">
        <v>102.1</v>
      </c>
      <c r="AQ591" s="5">
        <v>94.4</v>
      </c>
      <c r="AR591" s="5">
        <v>91.5</v>
      </c>
      <c r="AS591" s="5">
        <v>91.5</v>
      </c>
      <c r="AT591" s="5">
        <v>91.4</v>
      </c>
      <c r="AU591" s="5">
        <v>91</v>
      </c>
      <c r="AV591" s="5">
        <v>85.8</v>
      </c>
      <c r="AW591" s="5">
        <v>84.9</v>
      </c>
      <c r="AX591" s="5">
        <v>85.2</v>
      </c>
      <c r="AY591" s="5">
        <v>88.1</v>
      </c>
      <c r="AZ591" s="5">
        <v>86.8</v>
      </c>
      <c r="BA591" s="5">
        <v>86.4</v>
      </c>
      <c r="BB591" s="5">
        <v>85.9</v>
      </c>
      <c r="BC591" s="5">
        <v>86.9</v>
      </c>
      <c r="BD591" s="5">
        <v>86.9</v>
      </c>
      <c r="BE591" s="5">
        <v>86</v>
      </c>
      <c r="BF591" s="5">
        <v>86.8</v>
      </c>
      <c r="BG591" s="5">
        <v>88.2</v>
      </c>
      <c r="BH591" s="5">
        <v>93.6</v>
      </c>
      <c r="BI591" s="5">
        <v>95</v>
      </c>
      <c r="BJ591" s="5">
        <v>96.9</v>
      </c>
      <c r="BK591" s="5">
        <v>96.8</v>
      </c>
      <c r="BL591" s="5">
        <v>95.3</v>
      </c>
      <c r="BM591" s="5">
        <v>93.8</v>
      </c>
      <c r="BN591" s="5">
        <v>93.3</v>
      </c>
      <c r="BO591" s="5">
        <v>95.2</v>
      </c>
      <c r="BP591" s="5">
        <v>97.7</v>
      </c>
      <c r="BQ591" s="5">
        <v>100.5</v>
      </c>
      <c r="BR591" s="5">
        <v>102</v>
      </c>
      <c r="BS591" s="5">
        <v>102.3</v>
      </c>
      <c r="BT591" s="5">
        <v>101.3</v>
      </c>
      <c r="BU591" s="5">
        <v>102.6</v>
      </c>
      <c r="BV591" s="5">
        <v>103.9</v>
      </c>
      <c r="BW591" s="5">
        <v>102.6</v>
      </c>
      <c r="BX591" s="5">
        <v>102.3</v>
      </c>
      <c r="BY591" s="5">
        <v>104.2</v>
      </c>
      <c r="BZ591" s="5">
        <v>104.8</v>
      </c>
      <c r="CA591" s="5">
        <v>104.7</v>
      </c>
      <c r="CB591" s="5">
        <v>102.1</v>
      </c>
      <c r="CC591" s="5">
        <v>99.8</v>
      </c>
      <c r="CD591" s="5">
        <v>100.9</v>
      </c>
      <c r="CE591" s="5">
        <v>103.5</v>
      </c>
      <c r="CF591" s="5">
        <v>101.8</v>
      </c>
      <c r="CG591" s="5">
        <v>100.4</v>
      </c>
      <c r="CH591" s="5">
        <v>101.5</v>
      </c>
      <c r="CI591" s="5">
        <v>102.8</v>
      </c>
      <c r="CJ591" s="5">
        <v>103.1</v>
      </c>
      <c r="CK591" s="5">
        <v>102.1</v>
      </c>
      <c r="CL591" s="5">
        <v>97.8</v>
      </c>
      <c r="CM591" s="5">
        <v>99.3</v>
      </c>
      <c r="CN591" s="5">
        <v>100.2</v>
      </c>
      <c r="CO591" s="5">
        <v>100.5</v>
      </c>
      <c r="CP591" s="5">
        <v>100.3</v>
      </c>
      <c r="CQ591" s="5">
        <v>101.5</v>
      </c>
      <c r="CR591" s="5">
        <v>100.3</v>
      </c>
      <c r="CS591" s="5">
        <v>101.6</v>
      </c>
      <c r="CT591" s="5">
        <v>100</v>
      </c>
      <c r="CU591" s="5">
        <v>100.6</v>
      </c>
      <c r="CV591" s="5">
        <v>100.8</v>
      </c>
      <c r="CW591" s="5">
        <v>98.5</v>
      </c>
      <c r="CX591" s="5">
        <v>100.6</v>
      </c>
      <c r="CY591" s="5">
        <v>103.9</v>
      </c>
      <c r="CZ591" s="5">
        <v>106.9</v>
      </c>
      <c r="DA591" s="5">
        <v>108.6</v>
      </c>
      <c r="DB591" s="5">
        <v>108.7</v>
      </c>
      <c r="DC591" s="5">
        <v>108.9</v>
      </c>
      <c r="DD591" s="5">
        <v>114.4</v>
      </c>
      <c r="DE591" s="5">
        <v>116.7</v>
      </c>
      <c r="DF591" s="5">
        <v>118.4</v>
      </c>
      <c r="DG591" s="5">
        <v>121.7</v>
      </c>
      <c r="DH591" s="5">
        <v>122.5</v>
      </c>
      <c r="DI591" s="5">
        <v>126.6</v>
      </c>
      <c r="DJ591" s="5">
        <v>126.8</v>
      </c>
      <c r="DK591" s="5">
        <v>125.7</v>
      </c>
      <c r="DL591" s="5">
        <v>124.6</v>
      </c>
      <c r="DM591" s="5">
        <v>124.8</v>
      </c>
      <c r="DN591" s="5">
        <v>128.5</v>
      </c>
      <c r="DO591" s="5">
        <v>130</v>
      </c>
      <c r="DP591" s="5">
        <v>130.1</v>
      </c>
      <c r="DQ591" s="5">
        <v>129.5</v>
      </c>
      <c r="DR591" s="5">
        <v>132.69999999999999</v>
      </c>
      <c r="DS591" s="5">
        <v>134</v>
      </c>
      <c r="DT591" s="5">
        <v>136.4</v>
      </c>
    </row>
    <row r="592" spans="1:124">
      <c r="A592" s="3" t="s">
        <v>1197</v>
      </c>
      <c r="B592" s="3" t="s">
        <v>1198</v>
      </c>
      <c r="C592" s="4">
        <v>6.7960000000000007E-2</v>
      </c>
      <c r="D592" s="5">
        <v>101.1</v>
      </c>
      <c r="E592" s="5">
        <v>102.3</v>
      </c>
      <c r="F592" s="5">
        <v>103.3</v>
      </c>
      <c r="G592" s="5">
        <v>102.3</v>
      </c>
      <c r="H592" s="5">
        <v>102.4</v>
      </c>
      <c r="I592" s="5">
        <v>103.2</v>
      </c>
      <c r="J592" s="5">
        <v>104.5</v>
      </c>
      <c r="K592" s="5">
        <v>104.6</v>
      </c>
      <c r="L592" s="5">
        <v>103.6</v>
      </c>
      <c r="M592" s="5">
        <v>104.9</v>
      </c>
      <c r="N592" s="5">
        <v>103.8</v>
      </c>
      <c r="O592" s="5">
        <v>103.4</v>
      </c>
      <c r="P592" s="5">
        <v>107</v>
      </c>
      <c r="Q592" s="5">
        <v>105.2</v>
      </c>
      <c r="R592" s="5">
        <v>106.4</v>
      </c>
      <c r="S592" s="5">
        <v>109.2</v>
      </c>
      <c r="T592" s="5">
        <v>107</v>
      </c>
      <c r="U592" s="5">
        <v>105.8</v>
      </c>
      <c r="V592" s="5">
        <v>106.9</v>
      </c>
      <c r="W592" s="5">
        <v>108.2</v>
      </c>
      <c r="X592" s="5">
        <v>108.1</v>
      </c>
      <c r="Y592" s="5">
        <v>110</v>
      </c>
      <c r="Z592" s="5">
        <v>110.5</v>
      </c>
      <c r="AA592" s="5">
        <v>110</v>
      </c>
      <c r="AB592" s="5">
        <v>114.4</v>
      </c>
      <c r="AC592" s="5">
        <v>112.4</v>
      </c>
      <c r="AD592" s="5">
        <v>113.3</v>
      </c>
      <c r="AE592" s="5">
        <v>112.6</v>
      </c>
      <c r="AF592" s="5">
        <v>115.1</v>
      </c>
      <c r="AG592" s="5">
        <v>115.4</v>
      </c>
      <c r="AH592" s="5">
        <v>117.1</v>
      </c>
      <c r="AI592" s="5">
        <v>116</v>
      </c>
      <c r="AJ592" s="5">
        <v>119.3</v>
      </c>
      <c r="AK592" s="5">
        <v>116.9</v>
      </c>
      <c r="AL592" s="5">
        <v>117.3</v>
      </c>
      <c r="AM592" s="5">
        <v>116</v>
      </c>
      <c r="AN592" s="5">
        <v>115.6</v>
      </c>
      <c r="AO592" s="5">
        <v>116.2</v>
      </c>
      <c r="AP592" s="5">
        <v>115</v>
      </c>
      <c r="AQ592" s="5">
        <v>112.7</v>
      </c>
      <c r="AR592" s="5">
        <v>109.3</v>
      </c>
      <c r="AS592" s="5">
        <v>109.2</v>
      </c>
      <c r="AT592" s="5">
        <v>108</v>
      </c>
      <c r="AU592" s="5">
        <v>106.8</v>
      </c>
      <c r="AV592" s="5">
        <v>105.4</v>
      </c>
      <c r="AW592" s="5">
        <v>105.2</v>
      </c>
      <c r="AX592" s="5">
        <v>105.8</v>
      </c>
      <c r="AY592" s="5">
        <v>107.5</v>
      </c>
      <c r="AZ592" s="5">
        <v>107.6</v>
      </c>
      <c r="BA592" s="5">
        <v>107.9</v>
      </c>
      <c r="BB592" s="5">
        <v>108</v>
      </c>
      <c r="BC592" s="5">
        <v>111.8</v>
      </c>
      <c r="BD592" s="5">
        <v>110.8</v>
      </c>
      <c r="BE592" s="5">
        <v>113.4</v>
      </c>
      <c r="BF592" s="5">
        <v>111.6</v>
      </c>
      <c r="BG592" s="5">
        <v>113.4</v>
      </c>
      <c r="BH592" s="5">
        <v>112</v>
      </c>
      <c r="BI592" s="5">
        <v>113.8</v>
      </c>
      <c r="BJ592" s="5">
        <v>114.9</v>
      </c>
      <c r="BK592" s="5">
        <v>114.5</v>
      </c>
      <c r="BL592" s="5">
        <v>114.8</v>
      </c>
      <c r="BM592" s="5">
        <v>114.1</v>
      </c>
      <c r="BN592" s="5">
        <v>114.5</v>
      </c>
      <c r="BO592" s="5">
        <v>106.2</v>
      </c>
      <c r="BP592" s="5">
        <v>107.4</v>
      </c>
      <c r="BQ592" s="5">
        <v>108.5</v>
      </c>
      <c r="BR592" s="5">
        <v>109.7</v>
      </c>
      <c r="BS592" s="5">
        <v>112.9</v>
      </c>
      <c r="BT592" s="5">
        <v>111.9</v>
      </c>
      <c r="BU592" s="5">
        <v>114.4</v>
      </c>
      <c r="BV592" s="5">
        <v>114.7</v>
      </c>
      <c r="BW592" s="5">
        <v>115</v>
      </c>
      <c r="BX592" s="5">
        <v>114.8</v>
      </c>
      <c r="BY592" s="5">
        <v>117.3</v>
      </c>
      <c r="BZ592" s="5">
        <v>117.4</v>
      </c>
      <c r="CA592" s="5">
        <v>116.2</v>
      </c>
      <c r="CB592" s="5">
        <v>115.9</v>
      </c>
      <c r="CC592" s="5">
        <v>117</v>
      </c>
      <c r="CD592" s="5">
        <v>117.6</v>
      </c>
      <c r="CE592" s="5">
        <v>116.2</v>
      </c>
      <c r="CF592" s="5">
        <v>114.4</v>
      </c>
      <c r="CG592" s="5">
        <v>113.1</v>
      </c>
      <c r="CH592" s="5">
        <v>114</v>
      </c>
      <c r="CI592" s="5">
        <v>113.5</v>
      </c>
      <c r="CJ592" s="5">
        <v>112.5</v>
      </c>
      <c r="CK592" s="5">
        <v>112.1</v>
      </c>
      <c r="CL592" s="5">
        <v>111.3</v>
      </c>
      <c r="CM592" s="5">
        <v>110.3</v>
      </c>
      <c r="CN592" s="5">
        <v>107.1</v>
      </c>
      <c r="CO592" s="5">
        <v>107.9</v>
      </c>
      <c r="CP592" s="5">
        <v>108.8</v>
      </c>
      <c r="CQ592" s="5">
        <v>106.9</v>
      </c>
      <c r="CR592" s="5">
        <v>104.4</v>
      </c>
      <c r="CS592" s="5">
        <v>105.6</v>
      </c>
      <c r="CT592" s="5">
        <v>105</v>
      </c>
      <c r="CU592" s="5">
        <v>104.3</v>
      </c>
      <c r="CV592" s="5">
        <v>105</v>
      </c>
      <c r="CW592" s="5">
        <v>101.9</v>
      </c>
      <c r="CX592" s="5">
        <v>105.2</v>
      </c>
      <c r="CY592" s="5">
        <v>108.1</v>
      </c>
      <c r="CZ592" s="5">
        <v>106</v>
      </c>
      <c r="DA592" s="5">
        <v>109.4</v>
      </c>
      <c r="DB592" s="5">
        <v>110</v>
      </c>
      <c r="DC592" s="5">
        <v>113.4</v>
      </c>
      <c r="DD592" s="5">
        <v>115</v>
      </c>
      <c r="DE592" s="5">
        <v>115.5</v>
      </c>
      <c r="DF592" s="5">
        <v>116.9</v>
      </c>
      <c r="DG592" s="5">
        <v>118.8</v>
      </c>
      <c r="DH592" s="5">
        <v>119.3</v>
      </c>
      <c r="DI592" s="5">
        <v>121.5</v>
      </c>
      <c r="DJ592" s="5">
        <v>127</v>
      </c>
      <c r="DK592" s="5">
        <v>129.19999999999999</v>
      </c>
      <c r="DL592" s="5">
        <v>128.30000000000001</v>
      </c>
      <c r="DM592" s="5">
        <v>134</v>
      </c>
      <c r="DN592" s="5">
        <v>141</v>
      </c>
      <c r="DO592" s="5">
        <v>145.19999999999999</v>
      </c>
      <c r="DP592" s="5">
        <v>146.69999999999999</v>
      </c>
      <c r="DQ592" s="5">
        <v>154.4</v>
      </c>
      <c r="DR592" s="5">
        <v>154.1</v>
      </c>
      <c r="DS592" s="5">
        <v>160</v>
      </c>
      <c r="DT592" s="5">
        <v>163.6</v>
      </c>
    </row>
    <row r="593" spans="1:124">
      <c r="A593" s="3" t="s">
        <v>1199</v>
      </c>
      <c r="B593" s="3" t="s">
        <v>1200</v>
      </c>
      <c r="C593" s="4">
        <v>3.952E-2</v>
      </c>
      <c r="D593" s="5">
        <v>91.9</v>
      </c>
      <c r="E593" s="5">
        <v>97.8</v>
      </c>
      <c r="F593" s="5">
        <v>100.9</v>
      </c>
      <c r="G593" s="5">
        <v>108.4</v>
      </c>
      <c r="H593" s="5">
        <v>97.9</v>
      </c>
      <c r="I593" s="5">
        <v>96.3</v>
      </c>
      <c r="J593" s="5">
        <v>96</v>
      </c>
      <c r="K593" s="5">
        <v>95.4</v>
      </c>
      <c r="L593" s="5">
        <v>98.5</v>
      </c>
      <c r="M593" s="5">
        <v>92.8</v>
      </c>
      <c r="N593" s="5">
        <v>97</v>
      </c>
      <c r="O593" s="5">
        <v>94.5</v>
      </c>
      <c r="P593" s="5">
        <v>95.5</v>
      </c>
      <c r="Q593" s="5">
        <v>94.1</v>
      </c>
      <c r="R593" s="5">
        <v>95.7</v>
      </c>
      <c r="S593" s="5">
        <v>95.7</v>
      </c>
      <c r="T593" s="5">
        <v>97.1</v>
      </c>
      <c r="U593" s="5">
        <v>99.8</v>
      </c>
      <c r="V593" s="5">
        <v>90.1</v>
      </c>
      <c r="W593" s="5">
        <v>87.5</v>
      </c>
      <c r="X593" s="5">
        <v>87.7</v>
      </c>
      <c r="Y593" s="5">
        <v>96.1</v>
      </c>
      <c r="Z593" s="5">
        <v>99.4</v>
      </c>
      <c r="AA593" s="5">
        <v>107.7</v>
      </c>
      <c r="AB593" s="5">
        <v>102.8</v>
      </c>
      <c r="AC593" s="5">
        <v>100.1</v>
      </c>
      <c r="AD593" s="5">
        <v>99.1</v>
      </c>
      <c r="AE593" s="5">
        <v>98.6</v>
      </c>
      <c r="AF593" s="5">
        <v>101.8</v>
      </c>
      <c r="AG593" s="5">
        <v>104.1</v>
      </c>
      <c r="AH593" s="5">
        <v>109.4</v>
      </c>
      <c r="AI593" s="5">
        <v>110.1</v>
      </c>
      <c r="AJ593" s="5">
        <v>110.6</v>
      </c>
      <c r="AK593" s="5">
        <v>104.5</v>
      </c>
      <c r="AL593" s="5">
        <v>102.3</v>
      </c>
      <c r="AM593" s="5">
        <v>103.4</v>
      </c>
      <c r="AN593" s="5">
        <v>103.1</v>
      </c>
      <c r="AO593" s="5">
        <v>104</v>
      </c>
      <c r="AP593" s="5">
        <v>105.3</v>
      </c>
      <c r="AQ593" s="5">
        <v>100.7</v>
      </c>
      <c r="AR593" s="5">
        <v>108.8</v>
      </c>
      <c r="AS593" s="5">
        <v>109.4</v>
      </c>
      <c r="AT593" s="5">
        <v>107.6</v>
      </c>
      <c r="AU593" s="5">
        <v>99.2</v>
      </c>
      <c r="AV593" s="5">
        <v>97.6</v>
      </c>
      <c r="AW593" s="5">
        <v>103.7</v>
      </c>
      <c r="AX593" s="5">
        <v>101.8</v>
      </c>
      <c r="AY593" s="5">
        <v>97.4</v>
      </c>
      <c r="AZ593" s="5">
        <v>99.2</v>
      </c>
      <c r="BA593" s="5">
        <v>103</v>
      </c>
      <c r="BB593" s="5">
        <v>102.5</v>
      </c>
      <c r="BC593" s="5">
        <v>103.8</v>
      </c>
      <c r="BD593" s="5">
        <v>100</v>
      </c>
      <c r="BE593" s="5">
        <v>100.7</v>
      </c>
      <c r="BF593" s="5">
        <v>98.8</v>
      </c>
      <c r="BG593" s="5">
        <v>101</v>
      </c>
      <c r="BH593" s="5">
        <v>101.2</v>
      </c>
      <c r="BI593" s="5">
        <v>101.7</v>
      </c>
      <c r="BJ593" s="5">
        <v>103.1</v>
      </c>
      <c r="BK593" s="5">
        <v>103.9</v>
      </c>
      <c r="BL593" s="5">
        <v>103.4</v>
      </c>
      <c r="BM593" s="5">
        <v>101.8</v>
      </c>
      <c r="BN593" s="5">
        <v>103.6</v>
      </c>
      <c r="BO593" s="5">
        <v>100.6</v>
      </c>
      <c r="BP593" s="5">
        <v>105.4</v>
      </c>
      <c r="BQ593" s="5">
        <v>107.4</v>
      </c>
      <c r="BR593" s="5">
        <v>108.8</v>
      </c>
      <c r="BS593" s="5">
        <v>107.7</v>
      </c>
      <c r="BT593" s="5">
        <v>102.8</v>
      </c>
      <c r="BU593" s="5">
        <v>108.7</v>
      </c>
      <c r="BV593" s="5">
        <v>106.1</v>
      </c>
      <c r="BW593" s="5">
        <v>110.1</v>
      </c>
      <c r="BX593" s="5">
        <v>114.9</v>
      </c>
      <c r="BY593" s="5">
        <v>109.5</v>
      </c>
      <c r="BZ593" s="5">
        <v>111</v>
      </c>
      <c r="CA593" s="5">
        <v>110.3</v>
      </c>
      <c r="CB593" s="5">
        <v>106.9</v>
      </c>
      <c r="CC593" s="5">
        <v>108.9</v>
      </c>
      <c r="CD593" s="5">
        <v>106.7</v>
      </c>
      <c r="CE593" s="5">
        <v>105.8</v>
      </c>
      <c r="CF593" s="5">
        <v>104.6</v>
      </c>
      <c r="CG593" s="5">
        <v>104.1</v>
      </c>
      <c r="CH593" s="5">
        <v>111.2</v>
      </c>
      <c r="CI593" s="5">
        <v>108.7</v>
      </c>
      <c r="CJ593" s="5">
        <v>106.4</v>
      </c>
      <c r="CK593" s="5">
        <v>107.1</v>
      </c>
      <c r="CL593" s="5">
        <v>102.5</v>
      </c>
      <c r="CM593" s="5">
        <v>101.9</v>
      </c>
      <c r="CN593" s="5">
        <v>101.7</v>
      </c>
      <c r="CO593" s="5">
        <v>101.7</v>
      </c>
      <c r="CP593" s="5">
        <v>100.9</v>
      </c>
      <c r="CQ593" s="5">
        <v>99</v>
      </c>
      <c r="CR593" s="5">
        <v>97.8</v>
      </c>
      <c r="CS593" s="5">
        <v>104.3</v>
      </c>
      <c r="CT593" s="5">
        <v>99.8</v>
      </c>
      <c r="CU593" s="5">
        <v>97.9</v>
      </c>
      <c r="CV593" s="5">
        <v>97.9</v>
      </c>
      <c r="CW593" s="5">
        <v>98.3</v>
      </c>
      <c r="CX593" s="5">
        <v>102.9</v>
      </c>
      <c r="CY593" s="5">
        <v>103.1</v>
      </c>
      <c r="CZ593" s="5">
        <v>102.7</v>
      </c>
      <c r="DA593" s="5">
        <v>102.7</v>
      </c>
      <c r="DB593" s="5">
        <v>108.3</v>
      </c>
      <c r="DC593" s="5">
        <v>107.3</v>
      </c>
      <c r="DD593" s="5">
        <v>108.3</v>
      </c>
      <c r="DE593" s="5">
        <v>110.4</v>
      </c>
      <c r="DF593" s="5">
        <v>112.3</v>
      </c>
      <c r="DG593" s="5">
        <v>111</v>
      </c>
      <c r="DH593" s="5">
        <v>109.9</v>
      </c>
      <c r="DI593" s="5">
        <v>121.6</v>
      </c>
      <c r="DJ593" s="5">
        <v>116.3</v>
      </c>
      <c r="DK593" s="5">
        <v>120.4</v>
      </c>
      <c r="DL593" s="5">
        <v>119.5</v>
      </c>
      <c r="DM593" s="5">
        <v>125.4</v>
      </c>
      <c r="DN593" s="5">
        <v>130.69999999999999</v>
      </c>
      <c r="DO593" s="5">
        <v>125.2</v>
      </c>
      <c r="DP593" s="5">
        <v>130.69999999999999</v>
      </c>
      <c r="DQ593" s="5">
        <v>132.30000000000001</v>
      </c>
      <c r="DR593" s="5">
        <v>134.4</v>
      </c>
      <c r="DS593" s="5">
        <v>136.4</v>
      </c>
      <c r="DT593" s="5">
        <v>133.5</v>
      </c>
    </row>
    <row r="594" spans="1:124">
      <c r="A594" s="3" t="s">
        <v>1201</v>
      </c>
      <c r="B594" s="3" t="s">
        <v>1202</v>
      </c>
      <c r="C594" s="4">
        <v>7.8630000000000005E-2</v>
      </c>
      <c r="D594" s="5">
        <v>102.1</v>
      </c>
      <c r="E594" s="5">
        <v>100.9</v>
      </c>
      <c r="F594" s="5">
        <v>102.3</v>
      </c>
      <c r="G594" s="5">
        <v>102.2</v>
      </c>
      <c r="H594" s="5">
        <v>102.3</v>
      </c>
      <c r="I594" s="5">
        <v>102.3</v>
      </c>
      <c r="J594" s="5">
        <v>102.4</v>
      </c>
      <c r="K594" s="5">
        <v>101</v>
      </c>
      <c r="L594" s="5">
        <v>103.8</v>
      </c>
      <c r="M594" s="5">
        <v>104.6</v>
      </c>
      <c r="N594" s="5">
        <v>103.1</v>
      </c>
      <c r="O594" s="5">
        <v>102</v>
      </c>
      <c r="P594" s="5">
        <v>103.5</v>
      </c>
      <c r="Q594" s="5">
        <v>101.6</v>
      </c>
      <c r="R594" s="5">
        <v>102.4</v>
      </c>
      <c r="S594" s="5">
        <v>103.3</v>
      </c>
      <c r="T594" s="5">
        <v>102.6</v>
      </c>
      <c r="U594" s="5">
        <v>103.6</v>
      </c>
      <c r="V594" s="5">
        <v>105.5</v>
      </c>
      <c r="W594" s="5">
        <v>108.3</v>
      </c>
      <c r="X594" s="5">
        <v>106.6</v>
      </c>
      <c r="Y594" s="5">
        <v>107.3</v>
      </c>
      <c r="Z594" s="5">
        <v>106.4</v>
      </c>
      <c r="AA594" s="5">
        <v>105.6</v>
      </c>
      <c r="AB594" s="5">
        <v>109.3</v>
      </c>
      <c r="AC594" s="5">
        <v>109.8</v>
      </c>
      <c r="AD594" s="5">
        <v>106.4</v>
      </c>
      <c r="AE594" s="5">
        <v>111.7</v>
      </c>
      <c r="AF594" s="5">
        <v>111.8</v>
      </c>
      <c r="AG594" s="5">
        <v>111.4</v>
      </c>
      <c r="AH594" s="5">
        <v>113.3</v>
      </c>
      <c r="AI594" s="5">
        <v>118</v>
      </c>
      <c r="AJ594" s="5">
        <v>111</v>
      </c>
      <c r="AK594" s="5">
        <v>117.4</v>
      </c>
      <c r="AL594" s="5">
        <v>116.7</v>
      </c>
      <c r="AM594" s="5">
        <v>113.8</v>
      </c>
      <c r="AN594" s="5">
        <v>114.9</v>
      </c>
      <c r="AO594" s="5">
        <v>113.1</v>
      </c>
      <c r="AP594" s="5">
        <v>114.2</v>
      </c>
      <c r="AQ594" s="5">
        <v>114.7</v>
      </c>
      <c r="AR594" s="5">
        <v>109.6</v>
      </c>
      <c r="AS594" s="5">
        <v>113.4</v>
      </c>
      <c r="AT594" s="5">
        <v>114.3</v>
      </c>
      <c r="AU594" s="5">
        <v>112.4</v>
      </c>
      <c r="AV594" s="5">
        <v>111.3</v>
      </c>
      <c r="AW594" s="5">
        <v>107.6</v>
      </c>
      <c r="AX594" s="5">
        <v>111</v>
      </c>
      <c r="AY594" s="5">
        <v>112.6</v>
      </c>
      <c r="AZ594" s="5">
        <v>112.8</v>
      </c>
      <c r="BA594" s="5">
        <v>112.9</v>
      </c>
      <c r="BB594" s="5">
        <v>112.9</v>
      </c>
      <c r="BC594" s="5">
        <v>112.5</v>
      </c>
      <c r="BD594" s="5">
        <v>112.9</v>
      </c>
      <c r="BE594" s="5">
        <v>112.4</v>
      </c>
      <c r="BF594" s="5">
        <v>111.8</v>
      </c>
      <c r="BG594" s="5">
        <v>112.3</v>
      </c>
      <c r="BH594" s="5">
        <v>112.1</v>
      </c>
      <c r="BI594" s="5">
        <v>112.2</v>
      </c>
      <c r="BJ594" s="5">
        <v>112.5</v>
      </c>
      <c r="BK594" s="5">
        <v>112.9</v>
      </c>
      <c r="BL594" s="5">
        <v>113.6</v>
      </c>
      <c r="BM594" s="5">
        <v>113.4</v>
      </c>
      <c r="BN594" s="5">
        <v>113.5</v>
      </c>
      <c r="BO594" s="5">
        <v>114</v>
      </c>
      <c r="BP594" s="5">
        <v>112.9</v>
      </c>
      <c r="BQ594" s="5">
        <v>113.2</v>
      </c>
      <c r="BR594" s="5">
        <v>113.4</v>
      </c>
      <c r="BS594" s="5">
        <v>115.2</v>
      </c>
      <c r="BT594" s="5">
        <v>115.4</v>
      </c>
      <c r="BU594" s="5">
        <v>115.1</v>
      </c>
      <c r="BV594" s="5">
        <v>115.7</v>
      </c>
      <c r="BW594" s="5">
        <v>116.6</v>
      </c>
      <c r="BX594" s="5">
        <v>115.9</v>
      </c>
      <c r="BY594" s="5">
        <v>117.9</v>
      </c>
      <c r="BZ594" s="5">
        <v>117.1</v>
      </c>
      <c r="CA594" s="5">
        <v>118.6</v>
      </c>
      <c r="CB594" s="5">
        <v>117</v>
      </c>
      <c r="CC594" s="5">
        <v>118.3</v>
      </c>
      <c r="CD594" s="5">
        <v>117.5</v>
      </c>
      <c r="CE594" s="5">
        <v>118.3</v>
      </c>
      <c r="CF594" s="5">
        <v>117.5</v>
      </c>
      <c r="CG594" s="5">
        <v>116.5</v>
      </c>
      <c r="CH594" s="5">
        <v>116.2</v>
      </c>
      <c r="CI594" s="5">
        <v>116.3</v>
      </c>
      <c r="CJ594" s="5">
        <v>116.4</v>
      </c>
      <c r="CK594" s="5">
        <v>114.6</v>
      </c>
      <c r="CL594" s="5">
        <v>115.1</v>
      </c>
      <c r="CM594" s="5">
        <v>114.7</v>
      </c>
      <c r="CN594" s="5">
        <v>114.1</v>
      </c>
      <c r="CO594" s="5">
        <v>114.8</v>
      </c>
      <c r="CP594" s="5">
        <v>114</v>
      </c>
      <c r="CQ594" s="5">
        <v>113.6</v>
      </c>
      <c r="CR594" s="5">
        <v>112.1</v>
      </c>
      <c r="CS594" s="5">
        <v>112</v>
      </c>
      <c r="CT594" s="5">
        <v>112</v>
      </c>
      <c r="CU594" s="5">
        <v>112.2</v>
      </c>
      <c r="CV594" s="5">
        <v>113.2</v>
      </c>
      <c r="CW594" s="5">
        <v>113.1</v>
      </c>
      <c r="CX594" s="5">
        <v>112.8</v>
      </c>
      <c r="CY594" s="5">
        <v>113.5</v>
      </c>
      <c r="CZ594" s="5">
        <v>114.7</v>
      </c>
      <c r="DA594" s="5">
        <v>113.9</v>
      </c>
      <c r="DB594" s="5">
        <v>115</v>
      </c>
      <c r="DC594" s="5">
        <v>115.4</v>
      </c>
      <c r="DD594" s="5">
        <v>118.7</v>
      </c>
      <c r="DE594" s="5">
        <v>119.9</v>
      </c>
      <c r="DF594" s="5">
        <v>118.8</v>
      </c>
      <c r="DG594" s="5">
        <v>121.8</v>
      </c>
      <c r="DH594" s="5">
        <v>125.3</v>
      </c>
      <c r="DI594" s="5">
        <v>133</v>
      </c>
      <c r="DJ594" s="5">
        <v>135.80000000000001</v>
      </c>
      <c r="DK594" s="5">
        <v>140.80000000000001</v>
      </c>
      <c r="DL594" s="5">
        <v>141.5</v>
      </c>
      <c r="DM594" s="5">
        <v>143</v>
      </c>
      <c r="DN594" s="5">
        <v>146.30000000000001</v>
      </c>
      <c r="DO594" s="5">
        <v>149.19999999999999</v>
      </c>
      <c r="DP594" s="5">
        <v>149.9</v>
      </c>
      <c r="DQ594" s="5">
        <v>148.4</v>
      </c>
      <c r="DR594" s="5">
        <v>152.9</v>
      </c>
      <c r="DS594" s="5">
        <v>160.1</v>
      </c>
      <c r="DT594" s="5">
        <v>157.80000000000001</v>
      </c>
    </row>
    <row r="595" spans="1:124">
      <c r="A595" s="3" t="s">
        <v>1203</v>
      </c>
      <c r="B595" s="3" t="s">
        <v>1204</v>
      </c>
      <c r="C595" s="4">
        <v>0.21326000000000001</v>
      </c>
      <c r="D595" s="5">
        <v>102</v>
      </c>
      <c r="E595" s="5">
        <v>104.5</v>
      </c>
      <c r="F595" s="5">
        <v>104.5</v>
      </c>
      <c r="G595" s="5">
        <v>105.3</v>
      </c>
      <c r="H595" s="5">
        <v>106.2</v>
      </c>
      <c r="I595" s="5">
        <v>105.9</v>
      </c>
      <c r="J595" s="5">
        <v>106.3</v>
      </c>
      <c r="K595" s="5">
        <v>105.2</v>
      </c>
      <c r="L595" s="5">
        <v>108.1</v>
      </c>
      <c r="M595" s="5">
        <v>107.6</v>
      </c>
      <c r="N595" s="5">
        <v>106.1</v>
      </c>
      <c r="O595" s="5">
        <v>106.2</v>
      </c>
      <c r="P595" s="5">
        <v>103.5</v>
      </c>
      <c r="Q595" s="5">
        <v>103.4</v>
      </c>
      <c r="R595" s="5">
        <v>104.7</v>
      </c>
      <c r="S595" s="5">
        <v>106.5</v>
      </c>
      <c r="T595" s="5">
        <v>107.8</v>
      </c>
      <c r="U595" s="5">
        <v>109.8</v>
      </c>
      <c r="V595" s="5">
        <v>108.2</v>
      </c>
      <c r="W595" s="5">
        <v>108.1</v>
      </c>
      <c r="X595" s="5">
        <v>108</v>
      </c>
      <c r="Y595" s="5">
        <v>107.3</v>
      </c>
      <c r="Z595" s="5">
        <v>108.1</v>
      </c>
      <c r="AA595" s="5">
        <v>109.3</v>
      </c>
      <c r="AB595" s="5">
        <v>108</v>
      </c>
      <c r="AC595" s="5">
        <v>108.9</v>
      </c>
      <c r="AD595" s="5">
        <v>110.7</v>
      </c>
      <c r="AE595" s="5">
        <v>113.5</v>
      </c>
      <c r="AF595" s="5">
        <v>115.8</v>
      </c>
      <c r="AG595" s="5">
        <v>117</v>
      </c>
      <c r="AH595" s="5">
        <v>114.6</v>
      </c>
      <c r="AI595" s="5">
        <v>118.3</v>
      </c>
      <c r="AJ595" s="5">
        <v>117.6</v>
      </c>
      <c r="AK595" s="5">
        <v>114.6</v>
      </c>
      <c r="AL595" s="5">
        <v>114.3</v>
      </c>
      <c r="AM595" s="5">
        <v>114.6</v>
      </c>
      <c r="AN595" s="5">
        <v>110.1</v>
      </c>
      <c r="AO595" s="5">
        <v>112.3</v>
      </c>
      <c r="AP595" s="5">
        <v>110.6</v>
      </c>
      <c r="AQ595" s="5">
        <v>110.6</v>
      </c>
      <c r="AR595" s="5">
        <v>110.7</v>
      </c>
      <c r="AS595" s="5">
        <v>111</v>
      </c>
      <c r="AT595" s="5">
        <v>109.4</v>
      </c>
      <c r="AU595" s="5">
        <v>107.7</v>
      </c>
      <c r="AV595" s="5">
        <v>106.7</v>
      </c>
      <c r="AW595" s="5">
        <v>106</v>
      </c>
      <c r="AX595" s="5">
        <v>105.9</v>
      </c>
      <c r="AY595" s="5">
        <v>106.9</v>
      </c>
      <c r="AZ595" s="5">
        <v>107.2</v>
      </c>
      <c r="BA595" s="5">
        <v>108.2</v>
      </c>
      <c r="BB595" s="5">
        <v>107.7</v>
      </c>
      <c r="BC595" s="5">
        <v>108.2</v>
      </c>
      <c r="BD595" s="5">
        <v>107.9</v>
      </c>
      <c r="BE595" s="5">
        <v>107.2</v>
      </c>
      <c r="BF595" s="5">
        <v>106.7</v>
      </c>
      <c r="BG595" s="5">
        <v>108.1</v>
      </c>
      <c r="BH595" s="5">
        <v>108.3</v>
      </c>
      <c r="BI595" s="5">
        <v>108.9</v>
      </c>
      <c r="BJ595" s="5">
        <v>110.7</v>
      </c>
      <c r="BK595" s="5">
        <v>111.5</v>
      </c>
      <c r="BL595" s="5">
        <v>110.8</v>
      </c>
      <c r="BM595" s="5">
        <v>111.1</v>
      </c>
      <c r="BN595" s="5">
        <v>110.8</v>
      </c>
      <c r="BO595" s="5">
        <v>109.1</v>
      </c>
      <c r="BP595" s="5">
        <v>110.7</v>
      </c>
      <c r="BQ595" s="5">
        <v>113.8</v>
      </c>
      <c r="BR595" s="5">
        <v>115.6</v>
      </c>
      <c r="BS595" s="5">
        <v>116.1</v>
      </c>
      <c r="BT595" s="5">
        <v>115.8</v>
      </c>
      <c r="BU595" s="5">
        <v>117.9</v>
      </c>
      <c r="BV595" s="5">
        <v>117.3</v>
      </c>
      <c r="BW595" s="5">
        <v>116.5</v>
      </c>
      <c r="BX595" s="5">
        <v>118.8</v>
      </c>
      <c r="BY595" s="5">
        <v>123.1</v>
      </c>
      <c r="BZ595" s="5">
        <v>123.1</v>
      </c>
      <c r="CA595" s="5">
        <v>121.5</v>
      </c>
      <c r="CB595" s="5">
        <v>120.6</v>
      </c>
      <c r="CC595" s="5">
        <v>122.3</v>
      </c>
      <c r="CD595" s="5">
        <v>121.2</v>
      </c>
      <c r="CE595" s="5">
        <v>118.6</v>
      </c>
      <c r="CF595" s="5">
        <v>117.3</v>
      </c>
      <c r="CG595" s="5">
        <v>115.7</v>
      </c>
      <c r="CH595" s="5">
        <v>116.3</v>
      </c>
      <c r="CI595" s="5">
        <v>116.5</v>
      </c>
      <c r="CJ595" s="5">
        <v>115.8</v>
      </c>
      <c r="CK595" s="5">
        <v>114.9</v>
      </c>
      <c r="CL595" s="5">
        <v>114.1</v>
      </c>
      <c r="CM595" s="5">
        <v>114.5</v>
      </c>
      <c r="CN595" s="5">
        <v>113.2</v>
      </c>
      <c r="CO595" s="5">
        <v>112.5</v>
      </c>
      <c r="CP595" s="5">
        <v>111.6</v>
      </c>
      <c r="CQ595" s="5">
        <v>112.5</v>
      </c>
      <c r="CR595" s="5">
        <v>111.3</v>
      </c>
      <c r="CS595" s="5">
        <v>112.2</v>
      </c>
      <c r="CT595" s="5">
        <v>110.4</v>
      </c>
      <c r="CU595" s="5">
        <v>110</v>
      </c>
      <c r="CV595" s="5">
        <v>108.5</v>
      </c>
      <c r="CW595" s="5">
        <v>108.2</v>
      </c>
      <c r="CX595" s="5">
        <v>108.6</v>
      </c>
      <c r="CY595" s="5">
        <v>109.1</v>
      </c>
      <c r="CZ595" s="5">
        <v>111.2</v>
      </c>
      <c r="DA595" s="5">
        <v>111.5</v>
      </c>
      <c r="DB595" s="5">
        <v>112.8</v>
      </c>
      <c r="DC595" s="5">
        <v>115.4</v>
      </c>
      <c r="DD595" s="5">
        <v>118.5</v>
      </c>
      <c r="DE595" s="5">
        <v>119.2</v>
      </c>
      <c r="DF595" s="5">
        <v>120.5</v>
      </c>
      <c r="DG595" s="5">
        <v>123.6</v>
      </c>
      <c r="DH595" s="5">
        <v>127</v>
      </c>
      <c r="DI595" s="5">
        <v>132.69999999999999</v>
      </c>
      <c r="DJ595" s="5">
        <v>133</v>
      </c>
      <c r="DK595" s="5">
        <v>136.19999999999999</v>
      </c>
      <c r="DL595" s="5">
        <v>139.1</v>
      </c>
      <c r="DM595" s="5">
        <v>146.1</v>
      </c>
      <c r="DN595" s="5">
        <v>153.4</v>
      </c>
      <c r="DO595" s="5">
        <v>149.6</v>
      </c>
      <c r="DP595" s="5">
        <v>150.4</v>
      </c>
      <c r="DQ595" s="5">
        <v>153</v>
      </c>
      <c r="DR595" s="5">
        <v>159.6</v>
      </c>
      <c r="DS595" s="5">
        <v>165.3</v>
      </c>
      <c r="DT595" s="5">
        <v>164.9</v>
      </c>
    </row>
    <row r="596" spans="1:124">
      <c r="A596" s="3" t="s">
        <v>1205</v>
      </c>
      <c r="B596" s="3" t="s">
        <v>1206</v>
      </c>
      <c r="C596" s="4">
        <v>1.026E-2</v>
      </c>
      <c r="D596" s="5">
        <v>101.1</v>
      </c>
      <c r="E596" s="5">
        <v>102.5</v>
      </c>
      <c r="F596" s="5">
        <v>101.4</v>
      </c>
      <c r="G596" s="5">
        <v>103.3</v>
      </c>
      <c r="H596" s="5">
        <v>99.4</v>
      </c>
      <c r="I596" s="5">
        <v>101.7</v>
      </c>
      <c r="J596" s="5">
        <v>103.6</v>
      </c>
      <c r="K596" s="5">
        <v>103.2</v>
      </c>
      <c r="L596" s="5">
        <v>104.4</v>
      </c>
      <c r="M596" s="5">
        <v>104.9</v>
      </c>
      <c r="N596" s="5">
        <v>102.3</v>
      </c>
      <c r="O596" s="5">
        <v>102.1</v>
      </c>
      <c r="P596" s="5">
        <v>101.1</v>
      </c>
      <c r="Q596" s="5">
        <v>103.6</v>
      </c>
      <c r="R596" s="5">
        <v>103.6</v>
      </c>
      <c r="S596" s="5">
        <v>106.9</v>
      </c>
      <c r="T596" s="5">
        <v>104.6</v>
      </c>
      <c r="U596" s="5">
        <v>104.4</v>
      </c>
      <c r="V596" s="5">
        <v>104.2</v>
      </c>
      <c r="W596" s="5">
        <v>104.2</v>
      </c>
      <c r="X596" s="5">
        <v>108</v>
      </c>
      <c r="Y596" s="5">
        <v>107.3</v>
      </c>
      <c r="Z596" s="5">
        <v>109.6</v>
      </c>
      <c r="AA596" s="5">
        <v>109.4</v>
      </c>
      <c r="AB596" s="5">
        <v>109.3</v>
      </c>
      <c r="AC596" s="5">
        <v>108.3</v>
      </c>
      <c r="AD596" s="5">
        <v>110.6</v>
      </c>
      <c r="AE596" s="5">
        <v>109.1</v>
      </c>
      <c r="AF596" s="5">
        <v>111.7</v>
      </c>
      <c r="AG596" s="5">
        <v>110.5</v>
      </c>
      <c r="AH596" s="5">
        <v>110.1</v>
      </c>
      <c r="AI596" s="5">
        <v>107.7</v>
      </c>
      <c r="AJ596" s="5">
        <v>109.7</v>
      </c>
      <c r="AK596" s="5">
        <v>107.9</v>
      </c>
      <c r="AL596" s="5">
        <v>104.7</v>
      </c>
      <c r="AM596" s="5">
        <v>105.1</v>
      </c>
      <c r="AN596" s="5">
        <v>107.8</v>
      </c>
      <c r="AO596" s="5">
        <v>110.5</v>
      </c>
      <c r="AP596" s="5">
        <v>109.6</v>
      </c>
      <c r="AQ596" s="5">
        <v>106.1</v>
      </c>
      <c r="AR596" s="5">
        <v>105.7</v>
      </c>
      <c r="AS596" s="5">
        <v>103.7</v>
      </c>
      <c r="AT596" s="5">
        <v>104.7</v>
      </c>
      <c r="AU596" s="5">
        <v>103.1</v>
      </c>
      <c r="AV596" s="5">
        <v>99.3</v>
      </c>
      <c r="AW596" s="5">
        <v>98.2</v>
      </c>
      <c r="AX596" s="5">
        <v>99.7</v>
      </c>
      <c r="AY596" s="5">
        <v>100.3</v>
      </c>
      <c r="AZ596" s="5">
        <v>97.3</v>
      </c>
      <c r="BA596" s="5">
        <v>97.6</v>
      </c>
      <c r="BB596" s="5">
        <v>99.4</v>
      </c>
      <c r="BC596" s="5">
        <v>99.1</v>
      </c>
      <c r="BD596" s="5">
        <v>98.7</v>
      </c>
      <c r="BE596" s="5">
        <v>97.2</v>
      </c>
      <c r="BF596" s="5">
        <v>96.2</v>
      </c>
      <c r="BG596" s="5">
        <v>97</v>
      </c>
      <c r="BH596" s="5">
        <v>103</v>
      </c>
      <c r="BI596" s="5">
        <v>106.6</v>
      </c>
      <c r="BJ596" s="5">
        <v>107.8</v>
      </c>
      <c r="BK596" s="5">
        <v>108.3</v>
      </c>
      <c r="BL596" s="5">
        <v>107.8</v>
      </c>
      <c r="BM596" s="5">
        <v>107</v>
      </c>
      <c r="BN596" s="5">
        <v>104.6</v>
      </c>
      <c r="BO596" s="5">
        <v>108</v>
      </c>
      <c r="BP596" s="5">
        <v>109.3</v>
      </c>
      <c r="BQ596" s="5">
        <v>111.7</v>
      </c>
      <c r="BR596" s="5">
        <v>112.4</v>
      </c>
      <c r="BS596" s="5">
        <v>113.4</v>
      </c>
      <c r="BT596" s="5">
        <v>113.3</v>
      </c>
      <c r="BU596" s="5">
        <v>115.2</v>
      </c>
      <c r="BV596" s="5">
        <v>116.9</v>
      </c>
      <c r="BW596" s="5">
        <v>116.8</v>
      </c>
      <c r="BX596" s="5">
        <v>115.9</v>
      </c>
      <c r="BY596" s="5">
        <v>118.2</v>
      </c>
      <c r="BZ596" s="5">
        <v>120.1</v>
      </c>
      <c r="CA596" s="5">
        <v>117.8</v>
      </c>
      <c r="CB596" s="5">
        <v>114.5</v>
      </c>
      <c r="CC596" s="5">
        <v>115.8</v>
      </c>
      <c r="CD596" s="5">
        <v>118.6</v>
      </c>
      <c r="CE596" s="5">
        <v>118.5</v>
      </c>
      <c r="CF596" s="5">
        <v>116.6</v>
      </c>
      <c r="CG596" s="5">
        <v>115</v>
      </c>
      <c r="CH596" s="5">
        <v>115.5</v>
      </c>
      <c r="CI596" s="5">
        <v>116.1</v>
      </c>
      <c r="CJ596" s="5">
        <v>116.8</v>
      </c>
      <c r="CK596" s="5">
        <v>116.8</v>
      </c>
      <c r="CL596" s="5">
        <v>115</v>
      </c>
      <c r="CM596" s="5">
        <v>113.3</v>
      </c>
      <c r="CN596" s="5">
        <v>110.6</v>
      </c>
      <c r="CO596" s="5">
        <v>110</v>
      </c>
      <c r="CP596" s="5">
        <v>108.7</v>
      </c>
      <c r="CQ596" s="5">
        <v>104.9</v>
      </c>
      <c r="CR596" s="5">
        <v>105.9</v>
      </c>
      <c r="CS596" s="5">
        <v>107.6</v>
      </c>
      <c r="CT596" s="5">
        <v>106</v>
      </c>
      <c r="CU596" s="5">
        <v>106.3</v>
      </c>
      <c r="CV596" s="5">
        <v>104</v>
      </c>
      <c r="CW596" s="5">
        <v>110.6</v>
      </c>
      <c r="CX596" s="5">
        <v>111.9</v>
      </c>
      <c r="CY596" s="5">
        <v>114.1</v>
      </c>
      <c r="CZ596" s="5">
        <v>118.1</v>
      </c>
      <c r="DA596" s="5">
        <v>121.5</v>
      </c>
      <c r="DB596" s="5">
        <v>122.3</v>
      </c>
      <c r="DC596" s="5">
        <v>123.1</v>
      </c>
      <c r="DD596" s="5">
        <v>126.9</v>
      </c>
      <c r="DE596" s="5">
        <v>130.69999999999999</v>
      </c>
      <c r="DF596" s="5">
        <v>134.19999999999999</v>
      </c>
      <c r="DG596" s="5">
        <v>142.80000000000001</v>
      </c>
      <c r="DH596" s="5">
        <v>146.19999999999999</v>
      </c>
      <c r="DI596" s="5">
        <v>150</v>
      </c>
      <c r="DJ596" s="5">
        <v>152.4</v>
      </c>
      <c r="DK596" s="5">
        <v>154.19999999999999</v>
      </c>
      <c r="DL596" s="5">
        <v>156</v>
      </c>
      <c r="DM596" s="5">
        <v>155.9</v>
      </c>
      <c r="DN596" s="5">
        <v>157.69999999999999</v>
      </c>
      <c r="DO596" s="5">
        <v>161.9</v>
      </c>
      <c r="DP596" s="5">
        <v>160.4</v>
      </c>
      <c r="DQ596" s="5">
        <v>160.80000000000001</v>
      </c>
      <c r="DR596" s="5">
        <v>162.69999999999999</v>
      </c>
      <c r="DS596" s="5">
        <v>167.2</v>
      </c>
      <c r="DT596" s="5">
        <v>171.3</v>
      </c>
    </row>
    <row r="597" spans="1:124">
      <c r="A597" s="3" t="s">
        <v>1207</v>
      </c>
      <c r="B597" s="3" t="s">
        <v>1208</v>
      </c>
      <c r="C597" s="4">
        <v>0.40260000000000001</v>
      </c>
      <c r="D597" s="5">
        <v>102</v>
      </c>
      <c r="E597" s="5">
        <v>103.5</v>
      </c>
      <c r="F597" s="5">
        <v>105</v>
      </c>
      <c r="G597" s="5">
        <v>104.5</v>
      </c>
      <c r="H597" s="5">
        <v>105.2</v>
      </c>
      <c r="I597" s="5">
        <v>106.8</v>
      </c>
      <c r="J597" s="5">
        <v>105.2</v>
      </c>
      <c r="K597" s="5">
        <v>104.9</v>
      </c>
      <c r="L597" s="5">
        <v>106.5</v>
      </c>
      <c r="M597" s="5">
        <v>106.2</v>
      </c>
      <c r="N597" s="5">
        <v>105.5</v>
      </c>
      <c r="O597" s="5">
        <v>104.6</v>
      </c>
      <c r="P597" s="5">
        <v>103.7</v>
      </c>
      <c r="Q597" s="5">
        <v>103.7</v>
      </c>
      <c r="R597" s="5">
        <v>105.7</v>
      </c>
      <c r="S597" s="5">
        <v>107.1</v>
      </c>
      <c r="T597" s="5">
        <v>110.1</v>
      </c>
      <c r="U597" s="5">
        <v>111.6</v>
      </c>
      <c r="V597" s="5">
        <v>111.4</v>
      </c>
      <c r="W597" s="5">
        <v>112.9</v>
      </c>
      <c r="X597" s="5">
        <v>109.5</v>
      </c>
      <c r="Y597" s="5">
        <v>109.4</v>
      </c>
      <c r="Z597" s="5">
        <v>109.6</v>
      </c>
      <c r="AA597" s="5">
        <v>110.4</v>
      </c>
      <c r="AB597" s="5">
        <v>110.3</v>
      </c>
      <c r="AC597" s="5">
        <v>110.2</v>
      </c>
      <c r="AD597" s="5">
        <v>112.4</v>
      </c>
      <c r="AE597" s="5">
        <v>114.7</v>
      </c>
      <c r="AF597" s="5">
        <v>115.7</v>
      </c>
      <c r="AG597" s="5">
        <v>115.5</v>
      </c>
      <c r="AH597" s="5">
        <v>114.5</v>
      </c>
      <c r="AI597" s="5">
        <v>116.5</v>
      </c>
      <c r="AJ597" s="5">
        <v>115.4</v>
      </c>
      <c r="AK597" s="5">
        <v>113.2</v>
      </c>
      <c r="AL597" s="5">
        <v>112.4</v>
      </c>
      <c r="AM597" s="5">
        <v>110.8</v>
      </c>
      <c r="AN597" s="5">
        <v>112</v>
      </c>
      <c r="AO597" s="5">
        <v>110.8</v>
      </c>
      <c r="AP597" s="5">
        <v>108.1</v>
      </c>
      <c r="AQ597" s="5">
        <v>107.7</v>
      </c>
      <c r="AR597" s="5">
        <v>106.2</v>
      </c>
      <c r="AS597" s="5">
        <v>106.2</v>
      </c>
      <c r="AT597" s="5">
        <v>105.7</v>
      </c>
      <c r="AU597" s="5">
        <v>104.2</v>
      </c>
      <c r="AV597" s="5">
        <v>103.3</v>
      </c>
      <c r="AW597" s="5">
        <v>104.1</v>
      </c>
      <c r="AX597" s="5">
        <v>105.6</v>
      </c>
      <c r="AY597" s="5">
        <v>106.7</v>
      </c>
      <c r="AZ597" s="5">
        <v>106.6</v>
      </c>
      <c r="BA597" s="5">
        <v>107</v>
      </c>
      <c r="BB597" s="5">
        <v>106.6</v>
      </c>
      <c r="BC597" s="5">
        <v>107.1</v>
      </c>
      <c r="BD597" s="5">
        <v>106.2</v>
      </c>
      <c r="BE597" s="5">
        <v>105.2</v>
      </c>
      <c r="BF597" s="5">
        <v>107.7</v>
      </c>
      <c r="BG597" s="5">
        <v>108.8</v>
      </c>
      <c r="BH597" s="5">
        <v>109.3</v>
      </c>
      <c r="BI597" s="5">
        <v>109.7</v>
      </c>
      <c r="BJ597" s="5">
        <v>111.1</v>
      </c>
      <c r="BK597" s="5">
        <v>112.4</v>
      </c>
      <c r="BL597" s="5">
        <v>113.7</v>
      </c>
      <c r="BM597" s="5">
        <v>113.7</v>
      </c>
      <c r="BN597" s="5">
        <v>111.8</v>
      </c>
      <c r="BO597" s="5">
        <v>111.7</v>
      </c>
      <c r="BP597" s="5">
        <v>113</v>
      </c>
      <c r="BQ597" s="5">
        <v>115.1</v>
      </c>
      <c r="BR597" s="5">
        <v>118.3</v>
      </c>
      <c r="BS597" s="5">
        <v>116.6</v>
      </c>
      <c r="BT597" s="5">
        <v>115.3</v>
      </c>
      <c r="BU597" s="5">
        <v>120.3</v>
      </c>
      <c r="BV597" s="5">
        <v>118.3</v>
      </c>
      <c r="BW597" s="5">
        <v>117.2</v>
      </c>
      <c r="BX597" s="5">
        <v>118.1</v>
      </c>
      <c r="BY597" s="5">
        <v>122.1</v>
      </c>
      <c r="BZ597" s="5">
        <v>123.1</v>
      </c>
      <c r="CA597" s="5">
        <v>121</v>
      </c>
      <c r="CB597" s="5">
        <v>120.4</v>
      </c>
      <c r="CC597" s="5">
        <v>123</v>
      </c>
      <c r="CD597" s="5">
        <v>123.1</v>
      </c>
      <c r="CE597" s="5">
        <v>120</v>
      </c>
      <c r="CF597" s="5">
        <v>118.4</v>
      </c>
      <c r="CG597" s="5">
        <v>115.7</v>
      </c>
      <c r="CH597" s="5">
        <v>115</v>
      </c>
      <c r="CI597" s="5">
        <v>114.7</v>
      </c>
      <c r="CJ597" s="5">
        <v>113.2</v>
      </c>
      <c r="CK597" s="5">
        <v>111.8</v>
      </c>
      <c r="CL597" s="5">
        <v>111.5</v>
      </c>
      <c r="CM597" s="5">
        <v>110.8</v>
      </c>
      <c r="CN597" s="5">
        <v>110</v>
      </c>
      <c r="CO597" s="5">
        <v>109.5</v>
      </c>
      <c r="CP597" s="5">
        <v>108.7</v>
      </c>
      <c r="CQ597" s="5">
        <v>108.8</v>
      </c>
      <c r="CR597" s="5">
        <v>107.9</v>
      </c>
      <c r="CS597" s="5">
        <v>108.7</v>
      </c>
      <c r="CT597" s="5">
        <v>108</v>
      </c>
      <c r="CU597" s="5">
        <v>107.6</v>
      </c>
      <c r="CV597" s="5">
        <v>105.4</v>
      </c>
      <c r="CW597" s="5">
        <v>104.4</v>
      </c>
      <c r="CX597" s="5">
        <v>105.6</v>
      </c>
      <c r="CY597" s="5">
        <v>106.6</v>
      </c>
      <c r="CZ597" s="5">
        <v>109</v>
      </c>
      <c r="DA597" s="5">
        <v>111.6</v>
      </c>
      <c r="DB597" s="5">
        <v>112</v>
      </c>
      <c r="DC597" s="5">
        <v>117.3</v>
      </c>
      <c r="DD597" s="5">
        <v>120.4</v>
      </c>
      <c r="DE597" s="5">
        <v>122.6</v>
      </c>
      <c r="DF597" s="5">
        <v>123.6</v>
      </c>
      <c r="DG597" s="5">
        <v>127</v>
      </c>
      <c r="DH597" s="5">
        <v>129.9</v>
      </c>
      <c r="DI597" s="5">
        <v>139.5</v>
      </c>
      <c r="DJ597" s="5">
        <v>139.9</v>
      </c>
      <c r="DK597" s="5">
        <v>141.30000000000001</v>
      </c>
      <c r="DL597" s="5">
        <v>145.4</v>
      </c>
      <c r="DM597" s="5">
        <v>152.4</v>
      </c>
      <c r="DN597" s="5">
        <v>158.69999999999999</v>
      </c>
      <c r="DO597" s="5">
        <v>156.80000000000001</v>
      </c>
      <c r="DP597" s="5">
        <v>157.1</v>
      </c>
      <c r="DQ597" s="5">
        <v>162.30000000000001</v>
      </c>
      <c r="DR597" s="5">
        <v>166.8</v>
      </c>
      <c r="DS597" s="5">
        <v>178.7</v>
      </c>
      <c r="DT597" s="5">
        <v>175.9</v>
      </c>
    </row>
    <row r="598" spans="1:124">
      <c r="A598" s="3" t="s">
        <v>1209</v>
      </c>
      <c r="B598" s="3" t="s">
        <v>1210</v>
      </c>
      <c r="C598" s="4">
        <v>0.92451000000000005</v>
      </c>
      <c r="D598" s="5">
        <v>100.1</v>
      </c>
      <c r="E598" s="5">
        <v>105.7</v>
      </c>
      <c r="F598" s="5">
        <v>104.3</v>
      </c>
      <c r="G598" s="5">
        <v>106.9</v>
      </c>
      <c r="H598" s="5">
        <v>105.3</v>
      </c>
      <c r="I598" s="5">
        <v>109.3</v>
      </c>
      <c r="J598" s="5">
        <v>108.9</v>
      </c>
      <c r="K598" s="5">
        <v>107.8</v>
      </c>
      <c r="L598" s="5">
        <v>106.9</v>
      </c>
      <c r="M598" s="5">
        <v>104</v>
      </c>
      <c r="N598" s="5">
        <v>102.7</v>
      </c>
      <c r="O598" s="5">
        <v>107.5</v>
      </c>
      <c r="P598" s="5">
        <v>109.5</v>
      </c>
      <c r="Q598" s="5">
        <v>103</v>
      </c>
      <c r="R598" s="5">
        <v>106.5</v>
      </c>
      <c r="S598" s="5">
        <v>106.1</v>
      </c>
      <c r="T598" s="5">
        <v>109.1</v>
      </c>
      <c r="U598" s="5">
        <v>106.6</v>
      </c>
      <c r="V598" s="5">
        <v>103.2</v>
      </c>
      <c r="W598" s="5">
        <v>104.1</v>
      </c>
      <c r="X598" s="5">
        <v>106.4</v>
      </c>
      <c r="Y598" s="5">
        <v>102.5</v>
      </c>
      <c r="Z598" s="5">
        <v>98.5</v>
      </c>
      <c r="AA598" s="5">
        <v>98.8</v>
      </c>
      <c r="AB598" s="5">
        <v>94.6</v>
      </c>
      <c r="AC598" s="5">
        <v>92.5</v>
      </c>
      <c r="AD598" s="5">
        <v>98.6</v>
      </c>
      <c r="AE598" s="5">
        <v>99.2</v>
      </c>
      <c r="AF598" s="5">
        <v>101</v>
      </c>
      <c r="AG598" s="5">
        <v>98.4</v>
      </c>
      <c r="AH598" s="5">
        <v>95.4</v>
      </c>
      <c r="AI598" s="5">
        <v>96.6</v>
      </c>
      <c r="AJ598" s="5">
        <v>97.8</v>
      </c>
      <c r="AK598" s="5">
        <v>99</v>
      </c>
      <c r="AL598" s="5">
        <v>99.6</v>
      </c>
      <c r="AM598" s="5">
        <v>104</v>
      </c>
      <c r="AN598" s="5">
        <v>100</v>
      </c>
      <c r="AO598" s="5">
        <v>98</v>
      </c>
      <c r="AP598" s="5">
        <v>100.3</v>
      </c>
      <c r="AQ598" s="5">
        <v>99.9</v>
      </c>
      <c r="AR598" s="5">
        <v>101.4</v>
      </c>
      <c r="AS598" s="5">
        <v>100.4</v>
      </c>
      <c r="AT598" s="5">
        <v>99.5</v>
      </c>
      <c r="AU598" s="5">
        <v>97.1</v>
      </c>
      <c r="AV598" s="5">
        <v>97.6</v>
      </c>
      <c r="AW598" s="5">
        <v>95.1</v>
      </c>
      <c r="AX598" s="5">
        <v>97.7</v>
      </c>
      <c r="AY598" s="5">
        <v>97.1</v>
      </c>
      <c r="AZ598" s="5">
        <v>101.5</v>
      </c>
      <c r="BA598" s="5">
        <v>98.8</v>
      </c>
      <c r="BB598" s="5">
        <v>104.9</v>
      </c>
      <c r="BC598" s="5">
        <v>104.5</v>
      </c>
      <c r="BD598" s="5">
        <v>103.6</v>
      </c>
      <c r="BE598" s="5">
        <v>102.1</v>
      </c>
      <c r="BF598" s="5">
        <v>100.1</v>
      </c>
      <c r="BG598" s="5">
        <v>102.4</v>
      </c>
      <c r="BH598" s="5">
        <v>101.2</v>
      </c>
      <c r="BI598" s="5">
        <v>102.4</v>
      </c>
      <c r="BJ598" s="5">
        <v>102</v>
      </c>
      <c r="BK598" s="5">
        <v>103</v>
      </c>
      <c r="BL598" s="5">
        <v>102.8</v>
      </c>
      <c r="BM598" s="5">
        <v>103.5</v>
      </c>
      <c r="BN598" s="5">
        <v>103.1</v>
      </c>
      <c r="BO598" s="5">
        <v>101.2</v>
      </c>
      <c r="BP598" s="5">
        <v>104.2</v>
      </c>
      <c r="BQ598" s="5">
        <v>105.9</v>
      </c>
      <c r="BR598" s="5">
        <v>104.5</v>
      </c>
      <c r="BS598" s="5">
        <v>105</v>
      </c>
      <c r="BT598" s="5">
        <v>106.8</v>
      </c>
      <c r="BU598" s="5">
        <v>106.8</v>
      </c>
      <c r="BV598" s="5">
        <v>106.7</v>
      </c>
      <c r="BW598" s="5">
        <v>107</v>
      </c>
      <c r="BX598" s="5">
        <v>107.2</v>
      </c>
      <c r="BY598" s="5">
        <v>106.1</v>
      </c>
      <c r="BZ598" s="5">
        <v>107.6</v>
      </c>
      <c r="CA598" s="5">
        <v>108.3</v>
      </c>
      <c r="CB598" s="5">
        <v>109.5</v>
      </c>
      <c r="CC598" s="5">
        <v>111.1</v>
      </c>
      <c r="CD598" s="5">
        <v>110.7</v>
      </c>
      <c r="CE598" s="5">
        <v>109.3</v>
      </c>
      <c r="CF598" s="5">
        <v>109.8</v>
      </c>
      <c r="CG598" s="5">
        <v>110.3</v>
      </c>
      <c r="CH598" s="5">
        <v>113.3</v>
      </c>
      <c r="CI598" s="5">
        <v>114.9</v>
      </c>
      <c r="CJ598" s="5">
        <v>113.1</v>
      </c>
      <c r="CK598" s="5">
        <v>110.9</v>
      </c>
      <c r="CL598" s="5">
        <v>113.5</v>
      </c>
      <c r="CM598" s="5">
        <v>115.3</v>
      </c>
      <c r="CN598" s="5">
        <v>115.1</v>
      </c>
      <c r="CO598" s="5">
        <v>114.2</v>
      </c>
      <c r="CP598" s="5">
        <v>113.5</v>
      </c>
      <c r="CQ598" s="5">
        <v>112.6</v>
      </c>
      <c r="CR598" s="5">
        <v>113.4</v>
      </c>
      <c r="CS598" s="5">
        <v>111.7</v>
      </c>
      <c r="CT598" s="5">
        <v>112.4</v>
      </c>
      <c r="CU598" s="5">
        <v>107.9</v>
      </c>
      <c r="CV598" s="5">
        <v>106.9</v>
      </c>
      <c r="CW598" s="5">
        <v>106.4</v>
      </c>
      <c r="CX598" s="5">
        <v>107.6</v>
      </c>
      <c r="CY598" s="5">
        <v>106.5</v>
      </c>
      <c r="CZ598" s="5">
        <v>107.9</v>
      </c>
      <c r="DA598" s="5">
        <v>108.6</v>
      </c>
      <c r="DB598" s="5">
        <v>108.9</v>
      </c>
      <c r="DC598" s="5">
        <v>109.5</v>
      </c>
      <c r="DD598" s="5">
        <v>109.2</v>
      </c>
      <c r="DE598" s="5">
        <v>112.8</v>
      </c>
      <c r="DF598" s="5">
        <v>111.8</v>
      </c>
      <c r="DG598" s="5">
        <v>112.8</v>
      </c>
      <c r="DH598" s="5">
        <v>113.3</v>
      </c>
      <c r="DI598" s="5">
        <v>115.7</v>
      </c>
      <c r="DJ598" s="5">
        <v>116.5</v>
      </c>
      <c r="DK598" s="5">
        <v>117.1</v>
      </c>
      <c r="DL598" s="5">
        <v>118.8</v>
      </c>
      <c r="DM598" s="5">
        <v>119.2</v>
      </c>
      <c r="DN598" s="5">
        <v>119</v>
      </c>
      <c r="DO598" s="5">
        <v>118.7</v>
      </c>
      <c r="DP598" s="5">
        <v>120.7</v>
      </c>
      <c r="DQ598" s="5">
        <v>121.6</v>
      </c>
      <c r="DR598" s="5">
        <v>122.7</v>
      </c>
      <c r="DS598" s="5">
        <v>122.6</v>
      </c>
      <c r="DT598" s="5">
        <v>125.6</v>
      </c>
    </row>
    <row r="599" spans="1:124">
      <c r="A599" s="3" t="s">
        <v>1211</v>
      </c>
      <c r="B599" s="3" t="s">
        <v>1212</v>
      </c>
      <c r="C599" s="4">
        <v>5.5500000000000001E-2</v>
      </c>
      <c r="D599" s="5">
        <v>104.7</v>
      </c>
      <c r="E599" s="5">
        <v>103</v>
      </c>
      <c r="F599" s="5">
        <v>104.9</v>
      </c>
      <c r="G599" s="5">
        <v>105.9</v>
      </c>
      <c r="H599" s="5">
        <v>104.7</v>
      </c>
      <c r="I599" s="5">
        <v>105.9</v>
      </c>
      <c r="J599" s="5">
        <v>105.3</v>
      </c>
      <c r="K599" s="5">
        <v>105.7</v>
      </c>
      <c r="L599" s="5">
        <v>108</v>
      </c>
      <c r="M599" s="5">
        <v>106</v>
      </c>
      <c r="N599" s="5">
        <v>105.9</v>
      </c>
      <c r="O599" s="5">
        <v>104.2</v>
      </c>
      <c r="P599" s="5">
        <v>107.5</v>
      </c>
      <c r="Q599" s="5">
        <v>106.7</v>
      </c>
      <c r="R599" s="5">
        <v>108</v>
      </c>
      <c r="S599" s="5">
        <v>106.5</v>
      </c>
      <c r="T599" s="5">
        <v>108.1</v>
      </c>
      <c r="U599" s="5">
        <v>109.1</v>
      </c>
      <c r="V599" s="5">
        <v>110.1</v>
      </c>
      <c r="W599" s="5">
        <v>112.1</v>
      </c>
      <c r="X599" s="5">
        <v>113.3</v>
      </c>
      <c r="Y599" s="5">
        <v>109.2</v>
      </c>
      <c r="Z599" s="5">
        <v>108.5</v>
      </c>
      <c r="AA599" s="5">
        <v>111.9</v>
      </c>
      <c r="AB599" s="5">
        <v>112</v>
      </c>
      <c r="AC599" s="5">
        <v>107.3</v>
      </c>
      <c r="AD599" s="5">
        <v>108.8</v>
      </c>
      <c r="AE599" s="5">
        <v>109.5</v>
      </c>
      <c r="AF599" s="5">
        <v>111.3</v>
      </c>
      <c r="AG599" s="5">
        <v>110.1</v>
      </c>
      <c r="AH599" s="5">
        <v>110.2</v>
      </c>
      <c r="AI599" s="5">
        <v>109.7</v>
      </c>
      <c r="AJ599" s="5">
        <v>109</v>
      </c>
      <c r="AK599" s="5">
        <v>108.1</v>
      </c>
      <c r="AL599" s="5">
        <v>106.4</v>
      </c>
      <c r="AM599" s="5">
        <v>107.9</v>
      </c>
      <c r="AN599" s="5">
        <v>108.2</v>
      </c>
      <c r="AO599" s="5">
        <v>106.3</v>
      </c>
      <c r="AP599" s="5">
        <v>108.2</v>
      </c>
      <c r="AQ599" s="5">
        <v>106</v>
      </c>
      <c r="AR599" s="5">
        <v>110</v>
      </c>
      <c r="AS599" s="5">
        <v>111</v>
      </c>
      <c r="AT599" s="5">
        <v>108.8</v>
      </c>
      <c r="AU599" s="5">
        <v>109.4</v>
      </c>
      <c r="AV599" s="5">
        <v>107.8</v>
      </c>
      <c r="AW599" s="5">
        <v>107.1</v>
      </c>
      <c r="AX599" s="5">
        <v>107.2</v>
      </c>
      <c r="AY599" s="5">
        <v>107.7</v>
      </c>
      <c r="AZ599" s="5">
        <v>105.6</v>
      </c>
      <c r="BA599" s="5">
        <v>106.6</v>
      </c>
      <c r="BB599" s="5">
        <v>105.7</v>
      </c>
      <c r="BC599" s="5">
        <v>105.2</v>
      </c>
      <c r="BD599" s="5">
        <v>104.3</v>
      </c>
      <c r="BE599" s="5">
        <v>104.8</v>
      </c>
      <c r="BF599" s="5">
        <v>104.4</v>
      </c>
      <c r="BG599" s="5">
        <v>103.8</v>
      </c>
      <c r="BH599" s="5">
        <v>105.2</v>
      </c>
      <c r="BI599" s="5">
        <v>105.2</v>
      </c>
      <c r="BJ599" s="5">
        <v>105.8</v>
      </c>
      <c r="BK599" s="5">
        <v>107.3</v>
      </c>
      <c r="BL599" s="5">
        <v>106.4</v>
      </c>
      <c r="BM599" s="5">
        <v>107</v>
      </c>
      <c r="BN599" s="5">
        <v>108.4</v>
      </c>
      <c r="BO599" s="5">
        <v>107.2</v>
      </c>
      <c r="BP599" s="5">
        <v>105.6</v>
      </c>
      <c r="BQ599" s="5">
        <v>106.8</v>
      </c>
      <c r="BR599" s="5">
        <v>107</v>
      </c>
      <c r="BS599" s="5">
        <v>106</v>
      </c>
      <c r="BT599" s="5">
        <v>106.4</v>
      </c>
      <c r="BU599" s="5">
        <v>106.9</v>
      </c>
      <c r="BV599" s="5">
        <v>108.8</v>
      </c>
      <c r="BW599" s="5">
        <v>110</v>
      </c>
      <c r="BX599" s="5">
        <v>109.6</v>
      </c>
      <c r="BY599" s="5">
        <v>110.3</v>
      </c>
      <c r="BZ599" s="5">
        <v>110.6</v>
      </c>
      <c r="CA599" s="5">
        <v>110.6</v>
      </c>
      <c r="CB599" s="5">
        <v>111.3</v>
      </c>
      <c r="CC599" s="5">
        <v>111.3</v>
      </c>
      <c r="CD599" s="5">
        <v>113.5</v>
      </c>
      <c r="CE599" s="5">
        <v>114.2</v>
      </c>
      <c r="CF599" s="5">
        <v>113.4</v>
      </c>
      <c r="CG599" s="5">
        <v>114.2</v>
      </c>
      <c r="CH599" s="5">
        <v>113.6</v>
      </c>
      <c r="CI599" s="5">
        <v>114.7</v>
      </c>
      <c r="CJ599" s="5">
        <v>114.8</v>
      </c>
      <c r="CK599" s="5">
        <v>115</v>
      </c>
      <c r="CL599" s="5">
        <v>115.3</v>
      </c>
      <c r="CM599" s="5">
        <v>114.6</v>
      </c>
      <c r="CN599" s="5">
        <v>113.9</v>
      </c>
      <c r="CO599" s="5">
        <v>114.8</v>
      </c>
      <c r="CP599" s="5">
        <v>112.7</v>
      </c>
      <c r="CQ599" s="5">
        <v>111.2</v>
      </c>
      <c r="CR599" s="5">
        <v>111.6</v>
      </c>
      <c r="CS599" s="5">
        <v>112</v>
      </c>
      <c r="CT599" s="5">
        <v>112</v>
      </c>
      <c r="CU599" s="5">
        <v>113.7</v>
      </c>
      <c r="CV599" s="5">
        <v>113.3</v>
      </c>
      <c r="CW599" s="5">
        <v>111.9</v>
      </c>
      <c r="CX599" s="5">
        <v>113.3</v>
      </c>
      <c r="CY599" s="5">
        <v>112.8</v>
      </c>
      <c r="CZ599" s="5">
        <v>114</v>
      </c>
      <c r="DA599" s="5">
        <v>114.5</v>
      </c>
      <c r="DB599" s="5">
        <v>114</v>
      </c>
      <c r="DC599" s="5">
        <v>114.5</v>
      </c>
      <c r="DD599" s="5">
        <v>116.3</v>
      </c>
      <c r="DE599" s="5">
        <v>115.3</v>
      </c>
      <c r="DF599" s="5">
        <v>116.4</v>
      </c>
      <c r="DG599" s="5">
        <v>116</v>
      </c>
      <c r="DH599" s="5">
        <v>116.4</v>
      </c>
      <c r="DI599" s="5">
        <v>118</v>
      </c>
      <c r="DJ599" s="5">
        <v>120.3</v>
      </c>
      <c r="DK599" s="5">
        <v>121.4</v>
      </c>
      <c r="DL599" s="5">
        <v>122</v>
      </c>
      <c r="DM599" s="5">
        <v>124.2</v>
      </c>
      <c r="DN599" s="5">
        <v>125.4</v>
      </c>
      <c r="DO599" s="5">
        <v>125.8</v>
      </c>
      <c r="DP599" s="5">
        <v>126.6</v>
      </c>
      <c r="DQ599" s="5">
        <v>128.6</v>
      </c>
      <c r="DR599" s="5">
        <v>130.4</v>
      </c>
      <c r="DS599" s="5">
        <v>131.6</v>
      </c>
      <c r="DT599" s="5">
        <v>131.80000000000001</v>
      </c>
    </row>
    <row r="600" spans="1:124">
      <c r="A600" s="3" t="s">
        <v>1213</v>
      </c>
      <c r="B600" s="3" t="s">
        <v>1214</v>
      </c>
      <c r="C600" s="4">
        <v>0.78654999999999997</v>
      </c>
      <c r="D600" s="5">
        <v>99.4</v>
      </c>
      <c r="E600" s="5">
        <v>106.3</v>
      </c>
      <c r="F600" s="5">
        <v>104.4</v>
      </c>
      <c r="G600" s="5">
        <v>107.2</v>
      </c>
      <c r="H600" s="5">
        <v>105.2</v>
      </c>
      <c r="I600" s="5">
        <v>109.8</v>
      </c>
      <c r="J600" s="5">
        <v>109.3</v>
      </c>
      <c r="K600" s="5">
        <v>108</v>
      </c>
      <c r="L600" s="5">
        <v>107</v>
      </c>
      <c r="M600" s="5">
        <v>103.7</v>
      </c>
      <c r="N600" s="5">
        <v>101.9</v>
      </c>
      <c r="O600" s="5">
        <v>107.9</v>
      </c>
      <c r="P600" s="5">
        <v>110.2</v>
      </c>
      <c r="Q600" s="5">
        <v>102.7</v>
      </c>
      <c r="R600" s="5">
        <v>106.5</v>
      </c>
      <c r="S600" s="5">
        <v>106.1</v>
      </c>
      <c r="T600" s="5">
        <v>109.3</v>
      </c>
      <c r="U600" s="5">
        <v>106.4</v>
      </c>
      <c r="V600" s="5">
        <v>102.3</v>
      </c>
      <c r="W600" s="5">
        <v>103.2</v>
      </c>
      <c r="X600" s="5">
        <v>105.6</v>
      </c>
      <c r="Y600" s="5">
        <v>101.2</v>
      </c>
      <c r="Z600" s="5">
        <v>96.4</v>
      </c>
      <c r="AA600" s="5">
        <v>96.5</v>
      </c>
      <c r="AB600" s="5">
        <v>91.2</v>
      </c>
      <c r="AC600" s="5">
        <v>89</v>
      </c>
      <c r="AD600" s="5">
        <v>96.3</v>
      </c>
      <c r="AE600" s="5">
        <v>97</v>
      </c>
      <c r="AF600" s="5">
        <v>98.9</v>
      </c>
      <c r="AG600" s="5">
        <v>95.6</v>
      </c>
      <c r="AH600" s="5">
        <v>92.2</v>
      </c>
      <c r="AI600" s="5">
        <v>93.7</v>
      </c>
      <c r="AJ600" s="5">
        <v>95</v>
      </c>
      <c r="AK600" s="5">
        <v>96.2</v>
      </c>
      <c r="AL600" s="5">
        <v>97.1</v>
      </c>
      <c r="AM600" s="5">
        <v>102.3</v>
      </c>
      <c r="AN600" s="5">
        <v>97.8</v>
      </c>
      <c r="AO600" s="5">
        <v>95.5</v>
      </c>
      <c r="AP600" s="5">
        <v>98.1</v>
      </c>
      <c r="AQ600" s="5">
        <v>97.9</v>
      </c>
      <c r="AR600" s="5">
        <v>99.3</v>
      </c>
      <c r="AS600" s="5">
        <v>98.3</v>
      </c>
      <c r="AT600" s="5">
        <v>97.5</v>
      </c>
      <c r="AU600" s="5">
        <v>94.9</v>
      </c>
      <c r="AV600" s="5">
        <v>95.5</v>
      </c>
      <c r="AW600" s="5">
        <v>92.8</v>
      </c>
      <c r="AX600" s="5">
        <v>95.9</v>
      </c>
      <c r="AY600" s="5">
        <v>95</v>
      </c>
      <c r="AZ600" s="5">
        <v>100.8</v>
      </c>
      <c r="BA600" s="5">
        <v>97.3</v>
      </c>
      <c r="BB600" s="5">
        <v>104.3</v>
      </c>
      <c r="BC600" s="5">
        <v>104</v>
      </c>
      <c r="BD600" s="5">
        <v>103.1</v>
      </c>
      <c r="BE600" s="5">
        <v>101.4</v>
      </c>
      <c r="BF600" s="5">
        <v>99.1</v>
      </c>
      <c r="BG600" s="5">
        <v>101.7</v>
      </c>
      <c r="BH600" s="5">
        <v>100.1</v>
      </c>
      <c r="BI600" s="5">
        <v>101.5</v>
      </c>
      <c r="BJ600" s="5">
        <v>101</v>
      </c>
      <c r="BK600" s="5">
        <v>102.2</v>
      </c>
      <c r="BL600" s="5">
        <v>101.8</v>
      </c>
      <c r="BM600" s="5">
        <v>102.6</v>
      </c>
      <c r="BN600" s="5">
        <v>101.9</v>
      </c>
      <c r="BO600" s="5">
        <v>99.7</v>
      </c>
      <c r="BP600" s="5">
        <v>103.4</v>
      </c>
      <c r="BQ600" s="5">
        <v>105.2</v>
      </c>
      <c r="BR600" s="5">
        <v>103.5</v>
      </c>
      <c r="BS600" s="5">
        <v>104.1</v>
      </c>
      <c r="BT600" s="5">
        <v>106.2</v>
      </c>
      <c r="BU600" s="5">
        <v>106.2</v>
      </c>
      <c r="BV600" s="5">
        <v>106</v>
      </c>
      <c r="BW600" s="5">
        <v>106.3</v>
      </c>
      <c r="BX600" s="5">
        <v>106.4</v>
      </c>
      <c r="BY600" s="5">
        <v>105.1</v>
      </c>
      <c r="BZ600" s="5">
        <v>106.8</v>
      </c>
      <c r="CA600" s="5">
        <v>107.6</v>
      </c>
      <c r="CB600" s="5">
        <v>108.8</v>
      </c>
      <c r="CC600" s="5">
        <v>110.6</v>
      </c>
      <c r="CD600" s="5">
        <v>110</v>
      </c>
      <c r="CE600" s="5">
        <v>108.1</v>
      </c>
      <c r="CF600" s="5">
        <v>108.9</v>
      </c>
      <c r="CG600" s="5">
        <v>109.5</v>
      </c>
      <c r="CH600" s="5">
        <v>113.1</v>
      </c>
      <c r="CI600" s="5">
        <v>114.9</v>
      </c>
      <c r="CJ600" s="5">
        <v>112.7</v>
      </c>
      <c r="CK600" s="5">
        <v>110.3</v>
      </c>
      <c r="CL600" s="5">
        <v>113.4</v>
      </c>
      <c r="CM600" s="5">
        <v>115.7</v>
      </c>
      <c r="CN600" s="5">
        <v>115.4</v>
      </c>
      <c r="CO600" s="5">
        <v>114.3</v>
      </c>
      <c r="CP600" s="5">
        <v>113.6</v>
      </c>
      <c r="CQ600" s="5">
        <v>112.8</v>
      </c>
      <c r="CR600" s="5">
        <v>113.7</v>
      </c>
      <c r="CS600" s="5">
        <v>111.4</v>
      </c>
      <c r="CT600" s="5">
        <v>112.4</v>
      </c>
      <c r="CU600" s="5">
        <v>106.9</v>
      </c>
      <c r="CV600" s="5">
        <v>105.8</v>
      </c>
      <c r="CW600" s="5">
        <v>105.2</v>
      </c>
      <c r="CX600" s="5">
        <v>106.6</v>
      </c>
      <c r="CY600" s="5">
        <v>105.4</v>
      </c>
      <c r="CZ600" s="5">
        <v>107.1</v>
      </c>
      <c r="DA600" s="5">
        <v>107.6</v>
      </c>
      <c r="DB600" s="5">
        <v>108</v>
      </c>
      <c r="DC600" s="5">
        <v>108.5</v>
      </c>
      <c r="DD600" s="5">
        <v>108.2</v>
      </c>
      <c r="DE600" s="5">
        <v>112.3</v>
      </c>
      <c r="DF600" s="5">
        <v>111</v>
      </c>
      <c r="DG600" s="5">
        <v>112.3</v>
      </c>
      <c r="DH600" s="5">
        <v>112.8</v>
      </c>
      <c r="DI600" s="5">
        <v>115.4</v>
      </c>
      <c r="DJ600" s="5">
        <v>116</v>
      </c>
      <c r="DK600" s="5">
        <v>116.4</v>
      </c>
      <c r="DL600" s="5">
        <v>117.3</v>
      </c>
      <c r="DM600" s="5">
        <v>117.2</v>
      </c>
      <c r="DN600" s="5">
        <v>117.1</v>
      </c>
      <c r="DO600" s="5">
        <v>116.6</v>
      </c>
      <c r="DP600" s="5">
        <v>118.5</v>
      </c>
      <c r="DQ600" s="5">
        <v>118.8</v>
      </c>
      <c r="DR600" s="5">
        <v>120.2</v>
      </c>
      <c r="DS600" s="5">
        <v>119.9</v>
      </c>
      <c r="DT600" s="5">
        <v>123.4</v>
      </c>
    </row>
    <row r="601" spans="1:124">
      <c r="A601" s="3" t="s">
        <v>1215</v>
      </c>
      <c r="B601" s="3" t="s">
        <v>1216</v>
      </c>
      <c r="C601" s="4">
        <v>2.077E-2</v>
      </c>
      <c r="D601" s="5">
        <v>105.5</v>
      </c>
      <c r="E601" s="5">
        <v>102.6</v>
      </c>
      <c r="F601" s="5">
        <v>106.4</v>
      </c>
      <c r="G601" s="5">
        <v>107.9</v>
      </c>
      <c r="H601" s="5">
        <v>109.6</v>
      </c>
      <c r="I601" s="5">
        <v>110.1</v>
      </c>
      <c r="J601" s="5">
        <v>111.6</v>
      </c>
      <c r="K601" s="5">
        <v>109.7</v>
      </c>
      <c r="L601" s="5">
        <v>95.7</v>
      </c>
      <c r="M601" s="5">
        <v>103.3</v>
      </c>
      <c r="N601" s="5">
        <v>108.7</v>
      </c>
      <c r="O601" s="5">
        <v>103.9</v>
      </c>
      <c r="P601" s="5">
        <v>100.4</v>
      </c>
      <c r="Q601" s="5">
        <v>96.5</v>
      </c>
      <c r="R601" s="5">
        <v>103.7</v>
      </c>
      <c r="S601" s="5">
        <v>102.7</v>
      </c>
      <c r="T601" s="5">
        <v>106.4</v>
      </c>
      <c r="U601" s="5">
        <v>106.8</v>
      </c>
      <c r="V601" s="5">
        <v>106.4</v>
      </c>
      <c r="W601" s="5">
        <v>104.2</v>
      </c>
      <c r="X601" s="5">
        <v>105</v>
      </c>
      <c r="Y601" s="5">
        <v>105.5</v>
      </c>
      <c r="Z601" s="5">
        <v>111.6</v>
      </c>
      <c r="AA601" s="5">
        <v>113.2</v>
      </c>
      <c r="AB601" s="5">
        <v>120.5</v>
      </c>
      <c r="AC601" s="5">
        <v>122.2</v>
      </c>
      <c r="AD601" s="5">
        <v>119</v>
      </c>
      <c r="AE601" s="5">
        <v>117.6</v>
      </c>
      <c r="AF601" s="5">
        <v>109.3</v>
      </c>
      <c r="AG601" s="5">
        <v>121.1</v>
      </c>
      <c r="AH601" s="5">
        <v>115.3</v>
      </c>
      <c r="AI601" s="5">
        <v>113.1</v>
      </c>
      <c r="AJ601" s="5">
        <v>117.2</v>
      </c>
      <c r="AK601" s="5">
        <v>121.3</v>
      </c>
      <c r="AL601" s="5">
        <v>113.3</v>
      </c>
      <c r="AM601" s="5">
        <v>106.6</v>
      </c>
      <c r="AN601" s="5">
        <v>105.9</v>
      </c>
      <c r="AO601" s="5">
        <v>108.4</v>
      </c>
      <c r="AP601" s="5">
        <v>111.3</v>
      </c>
      <c r="AQ601" s="5">
        <v>113.5</v>
      </c>
      <c r="AR601" s="5">
        <v>113.5</v>
      </c>
      <c r="AS601" s="5">
        <v>114.5</v>
      </c>
      <c r="AT601" s="5">
        <v>115.1</v>
      </c>
      <c r="AU601" s="5">
        <v>113.2</v>
      </c>
      <c r="AV601" s="5">
        <v>115.4</v>
      </c>
      <c r="AW601" s="5">
        <v>111.2</v>
      </c>
      <c r="AX601" s="5">
        <v>111.2</v>
      </c>
      <c r="AY601" s="5">
        <v>114.5</v>
      </c>
      <c r="AZ601" s="5">
        <v>109.2</v>
      </c>
      <c r="BA601" s="5">
        <v>115</v>
      </c>
      <c r="BB601" s="5">
        <v>116.1</v>
      </c>
      <c r="BC601" s="5">
        <v>111.8</v>
      </c>
      <c r="BD601" s="5">
        <v>114.5</v>
      </c>
      <c r="BE601" s="5">
        <v>110</v>
      </c>
      <c r="BF601" s="5">
        <v>110.7</v>
      </c>
      <c r="BG601" s="5">
        <v>114.4</v>
      </c>
      <c r="BH601" s="5">
        <v>115.5</v>
      </c>
      <c r="BI601" s="5">
        <v>115.9</v>
      </c>
      <c r="BJ601" s="5">
        <v>118.9</v>
      </c>
      <c r="BK601" s="5">
        <v>116</v>
      </c>
      <c r="BL601" s="5">
        <v>114.8</v>
      </c>
      <c r="BM601" s="5">
        <v>112.9</v>
      </c>
      <c r="BN601" s="5">
        <v>115.4</v>
      </c>
      <c r="BO601" s="5">
        <v>116.7</v>
      </c>
      <c r="BP601" s="5">
        <v>115.1</v>
      </c>
      <c r="BQ601" s="5">
        <v>118.2</v>
      </c>
      <c r="BR601" s="5">
        <v>121.7</v>
      </c>
      <c r="BS601" s="5">
        <v>121.9</v>
      </c>
      <c r="BT601" s="5">
        <v>121.9</v>
      </c>
      <c r="BU601" s="5">
        <v>120.8</v>
      </c>
      <c r="BV601" s="5">
        <v>121.3</v>
      </c>
      <c r="BW601" s="5">
        <v>117.4</v>
      </c>
      <c r="BX601" s="5">
        <v>118.3</v>
      </c>
      <c r="BY601" s="5">
        <v>121.6</v>
      </c>
      <c r="BZ601" s="5">
        <v>121.4</v>
      </c>
      <c r="CA601" s="5">
        <v>121.3</v>
      </c>
      <c r="CB601" s="5">
        <v>122.8</v>
      </c>
      <c r="CC601" s="5">
        <v>123.7</v>
      </c>
      <c r="CD601" s="5">
        <v>124.2</v>
      </c>
      <c r="CE601" s="5">
        <v>127.4</v>
      </c>
      <c r="CF601" s="5">
        <v>126.3</v>
      </c>
      <c r="CG601" s="5">
        <v>130.1</v>
      </c>
      <c r="CH601" s="5">
        <v>128.4</v>
      </c>
      <c r="CI601" s="5">
        <v>128.5</v>
      </c>
      <c r="CJ601" s="5">
        <v>127.9</v>
      </c>
      <c r="CK601" s="5">
        <v>125.2</v>
      </c>
      <c r="CL601" s="5">
        <v>126.1</v>
      </c>
      <c r="CM601" s="5">
        <v>124.8</v>
      </c>
      <c r="CN601" s="5">
        <v>125.6</v>
      </c>
      <c r="CO601" s="5">
        <v>128.1</v>
      </c>
      <c r="CP601" s="5">
        <v>131.69999999999999</v>
      </c>
      <c r="CQ601" s="5">
        <v>127</v>
      </c>
      <c r="CR601" s="5">
        <v>129.1</v>
      </c>
      <c r="CS601" s="5">
        <v>131.9</v>
      </c>
      <c r="CT601" s="5">
        <v>130.69999999999999</v>
      </c>
      <c r="CU601" s="5">
        <v>135.6</v>
      </c>
      <c r="CV601" s="5">
        <v>127.7</v>
      </c>
      <c r="CW601" s="5">
        <v>132.1</v>
      </c>
      <c r="CX601" s="5">
        <v>132.80000000000001</v>
      </c>
      <c r="CY601" s="5">
        <v>128.9</v>
      </c>
      <c r="CZ601" s="5">
        <v>122.5</v>
      </c>
      <c r="DA601" s="5">
        <v>123.3</v>
      </c>
      <c r="DB601" s="5">
        <v>121.6</v>
      </c>
      <c r="DC601" s="5">
        <v>126</v>
      </c>
      <c r="DD601" s="5">
        <v>130.1</v>
      </c>
      <c r="DE601" s="5">
        <v>125.7</v>
      </c>
      <c r="DF601" s="5">
        <v>129.6</v>
      </c>
      <c r="DG601" s="5">
        <v>130.4</v>
      </c>
      <c r="DH601" s="5">
        <v>133.5</v>
      </c>
      <c r="DI601" s="5">
        <v>126.4</v>
      </c>
      <c r="DJ601" s="5">
        <v>133.4</v>
      </c>
      <c r="DK601" s="5">
        <v>138.19999999999999</v>
      </c>
      <c r="DL601" s="5">
        <v>138.9</v>
      </c>
      <c r="DM601" s="5">
        <v>136.6</v>
      </c>
      <c r="DN601" s="5">
        <v>135.69999999999999</v>
      </c>
      <c r="DO601" s="5">
        <v>142.19999999999999</v>
      </c>
      <c r="DP601" s="5">
        <v>146.30000000000001</v>
      </c>
      <c r="DQ601" s="5">
        <v>154.5</v>
      </c>
      <c r="DR601" s="5">
        <v>146.5</v>
      </c>
      <c r="DS601" s="5">
        <v>149.9</v>
      </c>
      <c r="DT601" s="5">
        <v>154.1</v>
      </c>
    </row>
    <row r="602" spans="1:124">
      <c r="A602" s="3" t="s">
        <v>1217</v>
      </c>
      <c r="B602" s="3" t="s">
        <v>1218</v>
      </c>
      <c r="C602" s="4">
        <v>6.1690000000000002E-2</v>
      </c>
      <c r="D602" s="5">
        <v>102.6</v>
      </c>
      <c r="E602" s="5">
        <v>102</v>
      </c>
      <c r="F602" s="5">
        <v>102.1</v>
      </c>
      <c r="G602" s="5">
        <v>103.7</v>
      </c>
      <c r="H602" s="5">
        <v>104.9</v>
      </c>
      <c r="I602" s="5">
        <v>106.4</v>
      </c>
      <c r="J602" s="5">
        <v>107.5</v>
      </c>
      <c r="K602" s="5">
        <v>107.5</v>
      </c>
      <c r="L602" s="5">
        <v>107.6</v>
      </c>
      <c r="M602" s="5">
        <v>107.1</v>
      </c>
      <c r="N602" s="5">
        <v>107.1</v>
      </c>
      <c r="O602" s="5">
        <v>106.7</v>
      </c>
      <c r="P602" s="5">
        <v>106.3</v>
      </c>
      <c r="Q602" s="5">
        <v>106.1</v>
      </c>
      <c r="R602" s="5">
        <v>106.1</v>
      </c>
      <c r="S602" s="5">
        <v>106.4</v>
      </c>
      <c r="T602" s="5">
        <v>107.4</v>
      </c>
      <c r="U602" s="5">
        <v>106.5</v>
      </c>
      <c r="V602" s="5">
        <v>106.5</v>
      </c>
      <c r="W602" s="5">
        <v>108.6</v>
      </c>
      <c r="X602" s="5">
        <v>110.5</v>
      </c>
      <c r="Y602" s="5">
        <v>111.3</v>
      </c>
      <c r="Z602" s="5">
        <v>111.3</v>
      </c>
      <c r="AA602" s="5">
        <v>112.7</v>
      </c>
      <c r="AB602" s="5">
        <v>113.4</v>
      </c>
      <c r="AC602" s="5">
        <v>112.8</v>
      </c>
      <c r="AD602" s="5">
        <v>112.8</v>
      </c>
      <c r="AE602" s="5">
        <v>112.8</v>
      </c>
      <c r="AF602" s="5">
        <v>115.3</v>
      </c>
      <c r="AG602" s="5">
        <v>115.4</v>
      </c>
      <c r="AH602" s="5">
        <v>116.1</v>
      </c>
      <c r="AI602" s="5">
        <v>116.1</v>
      </c>
      <c r="AJ602" s="5">
        <v>116.5</v>
      </c>
      <c r="AK602" s="5">
        <v>119.9</v>
      </c>
      <c r="AL602" s="5">
        <v>120.1</v>
      </c>
      <c r="AM602" s="5">
        <v>120.1</v>
      </c>
      <c r="AN602" s="5">
        <v>119</v>
      </c>
      <c r="AO602" s="5">
        <v>118.9</v>
      </c>
      <c r="AP602" s="5">
        <v>117.8</v>
      </c>
      <c r="AQ602" s="5">
        <v>115.6</v>
      </c>
      <c r="AR602" s="5">
        <v>115.5</v>
      </c>
      <c r="AS602" s="5">
        <v>113.3</v>
      </c>
      <c r="AT602" s="5">
        <v>111</v>
      </c>
      <c r="AU602" s="5">
        <v>109.7</v>
      </c>
      <c r="AV602" s="5">
        <v>109</v>
      </c>
      <c r="AW602" s="5">
        <v>108.8</v>
      </c>
      <c r="AX602" s="5">
        <v>106.9</v>
      </c>
      <c r="AY602" s="5">
        <v>108.1</v>
      </c>
      <c r="AZ602" s="5">
        <v>104</v>
      </c>
      <c r="BA602" s="5">
        <v>105.2</v>
      </c>
      <c r="BB602" s="5">
        <v>107</v>
      </c>
      <c r="BC602" s="5">
        <v>106.8</v>
      </c>
      <c r="BD602" s="5">
        <v>105.5</v>
      </c>
      <c r="BE602" s="5">
        <v>105.2</v>
      </c>
      <c r="BF602" s="5">
        <v>105.8</v>
      </c>
      <c r="BG602" s="5">
        <v>105.9</v>
      </c>
      <c r="BH602" s="5">
        <v>106.1</v>
      </c>
      <c r="BI602" s="5">
        <v>106.4</v>
      </c>
      <c r="BJ602" s="5">
        <v>106.5</v>
      </c>
      <c r="BK602" s="5">
        <v>104.3</v>
      </c>
      <c r="BL602" s="5">
        <v>108</v>
      </c>
      <c r="BM602" s="5">
        <v>108</v>
      </c>
      <c r="BN602" s="5">
        <v>109.1</v>
      </c>
      <c r="BO602" s="5">
        <v>109.2</v>
      </c>
      <c r="BP602" s="5">
        <v>109.3</v>
      </c>
      <c r="BQ602" s="5">
        <v>109.3</v>
      </c>
      <c r="BR602" s="5">
        <v>109.3</v>
      </c>
      <c r="BS602" s="5">
        <v>109.3</v>
      </c>
      <c r="BT602" s="5">
        <v>109.3</v>
      </c>
      <c r="BU602" s="5">
        <v>109.3</v>
      </c>
      <c r="BV602" s="5">
        <v>109.3</v>
      </c>
      <c r="BW602" s="5">
        <v>109.3</v>
      </c>
      <c r="BX602" s="5">
        <v>111</v>
      </c>
      <c r="BY602" s="5">
        <v>110.2</v>
      </c>
      <c r="BZ602" s="5">
        <v>111</v>
      </c>
      <c r="CA602" s="5">
        <v>110.5</v>
      </c>
      <c r="CB602" s="5">
        <v>111.9</v>
      </c>
      <c r="CC602" s="5">
        <v>113.4</v>
      </c>
      <c r="CD602" s="5">
        <v>113.2</v>
      </c>
      <c r="CE602" s="5">
        <v>113.4</v>
      </c>
      <c r="CF602" s="5">
        <v>112.8</v>
      </c>
      <c r="CG602" s="5">
        <v>111</v>
      </c>
      <c r="CH602" s="5">
        <v>111</v>
      </c>
      <c r="CI602" s="5">
        <v>111</v>
      </c>
      <c r="CJ602" s="5">
        <v>111.4</v>
      </c>
      <c r="CK602" s="5">
        <v>110.5</v>
      </c>
      <c r="CL602" s="5">
        <v>109</v>
      </c>
      <c r="CM602" s="5">
        <v>108.7</v>
      </c>
      <c r="CN602" s="5">
        <v>108.3</v>
      </c>
      <c r="CO602" s="5">
        <v>107.7</v>
      </c>
      <c r="CP602" s="5">
        <v>107.3</v>
      </c>
      <c r="CQ602" s="5">
        <v>105.9</v>
      </c>
      <c r="CR602" s="5">
        <v>105.9</v>
      </c>
      <c r="CS602" s="5">
        <v>107.6</v>
      </c>
      <c r="CT602" s="5">
        <v>107.3</v>
      </c>
      <c r="CU602" s="5">
        <v>107.4</v>
      </c>
      <c r="CV602" s="5">
        <v>107.4</v>
      </c>
      <c r="CW602" s="5">
        <v>107.4</v>
      </c>
      <c r="CX602" s="5">
        <v>106.1</v>
      </c>
      <c r="CY602" s="5">
        <v>106.5</v>
      </c>
      <c r="CZ602" s="5">
        <v>107.8</v>
      </c>
      <c r="DA602" s="5">
        <v>110.8</v>
      </c>
      <c r="DB602" s="5">
        <v>110.9</v>
      </c>
      <c r="DC602" s="5">
        <v>112</v>
      </c>
      <c r="DD602" s="5">
        <v>109.1</v>
      </c>
      <c r="DE602" s="5">
        <v>112.2</v>
      </c>
      <c r="DF602" s="5">
        <v>112.6</v>
      </c>
      <c r="DG602" s="5">
        <v>109.3</v>
      </c>
      <c r="DH602" s="5">
        <v>109.8</v>
      </c>
      <c r="DI602" s="5">
        <v>114.1</v>
      </c>
      <c r="DJ602" s="5">
        <v>114</v>
      </c>
      <c r="DK602" s="5">
        <v>114.5</v>
      </c>
      <c r="DL602" s="5">
        <v>128.9</v>
      </c>
      <c r="DM602" s="5">
        <v>134</v>
      </c>
      <c r="DN602" s="5">
        <v>133.19999999999999</v>
      </c>
      <c r="DO602" s="5">
        <v>132</v>
      </c>
      <c r="DP602" s="5">
        <v>134.80000000000001</v>
      </c>
      <c r="DQ602" s="5">
        <v>140.4</v>
      </c>
      <c r="DR602" s="5">
        <v>140.30000000000001</v>
      </c>
      <c r="DS602" s="5">
        <v>140.30000000000001</v>
      </c>
      <c r="DT602" s="5">
        <v>139.19999999999999</v>
      </c>
    </row>
    <row r="603" spans="1:124">
      <c r="A603" s="3" t="s">
        <v>1219</v>
      </c>
      <c r="B603" s="3" t="s">
        <v>1220</v>
      </c>
      <c r="C603" s="4">
        <v>0.27050999999999997</v>
      </c>
      <c r="D603" s="5">
        <v>99.6</v>
      </c>
      <c r="E603" s="5">
        <v>106.1</v>
      </c>
      <c r="F603" s="5">
        <v>113.5</v>
      </c>
      <c r="G603" s="5">
        <v>104.9</v>
      </c>
      <c r="H603" s="5">
        <v>105.4</v>
      </c>
      <c r="I603" s="5">
        <v>98.4</v>
      </c>
      <c r="J603" s="5">
        <v>106.6</v>
      </c>
      <c r="K603" s="5">
        <v>103.7</v>
      </c>
      <c r="L603" s="5">
        <v>96.1</v>
      </c>
      <c r="M603" s="5">
        <v>100.5</v>
      </c>
      <c r="N603" s="5">
        <v>94.1</v>
      </c>
      <c r="O603" s="5">
        <v>99.3</v>
      </c>
      <c r="P603" s="5">
        <v>100.8</v>
      </c>
      <c r="Q603" s="5">
        <v>103.8</v>
      </c>
      <c r="R603" s="5">
        <v>101.6</v>
      </c>
      <c r="S603" s="5">
        <v>116.5</v>
      </c>
      <c r="T603" s="5">
        <v>99.8</v>
      </c>
      <c r="U603" s="5">
        <v>105.5</v>
      </c>
      <c r="V603" s="5">
        <v>97.6</v>
      </c>
      <c r="W603" s="5">
        <v>93.8</v>
      </c>
      <c r="X603" s="5">
        <v>98</v>
      </c>
      <c r="Y603" s="5">
        <v>103.1</v>
      </c>
      <c r="Z603" s="5">
        <v>104.5</v>
      </c>
      <c r="AA603" s="5">
        <v>114.2</v>
      </c>
      <c r="AB603" s="5">
        <v>99.2</v>
      </c>
      <c r="AC603" s="5">
        <v>100.2</v>
      </c>
      <c r="AD603" s="5">
        <v>129.69999999999999</v>
      </c>
      <c r="AE603" s="5">
        <v>118</v>
      </c>
      <c r="AF603" s="5">
        <v>123.4</v>
      </c>
      <c r="AG603" s="5">
        <v>111.3</v>
      </c>
      <c r="AH603" s="5">
        <v>116.4</v>
      </c>
      <c r="AI603" s="5">
        <v>99.9</v>
      </c>
      <c r="AJ603" s="5">
        <v>109.8</v>
      </c>
      <c r="AK603" s="5">
        <v>107.2</v>
      </c>
      <c r="AL603" s="5">
        <v>106.8</v>
      </c>
      <c r="AM603" s="5">
        <v>105.1</v>
      </c>
      <c r="AN603" s="5">
        <v>111.6</v>
      </c>
      <c r="AO603" s="5">
        <v>116.6</v>
      </c>
      <c r="AP603" s="5">
        <v>112.4</v>
      </c>
      <c r="AQ603" s="5">
        <v>109</v>
      </c>
      <c r="AR603" s="5">
        <v>110.6</v>
      </c>
      <c r="AS603" s="5">
        <v>106.7</v>
      </c>
      <c r="AT603" s="5">
        <v>130</v>
      </c>
      <c r="AU603" s="5">
        <v>119.7</v>
      </c>
      <c r="AV603" s="5">
        <v>115.5</v>
      </c>
      <c r="AW603" s="5">
        <v>115.1</v>
      </c>
      <c r="AX603" s="5">
        <v>117.5</v>
      </c>
      <c r="AY603" s="5">
        <v>119.5</v>
      </c>
      <c r="AZ603" s="5">
        <v>118</v>
      </c>
      <c r="BA603" s="5">
        <v>116.7</v>
      </c>
      <c r="BB603" s="5">
        <v>116.9</v>
      </c>
      <c r="BC603" s="5">
        <v>122.9</v>
      </c>
      <c r="BD603" s="5">
        <v>117.7</v>
      </c>
      <c r="BE603" s="5">
        <v>118.1</v>
      </c>
      <c r="BF603" s="5">
        <v>120.3</v>
      </c>
      <c r="BG603" s="5">
        <v>117.1</v>
      </c>
      <c r="BH603" s="5">
        <v>117.5</v>
      </c>
      <c r="BI603" s="5">
        <v>117.5</v>
      </c>
      <c r="BJ603" s="5">
        <v>117.5</v>
      </c>
      <c r="BK603" s="5">
        <v>118</v>
      </c>
      <c r="BL603" s="5">
        <v>118</v>
      </c>
      <c r="BM603" s="5">
        <v>118</v>
      </c>
      <c r="BN603" s="5">
        <v>117.5</v>
      </c>
      <c r="BO603" s="5">
        <v>118.1</v>
      </c>
      <c r="BP603" s="5">
        <v>117.5</v>
      </c>
      <c r="BQ603" s="5">
        <v>117.7</v>
      </c>
      <c r="BR603" s="5">
        <v>120.3</v>
      </c>
      <c r="BS603" s="5">
        <v>118.8</v>
      </c>
      <c r="BT603" s="5">
        <v>119.6</v>
      </c>
      <c r="BU603" s="5">
        <v>119.2</v>
      </c>
      <c r="BV603" s="5">
        <v>119.4</v>
      </c>
      <c r="BW603" s="5">
        <v>116.8</v>
      </c>
      <c r="BX603" s="5">
        <v>117.2</v>
      </c>
      <c r="BY603" s="5">
        <v>118.5</v>
      </c>
      <c r="BZ603" s="5">
        <v>115.3</v>
      </c>
      <c r="CA603" s="5">
        <v>112.5</v>
      </c>
      <c r="CB603" s="5">
        <v>115.1</v>
      </c>
      <c r="CC603" s="5">
        <v>116.1</v>
      </c>
      <c r="CD603" s="5">
        <v>136.69999999999999</v>
      </c>
      <c r="CE603" s="5">
        <v>136.1</v>
      </c>
      <c r="CF603" s="5">
        <v>136.80000000000001</v>
      </c>
      <c r="CG603" s="5">
        <v>137.5</v>
      </c>
      <c r="CH603" s="5">
        <v>141</v>
      </c>
      <c r="CI603" s="5">
        <v>138.30000000000001</v>
      </c>
      <c r="CJ603" s="5">
        <v>140.5</v>
      </c>
      <c r="CK603" s="5">
        <v>143.5</v>
      </c>
      <c r="CL603" s="5">
        <v>143.5</v>
      </c>
      <c r="CM603" s="5">
        <v>147.5</v>
      </c>
      <c r="CN603" s="5">
        <v>145.1</v>
      </c>
      <c r="CO603" s="5">
        <v>149.19999999999999</v>
      </c>
      <c r="CP603" s="5">
        <v>148.5</v>
      </c>
      <c r="CQ603" s="5">
        <v>151.4</v>
      </c>
      <c r="CR603" s="5">
        <v>149.69999999999999</v>
      </c>
      <c r="CS603" s="5">
        <v>147.1</v>
      </c>
      <c r="CT603" s="5">
        <v>146.6</v>
      </c>
      <c r="CU603" s="5">
        <v>145.19999999999999</v>
      </c>
      <c r="CV603" s="5">
        <v>145.19999999999999</v>
      </c>
      <c r="CW603" s="5">
        <v>145.9</v>
      </c>
      <c r="CX603" s="5">
        <v>147.5</v>
      </c>
      <c r="CY603" s="5">
        <v>146.1</v>
      </c>
      <c r="CZ603" s="5">
        <v>143.80000000000001</v>
      </c>
      <c r="DA603" s="5">
        <v>143</v>
      </c>
      <c r="DB603" s="5">
        <v>143.4</v>
      </c>
      <c r="DC603" s="5">
        <v>145.4</v>
      </c>
      <c r="DD603" s="5">
        <v>146.5</v>
      </c>
      <c r="DE603" s="5">
        <v>147.6</v>
      </c>
      <c r="DF603" s="5">
        <v>146.1</v>
      </c>
      <c r="DG603" s="5">
        <v>148.30000000000001</v>
      </c>
      <c r="DH603" s="5">
        <v>155.30000000000001</v>
      </c>
      <c r="DI603" s="5">
        <v>154</v>
      </c>
      <c r="DJ603" s="5">
        <v>155.6</v>
      </c>
      <c r="DK603" s="5">
        <v>154.69999999999999</v>
      </c>
      <c r="DL603" s="5">
        <v>155.80000000000001</v>
      </c>
      <c r="DM603" s="5">
        <v>157.80000000000001</v>
      </c>
      <c r="DN603" s="5">
        <v>157.6</v>
      </c>
      <c r="DO603" s="5">
        <v>160.19999999999999</v>
      </c>
      <c r="DP603" s="5">
        <v>160.6</v>
      </c>
      <c r="DQ603" s="5">
        <v>165.1</v>
      </c>
      <c r="DR603" s="5">
        <v>165.8</v>
      </c>
      <c r="DS603" s="5">
        <v>165</v>
      </c>
      <c r="DT603" s="5">
        <v>166.9</v>
      </c>
    </row>
    <row r="604" spans="1:124">
      <c r="A604" s="3" t="s">
        <v>1221</v>
      </c>
      <c r="B604" s="3" t="s">
        <v>1222</v>
      </c>
      <c r="C604" s="4">
        <v>0.27050999999999997</v>
      </c>
      <c r="D604" s="5">
        <v>99.6</v>
      </c>
      <c r="E604" s="5">
        <v>106.1</v>
      </c>
      <c r="F604" s="5">
        <v>113.5</v>
      </c>
      <c r="G604" s="5">
        <v>104.9</v>
      </c>
      <c r="H604" s="5">
        <v>105.4</v>
      </c>
      <c r="I604" s="5">
        <v>98.4</v>
      </c>
      <c r="J604" s="5">
        <v>106.6</v>
      </c>
      <c r="K604" s="5">
        <v>103.7</v>
      </c>
      <c r="L604" s="5">
        <v>96.1</v>
      </c>
      <c r="M604" s="5">
        <v>100.5</v>
      </c>
      <c r="N604" s="5">
        <v>94.1</v>
      </c>
      <c r="O604" s="5">
        <v>99.3</v>
      </c>
      <c r="P604" s="5">
        <v>100.8</v>
      </c>
      <c r="Q604" s="5">
        <v>103.8</v>
      </c>
      <c r="R604" s="5">
        <v>101.6</v>
      </c>
      <c r="S604" s="5">
        <v>116.5</v>
      </c>
      <c r="T604" s="5">
        <v>99.8</v>
      </c>
      <c r="U604" s="5">
        <v>105.5</v>
      </c>
      <c r="V604" s="5">
        <v>97.6</v>
      </c>
      <c r="W604" s="5">
        <v>93.8</v>
      </c>
      <c r="X604" s="5">
        <v>98</v>
      </c>
      <c r="Y604" s="5">
        <v>103.1</v>
      </c>
      <c r="Z604" s="5">
        <v>104.5</v>
      </c>
      <c r="AA604" s="5">
        <v>114.2</v>
      </c>
      <c r="AB604" s="5">
        <v>99.2</v>
      </c>
      <c r="AC604" s="5">
        <v>100.2</v>
      </c>
      <c r="AD604" s="5">
        <v>129.69999999999999</v>
      </c>
      <c r="AE604" s="5">
        <v>118</v>
      </c>
      <c r="AF604" s="5">
        <v>123.4</v>
      </c>
      <c r="AG604" s="5">
        <v>111.3</v>
      </c>
      <c r="AH604" s="5">
        <v>116.4</v>
      </c>
      <c r="AI604" s="5">
        <v>99.9</v>
      </c>
      <c r="AJ604" s="5">
        <v>109.8</v>
      </c>
      <c r="AK604" s="5">
        <v>107.2</v>
      </c>
      <c r="AL604" s="5">
        <v>106.8</v>
      </c>
      <c r="AM604" s="5">
        <v>105.1</v>
      </c>
      <c r="AN604" s="5">
        <v>111.6</v>
      </c>
      <c r="AO604" s="5">
        <v>116.6</v>
      </c>
      <c r="AP604" s="5">
        <v>112.4</v>
      </c>
      <c r="AQ604" s="5">
        <v>109</v>
      </c>
      <c r="AR604" s="5">
        <v>110.6</v>
      </c>
      <c r="AS604" s="5">
        <v>106.7</v>
      </c>
      <c r="AT604" s="5">
        <v>130</v>
      </c>
      <c r="AU604" s="5">
        <v>119.7</v>
      </c>
      <c r="AV604" s="5">
        <v>115.5</v>
      </c>
      <c r="AW604" s="5">
        <v>115.1</v>
      </c>
      <c r="AX604" s="5">
        <v>117.5</v>
      </c>
      <c r="AY604" s="5">
        <v>119.5</v>
      </c>
      <c r="AZ604" s="5">
        <v>118</v>
      </c>
      <c r="BA604" s="5">
        <v>116.7</v>
      </c>
      <c r="BB604" s="5">
        <v>116.9</v>
      </c>
      <c r="BC604" s="5">
        <v>122.9</v>
      </c>
      <c r="BD604" s="5">
        <v>117.7</v>
      </c>
      <c r="BE604" s="5">
        <v>118.1</v>
      </c>
      <c r="BF604" s="5">
        <v>120.3</v>
      </c>
      <c r="BG604" s="5">
        <v>117.1</v>
      </c>
      <c r="BH604" s="5">
        <v>117.5</v>
      </c>
      <c r="BI604" s="5">
        <v>117.5</v>
      </c>
      <c r="BJ604" s="5">
        <v>117.5</v>
      </c>
      <c r="BK604" s="5">
        <v>118</v>
      </c>
      <c r="BL604" s="5">
        <v>118</v>
      </c>
      <c r="BM604" s="5">
        <v>118</v>
      </c>
      <c r="BN604" s="5">
        <v>117.5</v>
      </c>
      <c r="BO604" s="5">
        <v>118.1</v>
      </c>
      <c r="BP604" s="5">
        <v>117.5</v>
      </c>
      <c r="BQ604" s="5">
        <v>117.7</v>
      </c>
      <c r="BR604" s="5">
        <v>120.3</v>
      </c>
      <c r="BS604" s="5">
        <v>118.8</v>
      </c>
      <c r="BT604" s="5">
        <v>119.6</v>
      </c>
      <c r="BU604" s="5">
        <v>119.2</v>
      </c>
      <c r="BV604" s="5">
        <v>119.4</v>
      </c>
      <c r="BW604" s="5">
        <v>116.8</v>
      </c>
      <c r="BX604" s="5">
        <v>117.2</v>
      </c>
      <c r="BY604" s="5">
        <v>118.5</v>
      </c>
      <c r="BZ604" s="5">
        <v>115.3</v>
      </c>
      <c r="CA604" s="5">
        <v>112.5</v>
      </c>
      <c r="CB604" s="5">
        <v>115.1</v>
      </c>
      <c r="CC604" s="5">
        <v>116.1</v>
      </c>
      <c r="CD604" s="5">
        <v>136.69999999999999</v>
      </c>
      <c r="CE604" s="5">
        <v>136.1</v>
      </c>
      <c r="CF604" s="5">
        <v>136.80000000000001</v>
      </c>
      <c r="CG604" s="5">
        <v>137.5</v>
      </c>
      <c r="CH604" s="5">
        <v>141</v>
      </c>
      <c r="CI604" s="5">
        <v>138.30000000000001</v>
      </c>
      <c r="CJ604" s="5">
        <v>140.5</v>
      </c>
      <c r="CK604" s="5">
        <v>143.5</v>
      </c>
      <c r="CL604" s="5">
        <v>143.5</v>
      </c>
      <c r="CM604" s="5">
        <v>147.5</v>
      </c>
      <c r="CN604" s="5">
        <v>145.1</v>
      </c>
      <c r="CO604" s="5">
        <v>149.19999999999999</v>
      </c>
      <c r="CP604" s="5">
        <v>148.5</v>
      </c>
      <c r="CQ604" s="5">
        <v>151.4</v>
      </c>
      <c r="CR604" s="5">
        <v>149.69999999999999</v>
      </c>
      <c r="CS604" s="5">
        <v>147.1</v>
      </c>
      <c r="CT604" s="5">
        <v>146.6</v>
      </c>
      <c r="CU604" s="5">
        <v>145.19999999999999</v>
      </c>
      <c r="CV604" s="5">
        <v>145.19999999999999</v>
      </c>
      <c r="CW604" s="5">
        <v>145.9</v>
      </c>
      <c r="CX604" s="5">
        <v>147.5</v>
      </c>
      <c r="CY604" s="5">
        <v>146.1</v>
      </c>
      <c r="CZ604" s="5">
        <v>143.80000000000001</v>
      </c>
      <c r="DA604" s="5">
        <v>143</v>
      </c>
      <c r="DB604" s="5">
        <v>143.4</v>
      </c>
      <c r="DC604" s="5">
        <v>145.4</v>
      </c>
      <c r="DD604" s="5">
        <v>146.5</v>
      </c>
      <c r="DE604" s="5">
        <v>147.6</v>
      </c>
      <c r="DF604" s="5">
        <v>146.1</v>
      </c>
      <c r="DG604" s="5">
        <v>148.30000000000001</v>
      </c>
      <c r="DH604" s="5">
        <v>155.30000000000001</v>
      </c>
      <c r="DI604" s="5">
        <v>154</v>
      </c>
      <c r="DJ604" s="5">
        <v>155.6</v>
      </c>
      <c r="DK604" s="5">
        <v>154.69999999999999</v>
      </c>
      <c r="DL604" s="5">
        <v>155.80000000000001</v>
      </c>
      <c r="DM604" s="5">
        <v>157.80000000000001</v>
      </c>
      <c r="DN604" s="5">
        <v>157.6</v>
      </c>
      <c r="DO604" s="5">
        <v>160.19999999999999</v>
      </c>
      <c r="DP604" s="5">
        <v>160.6</v>
      </c>
      <c r="DQ604" s="5">
        <v>165.1</v>
      </c>
      <c r="DR604" s="5">
        <v>165.8</v>
      </c>
      <c r="DS604" s="5">
        <v>165</v>
      </c>
      <c r="DT604" s="5">
        <v>166.9</v>
      </c>
    </row>
    <row r="605" spans="1:124">
      <c r="A605" s="3" t="s">
        <v>1223</v>
      </c>
      <c r="B605" s="3" t="s">
        <v>1224</v>
      </c>
      <c r="C605" s="4">
        <v>3.1549800000000001</v>
      </c>
      <c r="D605" s="5">
        <v>103.1</v>
      </c>
      <c r="E605" s="5">
        <v>103</v>
      </c>
      <c r="F605" s="5">
        <v>103.9</v>
      </c>
      <c r="G605" s="5">
        <v>104.4</v>
      </c>
      <c r="H605" s="5">
        <v>104.6</v>
      </c>
      <c r="I605" s="5">
        <v>103.3</v>
      </c>
      <c r="J605" s="5">
        <v>103.3</v>
      </c>
      <c r="K605" s="5">
        <v>102.3</v>
      </c>
      <c r="L605" s="5">
        <v>102.4</v>
      </c>
      <c r="M605" s="5">
        <v>101.8</v>
      </c>
      <c r="N605" s="5">
        <v>102.4</v>
      </c>
      <c r="O605" s="5">
        <v>103.5</v>
      </c>
      <c r="P605" s="5">
        <v>102.8</v>
      </c>
      <c r="Q605" s="5">
        <v>102.2</v>
      </c>
      <c r="R605" s="5">
        <v>101</v>
      </c>
      <c r="S605" s="5">
        <v>101.8</v>
      </c>
      <c r="T605" s="5">
        <v>102.8</v>
      </c>
      <c r="U605" s="5">
        <v>103.8</v>
      </c>
      <c r="V605" s="5">
        <v>102.6</v>
      </c>
      <c r="W605" s="5">
        <v>103.1</v>
      </c>
      <c r="X605" s="5">
        <v>103.1</v>
      </c>
      <c r="Y605" s="5">
        <v>104.1</v>
      </c>
      <c r="Z605" s="5">
        <v>104.3</v>
      </c>
      <c r="AA605" s="5">
        <v>104.5</v>
      </c>
      <c r="AB605" s="5">
        <v>104.1</v>
      </c>
      <c r="AC605" s="5">
        <v>105.8</v>
      </c>
      <c r="AD605" s="5">
        <v>105.3</v>
      </c>
      <c r="AE605" s="5">
        <v>104.9</v>
      </c>
      <c r="AF605" s="5">
        <v>105.5</v>
      </c>
      <c r="AG605" s="5">
        <v>104.9</v>
      </c>
      <c r="AH605" s="5">
        <v>105.4</v>
      </c>
      <c r="AI605" s="5">
        <v>105.2</v>
      </c>
      <c r="AJ605" s="5">
        <v>105.8</v>
      </c>
      <c r="AK605" s="5">
        <v>106.6</v>
      </c>
      <c r="AL605" s="5">
        <v>107.4</v>
      </c>
      <c r="AM605" s="5">
        <v>108.2</v>
      </c>
      <c r="AN605" s="5">
        <v>106.4</v>
      </c>
      <c r="AO605" s="5">
        <v>106.8</v>
      </c>
      <c r="AP605" s="5">
        <v>106.9</v>
      </c>
      <c r="AQ605" s="5">
        <v>105.9</v>
      </c>
      <c r="AR605" s="5">
        <v>106</v>
      </c>
      <c r="AS605" s="5">
        <v>106.3</v>
      </c>
      <c r="AT605" s="5">
        <v>105.5</v>
      </c>
      <c r="AU605" s="5">
        <v>105.7</v>
      </c>
      <c r="AV605" s="5">
        <v>105.4</v>
      </c>
      <c r="AW605" s="5">
        <v>105</v>
      </c>
      <c r="AX605" s="5">
        <v>105.2</v>
      </c>
      <c r="AY605" s="5">
        <v>105.1</v>
      </c>
      <c r="AZ605" s="5">
        <v>103.7</v>
      </c>
      <c r="BA605" s="5">
        <v>104.2</v>
      </c>
      <c r="BB605" s="5">
        <v>104.2</v>
      </c>
      <c r="BC605" s="5">
        <v>104</v>
      </c>
      <c r="BD605" s="5">
        <v>103.4</v>
      </c>
      <c r="BE605" s="5">
        <v>104.2</v>
      </c>
      <c r="BF605" s="5">
        <v>105.1</v>
      </c>
      <c r="BG605" s="5">
        <v>103.7</v>
      </c>
      <c r="BH605" s="5">
        <v>105.6</v>
      </c>
      <c r="BI605" s="5">
        <v>106.8</v>
      </c>
      <c r="BJ605" s="5">
        <v>107.6</v>
      </c>
      <c r="BK605" s="5">
        <v>108.5</v>
      </c>
      <c r="BL605" s="5">
        <v>108.4</v>
      </c>
      <c r="BM605" s="5">
        <v>108.2</v>
      </c>
      <c r="BN605" s="5">
        <v>107.2</v>
      </c>
      <c r="BO605" s="5">
        <v>107.7</v>
      </c>
      <c r="BP605" s="5">
        <v>106.3</v>
      </c>
      <c r="BQ605" s="5">
        <v>108.9</v>
      </c>
      <c r="BR605" s="5">
        <v>109.6</v>
      </c>
      <c r="BS605" s="5">
        <v>111.2</v>
      </c>
      <c r="BT605" s="5">
        <v>110.9</v>
      </c>
      <c r="BU605" s="5">
        <v>111.4</v>
      </c>
      <c r="BV605" s="5">
        <v>112.1</v>
      </c>
      <c r="BW605" s="5">
        <v>112</v>
      </c>
      <c r="BX605" s="5">
        <v>111.5</v>
      </c>
      <c r="BY605" s="5">
        <v>112.6</v>
      </c>
      <c r="BZ605" s="5">
        <v>114.1</v>
      </c>
      <c r="CA605" s="5">
        <v>114.9</v>
      </c>
      <c r="CB605" s="5">
        <v>115.4</v>
      </c>
      <c r="CC605" s="5">
        <v>115.3</v>
      </c>
      <c r="CD605" s="5">
        <v>116</v>
      </c>
      <c r="CE605" s="5">
        <v>115.8</v>
      </c>
      <c r="CF605" s="5">
        <v>115.7</v>
      </c>
      <c r="CG605" s="5">
        <v>116.4</v>
      </c>
      <c r="CH605" s="5">
        <v>116.1</v>
      </c>
      <c r="CI605" s="5">
        <v>116.8</v>
      </c>
      <c r="CJ605" s="5">
        <v>116.8</v>
      </c>
      <c r="CK605" s="5">
        <v>117</v>
      </c>
      <c r="CL605" s="5">
        <v>116.2</v>
      </c>
      <c r="CM605" s="5">
        <v>114.9</v>
      </c>
      <c r="CN605" s="5">
        <v>114.7</v>
      </c>
      <c r="CO605" s="5">
        <v>115.3</v>
      </c>
      <c r="CP605" s="5">
        <v>115.1</v>
      </c>
      <c r="CQ605" s="5">
        <v>115.7</v>
      </c>
      <c r="CR605" s="5">
        <v>115.2</v>
      </c>
      <c r="CS605" s="5">
        <v>115.2</v>
      </c>
      <c r="CT605" s="5">
        <v>114.6</v>
      </c>
      <c r="CU605" s="5">
        <v>115.3</v>
      </c>
      <c r="CV605" s="5">
        <v>114.8</v>
      </c>
      <c r="CW605" s="5">
        <v>112.8</v>
      </c>
      <c r="CX605" s="5">
        <v>113.8</v>
      </c>
      <c r="CY605" s="5">
        <v>113.3</v>
      </c>
      <c r="CZ605" s="5">
        <v>112.5</v>
      </c>
      <c r="DA605" s="5">
        <v>113.3</v>
      </c>
      <c r="DB605" s="5">
        <v>114.6</v>
      </c>
      <c r="DC605" s="5">
        <v>115.9</v>
      </c>
      <c r="DD605" s="5">
        <v>117.9</v>
      </c>
      <c r="DE605" s="5">
        <v>119.7</v>
      </c>
      <c r="DF605" s="5">
        <v>120.7</v>
      </c>
      <c r="DG605" s="5">
        <v>121.8</v>
      </c>
      <c r="DH605" s="5">
        <v>122.6</v>
      </c>
      <c r="DI605" s="5">
        <v>126.5</v>
      </c>
      <c r="DJ605" s="5">
        <v>127.5</v>
      </c>
      <c r="DK605" s="5">
        <v>129.30000000000001</v>
      </c>
      <c r="DL605" s="5">
        <v>130.6</v>
      </c>
      <c r="DM605" s="5">
        <v>130.6</v>
      </c>
      <c r="DN605" s="5">
        <v>130.9</v>
      </c>
      <c r="DO605" s="5">
        <v>132.4</v>
      </c>
      <c r="DP605" s="5">
        <v>133.1</v>
      </c>
      <c r="DQ605" s="5">
        <v>133.19999999999999</v>
      </c>
      <c r="DR605" s="5">
        <v>133.5</v>
      </c>
      <c r="DS605" s="5">
        <v>134.4</v>
      </c>
      <c r="DT605" s="5">
        <v>137.80000000000001</v>
      </c>
    </row>
    <row r="606" spans="1:124">
      <c r="A606" s="3" t="s">
        <v>1225</v>
      </c>
      <c r="B606" s="3" t="s">
        <v>1226</v>
      </c>
      <c r="C606" s="4">
        <v>1.0314399999999999</v>
      </c>
      <c r="D606" s="5">
        <v>105.9</v>
      </c>
      <c r="E606" s="5">
        <v>105.5</v>
      </c>
      <c r="F606" s="5">
        <v>106.6</v>
      </c>
      <c r="G606" s="5">
        <v>111</v>
      </c>
      <c r="H606" s="5">
        <v>109.9</v>
      </c>
      <c r="I606" s="5">
        <v>107.3</v>
      </c>
      <c r="J606" s="5">
        <v>107.6</v>
      </c>
      <c r="K606" s="5">
        <v>106.8</v>
      </c>
      <c r="L606" s="5">
        <v>105.8</v>
      </c>
      <c r="M606" s="5">
        <v>105.5</v>
      </c>
      <c r="N606" s="5">
        <v>107.2</v>
      </c>
      <c r="O606" s="5">
        <v>108.2</v>
      </c>
      <c r="P606" s="5">
        <v>107.7</v>
      </c>
      <c r="Q606" s="5">
        <v>104.2</v>
      </c>
      <c r="R606" s="5">
        <v>104.7</v>
      </c>
      <c r="S606" s="5">
        <v>103.9</v>
      </c>
      <c r="T606" s="5">
        <v>105.4</v>
      </c>
      <c r="U606" s="5">
        <v>106.1</v>
      </c>
      <c r="V606" s="5">
        <v>104</v>
      </c>
      <c r="W606" s="5">
        <v>105</v>
      </c>
      <c r="X606" s="5">
        <v>104.1</v>
      </c>
      <c r="Y606" s="5">
        <v>105.3</v>
      </c>
      <c r="Z606" s="5">
        <v>106.2</v>
      </c>
      <c r="AA606" s="5">
        <v>104.5</v>
      </c>
      <c r="AB606" s="5">
        <v>105.4</v>
      </c>
      <c r="AC606" s="5">
        <v>106.7</v>
      </c>
      <c r="AD606" s="5">
        <v>106.1</v>
      </c>
      <c r="AE606" s="5">
        <v>107.4</v>
      </c>
      <c r="AF606" s="5">
        <v>106.6</v>
      </c>
      <c r="AG606" s="5">
        <v>107</v>
      </c>
      <c r="AH606" s="5">
        <v>107.2</v>
      </c>
      <c r="AI606" s="5">
        <v>106.6</v>
      </c>
      <c r="AJ606" s="5">
        <v>107.5</v>
      </c>
      <c r="AK606" s="5">
        <v>107</v>
      </c>
      <c r="AL606" s="5">
        <v>108</v>
      </c>
      <c r="AM606" s="5">
        <v>109</v>
      </c>
      <c r="AN606" s="5">
        <v>107.2</v>
      </c>
      <c r="AO606" s="5">
        <v>107.1</v>
      </c>
      <c r="AP606" s="5">
        <v>106.9</v>
      </c>
      <c r="AQ606" s="5">
        <v>104</v>
      </c>
      <c r="AR606" s="5">
        <v>104.9</v>
      </c>
      <c r="AS606" s="5">
        <v>105.5</v>
      </c>
      <c r="AT606" s="5">
        <v>104.7</v>
      </c>
      <c r="AU606" s="5">
        <v>105</v>
      </c>
      <c r="AV606" s="5">
        <v>104.2</v>
      </c>
      <c r="AW606" s="5">
        <v>104.2</v>
      </c>
      <c r="AX606" s="5">
        <v>104.4</v>
      </c>
      <c r="AY606" s="5">
        <v>104.2</v>
      </c>
      <c r="AZ606" s="5">
        <v>102.7</v>
      </c>
      <c r="BA606" s="5">
        <v>102.3</v>
      </c>
      <c r="BB606" s="5">
        <v>101.1</v>
      </c>
      <c r="BC606" s="5">
        <v>101.5</v>
      </c>
      <c r="BD606" s="5">
        <v>100.2</v>
      </c>
      <c r="BE606" s="5">
        <v>101.2</v>
      </c>
      <c r="BF606" s="5">
        <v>102.1</v>
      </c>
      <c r="BG606" s="5">
        <v>100.3</v>
      </c>
      <c r="BH606" s="5">
        <v>102.9</v>
      </c>
      <c r="BI606" s="5">
        <v>104.9</v>
      </c>
      <c r="BJ606" s="5">
        <v>105.2</v>
      </c>
      <c r="BK606" s="5">
        <v>105</v>
      </c>
      <c r="BL606" s="5">
        <v>104.3</v>
      </c>
      <c r="BM606" s="5">
        <v>104.2</v>
      </c>
      <c r="BN606" s="5">
        <v>103.9</v>
      </c>
      <c r="BO606" s="5">
        <v>104.8</v>
      </c>
      <c r="BP606" s="5">
        <v>104.1</v>
      </c>
      <c r="BQ606" s="5">
        <v>105.7</v>
      </c>
      <c r="BR606" s="5">
        <v>104</v>
      </c>
      <c r="BS606" s="5">
        <v>105.3</v>
      </c>
      <c r="BT606" s="5">
        <v>106.2</v>
      </c>
      <c r="BU606" s="5">
        <v>108.4</v>
      </c>
      <c r="BV606" s="5">
        <v>109.6</v>
      </c>
      <c r="BW606" s="5">
        <v>109.8</v>
      </c>
      <c r="BX606" s="5">
        <v>108.5</v>
      </c>
      <c r="BY606" s="5">
        <v>109.5</v>
      </c>
      <c r="BZ606" s="5">
        <v>110.6</v>
      </c>
      <c r="CA606" s="5">
        <v>111.6</v>
      </c>
      <c r="CB606" s="5">
        <v>114.2</v>
      </c>
      <c r="CC606" s="5">
        <v>114.3</v>
      </c>
      <c r="CD606" s="5">
        <v>114.2</v>
      </c>
      <c r="CE606" s="5">
        <v>113.5</v>
      </c>
      <c r="CF606" s="5">
        <v>114.1</v>
      </c>
      <c r="CG606" s="5">
        <v>114.2</v>
      </c>
      <c r="CH606" s="5">
        <v>114.2</v>
      </c>
      <c r="CI606" s="5">
        <v>115</v>
      </c>
      <c r="CJ606" s="5">
        <v>115.6</v>
      </c>
      <c r="CK606" s="5">
        <v>115.4</v>
      </c>
      <c r="CL606" s="5">
        <v>114.7</v>
      </c>
      <c r="CM606" s="5">
        <v>114.2</v>
      </c>
      <c r="CN606" s="5">
        <v>114</v>
      </c>
      <c r="CO606" s="5">
        <v>113.6</v>
      </c>
      <c r="CP606" s="5">
        <v>113.6</v>
      </c>
      <c r="CQ606" s="5">
        <v>113.5</v>
      </c>
      <c r="CR606" s="5">
        <v>112.8</v>
      </c>
      <c r="CS606" s="5">
        <v>113</v>
      </c>
      <c r="CT606" s="5">
        <v>112.8</v>
      </c>
      <c r="CU606" s="5">
        <v>113.5</v>
      </c>
      <c r="CV606" s="5">
        <v>112.9</v>
      </c>
      <c r="CW606" s="5">
        <v>112.5</v>
      </c>
      <c r="CX606" s="5">
        <v>112</v>
      </c>
      <c r="CY606" s="5">
        <v>111.4</v>
      </c>
      <c r="CZ606" s="5">
        <v>110.6</v>
      </c>
      <c r="DA606" s="5">
        <v>110.1</v>
      </c>
      <c r="DB606" s="5">
        <v>112.3</v>
      </c>
      <c r="DC606" s="5">
        <v>113.3</v>
      </c>
      <c r="DD606" s="5">
        <v>116.3</v>
      </c>
      <c r="DE606" s="5">
        <v>119.7</v>
      </c>
      <c r="DF606" s="5">
        <v>118.6</v>
      </c>
      <c r="DG606" s="5">
        <v>119</v>
      </c>
      <c r="DH606" s="5">
        <v>120.6</v>
      </c>
      <c r="DI606" s="5">
        <v>122.6</v>
      </c>
      <c r="DJ606" s="5">
        <v>122.3</v>
      </c>
      <c r="DK606" s="5">
        <v>123.2</v>
      </c>
      <c r="DL606" s="5">
        <v>124.1</v>
      </c>
      <c r="DM606" s="5">
        <v>124</v>
      </c>
      <c r="DN606" s="5">
        <v>123.5</v>
      </c>
      <c r="DO606" s="5">
        <v>124.1</v>
      </c>
      <c r="DP606" s="5">
        <v>124.8</v>
      </c>
      <c r="DQ606" s="5">
        <v>124.6</v>
      </c>
      <c r="DR606" s="5">
        <v>125.3</v>
      </c>
      <c r="DS606" s="5">
        <v>127.5</v>
      </c>
      <c r="DT606" s="5">
        <v>130.30000000000001</v>
      </c>
    </row>
    <row r="607" spans="1:124">
      <c r="A607" s="3" t="s">
        <v>1227</v>
      </c>
      <c r="B607" s="3" t="s">
        <v>1228</v>
      </c>
      <c r="C607" s="4">
        <v>0.28647</v>
      </c>
      <c r="D607" s="5">
        <v>103</v>
      </c>
      <c r="E607" s="5">
        <v>104.6</v>
      </c>
      <c r="F607" s="5">
        <v>107.4</v>
      </c>
      <c r="G607" s="5">
        <v>108.1</v>
      </c>
      <c r="H607" s="5">
        <v>106.7</v>
      </c>
      <c r="I607" s="5">
        <v>105.5</v>
      </c>
      <c r="J607" s="5">
        <v>104.8</v>
      </c>
      <c r="K607" s="5">
        <v>103.7</v>
      </c>
      <c r="L607" s="5">
        <v>103.9</v>
      </c>
      <c r="M607" s="5">
        <v>104.8</v>
      </c>
      <c r="N607" s="5">
        <v>102.5</v>
      </c>
      <c r="O607" s="5">
        <v>101.4</v>
      </c>
      <c r="P607" s="5">
        <v>102.5</v>
      </c>
      <c r="Q607" s="5">
        <v>101.7</v>
      </c>
      <c r="R607" s="5">
        <v>101.5</v>
      </c>
      <c r="S607" s="5">
        <v>99.9</v>
      </c>
      <c r="T607" s="5">
        <v>102</v>
      </c>
      <c r="U607" s="5">
        <v>100.6</v>
      </c>
      <c r="V607" s="5">
        <v>100.1</v>
      </c>
      <c r="W607" s="5">
        <v>98.3</v>
      </c>
      <c r="X607" s="5">
        <v>99.2</v>
      </c>
      <c r="Y607" s="5">
        <v>102.9</v>
      </c>
      <c r="Z607" s="5">
        <v>104.5</v>
      </c>
      <c r="AA607" s="5">
        <v>98.1</v>
      </c>
      <c r="AB607" s="5">
        <v>98.8</v>
      </c>
      <c r="AC607" s="5">
        <v>98.2</v>
      </c>
      <c r="AD607" s="5">
        <v>100.1</v>
      </c>
      <c r="AE607" s="5">
        <v>104</v>
      </c>
      <c r="AF607" s="5">
        <v>104.5</v>
      </c>
      <c r="AG607" s="5">
        <v>103.1</v>
      </c>
      <c r="AH607" s="5">
        <v>102.1</v>
      </c>
      <c r="AI607" s="5">
        <v>100.5</v>
      </c>
      <c r="AJ607" s="5">
        <v>99.1</v>
      </c>
      <c r="AK607" s="5">
        <v>102.1</v>
      </c>
      <c r="AL607" s="5">
        <v>102.8</v>
      </c>
      <c r="AM607" s="5">
        <v>102.9</v>
      </c>
      <c r="AN607" s="5">
        <v>103.9</v>
      </c>
      <c r="AO607" s="5">
        <v>103.4</v>
      </c>
      <c r="AP607" s="5">
        <v>104.2</v>
      </c>
      <c r="AQ607" s="5">
        <v>100.5</v>
      </c>
      <c r="AR607" s="5">
        <v>101.2</v>
      </c>
      <c r="AS607" s="5">
        <v>100.5</v>
      </c>
      <c r="AT607" s="5">
        <v>101.5</v>
      </c>
      <c r="AU607" s="5">
        <v>101.8</v>
      </c>
      <c r="AV607" s="5">
        <v>99.5</v>
      </c>
      <c r="AW607" s="5">
        <v>98</v>
      </c>
      <c r="AX607" s="5">
        <v>99.7</v>
      </c>
      <c r="AY607" s="5">
        <v>99.2</v>
      </c>
      <c r="AZ607" s="5">
        <v>100.2</v>
      </c>
      <c r="BA607" s="5">
        <v>101.4</v>
      </c>
      <c r="BB607" s="5">
        <v>100.3</v>
      </c>
      <c r="BC607" s="5">
        <v>99.3</v>
      </c>
      <c r="BD607" s="5">
        <v>99.1</v>
      </c>
      <c r="BE607" s="5">
        <v>100.1</v>
      </c>
      <c r="BF607" s="5">
        <v>101.5</v>
      </c>
      <c r="BG607" s="5">
        <v>101.7</v>
      </c>
      <c r="BH607" s="5">
        <v>101.9</v>
      </c>
      <c r="BI607" s="5">
        <v>103.8</v>
      </c>
      <c r="BJ607" s="5">
        <v>103.6</v>
      </c>
      <c r="BK607" s="5">
        <v>104.1</v>
      </c>
      <c r="BL607" s="5">
        <v>104.7</v>
      </c>
      <c r="BM607" s="5">
        <v>104.9</v>
      </c>
      <c r="BN607" s="5">
        <v>104.4</v>
      </c>
      <c r="BO607" s="5">
        <v>104.9</v>
      </c>
      <c r="BP607" s="5">
        <v>104.9</v>
      </c>
      <c r="BQ607" s="5">
        <v>106</v>
      </c>
      <c r="BR607" s="5">
        <v>106.1</v>
      </c>
      <c r="BS607" s="5">
        <v>106.4</v>
      </c>
      <c r="BT607" s="5">
        <v>106.9</v>
      </c>
      <c r="BU607" s="5">
        <v>108.3</v>
      </c>
      <c r="BV607" s="5">
        <v>108.7</v>
      </c>
      <c r="BW607" s="5">
        <v>110.1</v>
      </c>
      <c r="BX607" s="5">
        <v>110.6</v>
      </c>
      <c r="BY607" s="5">
        <v>112.1</v>
      </c>
      <c r="BZ607" s="5">
        <v>113.9</v>
      </c>
      <c r="CA607" s="5">
        <v>113.5</v>
      </c>
      <c r="CB607" s="5">
        <v>115.3</v>
      </c>
      <c r="CC607" s="5">
        <v>114.6</v>
      </c>
      <c r="CD607" s="5">
        <v>115.9</v>
      </c>
      <c r="CE607" s="5">
        <v>114.7</v>
      </c>
      <c r="CF607" s="5">
        <v>114.5</v>
      </c>
      <c r="CG607" s="5">
        <v>115.1</v>
      </c>
      <c r="CH607" s="5">
        <v>114.4</v>
      </c>
      <c r="CI607" s="5">
        <v>114.3</v>
      </c>
      <c r="CJ607" s="5">
        <v>115.3</v>
      </c>
      <c r="CK607" s="5">
        <v>115.4</v>
      </c>
      <c r="CL607" s="5">
        <v>114.6</v>
      </c>
      <c r="CM607" s="5">
        <v>114.6</v>
      </c>
      <c r="CN607" s="5">
        <v>114.3</v>
      </c>
      <c r="CO607" s="5">
        <v>112.3</v>
      </c>
      <c r="CP607" s="5">
        <v>112.8</v>
      </c>
      <c r="CQ607" s="5">
        <v>112.7</v>
      </c>
      <c r="CR607" s="5">
        <v>111.6</v>
      </c>
      <c r="CS607" s="5">
        <v>113.1</v>
      </c>
      <c r="CT607" s="5">
        <v>112.5</v>
      </c>
      <c r="CU607" s="5">
        <v>112.8</v>
      </c>
      <c r="CV607" s="5">
        <v>113.1</v>
      </c>
      <c r="CW607" s="5">
        <v>113.9</v>
      </c>
      <c r="CX607" s="5">
        <v>114.1</v>
      </c>
      <c r="CY607" s="5">
        <v>112.3</v>
      </c>
      <c r="CZ607" s="5">
        <v>110.9</v>
      </c>
      <c r="DA607" s="5">
        <v>111.9</v>
      </c>
      <c r="DB607" s="5">
        <v>112</v>
      </c>
      <c r="DC607" s="5">
        <v>113.2</v>
      </c>
      <c r="DD607" s="5">
        <v>114.8</v>
      </c>
      <c r="DE607" s="5">
        <v>116.2</v>
      </c>
      <c r="DF607" s="5">
        <v>116.8</v>
      </c>
      <c r="DG607" s="5">
        <v>118.5</v>
      </c>
      <c r="DH607" s="5">
        <v>121.1</v>
      </c>
      <c r="DI607" s="5">
        <v>122.8</v>
      </c>
      <c r="DJ607" s="5">
        <v>125.4</v>
      </c>
      <c r="DK607" s="5">
        <v>126.4</v>
      </c>
      <c r="DL607" s="5">
        <v>127.7</v>
      </c>
      <c r="DM607" s="5">
        <v>130.19999999999999</v>
      </c>
      <c r="DN607" s="5">
        <v>131.19999999999999</v>
      </c>
      <c r="DO607" s="5">
        <v>131.6</v>
      </c>
      <c r="DP607" s="5">
        <v>132.6</v>
      </c>
      <c r="DQ607" s="5">
        <v>132.19999999999999</v>
      </c>
      <c r="DR607" s="5">
        <v>133.19999999999999</v>
      </c>
      <c r="DS607" s="5">
        <v>135.19999999999999</v>
      </c>
      <c r="DT607" s="5">
        <v>137.80000000000001</v>
      </c>
    </row>
    <row r="608" spans="1:124">
      <c r="A608" s="3" t="s">
        <v>1229</v>
      </c>
      <c r="B608" s="3" t="s">
        <v>1230</v>
      </c>
      <c r="C608" s="4">
        <v>0.14193</v>
      </c>
      <c r="D608" s="5">
        <v>103.6</v>
      </c>
      <c r="E608" s="5">
        <v>103.6</v>
      </c>
      <c r="F608" s="5">
        <v>103.6</v>
      </c>
      <c r="G608" s="5">
        <v>121.9</v>
      </c>
      <c r="H608" s="5">
        <v>121.9</v>
      </c>
      <c r="I608" s="5">
        <v>109.5</v>
      </c>
      <c r="J608" s="5">
        <v>109.5</v>
      </c>
      <c r="K608" s="5">
        <v>109.5</v>
      </c>
      <c r="L608" s="5">
        <v>109.7</v>
      </c>
      <c r="M608" s="5">
        <v>109.7</v>
      </c>
      <c r="N608" s="5">
        <v>123.4</v>
      </c>
      <c r="O608" s="5">
        <v>121.9</v>
      </c>
      <c r="P608" s="5">
        <v>121.9</v>
      </c>
      <c r="Q608" s="5">
        <v>102.7</v>
      </c>
      <c r="R608" s="5">
        <v>102.2</v>
      </c>
      <c r="S608" s="5">
        <v>97.5</v>
      </c>
      <c r="T608" s="5">
        <v>101.7</v>
      </c>
      <c r="U608" s="5">
        <v>100.6</v>
      </c>
      <c r="V608" s="5">
        <v>99.1</v>
      </c>
      <c r="W608" s="5">
        <v>101.5</v>
      </c>
      <c r="X608" s="5">
        <v>101</v>
      </c>
      <c r="Y608" s="5">
        <v>104.9</v>
      </c>
      <c r="Z608" s="5">
        <v>107.7</v>
      </c>
      <c r="AA608" s="5">
        <v>104.1</v>
      </c>
      <c r="AB608" s="5">
        <v>106.3</v>
      </c>
      <c r="AC608" s="5">
        <v>116.2</v>
      </c>
      <c r="AD608" s="5">
        <v>110.7</v>
      </c>
      <c r="AE608" s="5">
        <v>110.2</v>
      </c>
      <c r="AF608" s="5">
        <v>108.4</v>
      </c>
      <c r="AG608" s="5">
        <v>109.6</v>
      </c>
      <c r="AH608" s="5">
        <v>108.5</v>
      </c>
      <c r="AI608" s="5">
        <v>108.5</v>
      </c>
      <c r="AJ608" s="5">
        <v>104.9</v>
      </c>
      <c r="AK608" s="5">
        <v>104.9</v>
      </c>
      <c r="AL608" s="5">
        <v>101.5</v>
      </c>
      <c r="AM608" s="5">
        <v>99.7</v>
      </c>
      <c r="AN608" s="5">
        <v>99.7</v>
      </c>
      <c r="AO608" s="5">
        <v>99.7</v>
      </c>
      <c r="AP608" s="5">
        <v>99.7</v>
      </c>
      <c r="AQ608" s="5">
        <v>90.1</v>
      </c>
      <c r="AR608" s="5">
        <v>90.1</v>
      </c>
      <c r="AS608" s="5">
        <v>90.1</v>
      </c>
      <c r="AT608" s="5">
        <v>90.1</v>
      </c>
      <c r="AU608" s="5">
        <v>90.1</v>
      </c>
      <c r="AV608" s="5">
        <v>90.1</v>
      </c>
      <c r="AW608" s="5">
        <v>90.1</v>
      </c>
      <c r="AX608" s="5">
        <v>90.1</v>
      </c>
      <c r="AY608" s="5">
        <v>90.1</v>
      </c>
      <c r="AZ608" s="5">
        <v>90.1</v>
      </c>
      <c r="BA608" s="5">
        <v>90.1</v>
      </c>
      <c r="BB608" s="5">
        <v>90.1</v>
      </c>
      <c r="BC608" s="5">
        <v>90.1</v>
      </c>
      <c r="BD608" s="5">
        <v>90.1</v>
      </c>
      <c r="BE608" s="5">
        <v>90.1</v>
      </c>
      <c r="BF608" s="5">
        <v>90.1</v>
      </c>
      <c r="BG608" s="5">
        <v>90.1</v>
      </c>
      <c r="BH608" s="5">
        <v>90.1</v>
      </c>
      <c r="BI608" s="5">
        <v>90.1</v>
      </c>
      <c r="BJ608" s="5">
        <v>90.1</v>
      </c>
      <c r="BK608" s="5">
        <v>90.1</v>
      </c>
      <c r="BL608" s="5">
        <v>90.1</v>
      </c>
      <c r="BM608" s="5">
        <v>90.1</v>
      </c>
      <c r="BN608" s="5">
        <v>90.1</v>
      </c>
      <c r="BO608" s="5">
        <v>90.1</v>
      </c>
      <c r="BP608" s="5">
        <v>90.1</v>
      </c>
      <c r="BQ608" s="5">
        <v>90.1</v>
      </c>
      <c r="BR608" s="5">
        <v>90.1</v>
      </c>
      <c r="BS608" s="5">
        <v>90.1</v>
      </c>
      <c r="BT608" s="5">
        <v>90.1</v>
      </c>
      <c r="BU608" s="5">
        <v>90.1</v>
      </c>
      <c r="BV608" s="5">
        <v>90.1</v>
      </c>
      <c r="BW608" s="5">
        <v>90.1</v>
      </c>
      <c r="BX608" s="5">
        <v>90.1</v>
      </c>
      <c r="BY608" s="5">
        <v>90.1</v>
      </c>
      <c r="BZ608" s="5">
        <v>90.1</v>
      </c>
      <c r="CA608" s="5">
        <v>90.1</v>
      </c>
      <c r="CB608" s="5">
        <v>90.1</v>
      </c>
      <c r="CC608" s="5">
        <v>90.1</v>
      </c>
      <c r="CD608" s="5">
        <v>90.1</v>
      </c>
      <c r="CE608" s="5">
        <v>90.1</v>
      </c>
      <c r="CF608" s="5">
        <v>90.1</v>
      </c>
      <c r="CG608" s="5">
        <v>90.1</v>
      </c>
      <c r="CH608" s="5">
        <v>90.1</v>
      </c>
      <c r="CI608" s="5">
        <v>90.1</v>
      </c>
      <c r="CJ608" s="5">
        <v>90.1</v>
      </c>
      <c r="CK608" s="5">
        <v>90.1</v>
      </c>
      <c r="CL608" s="5">
        <v>90.1</v>
      </c>
      <c r="CM608" s="5">
        <v>90.1</v>
      </c>
      <c r="CN608" s="5">
        <v>90.1</v>
      </c>
      <c r="CO608" s="5">
        <v>90.1</v>
      </c>
      <c r="CP608" s="5">
        <v>90.1</v>
      </c>
      <c r="CQ608" s="5">
        <v>90.1</v>
      </c>
      <c r="CR608" s="5">
        <v>90.1</v>
      </c>
      <c r="CS608" s="5">
        <v>90.1</v>
      </c>
      <c r="CT608" s="5">
        <v>90.1</v>
      </c>
      <c r="CU608" s="5">
        <v>90.1</v>
      </c>
      <c r="CV608" s="5">
        <v>90.1</v>
      </c>
      <c r="CW608" s="5">
        <v>90.1</v>
      </c>
      <c r="CX608" s="5">
        <v>90.1</v>
      </c>
      <c r="CY608" s="5">
        <v>90.1</v>
      </c>
      <c r="CZ608" s="5">
        <v>89.7</v>
      </c>
      <c r="DA608" s="5">
        <v>88.9</v>
      </c>
      <c r="DB608" s="5">
        <v>89.4</v>
      </c>
      <c r="DC608" s="5">
        <v>89.2</v>
      </c>
      <c r="DD608" s="5">
        <v>89.2</v>
      </c>
      <c r="DE608" s="5">
        <v>102.3</v>
      </c>
      <c r="DF608" s="5">
        <v>102.3</v>
      </c>
      <c r="DG608" s="5">
        <v>102.4</v>
      </c>
      <c r="DH608" s="5">
        <v>102.4</v>
      </c>
      <c r="DI608" s="5">
        <v>102.4</v>
      </c>
      <c r="DJ608" s="5">
        <v>102.4</v>
      </c>
      <c r="DK608" s="5">
        <v>102.4</v>
      </c>
      <c r="DL608" s="5">
        <v>102.5</v>
      </c>
      <c r="DM608" s="5">
        <v>102.5</v>
      </c>
      <c r="DN608" s="5">
        <v>102.5</v>
      </c>
      <c r="DO608" s="5">
        <v>102.5</v>
      </c>
      <c r="DP608" s="5">
        <v>102.5</v>
      </c>
      <c r="DQ608" s="5">
        <v>102.5</v>
      </c>
      <c r="DR608" s="5">
        <v>102.5</v>
      </c>
      <c r="DS608" s="5">
        <v>102.5</v>
      </c>
      <c r="DT608" s="5">
        <v>102.5</v>
      </c>
    </row>
    <row r="609" spans="1:124">
      <c r="A609" s="3" t="s">
        <v>1231</v>
      </c>
      <c r="B609" s="3" t="s">
        <v>1232</v>
      </c>
      <c r="C609" s="4">
        <v>1.24E-3</v>
      </c>
      <c r="D609" s="5">
        <v>100.5</v>
      </c>
      <c r="E609" s="5">
        <v>101.4</v>
      </c>
      <c r="F609" s="5">
        <v>104.5</v>
      </c>
      <c r="G609" s="5">
        <v>104.7</v>
      </c>
      <c r="H609" s="5">
        <v>104.6</v>
      </c>
      <c r="I609" s="5">
        <v>108.1</v>
      </c>
      <c r="J609" s="5">
        <v>104.3</v>
      </c>
      <c r="K609" s="5">
        <v>108.6</v>
      </c>
      <c r="L609" s="5">
        <v>104.8</v>
      </c>
      <c r="M609" s="5">
        <v>102.3</v>
      </c>
      <c r="N609" s="5">
        <v>106.4</v>
      </c>
      <c r="O609" s="5">
        <v>109.1</v>
      </c>
      <c r="P609" s="5">
        <v>107.4</v>
      </c>
      <c r="Q609" s="5">
        <v>107.2</v>
      </c>
      <c r="R609" s="5">
        <v>108.6</v>
      </c>
      <c r="S609" s="5">
        <v>108.3</v>
      </c>
      <c r="T609" s="5">
        <v>103.2</v>
      </c>
      <c r="U609" s="5">
        <v>102.1</v>
      </c>
      <c r="V609" s="5">
        <v>103.8</v>
      </c>
      <c r="W609" s="5">
        <v>105</v>
      </c>
      <c r="X609" s="5">
        <v>105.5</v>
      </c>
      <c r="Y609" s="5">
        <v>105.5</v>
      </c>
      <c r="Z609" s="5">
        <v>107</v>
      </c>
      <c r="AA609" s="5">
        <v>105.2</v>
      </c>
      <c r="AB609" s="5">
        <v>104.8</v>
      </c>
      <c r="AC609" s="5">
        <v>105.2</v>
      </c>
      <c r="AD609" s="5">
        <v>102.9</v>
      </c>
      <c r="AE609" s="5">
        <v>103.9</v>
      </c>
      <c r="AF609" s="5">
        <v>104.8</v>
      </c>
      <c r="AG609" s="5">
        <v>101.7</v>
      </c>
      <c r="AH609" s="5">
        <v>103</v>
      </c>
      <c r="AI609" s="5">
        <v>103.5</v>
      </c>
      <c r="AJ609" s="5">
        <v>104.7</v>
      </c>
      <c r="AK609" s="5">
        <v>105.4</v>
      </c>
      <c r="AL609" s="5">
        <v>105.4</v>
      </c>
      <c r="AM609" s="5">
        <v>104.8</v>
      </c>
      <c r="AN609" s="5">
        <v>102.8</v>
      </c>
      <c r="AO609" s="5">
        <v>100.4</v>
      </c>
      <c r="AP609" s="5">
        <v>102.7</v>
      </c>
      <c r="AQ609" s="5">
        <v>101.4</v>
      </c>
      <c r="AR609" s="5">
        <v>102.2</v>
      </c>
      <c r="AS609" s="5">
        <v>100.5</v>
      </c>
      <c r="AT609" s="5">
        <v>100.1</v>
      </c>
      <c r="AU609" s="5">
        <v>102.4</v>
      </c>
      <c r="AV609" s="5">
        <v>101.1</v>
      </c>
      <c r="AW609" s="5">
        <v>98.7</v>
      </c>
      <c r="AX609" s="5">
        <v>95.1</v>
      </c>
      <c r="AY609" s="5">
        <v>98.1</v>
      </c>
      <c r="AZ609" s="5">
        <v>94.5</v>
      </c>
      <c r="BA609" s="5">
        <v>97.1</v>
      </c>
      <c r="BB609" s="5">
        <v>95.6</v>
      </c>
      <c r="BC609" s="5">
        <v>96.3</v>
      </c>
      <c r="BD609" s="5">
        <v>97.1</v>
      </c>
      <c r="BE609" s="5">
        <v>97.1</v>
      </c>
      <c r="BF609" s="5">
        <v>97.2</v>
      </c>
      <c r="BG609" s="5">
        <v>96.7</v>
      </c>
      <c r="BH609" s="5">
        <v>96.9</v>
      </c>
      <c r="BI609" s="5">
        <v>96.8</v>
      </c>
      <c r="BJ609" s="5">
        <v>98.2</v>
      </c>
      <c r="BK609" s="5">
        <v>98.1</v>
      </c>
      <c r="BL609" s="5">
        <v>99.8</v>
      </c>
      <c r="BM609" s="5">
        <v>101.8</v>
      </c>
      <c r="BN609" s="5">
        <v>101.7</v>
      </c>
      <c r="BO609" s="5">
        <v>103.4</v>
      </c>
      <c r="BP609" s="5">
        <v>103.4</v>
      </c>
      <c r="BQ609" s="5">
        <v>102</v>
      </c>
      <c r="BR609" s="5">
        <v>100.3</v>
      </c>
      <c r="BS609" s="5">
        <v>100.3</v>
      </c>
      <c r="BT609" s="5">
        <v>101.3</v>
      </c>
      <c r="BU609" s="5">
        <v>101.3</v>
      </c>
      <c r="BV609" s="5">
        <v>101.3</v>
      </c>
      <c r="BW609" s="5">
        <v>100.7</v>
      </c>
      <c r="BX609" s="5">
        <v>103.2</v>
      </c>
      <c r="BY609" s="5">
        <v>103.8</v>
      </c>
      <c r="BZ609" s="5">
        <v>103.6</v>
      </c>
      <c r="CA609" s="5">
        <v>103.2</v>
      </c>
      <c r="CB609" s="5">
        <v>105</v>
      </c>
      <c r="CC609" s="5">
        <v>106.8</v>
      </c>
      <c r="CD609" s="5">
        <v>107.7</v>
      </c>
      <c r="CE609" s="5">
        <v>107.6</v>
      </c>
      <c r="CF609" s="5">
        <v>108.8</v>
      </c>
      <c r="CG609" s="5">
        <v>106</v>
      </c>
      <c r="CH609" s="5">
        <v>104.6</v>
      </c>
      <c r="CI609" s="5">
        <v>103.1</v>
      </c>
      <c r="CJ609" s="5">
        <v>102.8</v>
      </c>
      <c r="CK609" s="5">
        <v>103.4</v>
      </c>
      <c r="CL609" s="5">
        <v>102.5</v>
      </c>
      <c r="CM609" s="5">
        <v>99.5</v>
      </c>
      <c r="CN609" s="5">
        <v>99.4</v>
      </c>
      <c r="CO609" s="5">
        <v>98.5</v>
      </c>
      <c r="CP609" s="5">
        <v>97.8</v>
      </c>
      <c r="CQ609" s="5">
        <v>99.1</v>
      </c>
      <c r="CR609" s="5">
        <v>99.1</v>
      </c>
      <c r="CS609" s="5">
        <v>99.3</v>
      </c>
      <c r="CT609" s="5">
        <v>99.9</v>
      </c>
      <c r="CU609" s="5">
        <v>99.6</v>
      </c>
      <c r="CV609" s="5">
        <v>99.6</v>
      </c>
      <c r="CW609" s="5">
        <v>99.8</v>
      </c>
      <c r="CX609" s="5">
        <v>100.3</v>
      </c>
      <c r="CY609" s="5">
        <v>100.3</v>
      </c>
      <c r="CZ609" s="5">
        <v>100.3</v>
      </c>
      <c r="DA609" s="5">
        <v>100.4</v>
      </c>
      <c r="DB609" s="5">
        <v>100</v>
      </c>
      <c r="DC609" s="5">
        <v>101.6</v>
      </c>
      <c r="DD609" s="5">
        <v>104.5</v>
      </c>
      <c r="DE609" s="5">
        <v>104.9</v>
      </c>
      <c r="DF609" s="5">
        <v>105.4</v>
      </c>
      <c r="DG609" s="5">
        <v>105.3</v>
      </c>
      <c r="DH609" s="5">
        <v>106.2</v>
      </c>
      <c r="DI609" s="5">
        <v>106.8</v>
      </c>
      <c r="DJ609" s="5">
        <v>106.9</v>
      </c>
      <c r="DK609" s="5">
        <v>108.8</v>
      </c>
      <c r="DL609" s="5">
        <v>110.8</v>
      </c>
      <c r="DM609" s="5">
        <v>112.3</v>
      </c>
      <c r="DN609" s="5">
        <v>116.3</v>
      </c>
      <c r="DO609" s="5">
        <v>117.5</v>
      </c>
      <c r="DP609" s="5">
        <v>119.5</v>
      </c>
      <c r="DQ609" s="5">
        <v>120.7</v>
      </c>
      <c r="DR609" s="5">
        <v>120.8</v>
      </c>
      <c r="DS609" s="5">
        <v>121.5</v>
      </c>
      <c r="DT609" s="5">
        <v>121.4</v>
      </c>
    </row>
    <row r="610" spans="1:124">
      <c r="A610" s="3" t="s">
        <v>1233</v>
      </c>
      <c r="B610" s="3" t="s">
        <v>1234</v>
      </c>
      <c r="C610" s="4">
        <v>5.4099999999999999E-3</v>
      </c>
      <c r="D610" s="5">
        <v>101.4</v>
      </c>
      <c r="E610" s="5">
        <v>101.9</v>
      </c>
      <c r="F610" s="5">
        <v>101.2</v>
      </c>
      <c r="G610" s="5">
        <v>103.6</v>
      </c>
      <c r="H610" s="5">
        <v>105.5</v>
      </c>
      <c r="I610" s="5">
        <v>105.7</v>
      </c>
      <c r="J610" s="5">
        <v>105.9</v>
      </c>
      <c r="K610" s="5">
        <v>105.4</v>
      </c>
      <c r="L610" s="5">
        <v>105.1</v>
      </c>
      <c r="M610" s="5">
        <v>105.3</v>
      </c>
      <c r="N610" s="5">
        <v>106.1</v>
      </c>
      <c r="O610" s="5">
        <v>105.9</v>
      </c>
      <c r="P610" s="5">
        <v>105.7</v>
      </c>
      <c r="Q610" s="5">
        <v>105.3</v>
      </c>
      <c r="R610" s="5">
        <v>105.6</v>
      </c>
      <c r="S610" s="5">
        <v>105.3</v>
      </c>
      <c r="T610" s="5">
        <v>106.9</v>
      </c>
      <c r="U610" s="5">
        <v>106.1</v>
      </c>
      <c r="V610" s="5">
        <v>106.1</v>
      </c>
      <c r="W610" s="5">
        <v>106.9</v>
      </c>
      <c r="X610" s="5">
        <v>106.1</v>
      </c>
      <c r="Y610" s="5">
        <v>105.6</v>
      </c>
      <c r="Z610" s="5">
        <v>106.6</v>
      </c>
      <c r="AA610" s="5">
        <v>106.4</v>
      </c>
      <c r="AB610" s="5">
        <v>108.9</v>
      </c>
      <c r="AC610" s="5">
        <v>110</v>
      </c>
      <c r="AD610" s="5">
        <v>110.3</v>
      </c>
      <c r="AE610" s="5">
        <v>108.8</v>
      </c>
      <c r="AF610" s="5">
        <v>108.4</v>
      </c>
      <c r="AG610" s="5">
        <v>108.9</v>
      </c>
      <c r="AH610" s="5">
        <v>107.4</v>
      </c>
      <c r="AI610" s="5">
        <v>109.3</v>
      </c>
      <c r="AJ610" s="5">
        <v>109.9</v>
      </c>
      <c r="AK610" s="5">
        <v>109.1</v>
      </c>
      <c r="AL610" s="5">
        <v>109.4</v>
      </c>
      <c r="AM610" s="5">
        <v>108.5</v>
      </c>
      <c r="AN610" s="5">
        <v>109.8</v>
      </c>
      <c r="AO610" s="5">
        <v>109.7</v>
      </c>
      <c r="AP610" s="5">
        <v>109.8</v>
      </c>
      <c r="AQ610" s="5">
        <v>109.4</v>
      </c>
      <c r="AR610" s="5">
        <v>110.2</v>
      </c>
      <c r="AS610" s="5">
        <v>109.5</v>
      </c>
      <c r="AT610" s="5">
        <v>107.9</v>
      </c>
      <c r="AU610" s="5">
        <v>107.8</v>
      </c>
      <c r="AV610" s="5">
        <v>107.5</v>
      </c>
      <c r="AW610" s="5">
        <v>107.9</v>
      </c>
      <c r="AX610" s="5">
        <v>107.5</v>
      </c>
      <c r="AY610" s="5">
        <v>105.3</v>
      </c>
      <c r="AZ610" s="5">
        <v>106.6</v>
      </c>
      <c r="BA610" s="5">
        <v>107.8</v>
      </c>
      <c r="BB610" s="5">
        <v>107.5</v>
      </c>
      <c r="BC610" s="5">
        <v>107.5</v>
      </c>
      <c r="BD610" s="5">
        <v>107</v>
      </c>
      <c r="BE610" s="5">
        <v>108.2</v>
      </c>
      <c r="BF610" s="5">
        <v>107.8</v>
      </c>
      <c r="BG610" s="5">
        <v>107.2</v>
      </c>
      <c r="BH610" s="5">
        <v>108.3</v>
      </c>
      <c r="BI610" s="5">
        <v>108.2</v>
      </c>
      <c r="BJ610" s="5">
        <v>108.3</v>
      </c>
      <c r="BK610" s="5">
        <v>107.8</v>
      </c>
      <c r="BL610" s="5">
        <v>109.5</v>
      </c>
      <c r="BM610" s="5">
        <v>109.2</v>
      </c>
      <c r="BN610" s="5">
        <v>108.6</v>
      </c>
      <c r="BO610" s="5">
        <v>109.7</v>
      </c>
      <c r="BP610" s="5">
        <v>109.2</v>
      </c>
      <c r="BQ610" s="5">
        <v>109.7</v>
      </c>
      <c r="BR610" s="5">
        <v>109.2</v>
      </c>
      <c r="BS610" s="5">
        <v>108.9</v>
      </c>
      <c r="BT610" s="5">
        <v>108.6</v>
      </c>
      <c r="BU610" s="5">
        <v>109.2</v>
      </c>
      <c r="BV610" s="5">
        <v>108.6</v>
      </c>
      <c r="BW610" s="5">
        <v>109.7</v>
      </c>
      <c r="BX610" s="5">
        <v>109.2</v>
      </c>
      <c r="BY610" s="5">
        <v>109.5</v>
      </c>
      <c r="BZ610" s="5">
        <v>110.1</v>
      </c>
      <c r="CA610" s="5">
        <v>110</v>
      </c>
      <c r="CB610" s="5">
        <v>109.5</v>
      </c>
      <c r="CC610" s="5">
        <v>109.8</v>
      </c>
      <c r="CD610" s="5">
        <v>109.6</v>
      </c>
      <c r="CE610" s="5">
        <v>109.4</v>
      </c>
      <c r="CF610" s="5">
        <v>108.5</v>
      </c>
      <c r="CG610" s="5">
        <v>106.9</v>
      </c>
      <c r="CH610" s="5">
        <v>107.3</v>
      </c>
      <c r="CI610" s="5">
        <v>106.6</v>
      </c>
      <c r="CJ610" s="5">
        <v>106.7</v>
      </c>
      <c r="CK610" s="5">
        <v>107.9</v>
      </c>
      <c r="CL610" s="5">
        <v>109</v>
      </c>
      <c r="CM610" s="5">
        <v>108.5</v>
      </c>
      <c r="CN610" s="5">
        <v>108.6</v>
      </c>
      <c r="CO610" s="5">
        <v>108.3</v>
      </c>
      <c r="CP610" s="5">
        <v>107.9</v>
      </c>
      <c r="CQ610" s="5">
        <v>109.6</v>
      </c>
      <c r="CR610" s="5">
        <v>108.7</v>
      </c>
      <c r="CS610" s="5">
        <v>109.2</v>
      </c>
      <c r="CT610" s="5">
        <v>103.2</v>
      </c>
      <c r="CU610" s="5">
        <v>107.8</v>
      </c>
      <c r="CV610" s="5">
        <v>108.2</v>
      </c>
      <c r="CW610" s="5">
        <v>109.2</v>
      </c>
      <c r="CX610" s="5">
        <v>108.6</v>
      </c>
      <c r="CY610" s="5">
        <v>108.5</v>
      </c>
      <c r="CZ610" s="5">
        <v>109.2</v>
      </c>
      <c r="DA610" s="5">
        <v>109.7</v>
      </c>
      <c r="DB610" s="5">
        <v>110</v>
      </c>
      <c r="DC610" s="5">
        <v>110.4</v>
      </c>
      <c r="DD610" s="5">
        <v>111.3</v>
      </c>
      <c r="DE610" s="5">
        <v>112.7</v>
      </c>
      <c r="DF610" s="5">
        <v>111.1</v>
      </c>
      <c r="DG610" s="5">
        <v>116.1</v>
      </c>
      <c r="DH610" s="5">
        <v>119.4</v>
      </c>
      <c r="DI610" s="5">
        <v>118.1</v>
      </c>
      <c r="DJ610" s="5">
        <v>120</v>
      </c>
      <c r="DK610" s="5">
        <v>120.5</v>
      </c>
      <c r="DL610" s="5">
        <v>123.3</v>
      </c>
      <c r="DM610" s="5">
        <v>123.8</v>
      </c>
      <c r="DN610" s="5">
        <v>121.3</v>
      </c>
      <c r="DO610" s="5">
        <v>123.3</v>
      </c>
      <c r="DP610" s="5">
        <v>123.4</v>
      </c>
      <c r="DQ610" s="5">
        <v>123.9</v>
      </c>
      <c r="DR610" s="5">
        <v>123.3</v>
      </c>
      <c r="DS610" s="5">
        <v>123.4</v>
      </c>
      <c r="DT610" s="5">
        <v>124.7</v>
      </c>
    </row>
    <row r="611" spans="1:124">
      <c r="A611" s="3" t="s">
        <v>1235</v>
      </c>
      <c r="B611" s="3" t="s">
        <v>1236</v>
      </c>
      <c r="C611" s="4">
        <v>0.59280999999999995</v>
      </c>
      <c r="D611" s="5">
        <v>107.9</v>
      </c>
      <c r="E611" s="5">
        <v>106.5</v>
      </c>
      <c r="F611" s="5">
        <v>107</v>
      </c>
      <c r="G611" s="5">
        <v>110</v>
      </c>
      <c r="H611" s="5">
        <v>108.7</v>
      </c>
      <c r="I611" s="5">
        <v>107.7</v>
      </c>
      <c r="J611" s="5">
        <v>108.5</v>
      </c>
      <c r="K611" s="5">
        <v>107.6</v>
      </c>
      <c r="L611" s="5">
        <v>105.8</v>
      </c>
      <c r="M611" s="5">
        <v>104.9</v>
      </c>
      <c r="N611" s="5">
        <v>105.7</v>
      </c>
      <c r="O611" s="5">
        <v>108.2</v>
      </c>
      <c r="P611" s="5">
        <v>106.9</v>
      </c>
      <c r="Q611" s="5">
        <v>105.7</v>
      </c>
      <c r="R611" s="5">
        <v>106.8</v>
      </c>
      <c r="S611" s="5">
        <v>107.3</v>
      </c>
      <c r="T611" s="5">
        <v>107.9</v>
      </c>
      <c r="U611" s="5">
        <v>110.2</v>
      </c>
      <c r="V611" s="5">
        <v>107</v>
      </c>
      <c r="W611" s="5">
        <v>109.1</v>
      </c>
      <c r="X611" s="5">
        <v>107.3</v>
      </c>
      <c r="Y611" s="5">
        <v>106.6</v>
      </c>
      <c r="Z611" s="5">
        <v>106.8</v>
      </c>
      <c r="AA611" s="5">
        <v>107.6</v>
      </c>
      <c r="AB611" s="5">
        <v>108.3</v>
      </c>
      <c r="AC611" s="5">
        <v>108.4</v>
      </c>
      <c r="AD611" s="5">
        <v>107.8</v>
      </c>
      <c r="AE611" s="5">
        <v>108.3</v>
      </c>
      <c r="AF611" s="5">
        <v>107.2</v>
      </c>
      <c r="AG611" s="5">
        <v>108.3</v>
      </c>
      <c r="AH611" s="5">
        <v>109.3</v>
      </c>
      <c r="AI611" s="5">
        <v>109</v>
      </c>
      <c r="AJ611" s="5">
        <v>112.1</v>
      </c>
      <c r="AK611" s="5">
        <v>109.8</v>
      </c>
      <c r="AL611" s="5">
        <v>112.1</v>
      </c>
      <c r="AM611" s="5">
        <v>114.1</v>
      </c>
      <c r="AN611" s="5">
        <v>110.6</v>
      </c>
      <c r="AO611" s="5">
        <v>110.6</v>
      </c>
      <c r="AP611" s="5">
        <v>109.9</v>
      </c>
      <c r="AQ611" s="5">
        <v>109</v>
      </c>
      <c r="AR611" s="5">
        <v>110.2</v>
      </c>
      <c r="AS611" s="5">
        <v>111.6</v>
      </c>
      <c r="AT611" s="5">
        <v>109.7</v>
      </c>
      <c r="AU611" s="5">
        <v>110.1</v>
      </c>
      <c r="AV611" s="5">
        <v>109.8</v>
      </c>
      <c r="AW611" s="5">
        <v>110.5</v>
      </c>
      <c r="AX611" s="5">
        <v>110.1</v>
      </c>
      <c r="AY611" s="5">
        <v>109.9</v>
      </c>
      <c r="AZ611" s="5">
        <v>106.8</v>
      </c>
      <c r="BA611" s="5">
        <v>105.6</v>
      </c>
      <c r="BB611" s="5">
        <v>103.9</v>
      </c>
      <c r="BC611" s="5">
        <v>105.2</v>
      </c>
      <c r="BD611" s="5">
        <v>103.1</v>
      </c>
      <c r="BE611" s="5">
        <v>104.4</v>
      </c>
      <c r="BF611" s="5">
        <v>105.1</v>
      </c>
      <c r="BG611" s="5">
        <v>102</v>
      </c>
      <c r="BH611" s="5">
        <v>106.3</v>
      </c>
      <c r="BI611" s="5">
        <v>109</v>
      </c>
      <c r="BJ611" s="5">
        <v>109.5</v>
      </c>
      <c r="BK611" s="5">
        <v>109.1</v>
      </c>
      <c r="BL611" s="5">
        <v>107.5</v>
      </c>
      <c r="BM611" s="5">
        <v>107.1</v>
      </c>
      <c r="BN611" s="5">
        <v>106.9</v>
      </c>
      <c r="BO611" s="5">
        <v>108.2</v>
      </c>
      <c r="BP611" s="5">
        <v>107</v>
      </c>
      <c r="BQ611" s="5">
        <v>109.2</v>
      </c>
      <c r="BR611" s="5">
        <v>106.2</v>
      </c>
      <c r="BS611" s="5">
        <v>108.3</v>
      </c>
      <c r="BT611" s="5">
        <v>109.7</v>
      </c>
      <c r="BU611" s="5">
        <v>112.8</v>
      </c>
      <c r="BV611" s="5">
        <v>114.7</v>
      </c>
      <c r="BW611" s="5">
        <v>114.2</v>
      </c>
      <c r="BX611" s="5">
        <v>111.8</v>
      </c>
      <c r="BY611" s="5">
        <v>112.9</v>
      </c>
      <c r="BZ611" s="5">
        <v>113.9</v>
      </c>
      <c r="CA611" s="5">
        <v>115.8</v>
      </c>
      <c r="CB611" s="5">
        <v>119.4</v>
      </c>
      <c r="CC611" s="5">
        <v>120</v>
      </c>
      <c r="CD611" s="5">
        <v>119.1</v>
      </c>
      <c r="CE611" s="5">
        <v>118.6</v>
      </c>
      <c r="CF611" s="5">
        <v>119.7</v>
      </c>
      <c r="CG611" s="5">
        <v>119.6</v>
      </c>
      <c r="CH611" s="5">
        <v>120</v>
      </c>
      <c r="CI611" s="5">
        <v>121.4</v>
      </c>
      <c r="CJ611" s="5">
        <v>122</v>
      </c>
      <c r="CK611" s="5">
        <v>121.5</v>
      </c>
      <c r="CL611" s="5">
        <v>120.7</v>
      </c>
      <c r="CM611" s="5">
        <v>119.9</v>
      </c>
      <c r="CN611" s="5">
        <v>119.5</v>
      </c>
      <c r="CO611" s="5">
        <v>119.9</v>
      </c>
      <c r="CP611" s="5">
        <v>119.6</v>
      </c>
      <c r="CQ611" s="5">
        <v>119.4</v>
      </c>
      <c r="CR611" s="5">
        <v>118.8</v>
      </c>
      <c r="CS611" s="5">
        <v>118.5</v>
      </c>
      <c r="CT611" s="5">
        <v>118.5</v>
      </c>
      <c r="CU611" s="5">
        <v>119.5</v>
      </c>
      <c r="CV611" s="5">
        <v>118.4</v>
      </c>
      <c r="CW611" s="5">
        <v>117.2</v>
      </c>
      <c r="CX611" s="5">
        <v>116.3</v>
      </c>
      <c r="CY611" s="5">
        <v>116</v>
      </c>
      <c r="CZ611" s="5">
        <v>115.5</v>
      </c>
      <c r="DA611" s="5">
        <v>114.4</v>
      </c>
      <c r="DB611" s="5">
        <v>117.9</v>
      </c>
      <c r="DC611" s="5">
        <v>119.1</v>
      </c>
      <c r="DD611" s="5">
        <v>123.5</v>
      </c>
      <c r="DE611" s="5">
        <v>125.7</v>
      </c>
      <c r="DF611" s="5">
        <v>123.6</v>
      </c>
      <c r="DG611" s="5">
        <v>123.2</v>
      </c>
      <c r="DH611" s="5">
        <v>124.8</v>
      </c>
      <c r="DI611" s="5">
        <v>127.5</v>
      </c>
      <c r="DJ611" s="5">
        <v>125.7</v>
      </c>
      <c r="DK611" s="5">
        <v>126.7</v>
      </c>
      <c r="DL611" s="5">
        <v>127.7</v>
      </c>
      <c r="DM611" s="5">
        <v>126.2</v>
      </c>
      <c r="DN611" s="5">
        <v>124.9</v>
      </c>
      <c r="DO611" s="5">
        <v>125.8</v>
      </c>
      <c r="DP611" s="5">
        <v>126.4</v>
      </c>
      <c r="DQ611" s="5">
        <v>126.4</v>
      </c>
      <c r="DR611" s="5">
        <v>127.1</v>
      </c>
      <c r="DS611" s="5">
        <v>130</v>
      </c>
      <c r="DT611" s="5">
        <v>133.6</v>
      </c>
    </row>
    <row r="612" spans="1:124">
      <c r="A612" s="3" t="s">
        <v>1237</v>
      </c>
      <c r="B612" s="3" t="s">
        <v>1238</v>
      </c>
      <c r="C612" s="4">
        <v>3.5799999999999998E-3</v>
      </c>
      <c r="D612" s="5">
        <v>103.1</v>
      </c>
      <c r="E612" s="5">
        <v>103.5</v>
      </c>
      <c r="F612" s="5">
        <v>103.4</v>
      </c>
      <c r="G612" s="5">
        <v>103.2</v>
      </c>
      <c r="H612" s="5">
        <v>103.1</v>
      </c>
      <c r="I612" s="5">
        <v>103.2</v>
      </c>
      <c r="J612" s="5">
        <v>103.2</v>
      </c>
      <c r="K612" s="5">
        <v>104.3</v>
      </c>
      <c r="L612" s="5">
        <v>103.5</v>
      </c>
      <c r="M612" s="5">
        <v>103.5</v>
      </c>
      <c r="N612" s="5">
        <v>103.5</v>
      </c>
      <c r="O612" s="5">
        <v>102</v>
      </c>
      <c r="P612" s="5">
        <v>103.2</v>
      </c>
      <c r="Q612" s="5">
        <v>103.2</v>
      </c>
      <c r="R612" s="5">
        <v>104.2</v>
      </c>
      <c r="S612" s="5">
        <v>105.1</v>
      </c>
      <c r="T612" s="5">
        <v>104.2</v>
      </c>
      <c r="U612" s="5">
        <v>104.2</v>
      </c>
      <c r="V612" s="5">
        <v>104.2</v>
      </c>
      <c r="W612" s="5">
        <v>104.2</v>
      </c>
      <c r="X612" s="5">
        <v>104</v>
      </c>
      <c r="Y612" s="5">
        <v>104.2</v>
      </c>
      <c r="Z612" s="5">
        <v>104.2</v>
      </c>
      <c r="AA612" s="5">
        <v>106.3</v>
      </c>
      <c r="AB612" s="5">
        <v>106.3</v>
      </c>
      <c r="AC612" s="5">
        <v>106.3</v>
      </c>
      <c r="AD612" s="5">
        <v>106.3</v>
      </c>
      <c r="AE612" s="5">
        <v>106.3</v>
      </c>
      <c r="AF612" s="5">
        <v>106.3</v>
      </c>
      <c r="AG612" s="5">
        <v>106.3</v>
      </c>
      <c r="AH612" s="5">
        <v>106.3</v>
      </c>
      <c r="AI612" s="5">
        <v>106.3</v>
      </c>
      <c r="AJ612" s="5">
        <v>106.3</v>
      </c>
      <c r="AK612" s="5">
        <v>106.3</v>
      </c>
      <c r="AL612" s="5">
        <v>106.3</v>
      </c>
      <c r="AM612" s="5">
        <v>106.3</v>
      </c>
      <c r="AN612" s="5">
        <v>107</v>
      </c>
      <c r="AO612" s="5">
        <v>105.1</v>
      </c>
      <c r="AP612" s="5">
        <v>105.7</v>
      </c>
      <c r="AQ612" s="5">
        <v>104.9</v>
      </c>
      <c r="AR612" s="5">
        <v>104.2</v>
      </c>
      <c r="AS612" s="5">
        <v>104</v>
      </c>
      <c r="AT612" s="5">
        <v>103.9</v>
      </c>
      <c r="AU612" s="5">
        <v>105.8</v>
      </c>
      <c r="AV612" s="5">
        <v>105.3</v>
      </c>
      <c r="AW612" s="5">
        <v>106.1</v>
      </c>
      <c r="AX612" s="5">
        <v>105.6</v>
      </c>
      <c r="AY612" s="5">
        <v>109.7</v>
      </c>
      <c r="AZ612" s="5">
        <v>110.1</v>
      </c>
      <c r="BA612" s="5">
        <v>110.5</v>
      </c>
      <c r="BB612" s="5">
        <v>109.4</v>
      </c>
      <c r="BC612" s="5">
        <v>110.1</v>
      </c>
      <c r="BD612" s="5">
        <v>105.9</v>
      </c>
      <c r="BE612" s="5">
        <v>105.9</v>
      </c>
      <c r="BF612" s="5">
        <v>105.9</v>
      </c>
      <c r="BG612" s="5">
        <v>103.2</v>
      </c>
      <c r="BH612" s="5">
        <v>104.5</v>
      </c>
      <c r="BI612" s="5">
        <v>106.5</v>
      </c>
      <c r="BJ612" s="5">
        <v>106.5</v>
      </c>
      <c r="BK612" s="5">
        <v>103.7</v>
      </c>
      <c r="BL612" s="5">
        <v>106.3</v>
      </c>
      <c r="BM612" s="5">
        <v>106.3</v>
      </c>
      <c r="BN612" s="5">
        <v>106.6</v>
      </c>
      <c r="BO612" s="5">
        <v>106.4</v>
      </c>
      <c r="BP612" s="5">
        <v>111.6</v>
      </c>
      <c r="BQ612" s="5">
        <v>111.6</v>
      </c>
      <c r="BR612" s="5">
        <v>111.6</v>
      </c>
      <c r="BS612" s="5">
        <v>111.6</v>
      </c>
      <c r="BT612" s="5">
        <v>111.6</v>
      </c>
      <c r="BU612" s="5">
        <v>111.6</v>
      </c>
      <c r="BV612" s="5">
        <v>117.7</v>
      </c>
      <c r="BW612" s="5">
        <v>117.9</v>
      </c>
      <c r="BX612" s="5">
        <v>120</v>
      </c>
      <c r="BY612" s="5">
        <v>122</v>
      </c>
      <c r="BZ612" s="5">
        <v>122</v>
      </c>
      <c r="CA612" s="5">
        <v>122.1</v>
      </c>
      <c r="CB612" s="5">
        <v>123.2</v>
      </c>
      <c r="CC612" s="5">
        <v>123.2</v>
      </c>
      <c r="CD612" s="5">
        <v>125.2</v>
      </c>
      <c r="CE612" s="5">
        <v>125.3</v>
      </c>
      <c r="CF612" s="5">
        <v>122.4</v>
      </c>
      <c r="CG612" s="5">
        <v>122.5</v>
      </c>
      <c r="CH612" s="5">
        <v>122.7</v>
      </c>
      <c r="CI612" s="5">
        <v>125.5</v>
      </c>
      <c r="CJ612" s="5">
        <v>126</v>
      </c>
      <c r="CK612" s="5">
        <v>126</v>
      </c>
      <c r="CL612" s="5">
        <v>125.2</v>
      </c>
      <c r="CM612" s="5">
        <v>125.4</v>
      </c>
      <c r="CN612" s="5">
        <v>125.4</v>
      </c>
      <c r="CO612" s="5">
        <v>122.9</v>
      </c>
      <c r="CP612" s="5">
        <v>122.1</v>
      </c>
      <c r="CQ612" s="5">
        <v>121.7</v>
      </c>
      <c r="CR612" s="5">
        <v>121.8</v>
      </c>
      <c r="CS612" s="5">
        <v>119.8</v>
      </c>
      <c r="CT612" s="5">
        <v>117.5</v>
      </c>
      <c r="CU612" s="5">
        <v>117.5</v>
      </c>
      <c r="CV612" s="5">
        <v>117.5</v>
      </c>
      <c r="CW612" s="5">
        <v>117.5</v>
      </c>
      <c r="CX612" s="5">
        <v>116.9</v>
      </c>
      <c r="CY612" s="5">
        <v>116.9</v>
      </c>
      <c r="CZ612" s="5">
        <v>116.9</v>
      </c>
      <c r="DA612" s="5">
        <v>116.9</v>
      </c>
      <c r="DB612" s="5">
        <v>116.5</v>
      </c>
      <c r="DC612" s="5">
        <v>116.5</v>
      </c>
      <c r="DD612" s="5">
        <v>116.7</v>
      </c>
      <c r="DE612" s="5">
        <v>114.4</v>
      </c>
      <c r="DF612" s="5">
        <v>106.9</v>
      </c>
      <c r="DG612" s="5">
        <v>109.5</v>
      </c>
      <c r="DH612" s="5">
        <v>111.3</v>
      </c>
      <c r="DI612" s="5">
        <v>111.6</v>
      </c>
      <c r="DJ612" s="5">
        <v>116.9</v>
      </c>
      <c r="DK612" s="5">
        <v>118.4</v>
      </c>
      <c r="DL612" s="5">
        <v>116.7</v>
      </c>
      <c r="DM612" s="5">
        <v>116.6</v>
      </c>
      <c r="DN612" s="5">
        <v>118.4</v>
      </c>
      <c r="DO612" s="5">
        <v>105.5</v>
      </c>
      <c r="DP612" s="5">
        <v>106.9</v>
      </c>
      <c r="DQ612" s="5">
        <v>106.9</v>
      </c>
      <c r="DR612" s="5">
        <v>106.9</v>
      </c>
      <c r="DS612" s="5">
        <v>106.9</v>
      </c>
      <c r="DT612" s="5">
        <v>109.6</v>
      </c>
    </row>
    <row r="613" spans="1:124">
      <c r="A613" s="3" t="s">
        <v>1239</v>
      </c>
      <c r="B613" s="3" t="s">
        <v>1240</v>
      </c>
      <c r="C613" s="4">
        <v>0.65951000000000004</v>
      </c>
      <c r="D613" s="5">
        <v>101.7</v>
      </c>
      <c r="E613" s="5">
        <v>102.2</v>
      </c>
      <c r="F613" s="5">
        <v>103.2</v>
      </c>
      <c r="G613" s="5">
        <v>101.8</v>
      </c>
      <c r="H613" s="5">
        <v>102.2</v>
      </c>
      <c r="I613" s="5">
        <v>102</v>
      </c>
      <c r="J613" s="5">
        <v>102.2</v>
      </c>
      <c r="K613" s="5">
        <v>101.5</v>
      </c>
      <c r="L613" s="5">
        <v>102.1</v>
      </c>
      <c r="M613" s="5">
        <v>102.1</v>
      </c>
      <c r="N613" s="5">
        <v>102.1</v>
      </c>
      <c r="O613" s="5">
        <v>101.9</v>
      </c>
      <c r="P613" s="5">
        <v>102.1</v>
      </c>
      <c r="Q613" s="5">
        <v>102.1</v>
      </c>
      <c r="R613" s="5">
        <v>102</v>
      </c>
      <c r="S613" s="5">
        <v>102.3</v>
      </c>
      <c r="T613" s="5">
        <v>102.3</v>
      </c>
      <c r="U613" s="5">
        <v>102.7</v>
      </c>
      <c r="V613" s="5">
        <v>102.9</v>
      </c>
      <c r="W613" s="5">
        <v>102.8</v>
      </c>
      <c r="X613" s="5">
        <v>101.5</v>
      </c>
      <c r="Y613" s="5">
        <v>103.1</v>
      </c>
      <c r="Z613" s="5">
        <v>102.7</v>
      </c>
      <c r="AA613" s="5">
        <v>102.4</v>
      </c>
      <c r="AB613" s="5">
        <v>102.9</v>
      </c>
      <c r="AC613" s="5">
        <v>102.9</v>
      </c>
      <c r="AD613" s="5">
        <v>103</v>
      </c>
      <c r="AE613" s="5">
        <v>102.7</v>
      </c>
      <c r="AF613" s="5">
        <v>103.1</v>
      </c>
      <c r="AG613" s="5">
        <v>100.8</v>
      </c>
      <c r="AH613" s="5">
        <v>101.9</v>
      </c>
      <c r="AI613" s="5">
        <v>102.1</v>
      </c>
      <c r="AJ613" s="5">
        <v>102.2</v>
      </c>
      <c r="AK613" s="5">
        <v>108.9</v>
      </c>
      <c r="AL613" s="5">
        <v>109.8</v>
      </c>
      <c r="AM613" s="5">
        <v>109.5</v>
      </c>
      <c r="AN613" s="5">
        <v>109.7</v>
      </c>
      <c r="AO613" s="5">
        <v>110.4</v>
      </c>
      <c r="AP613" s="5">
        <v>110.6</v>
      </c>
      <c r="AQ613" s="5">
        <v>110.1</v>
      </c>
      <c r="AR613" s="5">
        <v>109.9</v>
      </c>
      <c r="AS613" s="5">
        <v>108.3</v>
      </c>
      <c r="AT613" s="5">
        <v>107.5</v>
      </c>
      <c r="AU613" s="5">
        <v>107.7</v>
      </c>
      <c r="AV613" s="5">
        <v>108.8</v>
      </c>
      <c r="AW613" s="5">
        <v>109.9</v>
      </c>
      <c r="AX613" s="5">
        <v>108.8</v>
      </c>
      <c r="AY613" s="5">
        <v>107.4</v>
      </c>
      <c r="AZ613" s="5">
        <v>106.9</v>
      </c>
      <c r="BA613" s="5">
        <v>103.7</v>
      </c>
      <c r="BB613" s="5">
        <v>107.2</v>
      </c>
      <c r="BC613" s="5">
        <v>107</v>
      </c>
      <c r="BD613" s="5">
        <v>105.9</v>
      </c>
      <c r="BE613" s="5">
        <v>104.9</v>
      </c>
      <c r="BF613" s="5">
        <v>107.2</v>
      </c>
      <c r="BG613" s="5">
        <v>107.2</v>
      </c>
      <c r="BH613" s="5">
        <v>111.5</v>
      </c>
      <c r="BI613" s="5">
        <v>112.9</v>
      </c>
      <c r="BJ613" s="5">
        <v>116.3</v>
      </c>
      <c r="BK613" s="5">
        <v>119.6</v>
      </c>
      <c r="BL613" s="5">
        <v>120.2</v>
      </c>
      <c r="BM613" s="5">
        <v>118.7</v>
      </c>
      <c r="BN613" s="5">
        <v>117.3</v>
      </c>
      <c r="BO613" s="5">
        <v>118.4</v>
      </c>
      <c r="BP613" s="5">
        <v>117.5</v>
      </c>
      <c r="BQ613" s="5">
        <v>119.7</v>
      </c>
      <c r="BR613" s="5">
        <v>126.6</v>
      </c>
      <c r="BS613" s="5">
        <v>128.5</v>
      </c>
      <c r="BT613" s="5">
        <v>126</v>
      </c>
      <c r="BU613" s="5">
        <v>126.2</v>
      </c>
      <c r="BV613" s="5">
        <v>126.8</v>
      </c>
      <c r="BW613" s="5">
        <v>125.2</v>
      </c>
      <c r="BX613" s="5">
        <v>124.6</v>
      </c>
      <c r="BY613" s="5">
        <v>125.3</v>
      </c>
      <c r="BZ613" s="5">
        <v>128.30000000000001</v>
      </c>
      <c r="CA613" s="5">
        <v>129.19999999999999</v>
      </c>
      <c r="CB613" s="5">
        <v>129</v>
      </c>
      <c r="CC613" s="5">
        <v>128.69999999999999</v>
      </c>
      <c r="CD613" s="5">
        <v>129.6</v>
      </c>
      <c r="CE613" s="5">
        <v>129</v>
      </c>
      <c r="CF613" s="5">
        <v>127.3</v>
      </c>
      <c r="CG613" s="5">
        <v>127.6</v>
      </c>
      <c r="CH613" s="5">
        <v>123.1</v>
      </c>
      <c r="CI613" s="5">
        <v>126.1</v>
      </c>
      <c r="CJ613" s="5">
        <v>126.7</v>
      </c>
      <c r="CK613" s="5">
        <v>126.3</v>
      </c>
      <c r="CL613" s="5">
        <v>124.4</v>
      </c>
      <c r="CM613" s="5">
        <v>121.9</v>
      </c>
      <c r="CN613" s="5">
        <v>121.9</v>
      </c>
      <c r="CO613" s="5">
        <v>123.4</v>
      </c>
      <c r="CP613" s="5">
        <v>125</v>
      </c>
      <c r="CQ613" s="5">
        <v>125.6</v>
      </c>
      <c r="CR613" s="5">
        <v>124.9</v>
      </c>
      <c r="CS613" s="5">
        <v>124.2</v>
      </c>
      <c r="CT613" s="5">
        <v>123</v>
      </c>
      <c r="CU613" s="5">
        <v>125.1</v>
      </c>
      <c r="CV613" s="5">
        <v>124.5</v>
      </c>
      <c r="CW613" s="5">
        <v>121.4</v>
      </c>
      <c r="CX613" s="5">
        <v>123.3</v>
      </c>
      <c r="CY613" s="5">
        <v>121.7</v>
      </c>
      <c r="CZ613" s="5">
        <v>120.6</v>
      </c>
      <c r="DA613" s="5">
        <v>123</v>
      </c>
      <c r="DB613" s="5">
        <v>125.4</v>
      </c>
      <c r="DC613" s="5">
        <v>127.4</v>
      </c>
      <c r="DD613" s="5">
        <v>132.80000000000001</v>
      </c>
      <c r="DE613" s="5">
        <v>134.4</v>
      </c>
      <c r="DF613" s="5">
        <v>138.80000000000001</v>
      </c>
      <c r="DG613" s="5">
        <v>140.80000000000001</v>
      </c>
      <c r="DH613" s="5">
        <v>139.4</v>
      </c>
      <c r="DI613" s="5">
        <v>149.5</v>
      </c>
      <c r="DJ613" s="5">
        <v>152.30000000000001</v>
      </c>
      <c r="DK613" s="5">
        <v>156.19999999999999</v>
      </c>
      <c r="DL613" s="5">
        <v>157.19999999999999</v>
      </c>
      <c r="DM613" s="5">
        <v>156.30000000000001</v>
      </c>
      <c r="DN613" s="5">
        <v>157.6</v>
      </c>
      <c r="DO613" s="5">
        <v>160.69999999999999</v>
      </c>
      <c r="DP613" s="5">
        <v>162.1</v>
      </c>
      <c r="DQ613" s="5">
        <v>160</v>
      </c>
      <c r="DR613" s="5">
        <v>159.80000000000001</v>
      </c>
      <c r="DS613" s="5">
        <v>159.5</v>
      </c>
      <c r="DT613" s="5">
        <v>166.8</v>
      </c>
    </row>
    <row r="614" spans="1:124">
      <c r="A614" s="3" t="s">
        <v>1241</v>
      </c>
      <c r="B614" s="3" t="s">
        <v>1242</v>
      </c>
      <c r="C614" s="4">
        <v>0.56455999999999995</v>
      </c>
      <c r="D614" s="5">
        <v>101.8</v>
      </c>
      <c r="E614" s="5">
        <v>102</v>
      </c>
      <c r="F614" s="5">
        <v>103.3</v>
      </c>
      <c r="G614" s="5">
        <v>101.3</v>
      </c>
      <c r="H614" s="5">
        <v>102</v>
      </c>
      <c r="I614" s="5">
        <v>101.9</v>
      </c>
      <c r="J614" s="5">
        <v>102.1</v>
      </c>
      <c r="K614" s="5">
        <v>101.6</v>
      </c>
      <c r="L614" s="5">
        <v>101.9</v>
      </c>
      <c r="M614" s="5">
        <v>102</v>
      </c>
      <c r="N614" s="5">
        <v>101.9</v>
      </c>
      <c r="O614" s="5">
        <v>101.8</v>
      </c>
      <c r="P614" s="5">
        <v>101.9</v>
      </c>
      <c r="Q614" s="5">
        <v>101.7</v>
      </c>
      <c r="R614" s="5">
        <v>101.5</v>
      </c>
      <c r="S614" s="5">
        <v>101.7</v>
      </c>
      <c r="T614" s="5">
        <v>101.5</v>
      </c>
      <c r="U614" s="5">
        <v>101.6</v>
      </c>
      <c r="V614" s="5">
        <v>101.7</v>
      </c>
      <c r="W614" s="5">
        <v>101.4</v>
      </c>
      <c r="X614" s="5">
        <v>100.1</v>
      </c>
      <c r="Y614" s="5">
        <v>101.9</v>
      </c>
      <c r="Z614" s="5">
        <v>101.4</v>
      </c>
      <c r="AA614" s="5">
        <v>101</v>
      </c>
      <c r="AB614" s="5">
        <v>101.5</v>
      </c>
      <c r="AC614" s="5">
        <v>101.4</v>
      </c>
      <c r="AD614" s="5">
        <v>101.4</v>
      </c>
      <c r="AE614" s="5">
        <v>101.1</v>
      </c>
      <c r="AF614" s="5">
        <v>100.9</v>
      </c>
      <c r="AG614" s="5">
        <v>98.4</v>
      </c>
      <c r="AH614" s="5">
        <v>99.9</v>
      </c>
      <c r="AI614" s="5">
        <v>100</v>
      </c>
      <c r="AJ614" s="5">
        <v>100.1</v>
      </c>
      <c r="AK614" s="5">
        <v>108.1</v>
      </c>
      <c r="AL614" s="5">
        <v>108.8</v>
      </c>
      <c r="AM614" s="5">
        <v>108.5</v>
      </c>
      <c r="AN614" s="5">
        <v>108.8</v>
      </c>
      <c r="AO614" s="5">
        <v>109.2</v>
      </c>
      <c r="AP614" s="5">
        <v>109.5</v>
      </c>
      <c r="AQ614" s="5">
        <v>109.1</v>
      </c>
      <c r="AR614" s="5">
        <v>109</v>
      </c>
      <c r="AS614" s="5">
        <v>107.5</v>
      </c>
      <c r="AT614" s="5">
        <v>106.4</v>
      </c>
      <c r="AU614" s="5">
        <v>106.7</v>
      </c>
      <c r="AV614" s="5">
        <v>108</v>
      </c>
      <c r="AW614" s="5">
        <v>109.3</v>
      </c>
      <c r="AX614" s="5">
        <v>108</v>
      </c>
      <c r="AY614" s="5">
        <v>106.4</v>
      </c>
      <c r="AZ614" s="5">
        <v>105.8</v>
      </c>
      <c r="BA614" s="5">
        <v>102.1</v>
      </c>
      <c r="BB614" s="5">
        <v>106.1</v>
      </c>
      <c r="BC614" s="5">
        <v>105.8</v>
      </c>
      <c r="BD614" s="5">
        <v>104.6</v>
      </c>
      <c r="BE614" s="5">
        <v>103.6</v>
      </c>
      <c r="BF614" s="5">
        <v>106.4</v>
      </c>
      <c r="BG614" s="5">
        <v>106.4</v>
      </c>
      <c r="BH614" s="5">
        <v>111.6</v>
      </c>
      <c r="BI614" s="5">
        <v>113</v>
      </c>
      <c r="BJ614" s="5">
        <v>116.9</v>
      </c>
      <c r="BK614" s="5">
        <v>120.6</v>
      </c>
      <c r="BL614" s="5">
        <v>121.5</v>
      </c>
      <c r="BM614" s="5">
        <v>119.8</v>
      </c>
      <c r="BN614" s="5">
        <v>118.2</v>
      </c>
      <c r="BO614" s="5">
        <v>119.4</v>
      </c>
      <c r="BP614" s="5">
        <v>118.4</v>
      </c>
      <c r="BQ614" s="5">
        <v>120.8</v>
      </c>
      <c r="BR614" s="5">
        <v>128.6</v>
      </c>
      <c r="BS614" s="5">
        <v>130.5</v>
      </c>
      <c r="BT614" s="5">
        <v>127.6</v>
      </c>
      <c r="BU614" s="5">
        <v>127.8</v>
      </c>
      <c r="BV614" s="5">
        <v>128.19999999999999</v>
      </c>
      <c r="BW614" s="5">
        <v>126.1</v>
      </c>
      <c r="BX614" s="5">
        <v>125.4</v>
      </c>
      <c r="BY614" s="5">
        <v>126.2</v>
      </c>
      <c r="BZ614" s="5">
        <v>129.69999999999999</v>
      </c>
      <c r="CA614" s="5">
        <v>130.6</v>
      </c>
      <c r="CB614" s="5">
        <v>130.4</v>
      </c>
      <c r="CC614" s="5">
        <v>129.9</v>
      </c>
      <c r="CD614" s="5">
        <v>130.69999999999999</v>
      </c>
      <c r="CE614" s="5">
        <v>130.19999999999999</v>
      </c>
      <c r="CF614" s="5">
        <v>127.9</v>
      </c>
      <c r="CG614" s="5">
        <v>128.19999999999999</v>
      </c>
      <c r="CH614" s="5">
        <v>122.9</v>
      </c>
      <c r="CI614" s="5">
        <v>126.5</v>
      </c>
      <c r="CJ614" s="5">
        <v>127.3</v>
      </c>
      <c r="CK614" s="5">
        <v>126.7</v>
      </c>
      <c r="CL614" s="5">
        <v>124.4</v>
      </c>
      <c r="CM614" s="5">
        <v>121.6</v>
      </c>
      <c r="CN614" s="5">
        <v>121.7</v>
      </c>
      <c r="CO614" s="5">
        <v>123.6</v>
      </c>
      <c r="CP614" s="5">
        <v>125.7</v>
      </c>
      <c r="CQ614" s="5">
        <v>126.5</v>
      </c>
      <c r="CR614" s="5">
        <v>125.7</v>
      </c>
      <c r="CS614" s="5">
        <v>125.3</v>
      </c>
      <c r="CT614" s="5">
        <v>123.8</v>
      </c>
      <c r="CU614" s="5">
        <v>126.1</v>
      </c>
      <c r="CV614" s="5">
        <v>125.1</v>
      </c>
      <c r="CW614" s="5">
        <v>121.1</v>
      </c>
      <c r="CX614" s="5">
        <v>123.6</v>
      </c>
      <c r="CY614" s="5">
        <v>121.7</v>
      </c>
      <c r="CZ614" s="5">
        <v>120.9</v>
      </c>
      <c r="DA614" s="5">
        <v>123.1</v>
      </c>
      <c r="DB614" s="5">
        <v>125.9</v>
      </c>
      <c r="DC614" s="5">
        <v>127.7</v>
      </c>
      <c r="DD614" s="5">
        <v>133.6</v>
      </c>
      <c r="DE614" s="5">
        <v>134.80000000000001</v>
      </c>
      <c r="DF614" s="5">
        <v>140.30000000000001</v>
      </c>
      <c r="DG614" s="5">
        <v>142.19999999999999</v>
      </c>
      <c r="DH614" s="5">
        <v>140.19999999999999</v>
      </c>
      <c r="DI614" s="5">
        <v>151.19999999999999</v>
      </c>
      <c r="DJ614" s="5">
        <v>153.69999999999999</v>
      </c>
      <c r="DK614" s="5">
        <v>157.80000000000001</v>
      </c>
      <c r="DL614" s="5">
        <v>158.69999999999999</v>
      </c>
      <c r="DM614" s="5">
        <v>157.9</v>
      </c>
      <c r="DN614" s="5">
        <v>159.30000000000001</v>
      </c>
      <c r="DO614" s="5">
        <v>161.80000000000001</v>
      </c>
      <c r="DP614" s="5">
        <v>163.5</v>
      </c>
      <c r="DQ614" s="5">
        <v>161.1</v>
      </c>
      <c r="DR614" s="5">
        <v>160.80000000000001</v>
      </c>
      <c r="DS614" s="5">
        <v>161</v>
      </c>
      <c r="DT614" s="5">
        <v>168.2</v>
      </c>
    </row>
    <row r="615" spans="1:124">
      <c r="A615" s="3" t="s">
        <v>1243</v>
      </c>
      <c r="B615" s="3" t="s">
        <v>1244</v>
      </c>
      <c r="C615" s="4">
        <v>7.0749999999999993E-2</v>
      </c>
      <c r="D615" s="5">
        <v>101</v>
      </c>
      <c r="E615" s="5">
        <v>101.5</v>
      </c>
      <c r="F615" s="5">
        <v>101.1</v>
      </c>
      <c r="G615" s="5">
        <v>102.4</v>
      </c>
      <c r="H615" s="5">
        <v>101.7</v>
      </c>
      <c r="I615" s="5">
        <v>100.8</v>
      </c>
      <c r="J615" s="5">
        <v>100.4</v>
      </c>
      <c r="K615" s="5">
        <v>100.4</v>
      </c>
      <c r="L615" s="5">
        <v>100.9</v>
      </c>
      <c r="M615" s="5">
        <v>100.8</v>
      </c>
      <c r="N615" s="5">
        <v>101</v>
      </c>
      <c r="O615" s="5">
        <v>101.4</v>
      </c>
      <c r="P615" s="5">
        <v>101.6</v>
      </c>
      <c r="Q615" s="5">
        <v>102.1</v>
      </c>
      <c r="R615" s="5">
        <v>102.8</v>
      </c>
      <c r="S615" s="5">
        <v>103.9</v>
      </c>
      <c r="T615" s="5">
        <v>105.9</v>
      </c>
      <c r="U615" s="5">
        <v>109.3</v>
      </c>
      <c r="V615" s="5">
        <v>109.7</v>
      </c>
      <c r="W615" s="5">
        <v>110.5</v>
      </c>
      <c r="X615" s="5">
        <v>109.6</v>
      </c>
      <c r="Y615" s="5">
        <v>110.1</v>
      </c>
      <c r="Z615" s="5">
        <v>110.6</v>
      </c>
      <c r="AA615" s="5">
        <v>111</v>
      </c>
      <c r="AB615" s="5">
        <v>111.4</v>
      </c>
      <c r="AC615" s="5">
        <v>111.4</v>
      </c>
      <c r="AD615" s="5">
        <v>112.7</v>
      </c>
      <c r="AE615" s="5">
        <v>112.7</v>
      </c>
      <c r="AF615" s="5">
        <v>118.3</v>
      </c>
      <c r="AG615" s="5">
        <v>116.8</v>
      </c>
      <c r="AH615" s="5">
        <v>115.3</v>
      </c>
      <c r="AI615" s="5">
        <v>116.1</v>
      </c>
      <c r="AJ615" s="5">
        <v>115.6</v>
      </c>
      <c r="AK615" s="5">
        <v>114.8</v>
      </c>
      <c r="AL615" s="5">
        <v>116.7</v>
      </c>
      <c r="AM615" s="5">
        <v>116</v>
      </c>
      <c r="AN615" s="5">
        <v>115.9</v>
      </c>
      <c r="AO615" s="5">
        <v>118</v>
      </c>
      <c r="AP615" s="5">
        <v>117.5</v>
      </c>
      <c r="AQ615" s="5">
        <v>116.5</v>
      </c>
      <c r="AR615" s="5">
        <v>115.4</v>
      </c>
      <c r="AS615" s="5">
        <v>112.4</v>
      </c>
      <c r="AT615" s="5">
        <v>113.5</v>
      </c>
      <c r="AU615" s="5">
        <v>113.2</v>
      </c>
      <c r="AV615" s="5">
        <v>112.9</v>
      </c>
      <c r="AW615" s="5">
        <v>113</v>
      </c>
      <c r="AX615" s="5">
        <v>113.1</v>
      </c>
      <c r="AY615" s="5">
        <v>112.5</v>
      </c>
      <c r="AZ615" s="5">
        <v>112.9</v>
      </c>
      <c r="BA615" s="5">
        <v>113.2</v>
      </c>
      <c r="BB615" s="5">
        <v>113.7</v>
      </c>
      <c r="BC615" s="5">
        <v>114.1</v>
      </c>
      <c r="BD615" s="5">
        <v>113.5</v>
      </c>
      <c r="BE615" s="5">
        <v>111.7</v>
      </c>
      <c r="BF615" s="5">
        <v>110.6</v>
      </c>
      <c r="BG615" s="5">
        <v>111</v>
      </c>
      <c r="BH615" s="5">
        <v>109.7</v>
      </c>
      <c r="BI615" s="5">
        <v>111.2</v>
      </c>
      <c r="BJ615" s="5">
        <v>111.8</v>
      </c>
      <c r="BK615" s="5">
        <v>112.8</v>
      </c>
      <c r="BL615" s="5">
        <v>111.8</v>
      </c>
      <c r="BM615" s="5">
        <v>111.9</v>
      </c>
      <c r="BN615" s="5">
        <v>111.2</v>
      </c>
      <c r="BO615" s="5">
        <v>110.7</v>
      </c>
      <c r="BP615" s="5">
        <v>110.5</v>
      </c>
      <c r="BQ615" s="5">
        <v>111.5</v>
      </c>
      <c r="BR615" s="5">
        <v>112.8</v>
      </c>
      <c r="BS615" s="5">
        <v>115.5</v>
      </c>
      <c r="BT615" s="5">
        <v>116.1</v>
      </c>
      <c r="BU615" s="5">
        <v>115.5</v>
      </c>
      <c r="BV615" s="5">
        <v>117</v>
      </c>
      <c r="BW615" s="5">
        <v>119</v>
      </c>
      <c r="BX615" s="5">
        <v>119.9</v>
      </c>
      <c r="BY615" s="5">
        <v>120.5</v>
      </c>
      <c r="BZ615" s="5">
        <v>120.5</v>
      </c>
      <c r="CA615" s="5">
        <v>121.8</v>
      </c>
      <c r="CB615" s="5">
        <v>122.3</v>
      </c>
      <c r="CC615" s="5">
        <v>122.3</v>
      </c>
      <c r="CD615" s="5">
        <v>124.1</v>
      </c>
      <c r="CE615" s="5">
        <v>124.5</v>
      </c>
      <c r="CF615" s="5">
        <v>125.3</v>
      </c>
      <c r="CG615" s="5">
        <v>125.2</v>
      </c>
      <c r="CH615" s="5">
        <v>125.3</v>
      </c>
      <c r="CI615" s="5">
        <v>125.1</v>
      </c>
      <c r="CJ615" s="5">
        <v>124.6</v>
      </c>
      <c r="CK615" s="5">
        <v>125.1</v>
      </c>
      <c r="CL615" s="5">
        <v>125.1</v>
      </c>
      <c r="CM615" s="5">
        <v>124.3</v>
      </c>
      <c r="CN615" s="5">
        <v>124.5</v>
      </c>
      <c r="CO615" s="5">
        <v>123.5</v>
      </c>
      <c r="CP615" s="5">
        <v>121.7</v>
      </c>
      <c r="CQ615" s="5">
        <v>121.1</v>
      </c>
      <c r="CR615" s="5">
        <v>120.7</v>
      </c>
      <c r="CS615" s="5">
        <v>118.1</v>
      </c>
      <c r="CT615" s="5">
        <v>118.2</v>
      </c>
      <c r="CU615" s="5">
        <v>119.6</v>
      </c>
      <c r="CV615" s="5">
        <v>121.6</v>
      </c>
      <c r="CW615" s="5">
        <v>125.2</v>
      </c>
      <c r="CX615" s="5">
        <v>122.8</v>
      </c>
      <c r="CY615" s="5">
        <v>122.4</v>
      </c>
      <c r="CZ615" s="5">
        <v>119.5</v>
      </c>
      <c r="DA615" s="5">
        <v>123.2</v>
      </c>
      <c r="DB615" s="5">
        <v>124.5</v>
      </c>
      <c r="DC615" s="5">
        <v>127.5</v>
      </c>
      <c r="DD615" s="5">
        <v>131.69999999999999</v>
      </c>
      <c r="DE615" s="5">
        <v>135.9</v>
      </c>
      <c r="DF615" s="5">
        <v>133.5</v>
      </c>
      <c r="DG615" s="5">
        <v>135.1</v>
      </c>
      <c r="DH615" s="5">
        <v>137.69999999999999</v>
      </c>
      <c r="DI615" s="5">
        <v>143.6</v>
      </c>
      <c r="DJ615" s="5">
        <v>149.4</v>
      </c>
      <c r="DK615" s="5">
        <v>153.6</v>
      </c>
      <c r="DL615" s="5">
        <v>154.9</v>
      </c>
      <c r="DM615" s="5">
        <v>153</v>
      </c>
      <c r="DN615" s="5">
        <v>152.6</v>
      </c>
      <c r="DO615" s="5">
        <v>161.5</v>
      </c>
      <c r="DP615" s="5">
        <v>161.4</v>
      </c>
      <c r="DQ615" s="5">
        <v>160.80000000000001</v>
      </c>
      <c r="DR615" s="5">
        <v>160.9</v>
      </c>
      <c r="DS615" s="5">
        <v>156.5</v>
      </c>
      <c r="DT615" s="5">
        <v>166.3</v>
      </c>
    </row>
    <row r="616" spans="1:124">
      <c r="A616" s="3" t="s">
        <v>1245</v>
      </c>
      <c r="B616" s="3" t="s">
        <v>1246</v>
      </c>
      <c r="C616" s="4">
        <v>2.4199999999999999E-2</v>
      </c>
      <c r="D616" s="5">
        <v>101.5</v>
      </c>
      <c r="E616" s="5">
        <v>107</v>
      </c>
      <c r="F616" s="5">
        <v>106.6</v>
      </c>
      <c r="G616" s="5">
        <v>111.8</v>
      </c>
      <c r="H616" s="5">
        <v>108.2</v>
      </c>
      <c r="I616" s="5">
        <v>110</v>
      </c>
      <c r="J616" s="5">
        <v>109.5</v>
      </c>
      <c r="K616" s="5">
        <v>102.9</v>
      </c>
      <c r="L616" s="5">
        <v>110.4</v>
      </c>
      <c r="M616" s="5">
        <v>108.3</v>
      </c>
      <c r="N616" s="5">
        <v>108.5</v>
      </c>
      <c r="O616" s="5">
        <v>107.6</v>
      </c>
      <c r="P616" s="5">
        <v>109.9</v>
      </c>
      <c r="Q616" s="5">
        <v>110.9</v>
      </c>
      <c r="R616" s="5">
        <v>110.6</v>
      </c>
      <c r="S616" s="5">
        <v>112.9</v>
      </c>
      <c r="T616" s="5">
        <v>112.1</v>
      </c>
      <c r="U616" s="5">
        <v>110.5</v>
      </c>
      <c r="V616" s="5">
        <v>111.3</v>
      </c>
      <c r="W616" s="5">
        <v>111.7</v>
      </c>
      <c r="X616" s="5">
        <v>110.6</v>
      </c>
      <c r="Y616" s="5">
        <v>110.4</v>
      </c>
      <c r="Z616" s="5">
        <v>110.3</v>
      </c>
      <c r="AA616" s="5">
        <v>110.9</v>
      </c>
      <c r="AB616" s="5">
        <v>111.9</v>
      </c>
      <c r="AC616" s="5">
        <v>112.1</v>
      </c>
      <c r="AD616" s="5">
        <v>110.2</v>
      </c>
      <c r="AE616" s="5">
        <v>110.9</v>
      </c>
      <c r="AF616" s="5">
        <v>111.3</v>
      </c>
      <c r="AG616" s="5">
        <v>111</v>
      </c>
      <c r="AH616" s="5">
        <v>110.9</v>
      </c>
      <c r="AI616" s="5">
        <v>112</v>
      </c>
      <c r="AJ616" s="5">
        <v>111</v>
      </c>
      <c r="AK616" s="5">
        <v>110.9</v>
      </c>
      <c r="AL616" s="5">
        <v>112.4</v>
      </c>
      <c r="AM616" s="5">
        <v>111.8</v>
      </c>
      <c r="AN616" s="5">
        <v>113.6</v>
      </c>
      <c r="AO616" s="5">
        <v>115.8</v>
      </c>
      <c r="AP616" s="5">
        <v>115.9</v>
      </c>
      <c r="AQ616" s="5">
        <v>114.7</v>
      </c>
      <c r="AR616" s="5">
        <v>114.6</v>
      </c>
      <c r="AS616" s="5">
        <v>114.6</v>
      </c>
      <c r="AT616" s="5">
        <v>114.7</v>
      </c>
      <c r="AU616" s="5">
        <v>114.6</v>
      </c>
      <c r="AV616" s="5">
        <v>114.6</v>
      </c>
      <c r="AW616" s="5">
        <v>114.6</v>
      </c>
      <c r="AX616" s="5">
        <v>114.5</v>
      </c>
      <c r="AY616" s="5">
        <v>114.7</v>
      </c>
      <c r="AZ616" s="5">
        <v>114.7</v>
      </c>
      <c r="BA616" s="5">
        <v>114.6</v>
      </c>
      <c r="BB616" s="5">
        <v>114.6</v>
      </c>
      <c r="BC616" s="5">
        <v>114.5</v>
      </c>
      <c r="BD616" s="5">
        <v>114.4</v>
      </c>
      <c r="BE616" s="5">
        <v>114.6</v>
      </c>
      <c r="BF616" s="5">
        <v>114.8</v>
      </c>
      <c r="BG616" s="5">
        <v>114.8</v>
      </c>
      <c r="BH616" s="5">
        <v>114.8</v>
      </c>
      <c r="BI616" s="5">
        <v>115</v>
      </c>
      <c r="BJ616" s="5">
        <v>115</v>
      </c>
      <c r="BK616" s="5">
        <v>115</v>
      </c>
      <c r="BL616" s="5">
        <v>115</v>
      </c>
      <c r="BM616" s="5">
        <v>115</v>
      </c>
      <c r="BN616" s="5">
        <v>115.2</v>
      </c>
      <c r="BO616" s="5">
        <v>117.7</v>
      </c>
      <c r="BP616" s="5">
        <v>117.7</v>
      </c>
      <c r="BQ616" s="5">
        <v>117.7</v>
      </c>
      <c r="BR616" s="5">
        <v>120.3</v>
      </c>
      <c r="BS616" s="5">
        <v>120.3</v>
      </c>
      <c r="BT616" s="5">
        <v>118.5</v>
      </c>
      <c r="BU616" s="5">
        <v>120.5</v>
      </c>
      <c r="BV616" s="5">
        <v>123.3</v>
      </c>
      <c r="BW616" s="5">
        <v>121.1</v>
      </c>
      <c r="BX616" s="5">
        <v>119</v>
      </c>
      <c r="BY616" s="5">
        <v>120</v>
      </c>
      <c r="BZ616" s="5">
        <v>118.7</v>
      </c>
      <c r="CA616" s="5">
        <v>119.6</v>
      </c>
      <c r="CB616" s="5">
        <v>115.8</v>
      </c>
      <c r="CC616" s="5">
        <v>118.8</v>
      </c>
      <c r="CD616" s="5">
        <v>119.4</v>
      </c>
      <c r="CE616" s="5">
        <v>114.9</v>
      </c>
      <c r="CF616" s="5">
        <v>119.6</v>
      </c>
      <c r="CG616" s="5">
        <v>120.9</v>
      </c>
      <c r="CH616" s="5">
        <v>119.8</v>
      </c>
      <c r="CI616" s="5">
        <v>119.8</v>
      </c>
      <c r="CJ616" s="5">
        <v>120.9</v>
      </c>
      <c r="CK616" s="5">
        <v>120.9</v>
      </c>
      <c r="CL616" s="5">
        <v>120.9</v>
      </c>
      <c r="CM616" s="5">
        <v>120.9</v>
      </c>
      <c r="CN616" s="5">
        <v>118.8</v>
      </c>
      <c r="CO616" s="5">
        <v>118.7</v>
      </c>
      <c r="CP616" s="5">
        <v>118.5</v>
      </c>
      <c r="CQ616" s="5">
        <v>117.7</v>
      </c>
      <c r="CR616" s="5">
        <v>118.2</v>
      </c>
      <c r="CS616" s="5">
        <v>118.1</v>
      </c>
      <c r="CT616" s="5">
        <v>118.1</v>
      </c>
      <c r="CU616" s="5">
        <v>118.1</v>
      </c>
      <c r="CV616" s="5">
        <v>118.1</v>
      </c>
      <c r="CW616" s="5">
        <v>117.4</v>
      </c>
      <c r="CX616" s="5">
        <v>117.4</v>
      </c>
      <c r="CY616" s="5">
        <v>117.4</v>
      </c>
      <c r="CZ616" s="5">
        <v>117.4</v>
      </c>
      <c r="DA616" s="5">
        <v>118.2</v>
      </c>
      <c r="DB616" s="5">
        <v>118.2</v>
      </c>
      <c r="DC616" s="5">
        <v>118.2</v>
      </c>
      <c r="DD616" s="5">
        <v>118.7</v>
      </c>
      <c r="DE616" s="5">
        <v>119.5</v>
      </c>
      <c r="DF616" s="5">
        <v>119.5</v>
      </c>
      <c r="DG616" s="5">
        <v>124</v>
      </c>
      <c r="DH616" s="5">
        <v>125.9</v>
      </c>
      <c r="DI616" s="5">
        <v>126.7</v>
      </c>
      <c r="DJ616" s="5">
        <v>127</v>
      </c>
      <c r="DK616" s="5">
        <v>127</v>
      </c>
      <c r="DL616" s="5">
        <v>130.4</v>
      </c>
      <c r="DM616" s="5">
        <v>130</v>
      </c>
      <c r="DN616" s="5">
        <v>131.80000000000001</v>
      </c>
      <c r="DO616" s="5">
        <v>133.19999999999999</v>
      </c>
      <c r="DP616" s="5">
        <v>133.19999999999999</v>
      </c>
      <c r="DQ616" s="5">
        <v>133.30000000000001</v>
      </c>
      <c r="DR616" s="5">
        <v>134.69999999999999</v>
      </c>
      <c r="DS616" s="5">
        <v>134.69999999999999</v>
      </c>
      <c r="DT616" s="5">
        <v>134.69999999999999</v>
      </c>
    </row>
    <row r="617" spans="1:124">
      <c r="A617" s="3" t="s">
        <v>1247</v>
      </c>
      <c r="B617" s="3" t="s">
        <v>1248</v>
      </c>
      <c r="C617" s="4">
        <v>0.14462</v>
      </c>
      <c r="D617" s="5">
        <v>105.1</v>
      </c>
      <c r="E617" s="5">
        <v>105</v>
      </c>
      <c r="F617" s="5">
        <v>105.7</v>
      </c>
      <c r="G617" s="5">
        <v>106.5</v>
      </c>
      <c r="H617" s="5">
        <v>106.3</v>
      </c>
      <c r="I617" s="5">
        <v>106.5</v>
      </c>
      <c r="J617" s="5">
        <v>106.6</v>
      </c>
      <c r="K617" s="5">
        <v>106.5</v>
      </c>
      <c r="L617" s="5">
        <v>107.9</v>
      </c>
      <c r="M617" s="5">
        <v>110.3</v>
      </c>
      <c r="N617" s="5">
        <v>113.9</v>
      </c>
      <c r="O617" s="5">
        <v>113.3</v>
      </c>
      <c r="P617" s="5">
        <v>113.5</v>
      </c>
      <c r="Q617" s="5">
        <v>115.1</v>
      </c>
      <c r="R617" s="5">
        <v>115.1</v>
      </c>
      <c r="S617" s="5">
        <v>115.1</v>
      </c>
      <c r="T617" s="5">
        <v>116.4</v>
      </c>
      <c r="U617" s="5">
        <v>117.1</v>
      </c>
      <c r="V617" s="5">
        <v>117</v>
      </c>
      <c r="W617" s="5">
        <v>116.3</v>
      </c>
      <c r="X617" s="5">
        <v>116.3</v>
      </c>
      <c r="Y617" s="5">
        <v>116.3</v>
      </c>
      <c r="Z617" s="5">
        <v>116.3</v>
      </c>
      <c r="AA617" s="5">
        <v>112.4</v>
      </c>
      <c r="AB617" s="5">
        <v>102.5</v>
      </c>
      <c r="AC617" s="5">
        <v>104.2</v>
      </c>
      <c r="AD617" s="5">
        <v>104.2</v>
      </c>
      <c r="AE617" s="5">
        <v>103.1</v>
      </c>
      <c r="AF617" s="5">
        <v>103.2</v>
      </c>
      <c r="AG617" s="5">
        <v>103.3</v>
      </c>
      <c r="AH617" s="5">
        <v>103.1</v>
      </c>
      <c r="AI617" s="5">
        <v>103.2</v>
      </c>
      <c r="AJ617" s="5">
        <v>104</v>
      </c>
      <c r="AK617" s="5">
        <v>103.9</v>
      </c>
      <c r="AL617" s="5">
        <v>103.9</v>
      </c>
      <c r="AM617" s="5">
        <v>103.9</v>
      </c>
      <c r="AN617" s="5">
        <v>102.4</v>
      </c>
      <c r="AO617" s="5">
        <v>102.6</v>
      </c>
      <c r="AP617" s="5">
        <v>101.1</v>
      </c>
      <c r="AQ617" s="5">
        <v>101.2</v>
      </c>
      <c r="AR617" s="5">
        <v>101.2</v>
      </c>
      <c r="AS617" s="5">
        <v>101.2</v>
      </c>
      <c r="AT617" s="5">
        <v>102.2</v>
      </c>
      <c r="AU617" s="5">
        <v>101.1</v>
      </c>
      <c r="AV617" s="5">
        <v>103.1</v>
      </c>
      <c r="AW617" s="5">
        <v>102.5</v>
      </c>
      <c r="AX617" s="5">
        <v>101.2</v>
      </c>
      <c r="AY617" s="5">
        <v>103.2</v>
      </c>
      <c r="AZ617" s="5">
        <v>108.2</v>
      </c>
      <c r="BA617" s="5">
        <v>107</v>
      </c>
      <c r="BB617" s="5">
        <v>108.7</v>
      </c>
      <c r="BC617" s="5">
        <v>110.2</v>
      </c>
      <c r="BD617" s="5">
        <v>110.7</v>
      </c>
      <c r="BE617" s="5">
        <v>111.4</v>
      </c>
      <c r="BF617" s="5">
        <v>110.9</v>
      </c>
      <c r="BG617" s="5">
        <v>109.3</v>
      </c>
      <c r="BH617" s="5">
        <v>109.3</v>
      </c>
      <c r="BI617" s="5">
        <v>105.7</v>
      </c>
      <c r="BJ617" s="5">
        <v>105.5</v>
      </c>
      <c r="BK617" s="5">
        <v>105.5</v>
      </c>
      <c r="BL617" s="5">
        <v>107.7</v>
      </c>
      <c r="BM617" s="5">
        <v>107.8</v>
      </c>
      <c r="BN617" s="5">
        <v>107.8</v>
      </c>
      <c r="BO617" s="5">
        <v>109.4</v>
      </c>
      <c r="BP617" s="5">
        <v>109.4</v>
      </c>
      <c r="BQ617" s="5">
        <v>109.4</v>
      </c>
      <c r="BR617" s="5">
        <v>109.4</v>
      </c>
      <c r="BS617" s="5">
        <v>109.4</v>
      </c>
      <c r="BT617" s="5">
        <v>109.4</v>
      </c>
      <c r="BU617" s="5">
        <v>109.4</v>
      </c>
      <c r="BV617" s="5">
        <v>109.2</v>
      </c>
      <c r="BW617" s="5">
        <v>109.1</v>
      </c>
      <c r="BX617" s="5">
        <v>108.5</v>
      </c>
      <c r="BY617" s="5">
        <v>108.5</v>
      </c>
      <c r="BZ617" s="5">
        <v>108.5</v>
      </c>
      <c r="CA617" s="5">
        <v>108.5</v>
      </c>
      <c r="CB617" s="5">
        <v>107.1</v>
      </c>
      <c r="CC617" s="5">
        <v>103.7</v>
      </c>
      <c r="CD617" s="5">
        <v>103.8</v>
      </c>
      <c r="CE617" s="5">
        <v>103.8</v>
      </c>
      <c r="CF617" s="5">
        <v>103.8</v>
      </c>
      <c r="CG617" s="5">
        <v>104.8</v>
      </c>
      <c r="CH617" s="5">
        <v>104.8</v>
      </c>
      <c r="CI617" s="5">
        <v>104.8</v>
      </c>
      <c r="CJ617" s="5">
        <v>102.7</v>
      </c>
      <c r="CK617" s="5">
        <v>102.6</v>
      </c>
      <c r="CL617" s="5">
        <v>102.6</v>
      </c>
      <c r="CM617" s="5">
        <v>100.9</v>
      </c>
      <c r="CN617" s="5">
        <v>100.9</v>
      </c>
      <c r="CO617" s="5">
        <v>106</v>
      </c>
      <c r="CP617" s="5">
        <v>106.3</v>
      </c>
      <c r="CQ617" s="5">
        <v>106.3</v>
      </c>
      <c r="CR617" s="5">
        <v>106.3</v>
      </c>
      <c r="CS617" s="5">
        <v>106.3</v>
      </c>
      <c r="CT617" s="5">
        <v>107.7</v>
      </c>
      <c r="CU617" s="5">
        <v>107.7</v>
      </c>
      <c r="CV617" s="5">
        <v>107.7</v>
      </c>
      <c r="CW617" s="5">
        <v>99</v>
      </c>
      <c r="CX617" s="5">
        <v>99</v>
      </c>
      <c r="CY617" s="5">
        <v>99</v>
      </c>
      <c r="CZ617" s="5">
        <v>99</v>
      </c>
      <c r="DA617" s="5">
        <v>98.6</v>
      </c>
      <c r="DB617" s="5">
        <v>98.6</v>
      </c>
      <c r="DC617" s="5">
        <v>96.9</v>
      </c>
      <c r="DD617" s="5">
        <v>97.2</v>
      </c>
      <c r="DE617" s="5">
        <v>97.2</v>
      </c>
      <c r="DF617" s="5">
        <v>97.2</v>
      </c>
      <c r="DG617" s="5">
        <v>96.8</v>
      </c>
      <c r="DH617" s="5">
        <v>96.8</v>
      </c>
      <c r="DI617" s="5">
        <v>96.8</v>
      </c>
      <c r="DJ617" s="5">
        <v>96.8</v>
      </c>
      <c r="DK617" s="5">
        <v>96.8</v>
      </c>
      <c r="DL617" s="5">
        <v>96.8</v>
      </c>
      <c r="DM617" s="5">
        <v>96.9</v>
      </c>
      <c r="DN617" s="5">
        <v>97.1</v>
      </c>
      <c r="DO617" s="5">
        <v>97.6</v>
      </c>
      <c r="DP617" s="5">
        <v>94.8</v>
      </c>
      <c r="DQ617" s="5">
        <v>92.3</v>
      </c>
      <c r="DR617" s="5">
        <v>93.5</v>
      </c>
      <c r="DS617" s="5">
        <v>96.4</v>
      </c>
      <c r="DT617" s="5">
        <v>96.4</v>
      </c>
    </row>
    <row r="618" spans="1:124">
      <c r="A618" s="3" t="s">
        <v>1249</v>
      </c>
      <c r="B618" s="3" t="s">
        <v>1250</v>
      </c>
      <c r="C618" s="4">
        <v>0.1225</v>
      </c>
      <c r="D618" s="5">
        <v>105.9</v>
      </c>
      <c r="E618" s="5">
        <v>105.9</v>
      </c>
      <c r="F618" s="5">
        <v>106.8</v>
      </c>
      <c r="G618" s="5">
        <v>107.7</v>
      </c>
      <c r="H618" s="5">
        <v>107.5</v>
      </c>
      <c r="I618" s="5">
        <v>107.6</v>
      </c>
      <c r="J618" s="5">
        <v>107.7</v>
      </c>
      <c r="K618" s="5">
        <v>107.7</v>
      </c>
      <c r="L618" s="5">
        <v>109.1</v>
      </c>
      <c r="M618" s="5">
        <v>112.1</v>
      </c>
      <c r="N618" s="5">
        <v>116.4</v>
      </c>
      <c r="O618" s="5">
        <v>115.7</v>
      </c>
      <c r="P618" s="5">
        <v>116</v>
      </c>
      <c r="Q618" s="5">
        <v>117.9</v>
      </c>
      <c r="R618" s="5">
        <v>117.9</v>
      </c>
      <c r="S618" s="5">
        <v>117.9</v>
      </c>
      <c r="T618" s="5">
        <v>119.4</v>
      </c>
      <c r="U618" s="5">
        <v>120.3</v>
      </c>
      <c r="V618" s="5">
        <v>120</v>
      </c>
      <c r="W618" s="5">
        <v>119.3</v>
      </c>
      <c r="X618" s="5">
        <v>119.3</v>
      </c>
      <c r="Y618" s="5">
        <v>119.3</v>
      </c>
      <c r="Z618" s="5">
        <v>119.3</v>
      </c>
      <c r="AA618" s="5">
        <v>114.7</v>
      </c>
      <c r="AB618" s="5">
        <v>102.9</v>
      </c>
      <c r="AC618" s="5">
        <v>105</v>
      </c>
      <c r="AD618" s="5">
        <v>105</v>
      </c>
      <c r="AE618" s="5">
        <v>103.7</v>
      </c>
      <c r="AF618" s="5">
        <v>103.8</v>
      </c>
      <c r="AG618" s="5">
        <v>103.7</v>
      </c>
      <c r="AH618" s="5">
        <v>103.7</v>
      </c>
      <c r="AI618" s="5">
        <v>103.8</v>
      </c>
      <c r="AJ618" s="5">
        <v>104.7</v>
      </c>
      <c r="AK618" s="5">
        <v>104.6</v>
      </c>
      <c r="AL618" s="5">
        <v>104.6</v>
      </c>
      <c r="AM618" s="5">
        <v>104.7</v>
      </c>
      <c r="AN618" s="5">
        <v>102.9</v>
      </c>
      <c r="AO618" s="5">
        <v>103.1</v>
      </c>
      <c r="AP618" s="5">
        <v>101.3</v>
      </c>
      <c r="AQ618" s="5">
        <v>101.4</v>
      </c>
      <c r="AR618" s="5">
        <v>101.4</v>
      </c>
      <c r="AS618" s="5">
        <v>101.4</v>
      </c>
      <c r="AT618" s="5">
        <v>102.6</v>
      </c>
      <c r="AU618" s="5">
        <v>101.3</v>
      </c>
      <c r="AV618" s="5">
        <v>103.6</v>
      </c>
      <c r="AW618" s="5">
        <v>102.9</v>
      </c>
      <c r="AX618" s="5">
        <v>101.4</v>
      </c>
      <c r="AY618" s="5">
        <v>103.8</v>
      </c>
      <c r="AZ618" s="5">
        <v>109.7</v>
      </c>
      <c r="BA618" s="5">
        <v>108.3</v>
      </c>
      <c r="BB618" s="5">
        <v>110.3</v>
      </c>
      <c r="BC618" s="5">
        <v>112</v>
      </c>
      <c r="BD618" s="5">
        <v>112.6</v>
      </c>
      <c r="BE618" s="5">
        <v>113.4</v>
      </c>
      <c r="BF618" s="5">
        <v>112.9</v>
      </c>
      <c r="BG618" s="5">
        <v>111</v>
      </c>
      <c r="BH618" s="5">
        <v>111</v>
      </c>
      <c r="BI618" s="5">
        <v>106.7</v>
      </c>
      <c r="BJ618" s="5">
        <v>106.6</v>
      </c>
      <c r="BK618" s="5">
        <v>106.5</v>
      </c>
      <c r="BL618" s="5">
        <v>109.2</v>
      </c>
      <c r="BM618" s="5">
        <v>109.2</v>
      </c>
      <c r="BN618" s="5">
        <v>109.2</v>
      </c>
      <c r="BO618" s="5">
        <v>111.1</v>
      </c>
      <c r="BP618" s="5">
        <v>111.1</v>
      </c>
      <c r="BQ618" s="5">
        <v>111.1</v>
      </c>
      <c r="BR618" s="5">
        <v>111.1</v>
      </c>
      <c r="BS618" s="5">
        <v>111.1</v>
      </c>
      <c r="BT618" s="5">
        <v>111.1</v>
      </c>
      <c r="BU618" s="5">
        <v>111.1</v>
      </c>
      <c r="BV618" s="5">
        <v>110.8</v>
      </c>
      <c r="BW618" s="5">
        <v>110.7</v>
      </c>
      <c r="BX618" s="5">
        <v>110.1</v>
      </c>
      <c r="BY618" s="5">
        <v>110.1</v>
      </c>
      <c r="BZ618" s="5">
        <v>110.1</v>
      </c>
      <c r="CA618" s="5">
        <v>110.1</v>
      </c>
      <c r="CB618" s="5">
        <v>108.4</v>
      </c>
      <c r="CC618" s="5">
        <v>104.4</v>
      </c>
      <c r="CD618" s="5">
        <v>104.5</v>
      </c>
      <c r="CE618" s="5">
        <v>104.5</v>
      </c>
      <c r="CF618" s="5">
        <v>104.5</v>
      </c>
      <c r="CG618" s="5">
        <v>105.7</v>
      </c>
      <c r="CH618" s="5">
        <v>105.7</v>
      </c>
      <c r="CI618" s="5">
        <v>105.7</v>
      </c>
      <c r="CJ618" s="5">
        <v>103.1</v>
      </c>
      <c r="CK618" s="5">
        <v>103.1</v>
      </c>
      <c r="CL618" s="5">
        <v>103.1</v>
      </c>
      <c r="CM618" s="5">
        <v>101.1</v>
      </c>
      <c r="CN618" s="5">
        <v>101.1</v>
      </c>
      <c r="CO618" s="5">
        <v>107</v>
      </c>
      <c r="CP618" s="5">
        <v>107.5</v>
      </c>
      <c r="CQ618" s="5">
        <v>107.5</v>
      </c>
      <c r="CR618" s="5">
        <v>107.5</v>
      </c>
      <c r="CS618" s="5">
        <v>107.5</v>
      </c>
      <c r="CT618" s="5">
        <v>109.2</v>
      </c>
      <c r="CU618" s="5">
        <v>109.2</v>
      </c>
      <c r="CV618" s="5">
        <v>109.2</v>
      </c>
      <c r="CW618" s="5">
        <v>98.9</v>
      </c>
      <c r="CX618" s="5">
        <v>98.9</v>
      </c>
      <c r="CY618" s="5">
        <v>98.9</v>
      </c>
      <c r="CZ618" s="5">
        <v>98.9</v>
      </c>
      <c r="DA618" s="5">
        <v>98.4</v>
      </c>
      <c r="DB618" s="5">
        <v>98.4</v>
      </c>
      <c r="DC618" s="5">
        <v>96.2</v>
      </c>
      <c r="DD618" s="5">
        <v>96.6</v>
      </c>
      <c r="DE618" s="5">
        <v>96.6</v>
      </c>
      <c r="DF618" s="5">
        <v>96.6</v>
      </c>
      <c r="DG618" s="5">
        <v>96</v>
      </c>
      <c r="DH618" s="5">
        <v>96</v>
      </c>
      <c r="DI618" s="5">
        <v>96</v>
      </c>
      <c r="DJ618" s="5">
        <v>96</v>
      </c>
      <c r="DK618" s="5">
        <v>96</v>
      </c>
      <c r="DL618" s="5">
        <v>96</v>
      </c>
      <c r="DM618" s="5">
        <v>96</v>
      </c>
      <c r="DN618" s="5">
        <v>96.2</v>
      </c>
      <c r="DO618" s="5">
        <v>96.7</v>
      </c>
      <c r="DP618" s="5">
        <v>93.3</v>
      </c>
      <c r="DQ618" s="5">
        <v>90.4</v>
      </c>
      <c r="DR618" s="5">
        <v>91.7</v>
      </c>
      <c r="DS618" s="5">
        <v>95.2</v>
      </c>
      <c r="DT618" s="5">
        <v>95.2</v>
      </c>
    </row>
    <row r="619" spans="1:124">
      <c r="A619" s="3" t="s">
        <v>1251</v>
      </c>
      <c r="B619" s="3" t="s">
        <v>1252</v>
      </c>
      <c r="C619" s="4">
        <v>2.2120000000000001E-2</v>
      </c>
      <c r="D619" s="5">
        <v>100.7</v>
      </c>
      <c r="E619" s="5">
        <v>100.1</v>
      </c>
      <c r="F619" s="5">
        <v>99.8</v>
      </c>
      <c r="G619" s="5">
        <v>100</v>
      </c>
      <c r="H619" s="5">
        <v>100</v>
      </c>
      <c r="I619" s="5">
        <v>100.9</v>
      </c>
      <c r="J619" s="5">
        <v>101</v>
      </c>
      <c r="K619" s="5">
        <v>99.8</v>
      </c>
      <c r="L619" s="5">
        <v>101.2</v>
      </c>
      <c r="M619" s="5">
        <v>100.2</v>
      </c>
      <c r="N619" s="5">
        <v>100.2</v>
      </c>
      <c r="O619" s="5">
        <v>99.8</v>
      </c>
      <c r="P619" s="5">
        <v>99.8</v>
      </c>
      <c r="Q619" s="5">
        <v>99.8</v>
      </c>
      <c r="R619" s="5">
        <v>99.7</v>
      </c>
      <c r="S619" s="5">
        <v>100</v>
      </c>
      <c r="T619" s="5">
        <v>99.8</v>
      </c>
      <c r="U619" s="5">
        <v>99.9</v>
      </c>
      <c r="V619" s="5">
        <v>100.1</v>
      </c>
      <c r="W619" s="5">
        <v>100.1</v>
      </c>
      <c r="X619" s="5">
        <v>99.9</v>
      </c>
      <c r="Y619" s="5">
        <v>100</v>
      </c>
      <c r="Z619" s="5">
        <v>99.9</v>
      </c>
      <c r="AA619" s="5">
        <v>99.8</v>
      </c>
      <c r="AB619" s="5">
        <v>99.8</v>
      </c>
      <c r="AC619" s="5">
        <v>99.8</v>
      </c>
      <c r="AD619" s="5">
        <v>99.7</v>
      </c>
      <c r="AE619" s="5">
        <v>99.9</v>
      </c>
      <c r="AF619" s="5">
        <v>99.9</v>
      </c>
      <c r="AG619" s="5">
        <v>101.2</v>
      </c>
      <c r="AH619" s="5">
        <v>99.8</v>
      </c>
      <c r="AI619" s="5">
        <v>99.7</v>
      </c>
      <c r="AJ619" s="5">
        <v>100.2</v>
      </c>
      <c r="AK619" s="5">
        <v>100.2</v>
      </c>
      <c r="AL619" s="5">
        <v>99.9</v>
      </c>
      <c r="AM619" s="5">
        <v>99.7</v>
      </c>
      <c r="AN619" s="5">
        <v>99.8</v>
      </c>
      <c r="AO619" s="5">
        <v>99.9</v>
      </c>
      <c r="AP619" s="5">
        <v>99.9</v>
      </c>
      <c r="AQ619" s="5">
        <v>99.9</v>
      </c>
      <c r="AR619" s="5">
        <v>99.9</v>
      </c>
      <c r="AS619" s="5">
        <v>100</v>
      </c>
      <c r="AT619" s="5">
        <v>100</v>
      </c>
      <c r="AU619" s="5">
        <v>100</v>
      </c>
      <c r="AV619" s="5">
        <v>100</v>
      </c>
      <c r="AW619" s="5">
        <v>100.1</v>
      </c>
      <c r="AX619" s="5">
        <v>100.1</v>
      </c>
      <c r="AY619" s="5">
        <v>100.1</v>
      </c>
      <c r="AZ619" s="5">
        <v>100.1</v>
      </c>
      <c r="BA619" s="5">
        <v>100.1</v>
      </c>
      <c r="BB619" s="5">
        <v>100.1</v>
      </c>
      <c r="BC619" s="5">
        <v>100</v>
      </c>
      <c r="BD619" s="5">
        <v>100</v>
      </c>
      <c r="BE619" s="5">
        <v>100</v>
      </c>
      <c r="BF619" s="5">
        <v>99.9</v>
      </c>
      <c r="BG619" s="5">
        <v>99.9</v>
      </c>
      <c r="BH619" s="5">
        <v>99.9</v>
      </c>
      <c r="BI619" s="5">
        <v>99.8</v>
      </c>
      <c r="BJ619" s="5">
        <v>99.8</v>
      </c>
      <c r="BK619" s="5">
        <v>99.8</v>
      </c>
      <c r="BL619" s="5">
        <v>99.8</v>
      </c>
      <c r="BM619" s="5">
        <v>99.9</v>
      </c>
      <c r="BN619" s="5">
        <v>99.9</v>
      </c>
      <c r="BO619" s="5">
        <v>99.9</v>
      </c>
      <c r="BP619" s="5">
        <v>99.9</v>
      </c>
      <c r="BQ619" s="5">
        <v>99.9</v>
      </c>
      <c r="BR619" s="5">
        <v>99.9</v>
      </c>
      <c r="BS619" s="5">
        <v>99.9</v>
      </c>
      <c r="BT619" s="5">
        <v>99.9</v>
      </c>
      <c r="BU619" s="5">
        <v>99.9</v>
      </c>
      <c r="BV619" s="5">
        <v>99.9</v>
      </c>
      <c r="BW619" s="5">
        <v>99.9</v>
      </c>
      <c r="BX619" s="5">
        <v>99.9</v>
      </c>
      <c r="BY619" s="5">
        <v>99.9</v>
      </c>
      <c r="BZ619" s="5">
        <v>99.9</v>
      </c>
      <c r="CA619" s="5">
        <v>99.9</v>
      </c>
      <c r="CB619" s="5">
        <v>99.9</v>
      </c>
      <c r="CC619" s="5">
        <v>99.9</v>
      </c>
      <c r="CD619" s="5">
        <v>100.1</v>
      </c>
      <c r="CE619" s="5">
        <v>100.1</v>
      </c>
      <c r="CF619" s="5">
        <v>100.1</v>
      </c>
      <c r="CG619" s="5">
        <v>100.1</v>
      </c>
      <c r="CH619" s="5">
        <v>100.1</v>
      </c>
      <c r="CI619" s="5">
        <v>100.1</v>
      </c>
      <c r="CJ619" s="5">
        <v>100.1</v>
      </c>
      <c r="CK619" s="5">
        <v>99.9</v>
      </c>
      <c r="CL619" s="5">
        <v>99.9</v>
      </c>
      <c r="CM619" s="5">
        <v>99.9</v>
      </c>
      <c r="CN619" s="5">
        <v>99.9</v>
      </c>
      <c r="CO619" s="5">
        <v>99.9</v>
      </c>
      <c r="CP619" s="5">
        <v>99.9</v>
      </c>
      <c r="CQ619" s="5">
        <v>100</v>
      </c>
      <c r="CR619" s="5">
        <v>100</v>
      </c>
      <c r="CS619" s="5">
        <v>99.9</v>
      </c>
      <c r="CT619" s="5">
        <v>99.9</v>
      </c>
      <c r="CU619" s="5">
        <v>99.9</v>
      </c>
      <c r="CV619" s="5">
        <v>99.9</v>
      </c>
      <c r="CW619" s="5">
        <v>99.9</v>
      </c>
      <c r="CX619" s="5">
        <v>99.9</v>
      </c>
      <c r="CY619" s="5">
        <v>99.9</v>
      </c>
      <c r="CZ619" s="5">
        <v>99.9</v>
      </c>
      <c r="DA619" s="5">
        <v>99.9</v>
      </c>
      <c r="DB619" s="5">
        <v>100</v>
      </c>
      <c r="DC619" s="5">
        <v>100.7</v>
      </c>
      <c r="DD619" s="5">
        <v>100.7</v>
      </c>
      <c r="DE619" s="5">
        <v>100.7</v>
      </c>
      <c r="DF619" s="5">
        <v>100.7</v>
      </c>
      <c r="DG619" s="5">
        <v>100.9</v>
      </c>
      <c r="DH619" s="5">
        <v>100.9</v>
      </c>
      <c r="DI619" s="5">
        <v>100.9</v>
      </c>
      <c r="DJ619" s="5">
        <v>100.9</v>
      </c>
      <c r="DK619" s="5">
        <v>101.1</v>
      </c>
      <c r="DL619" s="5">
        <v>101.1</v>
      </c>
      <c r="DM619" s="5">
        <v>102.1</v>
      </c>
      <c r="DN619" s="5">
        <v>102.1</v>
      </c>
      <c r="DO619" s="5">
        <v>102.7</v>
      </c>
      <c r="DP619" s="5">
        <v>102.7</v>
      </c>
      <c r="DQ619" s="5">
        <v>102.7</v>
      </c>
      <c r="DR619" s="5">
        <v>103.3</v>
      </c>
      <c r="DS619" s="5">
        <v>103.3</v>
      </c>
      <c r="DT619" s="5">
        <v>103.3</v>
      </c>
    </row>
    <row r="620" spans="1:124">
      <c r="A620" s="3" t="s">
        <v>1253</v>
      </c>
      <c r="B620" s="3" t="s">
        <v>1254</v>
      </c>
      <c r="C620" s="4">
        <v>0.38341999999999998</v>
      </c>
      <c r="D620" s="5">
        <v>102.5</v>
      </c>
      <c r="E620" s="5">
        <v>102</v>
      </c>
      <c r="F620" s="5">
        <v>102.6</v>
      </c>
      <c r="G620" s="5">
        <v>100.5</v>
      </c>
      <c r="H620" s="5">
        <v>99.9</v>
      </c>
      <c r="I620" s="5">
        <v>102.6</v>
      </c>
      <c r="J620" s="5">
        <v>96.3</v>
      </c>
      <c r="K620" s="5">
        <v>94.7</v>
      </c>
      <c r="L620" s="5">
        <v>99.2</v>
      </c>
      <c r="M620" s="5">
        <v>93</v>
      </c>
      <c r="N620" s="5">
        <v>87</v>
      </c>
      <c r="O620" s="5">
        <v>92.1</v>
      </c>
      <c r="P620" s="5">
        <v>89.9</v>
      </c>
      <c r="Q620" s="5">
        <v>92.1</v>
      </c>
      <c r="R620" s="5">
        <v>86</v>
      </c>
      <c r="S620" s="5">
        <v>90.2</v>
      </c>
      <c r="T620" s="5">
        <v>90.6</v>
      </c>
      <c r="U620" s="5">
        <v>95.4</v>
      </c>
      <c r="V620" s="5">
        <v>92.9</v>
      </c>
      <c r="W620" s="5">
        <v>93.8</v>
      </c>
      <c r="X620" s="5">
        <v>95.3</v>
      </c>
      <c r="Y620" s="5">
        <v>96.2</v>
      </c>
      <c r="Z620" s="5">
        <v>96.6</v>
      </c>
      <c r="AA620" s="5">
        <v>100.2</v>
      </c>
      <c r="AB620" s="5">
        <v>95.5</v>
      </c>
      <c r="AC620" s="5">
        <v>98</v>
      </c>
      <c r="AD620" s="5">
        <v>94.2</v>
      </c>
      <c r="AE620" s="5">
        <v>95.1</v>
      </c>
      <c r="AF620" s="5">
        <v>99.6</v>
      </c>
      <c r="AG620" s="5">
        <v>96.6</v>
      </c>
      <c r="AH620" s="5">
        <v>97.5</v>
      </c>
      <c r="AI620" s="5">
        <v>102.5</v>
      </c>
      <c r="AJ620" s="5">
        <v>102.4</v>
      </c>
      <c r="AK620" s="5">
        <v>98.8</v>
      </c>
      <c r="AL620" s="5">
        <v>98.1</v>
      </c>
      <c r="AM620" s="5">
        <v>95.9</v>
      </c>
      <c r="AN620" s="5">
        <v>96.8</v>
      </c>
      <c r="AO620" s="5">
        <v>97.7</v>
      </c>
      <c r="AP620" s="5">
        <v>98.3</v>
      </c>
      <c r="AQ620" s="5">
        <v>99</v>
      </c>
      <c r="AR620" s="5">
        <v>99.9</v>
      </c>
      <c r="AS620" s="5">
        <v>101.9</v>
      </c>
      <c r="AT620" s="5">
        <v>100.8</v>
      </c>
      <c r="AU620" s="5">
        <v>99.8</v>
      </c>
      <c r="AV620" s="5">
        <v>101.2</v>
      </c>
      <c r="AW620" s="5">
        <v>95.1</v>
      </c>
      <c r="AX620" s="5">
        <v>97.8</v>
      </c>
      <c r="AY620" s="5">
        <v>96.3</v>
      </c>
      <c r="AZ620" s="5">
        <v>94.9</v>
      </c>
      <c r="BA620" s="5">
        <v>99.4</v>
      </c>
      <c r="BB620" s="5">
        <v>96.7</v>
      </c>
      <c r="BC620" s="5">
        <v>95.1</v>
      </c>
      <c r="BD620" s="5">
        <v>96.7</v>
      </c>
      <c r="BE620" s="5">
        <v>95.9</v>
      </c>
      <c r="BF620" s="5">
        <v>93.6</v>
      </c>
      <c r="BG620" s="5">
        <v>92.9</v>
      </c>
      <c r="BH620" s="5">
        <v>93.7</v>
      </c>
      <c r="BI620" s="5">
        <v>92.4</v>
      </c>
      <c r="BJ620" s="5">
        <v>91.7</v>
      </c>
      <c r="BK620" s="5">
        <v>93</v>
      </c>
      <c r="BL620" s="5">
        <v>91.3</v>
      </c>
      <c r="BM620" s="5">
        <v>91.5</v>
      </c>
      <c r="BN620" s="5">
        <v>89.8</v>
      </c>
      <c r="BO620" s="5">
        <v>90</v>
      </c>
      <c r="BP620" s="5">
        <v>87.5</v>
      </c>
      <c r="BQ620" s="5">
        <v>92.1</v>
      </c>
      <c r="BR620" s="5">
        <v>89.2</v>
      </c>
      <c r="BS620" s="5">
        <v>91.5</v>
      </c>
      <c r="BT620" s="5">
        <v>93</v>
      </c>
      <c r="BU620" s="5">
        <v>91.5</v>
      </c>
      <c r="BV620" s="5">
        <v>90.7</v>
      </c>
      <c r="BW620" s="5">
        <v>90.3</v>
      </c>
      <c r="BX620" s="5">
        <v>88.2</v>
      </c>
      <c r="BY620" s="5">
        <v>92.1</v>
      </c>
      <c r="BZ620" s="5">
        <v>95.9</v>
      </c>
      <c r="CA620" s="5">
        <v>95.1</v>
      </c>
      <c r="CB620" s="5">
        <v>95.2</v>
      </c>
      <c r="CC620" s="5">
        <v>95.2</v>
      </c>
      <c r="CD620" s="5">
        <v>93.8</v>
      </c>
      <c r="CE620" s="5">
        <v>96.8</v>
      </c>
      <c r="CF620" s="5">
        <v>96.8</v>
      </c>
      <c r="CG620" s="5">
        <v>98.7</v>
      </c>
      <c r="CH620" s="5">
        <v>103.3</v>
      </c>
      <c r="CI620" s="5">
        <v>103.9</v>
      </c>
      <c r="CJ620" s="5">
        <v>101.6</v>
      </c>
      <c r="CK620" s="5">
        <v>102.6</v>
      </c>
      <c r="CL620" s="5">
        <v>101.2</v>
      </c>
      <c r="CM620" s="5">
        <v>100</v>
      </c>
      <c r="CN620" s="5">
        <v>101.6</v>
      </c>
      <c r="CO620" s="5">
        <v>100.2</v>
      </c>
      <c r="CP620" s="5">
        <v>100.2</v>
      </c>
      <c r="CQ620" s="5">
        <v>101.4</v>
      </c>
      <c r="CR620" s="5">
        <v>99.8</v>
      </c>
      <c r="CS620" s="5">
        <v>98.2</v>
      </c>
      <c r="CT620" s="5">
        <v>99</v>
      </c>
      <c r="CU620" s="5">
        <v>99.8</v>
      </c>
      <c r="CV620" s="5">
        <v>98.9</v>
      </c>
      <c r="CW620" s="5">
        <v>95.7</v>
      </c>
      <c r="CX620" s="5">
        <v>96.1</v>
      </c>
      <c r="CY620" s="5">
        <v>95.9</v>
      </c>
      <c r="CZ620" s="5">
        <v>95.6</v>
      </c>
      <c r="DA620" s="5">
        <v>96.1</v>
      </c>
      <c r="DB620" s="5">
        <v>96.2</v>
      </c>
      <c r="DC620" s="5">
        <v>98</v>
      </c>
      <c r="DD620" s="5">
        <v>95.1</v>
      </c>
      <c r="DE620" s="5">
        <v>96</v>
      </c>
      <c r="DF620" s="5">
        <v>97.5</v>
      </c>
      <c r="DG620" s="5">
        <v>99.5</v>
      </c>
      <c r="DH620" s="5">
        <v>100.9</v>
      </c>
      <c r="DI620" s="5">
        <v>107.7</v>
      </c>
      <c r="DJ620" s="5">
        <v>109.6</v>
      </c>
      <c r="DK620" s="5">
        <v>115.3</v>
      </c>
      <c r="DL620" s="5">
        <v>117.4</v>
      </c>
      <c r="DM620" s="5">
        <v>117.8</v>
      </c>
      <c r="DN620" s="5">
        <v>117.9</v>
      </c>
      <c r="DO620" s="5">
        <v>122.7</v>
      </c>
      <c r="DP620" s="5">
        <v>122.6</v>
      </c>
      <c r="DQ620" s="5">
        <v>125.2</v>
      </c>
      <c r="DR620" s="5">
        <v>126.2</v>
      </c>
      <c r="DS620" s="5">
        <v>126.2</v>
      </c>
      <c r="DT620" s="5">
        <v>127.7</v>
      </c>
    </row>
    <row r="621" spans="1:124">
      <c r="A621" s="3" t="s">
        <v>1255</v>
      </c>
      <c r="B621" s="3" t="s">
        <v>1256</v>
      </c>
      <c r="C621" s="4">
        <v>0.17896000000000001</v>
      </c>
      <c r="D621" s="5">
        <v>99.9</v>
      </c>
      <c r="E621" s="5">
        <v>100.1</v>
      </c>
      <c r="F621" s="5">
        <v>98.8</v>
      </c>
      <c r="G621" s="5">
        <v>101.4</v>
      </c>
      <c r="H621" s="5">
        <v>99.6</v>
      </c>
      <c r="I621" s="5">
        <v>101.6</v>
      </c>
      <c r="J621" s="5">
        <v>100.1</v>
      </c>
      <c r="K621" s="5">
        <v>99.5</v>
      </c>
      <c r="L621" s="5">
        <v>96.5</v>
      </c>
      <c r="M621" s="5">
        <v>89.7</v>
      </c>
      <c r="N621" s="5">
        <v>84.8</v>
      </c>
      <c r="O621" s="5">
        <v>83.7</v>
      </c>
      <c r="P621" s="5">
        <v>84.4</v>
      </c>
      <c r="Q621" s="5">
        <v>83.8</v>
      </c>
      <c r="R621" s="5">
        <v>81.599999999999994</v>
      </c>
      <c r="S621" s="5">
        <v>83</v>
      </c>
      <c r="T621" s="5">
        <v>84.3</v>
      </c>
      <c r="U621" s="5">
        <v>88.3</v>
      </c>
      <c r="V621" s="5">
        <v>86.9</v>
      </c>
      <c r="W621" s="5">
        <v>86.5</v>
      </c>
      <c r="X621" s="5">
        <v>87.6</v>
      </c>
      <c r="Y621" s="5">
        <v>85.9</v>
      </c>
      <c r="Z621" s="5">
        <v>87.2</v>
      </c>
      <c r="AA621" s="5">
        <v>92.6</v>
      </c>
      <c r="AB621" s="5">
        <v>93.2</v>
      </c>
      <c r="AC621" s="5">
        <v>94.8</v>
      </c>
      <c r="AD621" s="5">
        <v>93.6</v>
      </c>
      <c r="AE621" s="5">
        <v>93.4</v>
      </c>
      <c r="AF621" s="5">
        <v>96</v>
      </c>
      <c r="AG621" s="5">
        <v>96.6</v>
      </c>
      <c r="AH621" s="5">
        <v>92.9</v>
      </c>
      <c r="AI621" s="5">
        <v>95.9</v>
      </c>
      <c r="AJ621" s="5">
        <v>96.2</v>
      </c>
      <c r="AK621" s="5">
        <v>97</v>
      </c>
      <c r="AL621" s="5">
        <v>98.3</v>
      </c>
      <c r="AM621" s="5">
        <v>97.3</v>
      </c>
      <c r="AN621" s="5">
        <v>97.3</v>
      </c>
      <c r="AO621" s="5">
        <v>102</v>
      </c>
      <c r="AP621" s="5">
        <v>103.1</v>
      </c>
      <c r="AQ621" s="5">
        <v>102.2</v>
      </c>
      <c r="AR621" s="5">
        <v>106.1</v>
      </c>
      <c r="AS621" s="5">
        <v>107.9</v>
      </c>
      <c r="AT621" s="5">
        <v>107.1</v>
      </c>
      <c r="AU621" s="5">
        <v>106.9</v>
      </c>
      <c r="AV621" s="5">
        <v>106.7</v>
      </c>
      <c r="AW621" s="5">
        <v>103.9</v>
      </c>
      <c r="AX621" s="5">
        <v>106.5</v>
      </c>
      <c r="AY621" s="5">
        <v>99.9</v>
      </c>
      <c r="AZ621" s="5">
        <v>102.5</v>
      </c>
      <c r="BA621" s="5">
        <v>106.9</v>
      </c>
      <c r="BB621" s="5">
        <v>102.2</v>
      </c>
      <c r="BC621" s="5">
        <v>97.9</v>
      </c>
      <c r="BD621" s="5">
        <v>98.6</v>
      </c>
      <c r="BE621" s="5">
        <v>95.4</v>
      </c>
      <c r="BF621" s="5">
        <v>92.5</v>
      </c>
      <c r="BG621" s="5">
        <v>90.5</v>
      </c>
      <c r="BH621" s="5">
        <v>91</v>
      </c>
      <c r="BI621" s="5">
        <v>89.1</v>
      </c>
      <c r="BJ621" s="5">
        <v>89.2</v>
      </c>
      <c r="BK621" s="5">
        <v>90.8</v>
      </c>
      <c r="BL621" s="5">
        <v>89.5</v>
      </c>
      <c r="BM621" s="5">
        <v>89.6</v>
      </c>
      <c r="BN621" s="5">
        <v>89.1</v>
      </c>
      <c r="BO621" s="5">
        <v>89.1</v>
      </c>
      <c r="BP621" s="5">
        <v>90.1</v>
      </c>
      <c r="BQ621" s="5">
        <v>93.1</v>
      </c>
      <c r="BR621" s="5">
        <v>87.4</v>
      </c>
      <c r="BS621" s="5">
        <v>91</v>
      </c>
      <c r="BT621" s="5">
        <v>90.4</v>
      </c>
      <c r="BU621" s="5">
        <v>91.1</v>
      </c>
      <c r="BV621" s="5">
        <v>90.6</v>
      </c>
      <c r="BW621" s="5">
        <v>89.9</v>
      </c>
      <c r="BX621" s="5">
        <v>86.6</v>
      </c>
      <c r="BY621" s="5">
        <v>90.4</v>
      </c>
      <c r="BZ621" s="5">
        <v>93.5</v>
      </c>
      <c r="CA621" s="5">
        <v>90</v>
      </c>
      <c r="CB621" s="5">
        <v>91</v>
      </c>
      <c r="CC621" s="5">
        <v>88.4</v>
      </c>
      <c r="CD621" s="5">
        <v>93.2</v>
      </c>
      <c r="CE621" s="5">
        <v>96.1</v>
      </c>
      <c r="CF621" s="5">
        <v>96.9</v>
      </c>
      <c r="CG621" s="5">
        <v>96</v>
      </c>
      <c r="CH621" s="5">
        <v>98.1</v>
      </c>
      <c r="CI621" s="5">
        <v>98.8</v>
      </c>
      <c r="CJ621" s="5">
        <v>96.4</v>
      </c>
      <c r="CK621" s="5">
        <v>97.8</v>
      </c>
      <c r="CL621" s="5">
        <v>93.1</v>
      </c>
      <c r="CM621" s="5">
        <v>94</v>
      </c>
      <c r="CN621" s="5">
        <v>92.2</v>
      </c>
      <c r="CO621" s="5">
        <v>92.9</v>
      </c>
      <c r="CP621" s="5">
        <v>91.1</v>
      </c>
      <c r="CQ621" s="5">
        <v>93.4</v>
      </c>
      <c r="CR621" s="5">
        <v>91.4</v>
      </c>
      <c r="CS621" s="5">
        <v>89.2</v>
      </c>
      <c r="CT621" s="5">
        <v>89.1</v>
      </c>
      <c r="CU621" s="5">
        <v>88.5</v>
      </c>
      <c r="CV621" s="5">
        <v>85.8</v>
      </c>
      <c r="CW621" s="5">
        <v>83.7</v>
      </c>
      <c r="CX621" s="5">
        <v>82.6</v>
      </c>
      <c r="CY621" s="5">
        <v>83.7</v>
      </c>
      <c r="CZ621" s="5">
        <v>85.4</v>
      </c>
      <c r="DA621" s="5">
        <v>84.5</v>
      </c>
      <c r="DB621" s="5">
        <v>86.1</v>
      </c>
      <c r="DC621" s="5">
        <v>87</v>
      </c>
      <c r="DD621" s="5">
        <v>85</v>
      </c>
      <c r="DE621" s="5">
        <v>87.4</v>
      </c>
      <c r="DF621" s="5">
        <v>86.1</v>
      </c>
      <c r="DG621" s="5">
        <v>87.1</v>
      </c>
      <c r="DH621" s="5">
        <v>91.4</v>
      </c>
      <c r="DI621" s="5">
        <v>105.6</v>
      </c>
      <c r="DJ621" s="5">
        <v>106.8</v>
      </c>
      <c r="DK621" s="5">
        <v>114.7</v>
      </c>
      <c r="DL621" s="5">
        <v>121.2</v>
      </c>
      <c r="DM621" s="5">
        <v>123.4</v>
      </c>
      <c r="DN621" s="5">
        <v>123.4</v>
      </c>
      <c r="DO621" s="5">
        <v>130.69999999999999</v>
      </c>
      <c r="DP621" s="5">
        <v>129.69999999999999</v>
      </c>
      <c r="DQ621" s="5">
        <v>134</v>
      </c>
      <c r="DR621" s="5">
        <v>135.9</v>
      </c>
      <c r="DS621" s="5">
        <v>132.19999999999999</v>
      </c>
      <c r="DT621" s="5">
        <v>132.9</v>
      </c>
    </row>
    <row r="622" spans="1:124">
      <c r="A622" s="3" t="s">
        <v>1257</v>
      </c>
      <c r="B622" s="3" t="s">
        <v>1258</v>
      </c>
      <c r="C622" s="4">
        <v>0.20446</v>
      </c>
      <c r="D622" s="5">
        <v>104.8</v>
      </c>
      <c r="E622" s="5">
        <v>103.6</v>
      </c>
      <c r="F622" s="5">
        <v>106</v>
      </c>
      <c r="G622" s="5">
        <v>99.7</v>
      </c>
      <c r="H622" s="5">
        <v>100.2</v>
      </c>
      <c r="I622" s="5">
        <v>103.4</v>
      </c>
      <c r="J622" s="5">
        <v>93</v>
      </c>
      <c r="K622" s="5">
        <v>90.4</v>
      </c>
      <c r="L622" s="5">
        <v>101.6</v>
      </c>
      <c r="M622" s="5">
        <v>95.8</v>
      </c>
      <c r="N622" s="5">
        <v>88.9</v>
      </c>
      <c r="O622" s="5">
        <v>99.5</v>
      </c>
      <c r="P622" s="5">
        <v>94.8</v>
      </c>
      <c r="Q622" s="5">
        <v>99.3</v>
      </c>
      <c r="R622" s="5">
        <v>89.8</v>
      </c>
      <c r="S622" s="5">
        <v>96.5</v>
      </c>
      <c r="T622" s="5">
        <v>96.1</v>
      </c>
      <c r="U622" s="5">
        <v>101.6</v>
      </c>
      <c r="V622" s="5">
        <v>98.2</v>
      </c>
      <c r="W622" s="5">
        <v>100.2</v>
      </c>
      <c r="X622" s="5">
        <v>102</v>
      </c>
      <c r="Y622" s="5">
        <v>105.2</v>
      </c>
      <c r="Z622" s="5">
        <v>104.8</v>
      </c>
      <c r="AA622" s="5">
        <v>106.9</v>
      </c>
      <c r="AB622" s="5">
        <v>97.4</v>
      </c>
      <c r="AC622" s="5">
        <v>100.8</v>
      </c>
      <c r="AD622" s="5">
        <v>94.7</v>
      </c>
      <c r="AE622" s="5">
        <v>96.7</v>
      </c>
      <c r="AF622" s="5">
        <v>102.9</v>
      </c>
      <c r="AG622" s="5">
        <v>96.5</v>
      </c>
      <c r="AH622" s="5">
        <v>101.6</v>
      </c>
      <c r="AI622" s="5">
        <v>108.3</v>
      </c>
      <c r="AJ622" s="5">
        <v>107.7</v>
      </c>
      <c r="AK622" s="5">
        <v>100.3</v>
      </c>
      <c r="AL622" s="5">
        <v>98</v>
      </c>
      <c r="AM622" s="5">
        <v>94.6</v>
      </c>
      <c r="AN622" s="5">
        <v>96.2</v>
      </c>
      <c r="AO622" s="5">
        <v>94</v>
      </c>
      <c r="AP622" s="5">
        <v>94.1</v>
      </c>
      <c r="AQ622" s="5">
        <v>96.2</v>
      </c>
      <c r="AR622" s="5">
        <v>94.4</v>
      </c>
      <c r="AS622" s="5">
        <v>96.7</v>
      </c>
      <c r="AT622" s="5">
        <v>95.3</v>
      </c>
      <c r="AU622" s="5">
        <v>93.7</v>
      </c>
      <c r="AV622" s="5">
        <v>96.3</v>
      </c>
      <c r="AW622" s="5">
        <v>87.4</v>
      </c>
      <c r="AX622" s="5">
        <v>90.1</v>
      </c>
      <c r="AY622" s="5">
        <v>93.2</v>
      </c>
      <c r="AZ622" s="5">
        <v>88.3</v>
      </c>
      <c r="BA622" s="5">
        <v>92.9</v>
      </c>
      <c r="BB622" s="5">
        <v>91.8</v>
      </c>
      <c r="BC622" s="5">
        <v>92.6</v>
      </c>
      <c r="BD622" s="5">
        <v>95</v>
      </c>
      <c r="BE622" s="5">
        <v>96.3</v>
      </c>
      <c r="BF622" s="5">
        <v>94.7</v>
      </c>
      <c r="BG622" s="5">
        <v>95.1</v>
      </c>
      <c r="BH622" s="5">
        <v>96</v>
      </c>
      <c r="BI622" s="5">
        <v>95.2</v>
      </c>
      <c r="BJ622" s="5">
        <v>93.8</v>
      </c>
      <c r="BK622" s="5">
        <v>94.9</v>
      </c>
      <c r="BL622" s="5">
        <v>92.9</v>
      </c>
      <c r="BM622" s="5">
        <v>93.2</v>
      </c>
      <c r="BN622" s="5">
        <v>90.4</v>
      </c>
      <c r="BO622" s="5">
        <v>90.7</v>
      </c>
      <c r="BP622" s="5">
        <v>85.2</v>
      </c>
      <c r="BQ622" s="5">
        <v>91.3</v>
      </c>
      <c r="BR622" s="5">
        <v>90.7</v>
      </c>
      <c r="BS622" s="5">
        <v>91.9</v>
      </c>
      <c r="BT622" s="5">
        <v>95.2</v>
      </c>
      <c r="BU622" s="5">
        <v>91.8</v>
      </c>
      <c r="BV622" s="5">
        <v>90.9</v>
      </c>
      <c r="BW622" s="5">
        <v>90.6</v>
      </c>
      <c r="BX622" s="5">
        <v>89.6</v>
      </c>
      <c r="BY622" s="5">
        <v>93.7</v>
      </c>
      <c r="BZ622" s="5">
        <v>98.1</v>
      </c>
      <c r="CA622" s="5">
        <v>99.6</v>
      </c>
      <c r="CB622" s="5">
        <v>99</v>
      </c>
      <c r="CC622" s="5">
        <v>101.2</v>
      </c>
      <c r="CD622" s="5">
        <v>94.4</v>
      </c>
      <c r="CE622" s="5">
        <v>97.4</v>
      </c>
      <c r="CF622" s="5">
        <v>96.6</v>
      </c>
      <c r="CG622" s="5">
        <v>101</v>
      </c>
      <c r="CH622" s="5">
        <v>107.9</v>
      </c>
      <c r="CI622" s="5">
        <v>108.4</v>
      </c>
      <c r="CJ622" s="5">
        <v>106.1</v>
      </c>
      <c r="CK622" s="5">
        <v>106.9</v>
      </c>
      <c r="CL622" s="5">
        <v>108.4</v>
      </c>
      <c r="CM622" s="5">
        <v>105.3</v>
      </c>
      <c r="CN622" s="5">
        <v>109.7</v>
      </c>
      <c r="CO622" s="5">
        <v>106.5</v>
      </c>
      <c r="CP622" s="5">
        <v>108.1</v>
      </c>
      <c r="CQ622" s="5">
        <v>108.4</v>
      </c>
      <c r="CR622" s="5">
        <v>107.1</v>
      </c>
      <c r="CS622" s="5">
        <v>106</v>
      </c>
      <c r="CT622" s="5">
        <v>107.7</v>
      </c>
      <c r="CU622" s="5">
        <v>109.8</v>
      </c>
      <c r="CV622" s="5">
        <v>110.4</v>
      </c>
      <c r="CW622" s="5">
        <v>106.2</v>
      </c>
      <c r="CX622" s="5">
        <v>108</v>
      </c>
      <c r="CY622" s="5">
        <v>106.5</v>
      </c>
      <c r="CZ622" s="5">
        <v>104.6</v>
      </c>
      <c r="DA622" s="5">
        <v>106.3</v>
      </c>
      <c r="DB622" s="5">
        <v>105</v>
      </c>
      <c r="DC622" s="5">
        <v>107.6</v>
      </c>
      <c r="DD622" s="5">
        <v>104</v>
      </c>
      <c r="DE622" s="5">
        <v>103.6</v>
      </c>
      <c r="DF622" s="5">
        <v>107.5</v>
      </c>
      <c r="DG622" s="5">
        <v>110.3</v>
      </c>
      <c r="DH622" s="5">
        <v>109.2</v>
      </c>
      <c r="DI622" s="5">
        <v>109.6</v>
      </c>
      <c r="DJ622" s="5">
        <v>112</v>
      </c>
      <c r="DK622" s="5">
        <v>115.8</v>
      </c>
      <c r="DL622" s="5">
        <v>114.1</v>
      </c>
      <c r="DM622" s="5">
        <v>112.9</v>
      </c>
      <c r="DN622" s="5">
        <v>113.1</v>
      </c>
      <c r="DO622" s="5">
        <v>115.8</v>
      </c>
      <c r="DP622" s="5">
        <v>116.3</v>
      </c>
      <c r="DQ622" s="5">
        <v>117.4</v>
      </c>
      <c r="DR622" s="5">
        <v>117.7</v>
      </c>
      <c r="DS622" s="5">
        <v>120.9</v>
      </c>
      <c r="DT622" s="5">
        <v>123.2</v>
      </c>
    </row>
    <row r="623" spans="1:124">
      <c r="A623" s="3" t="s">
        <v>1259</v>
      </c>
      <c r="B623" s="3" t="s">
        <v>1260</v>
      </c>
      <c r="C623" s="4">
        <v>0.20757999999999999</v>
      </c>
      <c r="D623" s="5">
        <v>100.7</v>
      </c>
      <c r="E623" s="5">
        <v>101.7</v>
      </c>
      <c r="F623" s="5">
        <v>101.1</v>
      </c>
      <c r="G623" s="5">
        <v>101.9</v>
      </c>
      <c r="H623" s="5">
        <v>101.9</v>
      </c>
      <c r="I623" s="5">
        <v>100.2</v>
      </c>
      <c r="J623" s="5">
        <v>100.5</v>
      </c>
      <c r="K623" s="5">
        <v>97.7</v>
      </c>
      <c r="L623" s="5">
        <v>97.9</v>
      </c>
      <c r="M623" s="5">
        <v>97.1</v>
      </c>
      <c r="N623" s="5">
        <v>97.6</v>
      </c>
      <c r="O623" s="5">
        <v>97.8</v>
      </c>
      <c r="P623" s="5">
        <v>96</v>
      </c>
      <c r="Q623" s="5">
        <v>97.8</v>
      </c>
      <c r="R623" s="5">
        <v>97.3</v>
      </c>
      <c r="S623" s="5">
        <v>99.7</v>
      </c>
      <c r="T623" s="5">
        <v>101.9</v>
      </c>
      <c r="U623" s="5">
        <v>99.7</v>
      </c>
      <c r="V623" s="5">
        <v>100.4</v>
      </c>
      <c r="W623" s="5">
        <v>100.1</v>
      </c>
      <c r="X623" s="5">
        <v>100.7</v>
      </c>
      <c r="Y623" s="5">
        <v>99.7</v>
      </c>
      <c r="Z623" s="5">
        <v>101</v>
      </c>
      <c r="AA623" s="5">
        <v>101.1</v>
      </c>
      <c r="AB623" s="5">
        <v>103.3</v>
      </c>
      <c r="AC623" s="5">
        <v>102.4</v>
      </c>
      <c r="AD623" s="5">
        <v>101.4</v>
      </c>
      <c r="AE623" s="5">
        <v>99.6</v>
      </c>
      <c r="AF623" s="5">
        <v>99.7</v>
      </c>
      <c r="AG623" s="5">
        <v>100.5</v>
      </c>
      <c r="AH623" s="5">
        <v>100.5</v>
      </c>
      <c r="AI623" s="5">
        <v>104</v>
      </c>
      <c r="AJ623" s="5">
        <v>104.6</v>
      </c>
      <c r="AK623" s="5">
        <v>104.4</v>
      </c>
      <c r="AL623" s="5">
        <v>104.1</v>
      </c>
      <c r="AM623" s="5">
        <v>104.1</v>
      </c>
      <c r="AN623" s="5">
        <v>104.6</v>
      </c>
      <c r="AO623" s="5">
        <v>104.4</v>
      </c>
      <c r="AP623" s="5">
        <v>104.9</v>
      </c>
      <c r="AQ623" s="5">
        <v>105.2</v>
      </c>
      <c r="AR623" s="5">
        <v>105.9</v>
      </c>
      <c r="AS623" s="5">
        <v>106.6</v>
      </c>
      <c r="AT623" s="5">
        <v>107.2</v>
      </c>
      <c r="AU623" s="5">
        <v>106.9</v>
      </c>
      <c r="AV623" s="5">
        <v>103.7</v>
      </c>
      <c r="AW623" s="5">
        <v>107.8</v>
      </c>
      <c r="AX623" s="5">
        <v>107.7</v>
      </c>
      <c r="AY623" s="5">
        <v>108.8</v>
      </c>
      <c r="AZ623" s="5">
        <v>108.1</v>
      </c>
      <c r="BA623" s="5">
        <v>108.9</v>
      </c>
      <c r="BB623" s="5">
        <v>108.2</v>
      </c>
      <c r="BC623" s="5">
        <v>109.5</v>
      </c>
      <c r="BD623" s="5">
        <v>112.7</v>
      </c>
      <c r="BE623" s="5">
        <v>111.9</v>
      </c>
      <c r="BF623" s="5">
        <v>111.2</v>
      </c>
      <c r="BG623" s="5">
        <v>114.5</v>
      </c>
      <c r="BH623" s="5">
        <v>110.5</v>
      </c>
      <c r="BI623" s="5">
        <v>113.7</v>
      </c>
      <c r="BJ623" s="5">
        <v>114.4</v>
      </c>
      <c r="BK623" s="5">
        <v>114.5</v>
      </c>
      <c r="BL623" s="5">
        <v>114.6</v>
      </c>
      <c r="BM623" s="5">
        <v>114.6</v>
      </c>
      <c r="BN623" s="5">
        <v>112.9</v>
      </c>
      <c r="BO623" s="5">
        <v>109.7</v>
      </c>
      <c r="BP623" s="5">
        <v>93.5</v>
      </c>
      <c r="BQ623" s="5">
        <v>94.3</v>
      </c>
      <c r="BR623" s="5">
        <v>94.3</v>
      </c>
      <c r="BS623" s="5">
        <v>97.9</v>
      </c>
      <c r="BT623" s="5">
        <v>99.4</v>
      </c>
      <c r="BU623" s="5">
        <v>98.9</v>
      </c>
      <c r="BV623" s="5">
        <v>98.9</v>
      </c>
      <c r="BW623" s="5">
        <v>99.1</v>
      </c>
      <c r="BX623" s="5">
        <v>99.3</v>
      </c>
      <c r="BY623" s="5">
        <v>99.5</v>
      </c>
      <c r="BZ623" s="5">
        <v>99.9</v>
      </c>
      <c r="CA623" s="5">
        <v>99.2</v>
      </c>
      <c r="CB623" s="5">
        <v>99.7</v>
      </c>
      <c r="CC623" s="5">
        <v>99.7</v>
      </c>
      <c r="CD623" s="5">
        <v>99.5</v>
      </c>
      <c r="CE623" s="5">
        <v>99.9</v>
      </c>
      <c r="CF623" s="5">
        <v>100.2</v>
      </c>
      <c r="CG623" s="5">
        <v>99.6</v>
      </c>
      <c r="CH623" s="5">
        <v>99.9</v>
      </c>
      <c r="CI623" s="5">
        <v>100.1</v>
      </c>
      <c r="CJ623" s="5">
        <v>99.9</v>
      </c>
      <c r="CK623" s="5">
        <v>100.1</v>
      </c>
      <c r="CL623" s="5">
        <v>100.2</v>
      </c>
      <c r="CM623" s="5">
        <v>100.2</v>
      </c>
      <c r="CN623" s="5">
        <v>100.3</v>
      </c>
      <c r="CO623" s="5">
        <v>100.5</v>
      </c>
      <c r="CP623" s="5">
        <v>100.5</v>
      </c>
      <c r="CQ623" s="5">
        <v>100.3</v>
      </c>
      <c r="CR623" s="5">
        <v>100.5</v>
      </c>
      <c r="CS623" s="5">
        <v>101.8</v>
      </c>
      <c r="CT623" s="5">
        <v>100.9</v>
      </c>
      <c r="CU623" s="5">
        <v>100.8</v>
      </c>
      <c r="CV623" s="5">
        <v>100.8</v>
      </c>
      <c r="CW623" s="5">
        <v>101.4</v>
      </c>
      <c r="CX623" s="5">
        <v>100.8</v>
      </c>
      <c r="CY623" s="5">
        <v>101.7</v>
      </c>
      <c r="CZ623" s="5">
        <v>102.1</v>
      </c>
      <c r="DA623" s="5">
        <v>102.5</v>
      </c>
      <c r="DB623" s="5">
        <v>102.6</v>
      </c>
      <c r="DC623" s="5">
        <v>104.1</v>
      </c>
      <c r="DD623" s="5">
        <v>103.6</v>
      </c>
      <c r="DE623" s="5">
        <v>103.9</v>
      </c>
      <c r="DF623" s="5">
        <v>104.2</v>
      </c>
      <c r="DG623" s="5">
        <v>106.5</v>
      </c>
      <c r="DH623" s="5">
        <v>106.7</v>
      </c>
      <c r="DI623" s="5">
        <v>106.9</v>
      </c>
      <c r="DJ623" s="5">
        <v>106.4</v>
      </c>
      <c r="DK623" s="5">
        <v>106.5</v>
      </c>
      <c r="DL623" s="5">
        <v>108.2</v>
      </c>
      <c r="DM623" s="5">
        <v>108.3</v>
      </c>
      <c r="DN623" s="5">
        <v>108.7</v>
      </c>
      <c r="DO623" s="5">
        <v>109.7</v>
      </c>
      <c r="DP623" s="5">
        <v>109.6</v>
      </c>
      <c r="DQ623" s="5">
        <v>109.5</v>
      </c>
      <c r="DR623" s="5">
        <v>109.4</v>
      </c>
      <c r="DS623" s="5">
        <v>108.5</v>
      </c>
      <c r="DT623" s="5">
        <v>111.7</v>
      </c>
    </row>
    <row r="624" spans="1:124">
      <c r="A624" s="3" t="s">
        <v>1261</v>
      </c>
      <c r="B624" s="3" t="s">
        <v>1262</v>
      </c>
      <c r="C624" s="4">
        <v>8.5459999999999994E-2</v>
      </c>
      <c r="D624" s="5">
        <v>103.5</v>
      </c>
      <c r="E624" s="5">
        <v>103.7</v>
      </c>
      <c r="F624" s="5">
        <v>104.6</v>
      </c>
      <c r="G624" s="5">
        <v>104.8</v>
      </c>
      <c r="H624" s="5">
        <v>105.9</v>
      </c>
      <c r="I624" s="5">
        <v>104</v>
      </c>
      <c r="J624" s="5">
        <v>104.6</v>
      </c>
      <c r="K624" s="5">
        <v>105.6</v>
      </c>
      <c r="L624" s="5">
        <v>106.4</v>
      </c>
      <c r="M624" s="5">
        <v>106.3</v>
      </c>
      <c r="N624" s="5">
        <v>106.4</v>
      </c>
      <c r="O624" s="5">
        <v>104.5</v>
      </c>
      <c r="P624" s="5">
        <v>102</v>
      </c>
      <c r="Q624" s="5">
        <v>100.6</v>
      </c>
      <c r="R624" s="5">
        <v>103.5</v>
      </c>
      <c r="S624" s="5">
        <v>106.1</v>
      </c>
      <c r="T624" s="5">
        <v>106.8</v>
      </c>
      <c r="U624" s="5">
        <v>105.3</v>
      </c>
      <c r="V624" s="5">
        <v>105</v>
      </c>
      <c r="W624" s="5">
        <v>105.9</v>
      </c>
      <c r="X624" s="5">
        <v>107</v>
      </c>
      <c r="Y624" s="5">
        <v>107.3</v>
      </c>
      <c r="Z624" s="5">
        <v>107.2</v>
      </c>
      <c r="AA624" s="5">
        <v>107.2</v>
      </c>
      <c r="AB624" s="5">
        <v>107.5</v>
      </c>
      <c r="AC624" s="5">
        <v>107.4</v>
      </c>
      <c r="AD624" s="5">
        <v>108.6</v>
      </c>
      <c r="AE624" s="5">
        <v>109.8</v>
      </c>
      <c r="AF624" s="5">
        <v>110.5</v>
      </c>
      <c r="AG624" s="5">
        <v>110.1</v>
      </c>
      <c r="AH624" s="5">
        <v>109.2</v>
      </c>
      <c r="AI624" s="5">
        <v>110.6</v>
      </c>
      <c r="AJ624" s="5">
        <v>110.7</v>
      </c>
      <c r="AK624" s="5">
        <v>111</v>
      </c>
      <c r="AL624" s="5">
        <v>111.5</v>
      </c>
      <c r="AM624" s="5">
        <v>111.2</v>
      </c>
      <c r="AN624" s="5">
        <v>109.9</v>
      </c>
      <c r="AO624" s="5">
        <v>110.9</v>
      </c>
      <c r="AP624" s="5">
        <v>111.7</v>
      </c>
      <c r="AQ624" s="5">
        <v>113</v>
      </c>
      <c r="AR624" s="5">
        <v>114.5</v>
      </c>
      <c r="AS624" s="5">
        <v>115.3</v>
      </c>
      <c r="AT624" s="5">
        <v>116.3</v>
      </c>
      <c r="AU624" s="5">
        <v>115.7</v>
      </c>
      <c r="AV624" s="5">
        <v>107.5</v>
      </c>
      <c r="AW624" s="5">
        <v>117.5</v>
      </c>
      <c r="AX624" s="5">
        <v>117.2</v>
      </c>
      <c r="AY624" s="5">
        <v>108.5</v>
      </c>
      <c r="AZ624" s="5">
        <v>106.8</v>
      </c>
      <c r="BA624" s="5">
        <v>108.7</v>
      </c>
      <c r="BB624" s="5">
        <v>107.1</v>
      </c>
      <c r="BC624" s="5">
        <v>110.2</v>
      </c>
      <c r="BD624" s="5">
        <v>118.6</v>
      </c>
      <c r="BE624" s="5">
        <v>116.6</v>
      </c>
      <c r="BF624" s="5">
        <v>115</v>
      </c>
      <c r="BG624" s="5">
        <v>122.9</v>
      </c>
      <c r="BH624" s="5">
        <v>113.2</v>
      </c>
      <c r="BI624" s="5">
        <v>121.1</v>
      </c>
      <c r="BJ624" s="5">
        <v>122.8</v>
      </c>
      <c r="BK624" s="5">
        <v>123</v>
      </c>
      <c r="BL624" s="5">
        <v>123</v>
      </c>
      <c r="BM624" s="5">
        <v>123.1</v>
      </c>
      <c r="BN624" s="5">
        <v>118.9</v>
      </c>
      <c r="BO624" s="5">
        <v>115.7</v>
      </c>
      <c r="BP624" s="5">
        <v>111</v>
      </c>
      <c r="BQ624" s="5">
        <v>113</v>
      </c>
      <c r="BR624" s="5">
        <v>113</v>
      </c>
      <c r="BS624" s="5">
        <v>116</v>
      </c>
      <c r="BT624" s="5">
        <v>120.1</v>
      </c>
      <c r="BU624" s="5">
        <v>118.7</v>
      </c>
      <c r="BV624" s="5">
        <v>118.8</v>
      </c>
      <c r="BW624" s="5">
        <v>119.2</v>
      </c>
      <c r="BX624" s="5">
        <v>119.6</v>
      </c>
      <c r="BY624" s="5">
        <v>120.1</v>
      </c>
      <c r="BZ624" s="5">
        <v>121.2</v>
      </c>
      <c r="CA624" s="5">
        <v>120</v>
      </c>
      <c r="CB624" s="5">
        <v>122.4</v>
      </c>
      <c r="CC624" s="5">
        <v>122.3</v>
      </c>
      <c r="CD624" s="5">
        <v>122</v>
      </c>
      <c r="CE624" s="5">
        <v>124.4</v>
      </c>
      <c r="CF624" s="5">
        <v>125.2</v>
      </c>
      <c r="CG624" s="5">
        <v>123.7</v>
      </c>
      <c r="CH624" s="5">
        <v>124.5</v>
      </c>
      <c r="CI624" s="5">
        <v>124.9</v>
      </c>
      <c r="CJ624" s="5">
        <v>124.5</v>
      </c>
      <c r="CK624" s="5">
        <v>124.9</v>
      </c>
      <c r="CL624" s="5">
        <v>125.1</v>
      </c>
      <c r="CM624" s="5">
        <v>125.2</v>
      </c>
      <c r="CN624" s="5">
        <v>125.6</v>
      </c>
      <c r="CO624" s="5">
        <v>125.9</v>
      </c>
      <c r="CP624" s="5">
        <v>125.9</v>
      </c>
      <c r="CQ624" s="5">
        <v>125.6</v>
      </c>
      <c r="CR624" s="5">
        <v>126.2</v>
      </c>
      <c r="CS624" s="5">
        <v>129.5</v>
      </c>
      <c r="CT624" s="5">
        <v>126.9</v>
      </c>
      <c r="CU624" s="5">
        <v>127</v>
      </c>
      <c r="CV624" s="5">
        <v>127</v>
      </c>
      <c r="CW624" s="5">
        <v>128.30000000000001</v>
      </c>
      <c r="CX624" s="5">
        <v>126.9</v>
      </c>
      <c r="CY624" s="5">
        <v>127</v>
      </c>
      <c r="CZ624" s="5">
        <v>127.6</v>
      </c>
      <c r="DA624" s="5">
        <v>128.69999999999999</v>
      </c>
      <c r="DB624" s="5">
        <v>128.9</v>
      </c>
      <c r="DC624" s="5">
        <v>132.4</v>
      </c>
      <c r="DD624" s="5">
        <v>129.9</v>
      </c>
      <c r="DE624" s="5">
        <v>130.5</v>
      </c>
      <c r="DF624" s="5">
        <v>131.19999999999999</v>
      </c>
      <c r="DG624" s="5">
        <v>136.19999999999999</v>
      </c>
      <c r="DH624" s="5">
        <v>136.69999999999999</v>
      </c>
      <c r="DI624" s="5">
        <v>137.19999999999999</v>
      </c>
      <c r="DJ624" s="5">
        <v>137.5</v>
      </c>
      <c r="DK624" s="5">
        <v>137.69999999999999</v>
      </c>
      <c r="DL624" s="5">
        <v>139.19999999999999</v>
      </c>
      <c r="DM624" s="5">
        <v>139.4</v>
      </c>
      <c r="DN624" s="5">
        <v>140.5</v>
      </c>
      <c r="DO624" s="5">
        <v>142.80000000000001</v>
      </c>
      <c r="DP624" s="5">
        <v>143</v>
      </c>
      <c r="DQ624" s="5">
        <v>143</v>
      </c>
      <c r="DR624" s="5">
        <v>143.1</v>
      </c>
      <c r="DS624" s="5">
        <v>141</v>
      </c>
      <c r="DT624" s="5">
        <v>148.6</v>
      </c>
    </row>
    <row r="625" spans="1:124">
      <c r="A625" s="3" t="s">
        <v>1263</v>
      </c>
      <c r="B625" s="3" t="s">
        <v>1264</v>
      </c>
      <c r="C625" s="4">
        <v>0.11854000000000001</v>
      </c>
      <c r="D625" s="5">
        <v>98.7</v>
      </c>
      <c r="E625" s="5">
        <v>100.2</v>
      </c>
      <c r="F625" s="5">
        <v>98.6</v>
      </c>
      <c r="G625" s="5">
        <v>99.8</v>
      </c>
      <c r="H625" s="5">
        <v>99</v>
      </c>
      <c r="I625" s="5">
        <v>97.4</v>
      </c>
      <c r="J625" s="5">
        <v>97.4</v>
      </c>
      <c r="K625" s="5">
        <v>91.8</v>
      </c>
      <c r="L625" s="5">
        <v>91.6</v>
      </c>
      <c r="M625" s="5">
        <v>90.3</v>
      </c>
      <c r="N625" s="5">
        <v>91.2</v>
      </c>
      <c r="O625" s="5">
        <v>92.9</v>
      </c>
      <c r="P625" s="5">
        <v>91.3</v>
      </c>
      <c r="Q625" s="5">
        <v>95.6</v>
      </c>
      <c r="R625" s="5">
        <v>92.6</v>
      </c>
      <c r="S625" s="5">
        <v>94.9</v>
      </c>
      <c r="T625" s="5">
        <v>98.3</v>
      </c>
      <c r="U625" s="5">
        <v>95.5</v>
      </c>
      <c r="V625" s="5">
        <v>97</v>
      </c>
      <c r="W625" s="5">
        <v>95.8</v>
      </c>
      <c r="X625" s="5">
        <v>96</v>
      </c>
      <c r="Y625" s="5">
        <v>93.9</v>
      </c>
      <c r="Z625" s="5">
        <v>96.4</v>
      </c>
      <c r="AA625" s="5">
        <v>96.5</v>
      </c>
      <c r="AB625" s="5">
        <v>100.1</v>
      </c>
      <c r="AC625" s="5">
        <v>98.5</v>
      </c>
      <c r="AD625" s="5">
        <v>95.8</v>
      </c>
      <c r="AE625" s="5">
        <v>91.7</v>
      </c>
      <c r="AF625" s="5">
        <v>91.6</v>
      </c>
      <c r="AG625" s="5">
        <v>93.3</v>
      </c>
      <c r="AH625" s="5">
        <v>93.9</v>
      </c>
      <c r="AI625" s="5">
        <v>99.1</v>
      </c>
      <c r="AJ625" s="5">
        <v>99.9</v>
      </c>
      <c r="AK625" s="5">
        <v>99.3</v>
      </c>
      <c r="AL625" s="5">
        <v>98.6</v>
      </c>
      <c r="AM625" s="5">
        <v>98.9</v>
      </c>
      <c r="AN625" s="5">
        <v>100.7</v>
      </c>
      <c r="AO625" s="5">
        <v>99.6</v>
      </c>
      <c r="AP625" s="5">
        <v>99.9</v>
      </c>
      <c r="AQ625" s="5">
        <v>99.5</v>
      </c>
      <c r="AR625" s="5">
        <v>99.5</v>
      </c>
      <c r="AS625" s="5">
        <v>100.1</v>
      </c>
      <c r="AT625" s="5">
        <v>100.5</v>
      </c>
      <c r="AU625" s="5">
        <v>100.5</v>
      </c>
      <c r="AV625" s="5">
        <v>100.7</v>
      </c>
      <c r="AW625" s="5">
        <v>100.7</v>
      </c>
      <c r="AX625" s="5">
        <v>100.7</v>
      </c>
      <c r="AY625" s="5">
        <v>108.9</v>
      </c>
      <c r="AZ625" s="5">
        <v>108.9</v>
      </c>
      <c r="BA625" s="5">
        <v>108.9</v>
      </c>
      <c r="BB625" s="5">
        <v>108.9</v>
      </c>
      <c r="BC625" s="5">
        <v>108.9</v>
      </c>
      <c r="BD625" s="5">
        <v>108.5</v>
      </c>
      <c r="BE625" s="5">
        <v>108.5</v>
      </c>
      <c r="BF625" s="5">
        <v>108.5</v>
      </c>
      <c r="BG625" s="5">
        <v>108.5</v>
      </c>
      <c r="BH625" s="5">
        <v>108.5</v>
      </c>
      <c r="BI625" s="5">
        <v>108.5</v>
      </c>
      <c r="BJ625" s="5">
        <v>108.5</v>
      </c>
      <c r="BK625" s="5">
        <v>108.5</v>
      </c>
      <c r="BL625" s="5">
        <v>108.5</v>
      </c>
      <c r="BM625" s="5">
        <v>108.5</v>
      </c>
      <c r="BN625" s="5">
        <v>108.5</v>
      </c>
      <c r="BO625" s="5">
        <v>105</v>
      </c>
      <c r="BP625" s="5">
        <v>80.099999999999994</v>
      </c>
      <c r="BQ625" s="5">
        <v>80.099999999999994</v>
      </c>
      <c r="BR625" s="5">
        <v>80.099999999999994</v>
      </c>
      <c r="BS625" s="5">
        <v>84.2</v>
      </c>
      <c r="BT625" s="5">
        <v>83.8</v>
      </c>
      <c r="BU625" s="5">
        <v>83.8</v>
      </c>
      <c r="BV625" s="5">
        <v>83.8</v>
      </c>
      <c r="BW625" s="5">
        <v>83.8</v>
      </c>
      <c r="BX625" s="5">
        <v>83.8</v>
      </c>
      <c r="BY625" s="5">
        <v>83.8</v>
      </c>
      <c r="BZ625" s="5">
        <v>83.8</v>
      </c>
      <c r="CA625" s="5">
        <v>83.4</v>
      </c>
      <c r="CB625" s="5">
        <v>82.6</v>
      </c>
      <c r="CC625" s="5">
        <v>82.6</v>
      </c>
      <c r="CD625" s="5">
        <v>82.6</v>
      </c>
      <c r="CE625" s="5">
        <v>81.400000000000006</v>
      </c>
      <c r="CF625" s="5">
        <v>81.400000000000006</v>
      </c>
      <c r="CG625" s="5">
        <v>81.400000000000006</v>
      </c>
      <c r="CH625" s="5">
        <v>81.400000000000006</v>
      </c>
      <c r="CI625" s="5">
        <v>81.400000000000006</v>
      </c>
      <c r="CJ625" s="5">
        <v>81.400000000000006</v>
      </c>
      <c r="CK625" s="5">
        <v>81.400000000000006</v>
      </c>
      <c r="CL625" s="5">
        <v>81.400000000000006</v>
      </c>
      <c r="CM625" s="5">
        <v>81.400000000000006</v>
      </c>
      <c r="CN625" s="5">
        <v>81.400000000000006</v>
      </c>
      <c r="CO625" s="5">
        <v>81.400000000000006</v>
      </c>
      <c r="CP625" s="5">
        <v>81.400000000000006</v>
      </c>
      <c r="CQ625" s="5">
        <v>81.400000000000006</v>
      </c>
      <c r="CR625" s="5">
        <v>81.3</v>
      </c>
      <c r="CS625" s="5">
        <v>81.3</v>
      </c>
      <c r="CT625" s="5">
        <v>81.3</v>
      </c>
      <c r="CU625" s="5">
        <v>81.3</v>
      </c>
      <c r="CV625" s="5">
        <v>81.3</v>
      </c>
      <c r="CW625" s="5">
        <v>81.3</v>
      </c>
      <c r="CX625" s="5">
        <v>81.3</v>
      </c>
      <c r="CY625" s="5">
        <v>83.1</v>
      </c>
      <c r="CZ625" s="5">
        <v>83.1</v>
      </c>
      <c r="DA625" s="5">
        <v>83.1</v>
      </c>
      <c r="DB625" s="5">
        <v>83.1</v>
      </c>
      <c r="DC625" s="5">
        <v>83.1</v>
      </c>
      <c r="DD625" s="5">
        <v>83.1</v>
      </c>
      <c r="DE625" s="5">
        <v>83.1</v>
      </c>
      <c r="DF625" s="5">
        <v>83.1</v>
      </c>
      <c r="DG625" s="5">
        <v>83.6</v>
      </c>
      <c r="DH625" s="5">
        <v>83.6</v>
      </c>
      <c r="DI625" s="5">
        <v>83.6</v>
      </c>
      <c r="DJ625" s="5">
        <v>82.4</v>
      </c>
      <c r="DK625" s="5">
        <v>82.4</v>
      </c>
      <c r="DL625" s="5">
        <v>82.4</v>
      </c>
      <c r="DM625" s="5">
        <v>82.4</v>
      </c>
      <c r="DN625" s="5">
        <v>82.4</v>
      </c>
      <c r="DO625" s="5">
        <v>82.4</v>
      </c>
      <c r="DP625" s="5">
        <v>82.4</v>
      </c>
      <c r="DQ625" s="5">
        <v>82.4</v>
      </c>
      <c r="DR625" s="5">
        <v>82.4</v>
      </c>
      <c r="DS625" s="5">
        <v>82.4</v>
      </c>
      <c r="DT625" s="5">
        <v>82.4</v>
      </c>
    </row>
    <row r="626" spans="1:124">
      <c r="A626" s="3" t="s">
        <v>1265</v>
      </c>
      <c r="B626" s="3" t="s">
        <v>1266</v>
      </c>
      <c r="C626" s="4">
        <v>3.0000000000000001E-3</v>
      </c>
      <c r="D626" s="5">
        <v>103.1</v>
      </c>
      <c r="E626" s="5">
        <v>103.1</v>
      </c>
      <c r="F626" s="5">
        <v>103.1</v>
      </c>
      <c r="G626" s="5">
        <v>103.1</v>
      </c>
      <c r="H626" s="5">
        <v>103.1</v>
      </c>
      <c r="I626" s="5">
        <v>103.1</v>
      </c>
      <c r="J626" s="5">
        <v>103.1</v>
      </c>
      <c r="K626" s="5">
        <v>103.1</v>
      </c>
      <c r="L626" s="5">
        <v>103.1</v>
      </c>
      <c r="M626" s="5">
        <v>103.1</v>
      </c>
      <c r="N626" s="5">
        <v>103.1</v>
      </c>
      <c r="O626" s="5">
        <v>103.1</v>
      </c>
      <c r="P626" s="5">
        <v>106.6</v>
      </c>
      <c r="Q626" s="5">
        <v>106.6</v>
      </c>
      <c r="R626" s="5">
        <v>106.6</v>
      </c>
      <c r="S626" s="5">
        <v>106.6</v>
      </c>
      <c r="T626" s="5">
        <v>106.6</v>
      </c>
      <c r="U626" s="5">
        <v>106.6</v>
      </c>
      <c r="V626" s="5">
        <v>106.6</v>
      </c>
      <c r="W626" s="5">
        <v>106.6</v>
      </c>
      <c r="X626" s="5">
        <v>106.6</v>
      </c>
      <c r="Y626" s="5">
        <v>106.6</v>
      </c>
      <c r="Z626" s="5">
        <v>106.6</v>
      </c>
      <c r="AA626" s="5">
        <v>106.6</v>
      </c>
      <c r="AB626" s="5">
        <v>111.8</v>
      </c>
      <c r="AC626" s="5">
        <v>111.8</v>
      </c>
      <c r="AD626" s="5">
        <v>111.8</v>
      </c>
      <c r="AE626" s="5">
        <v>111.8</v>
      </c>
      <c r="AF626" s="5">
        <v>111.8</v>
      </c>
      <c r="AG626" s="5">
        <v>111.8</v>
      </c>
      <c r="AH626" s="5">
        <v>111.8</v>
      </c>
      <c r="AI626" s="5">
        <v>111.8</v>
      </c>
      <c r="AJ626" s="5">
        <v>111.8</v>
      </c>
      <c r="AK626" s="5">
        <v>111.8</v>
      </c>
      <c r="AL626" s="5">
        <v>110.3</v>
      </c>
      <c r="AM626" s="5">
        <v>105.6</v>
      </c>
      <c r="AN626" s="5">
        <v>109.1</v>
      </c>
      <c r="AO626" s="5">
        <v>109.1</v>
      </c>
      <c r="AP626" s="5">
        <v>109.1</v>
      </c>
      <c r="AQ626" s="5">
        <v>109.1</v>
      </c>
      <c r="AR626" s="5">
        <v>113.7</v>
      </c>
      <c r="AS626" s="5">
        <v>113.7</v>
      </c>
      <c r="AT626" s="5">
        <v>113.7</v>
      </c>
      <c r="AU626" s="5">
        <v>113.7</v>
      </c>
      <c r="AV626" s="5">
        <v>113.7</v>
      </c>
      <c r="AW626" s="5">
        <v>113.7</v>
      </c>
      <c r="AX626" s="5">
        <v>113.7</v>
      </c>
      <c r="AY626" s="5">
        <v>113.7</v>
      </c>
      <c r="AZ626" s="5">
        <v>113.7</v>
      </c>
      <c r="BA626" s="5">
        <v>113.7</v>
      </c>
      <c r="BB626" s="5">
        <v>113.7</v>
      </c>
      <c r="BC626" s="5">
        <v>113.7</v>
      </c>
      <c r="BD626" s="5">
        <v>113.7</v>
      </c>
      <c r="BE626" s="5">
        <v>113.7</v>
      </c>
      <c r="BF626" s="5">
        <v>113.7</v>
      </c>
      <c r="BG626" s="5">
        <v>113.7</v>
      </c>
      <c r="BH626" s="5">
        <v>113.7</v>
      </c>
      <c r="BI626" s="5">
        <v>113.7</v>
      </c>
      <c r="BJ626" s="5">
        <v>113.7</v>
      </c>
      <c r="BK626" s="5">
        <v>113.7</v>
      </c>
      <c r="BL626" s="5">
        <v>118.8</v>
      </c>
      <c r="BM626" s="5">
        <v>118.8</v>
      </c>
      <c r="BN626" s="5">
        <v>118.8</v>
      </c>
      <c r="BO626" s="5">
        <v>123.8</v>
      </c>
      <c r="BP626" s="5">
        <v>123.8</v>
      </c>
      <c r="BQ626" s="5">
        <v>123.8</v>
      </c>
      <c r="BR626" s="5">
        <v>123.8</v>
      </c>
      <c r="BS626" s="5">
        <v>123.8</v>
      </c>
      <c r="BT626" s="5">
        <v>123.8</v>
      </c>
      <c r="BU626" s="5">
        <v>130.1</v>
      </c>
      <c r="BV626" s="5">
        <v>130.1</v>
      </c>
      <c r="BW626" s="5">
        <v>130.1</v>
      </c>
      <c r="BX626" s="5">
        <v>130.1</v>
      </c>
      <c r="BY626" s="5">
        <v>130.1</v>
      </c>
      <c r="BZ626" s="5">
        <v>130.1</v>
      </c>
      <c r="CA626" s="5">
        <v>130.1</v>
      </c>
      <c r="CB626" s="5">
        <v>130.1</v>
      </c>
      <c r="CC626" s="5">
        <v>130.1</v>
      </c>
      <c r="CD626" s="5">
        <v>130.1</v>
      </c>
      <c r="CE626" s="5">
        <v>130.1</v>
      </c>
      <c r="CF626" s="5">
        <v>130.1</v>
      </c>
      <c r="CG626" s="5">
        <v>130.1</v>
      </c>
      <c r="CH626" s="5">
        <v>130.1</v>
      </c>
      <c r="CI626" s="5">
        <v>130.1</v>
      </c>
      <c r="CJ626" s="5">
        <v>130.1</v>
      </c>
      <c r="CK626" s="5">
        <v>130.1</v>
      </c>
      <c r="CL626" s="5">
        <v>130.1</v>
      </c>
      <c r="CM626" s="5">
        <v>130.1</v>
      </c>
      <c r="CN626" s="5">
        <v>124.6</v>
      </c>
      <c r="CO626" s="5">
        <v>127.4</v>
      </c>
      <c r="CP626" s="5">
        <v>130.1</v>
      </c>
      <c r="CQ626" s="5">
        <v>124.6</v>
      </c>
      <c r="CR626" s="5">
        <v>124.6</v>
      </c>
      <c r="CS626" s="5">
        <v>124.6</v>
      </c>
      <c r="CT626" s="5">
        <v>130.1</v>
      </c>
      <c r="CU626" s="5">
        <v>124.6</v>
      </c>
      <c r="CV626" s="5">
        <v>124.6</v>
      </c>
      <c r="CW626" s="5">
        <v>130.1</v>
      </c>
      <c r="CX626" s="5">
        <v>124.6</v>
      </c>
      <c r="CY626" s="5">
        <v>118.8</v>
      </c>
      <c r="CZ626" s="5">
        <v>124.6</v>
      </c>
      <c r="DA626" s="5">
        <v>118.8</v>
      </c>
      <c r="DB626" s="5">
        <v>124.6</v>
      </c>
      <c r="DC626" s="5">
        <v>130.1</v>
      </c>
      <c r="DD626" s="5">
        <v>163.6</v>
      </c>
      <c r="DE626" s="5">
        <v>164.6</v>
      </c>
      <c r="DF626" s="5">
        <v>166.8</v>
      </c>
      <c r="DG626" s="5">
        <v>166.8</v>
      </c>
      <c r="DH626" s="5">
        <v>166.8</v>
      </c>
      <c r="DI626" s="5">
        <v>166.8</v>
      </c>
      <c r="DJ626" s="5">
        <v>166.8</v>
      </c>
      <c r="DK626" s="5">
        <v>166.8</v>
      </c>
      <c r="DL626" s="5">
        <v>241.2</v>
      </c>
      <c r="DM626" s="5">
        <v>241.2</v>
      </c>
      <c r="DN626" s="5">
        <v>241.2</v>
      </c>
      <c r="DO626" s="5">
        <v>241.2</v>
      </c>
      <c r="DP626" s="5">
        <v>228.9</v>
      </c>
      <c r="DQ626" s="5">
        <v>225.3</v>
      </c>
      <c r="DR626" s="5">
        <v>213.7</v>
      </c>
      <c r="DS626" s="5">
        <v>213.8</v>
      </c>
      <c r="DT626" s="5">
        <v>213.8</v>
      </c>
    </row>
    <row r="627" spans="1:124">
      <c r="A627" s="3" t="s">
        <v>1267</v>
      </c>
      <c r="B627" s="3" t="s">
        <v>1268</v>
      </c>
      <c r="C627" s="4">
        <v>1.2E-4</v>
      </c>
      <c r="D627" s="5">
        <v>101.1</v>
      </c>
      <c r="E627" s="5">
        <v>101.7</v>
      </c>
      <c r="F627" s="5">
        <v>101.9</v>
      </c>
      <c r="G627" s="5">
        <v>102.1</v>
      </c>
      <c r="H627" s="5">
        <v>103.3</v>
      </c>
      <c r="I627" s="5">
        <v>104.4</v>
      </c>
      <c r="J627" s="5">
        <v>103.8</v>
      </c>
      <c r="K627" s="5">
        <v>103.6</v>
      </c>
      <c r="L627" s="5">
        <v>103.6</v>
      </c>
      <c r="M627" s="5">
        <v>103.6</v>
      </c>
      <c r="N627" s="5">
        <v>103.2</v>
      </c>
      <c r="O627" s="5">
        <v>103.2</v>
      </c>
      <c r="P627" s="5">
        <v>103.2</v>
      </c>
      <c r="Q627" s="5">
        <v>102.8</v>
      </c>
      <c r="R627" s="5">
        <v>102.6</v>
      </c>
      <c r="S627" s="5">
        <v>102.6</v>
      </c>
      <c r="T627" s="5">
        <v>102.4</v>
      </c>
      <c r="U627" s="5">
        <v>102.7</v>
      </c>
      <c r="V627" s="5">
        <v>102.7</v>
      </c>
      <c r="W627" s="5">
        <v>103.2</v>
      </c>
      <c r="X627" s="5">
        <v>103.2</v>
      </c>
      <c r="Y627" s="5">
        <v>104.4</v>
      </c>
      <c r="Z627" s="5">
        <v>104.8</v>
      </c>
      <c r="AA627" s="5">
        <v>104.8</v>
      </c>
      <c r="AB627" s="5">
        <v>104.8</v>
      </c>
      <c r="AC627" s="5">
        <v>105.1</v>
      </c>
      <c r="AD627" s="5">
        <v>105.1</v>
      </c>
      <c r="AE627" s="5">
        <v>105.7</v>
      </c>
      <c r="AF627" s="5">
        <v>106.4</v>
      </c>
      <c r="AG627" s="5">
        <v>110.3</v>
      </c>
      <c r="AH627" s="5">
        <v>110.3</v>
      </c>
      <c r="AI627" s="5">
        <v>110.3</v>
      </c>
      <c r="AJ627" s="5">
        <v>111.9</v>
      </c>
      <c r="AK627" s="5">
        <v>110.5</v>
      </c>
      <c r="AL627" s="5">
        <v>110.9</v>
      </c>
      <c r="AM627" s="5">
        <v>109.3</v>
      </c>
      <c r="AN627" s="5">
        <v>108.8</v>
      </c>
      <c r="AO627" s="5">
        <v>108</v>
      </c>
      <c r="AP627" s="5">
        <v>108.5</v>
      </c>
      <c r="AQ627" s="5">
        <v>108.1</v>
      </c>
      <c r="AR627" s="5">
        <v>107.7</v>
      </c>
      <c r="AS627" s="5">
        <v>107.6</v>
      </c>
      <c r="AT627" s="5">
        <v>106.8</v>
      </c>
      <c r="AU627" s="5">
        <v>107.2</v>
      </c>
      <c r="AV627" s="5">
        <v>107.1</v>
      </c>
      <c r="AW627" s="5">
        <v>110.9</v>
      </c>
      <c r="AX627" s="5">
        <v>108.7</v>
      </c>
      <c r="AY627" s="5">
        <v>111.3</v>
      </c>
      <c r="AZ627" s="5">
        <v>110.3</v>
      </c>
      <c r="BA627" s="5">
        <v>108.7</v>
      </c>
      <c r="BB627" s="5">
        <v>107.8</v>
      </c>
      <c r="BC627" s="5">
        <v>107.4</v>
      </c>
      <c r="BD627" s="5">
        <v>108.9</v>
      </c>
      <c r="BE627" s="5">
        <v>108.8</v>
      </c>
      <c r="BF627" s="5">
        <v>108.5</v>
      </c>
      <c r="BG627" s="5">
        <v>108.5</v>
      </c>
      <c r="BH627" s="5">
        <v>108.5</v>
      </c>
      <c r="BI627" s="5">
        <v>108.7</v>
      </c>
      <c r="BJ627" s="5">
        <v>109.3</v>
      </c>
      <c r="BK627" s="5">
        <v>108.8</v>
      </c>
      <c r="BL627" s="5">
        <v>108.6</v>
      </c>
      <c r="BM627" s="5">
        <v>108.3</v>
      </c>
      <c r="BN627" s="5">
        <v>110.1</v>
      </c>
      <c r="BO627" s="5">
        <v>111.5</v>
      </c>
      <c r="BP627" s="5">
        <v>108.8</v>
      </c>
      <c r="BQ627" s="5">
        <v>109.5</v>
      </c>
      <c r="BR627" s="5">
        <v>109.6</v>
      </c>
      <c r="BS627" s="5">
        <v>111.1</v>
      </c>
      <c r="BT627" s="5">
        <v>109.6</v>
      </c>
      <c r="BU627" s="5">
        <v>109.6</v>
      </c>
      <c r="BV627" s="5">
        <v>108.2</v>
      </c>
      <c r="BW627" s="5">
        <v>110</v>
      </c>
      <c r="BX627" s="5">
        <v>110.4</v>
      </c>
      <c r="BY627" s="5">
        <v>110.8</v>
      </c>
      <c r="BZ627" s="5">
        <v>111.5</v>
      </c>
      <c r="CA627" s="5">
        <v>107.9</v>
      </c>
      <c r="CB627" s="5">
        <v>110.4</v>
      </c>
      <c r="CC627" s="5">
        <v>111.8</v>
      </c>
      <c r="CD627" s="5">
        <v>112.6</v>
      </c>
      <c r="CE627" s="5">
        <v>110.2</v>
      </c>
      <c r="CF627" s="5">
        <v>111.7</v>
      </c>
      <c r="CG627" s="5">
        <v>110.4</v>
      </c>
      <c r="CH627" s="5">
        <v>112.3</v>
      </c>
      <c r="CI627" s="5">
        <v>111.3</v>
      </c>
      <c r="CJ627" s="5">
        <v>112</v>
      </c>
      <c r="CK627" s="5">
        <v>111.6</v>
      </c>
      <c r="CL627" s="5">
        <v>109.5</v>
      </c>
      <c r="CM627" s="5">
        <v>111.5</v>
      </c>
      <c r="CN627" s="5">
        <v>110.4</v>
      </c>
      <c r="CO627" s="5">
        <v>111.2</v>
      </c>
      <c r="CP627" s="5">
        <v>110</v>
      </c>
      <c r="CQ627" s="5">
        <v>112.3</v>
      </c>
      <c r="CR627" s="5">
        <v>111.8</v>
      </c>
      <c r="CS627" s="5">
        <v>111.8</v>
      </c>
      <c r="CT627" s="5">
        <v>113.2</v>
      </c>
      <c r="CU627" s="5">
        <v>109.5</v>
      </c>
      <c r="CV627" s="5">
        <v>109.6</v>
      </c>
      <c r="CW627" s="5">
        <v>109.5</v>
      </c>
      <c r="CX627" s="5">
        <v>112.1</v>
      </c>
      <c r="CY627" s="5">
        <v>113.2</v>
      </c>
      <c r="CZ627" s="5">
        <v>113.7</v>
      </c>
      <c r="DA627" s="5">
        <v>112</v>
      </c>
      <c r="DB627" s="5">
        <v>113</v>
      </c>
      <c r="DC627" s="5">
        <v>112.4</v>
      </c>
      <c r="DD627" s="5">
        <v>114.1</v>
      </c>
      <c r="DE627" s="5">
        <v>113.2</v>
      </c>
      <c r="DF627" s="5">
        <v>114.7</v>
      </c>
      <c r="DG627" s="5">
        <v>116.1</v>
      </c>
      <c r="DH627" s="5">
        <v>118.5</v>
      </c>
      <c r="DI627" s="5">
        <v>117.7</v>
      </c>
      <c r="DJ627" s="5">
        <v>118.9</v>
      </c>
      <c r="DK627" s="5">
        <v>120.1</v>
      </c>
      <c r="DL627" s="5">
        <v>122.1</v>
      </c>
      <c r="DM627" s="5">
        <v>121.8</v>
      </c>
      <c r="DN627" s="5">
        <v>121</v>
      </c>
      <c r="DO627" s="5">
        <v>122.4</v>
      </c>
      <c r="DP627" s="5">
        <v>124.6</v>
      </c>
      <c r="DQ627" s="5">
        <v>122.6</v>
      </c>
      <c r="DR627" s="5">
        <v>123</v>
      </c>
      <c r="DS627" s="5">
        <v>123.8</v>
      </c>
      <c r="DT627" s="5">
        <v>128.80000000000001</v>
      </c>
    </row>
    <row r="628" spans="1:124">
      <c r="A628" s="3" t="s">
        <v>1269</v>
      </c>
      <c r="B628" s="3" t="s">
        <v>1270</v>
      </c>
      <c r="C628" s="4">
        <v>4.6000000000000001E-4</v>
      </c>
      <c r="D628" s="5">
        <v>97.1</v>
      </c>
      <c r="E628" s="5">
        <v>100.3</v>
      </c>
      <c r="F628" s="5">
        <v>102.7</v>
      </c>
      <c r="G628" s="5">
        <v>101.9</v>
      </c>
      <c r="H628" s="5">
        <v>104</v>
      </c>
      <c r="I628" s="5">
        <v>99.7</v>
      </c>
      <c r="J628" s="5">
        <v>95.3</v>
      </c>
      <c r="K628" s="5">
        <v>105.6</v>
      </c>
      <c r="L628" s="5">
        <v>104.4</v>
      </c>
      <c r="M628" s="5">
        <v>102.7</v>
      </c>
      <c r="N628" s="5">
        <v>99.5</v>
      </c>
      <c r="O628" s="5">
        <v>107.3</v>
      </c>
      <c r="P628" s="5">
        <v>94.3</v>
      </c>
      <c r="Q628" s="5">
        <v>95.4</v>
      </c>
      <c r="R628" s="5">
        <v>101.7</v>
      </c>
      <c r="S628" s="5">
        <v>104.3</v>
      </c>
      <c r="T628" s="5">
        <v>103.4</v>
      </c>
      <c r="U628" s="5">
        <v>107.1</v>
      </c>
      <c r="V628" s="5">
        <v>103</v>
      </c>
      <c r="W628" s="5">
        <v>109.3</v>
      </c>
      <c r="X628" s="5">
        <v>106.4</v>
      </c>
      <c r="Y628" s="5">
        <v>111</v>
      </c>
      <c r="Z628" s="5">
        <v>109.2</v>
      </c>
      <c r="AA628" s="5">
        <v>117.4</v>
      </c>
      <c r="AB628" s="5">
        <v>112.8</v>
      </c>
      <c r="AC628" s="5">
        <v>117.2</v>
      </c>
      <c r="AD628" s="5">
        <v>115.2</v>
      </c>
      <c r="AE628" s="5">
        <v>119.9</v>
      </c>
      <c r="AF628" s="5">
        <v>116.6</v>
      </c>
      <c r="AG628" s="5">
        <v>115.2</v>
      </c>
      <c r="AH628" s="5">
        <v>113.2</v>
      </c>
      <c r="AI628" s="5">
        <v>118.6</v>
      </c>
      <c r="AJ628" s="5">
        <v>120</v>
      </c>
      <c r="AK628" s="5">
        <v>108.4</v>
      </c>
      <c r="AL628" s="5">
        <v>109</v>
      </c>
      <c r="AM628" s="5">
        <v>118.3</v>
      </c>
      <c r="AN628" s="5">
        <v>110.5</v>
      </c>
      <c r="AO628" s="5">
        <v>108.1</v>
      </c>
      <c r="AP628" s="5">
        <v>109</v>
      </c>
      <c r="AQ628" s="5">
        <v>107.6</v>
      </c>
      <c r="AR628" s="5">
        <v>107.6</v>
      </c>
      <c r="AS628" s="5">
        <v>104.9</v>
      </c>
      <c r="AT628" s="5">
        <v>104.9</v>
      </c>
      <c r="AU628" s="5">
        <v>104.9</v>
      </c>
      <c r="AV628" s="5">
        <v>104.9</v>
      </c>
      <c r="AW628" s="5">
        <v>101.9</v>
      </c>
      <c r="AX628" s="5">
        <v>101.9</v>
      </c>
      <c r="AY628" s="5">
        <v>99.9</v>
      </c>
      <c r="AZ628" s="5">
        <v>99.9</v>
      </c>
      <c r="BA628" s="5">
        <v>99.9</v>
      </c>
      <c r="BB628" s="5">
        <v>99.9</v>
      </c>
      <c r="BC628" s="5">
        <v>99.9</v>
      </c>
      <c r="BD628" s="5">
        <v>99.9</v>
      </c>
      <c r="BE628" s="5">
        <v>99.9</v>
      </c>
      <c r="BF628" s="5">
        <v>99.9</v>
      </c>
      <c r="BG628" s="5">
        <v>99.9</v>
      </c>
      <c r="BH628" s="5">
        <v>99.2</v>
      </c>
      <c r="BI628" s="5">
        <v>98.5</v>
      </c>
      <c r="BJ628" s="5">
        <v>98.5</v>
      </c>
      <c r="BK628" s="5">
        <v>98.5</v>
      </c>
      <c r="BL628" s="5">
        <v>97</v>
      </c>
      <c r="BM628" s="5">
        <v>97</v>
      </c>
      <c r="BN628" s="5">
        <v>97</v>
      </c>
      <c r="BO628" s="5">
        <v>97.5</v>
      </c>
      <c r="BP628" s="5">
        <v>97.5</v>
      </c>
      <c r="BQ628" s="5">
        <v>98.4</v>
      </c>
      <c r="BR628" s="5">
        <v>94.9</v>
      </c>
      <c r="BS628" s="5">
        <v>97.6</v>
      </c>
      <c r="BT628" s="5">
        <v>98.6</v>
      </c>
      <c r="BU628" s="5">
        <v>97.6</v>
      </c>
      <c r="BV628" s="5">
        <v>97.6</v>
      </c>
      <c r="BW628" s="5">
        <v>97.6</v>
      </c>
      <c r="BX628" s="5">
        <v>97.6</v>
      </c>
      <c r="BY628" s="5">
        <v>97.6</v>
      </c>
      <c r="BZ628" s="5">
        <v>97.6</v>
      </c>
      <c r="CA628" s="5">
        <v>97.6</v>
      </c>
      <c r="CB628" s="5">
        <v>97.6</v>
      </c>
      <c r="CC628" s="5">
        <v>97.6</v>
      </c>
      <c r="CD628" s="5">
        <v>99.9</v>
      </c>
      <c r="CE628" s="5">
        <v>99.9</v>
      </c>
      <c r="CF628" s="5">
        <v>99.9</v>
      </c>
      <c r="CG628" s="5">
        <v>99.9</v>
      </c>
      <c r="CH628" s="5">
        <v>103.5</v>
      </c>
      <c r="CI628" s="5">
        <v>99.9</v>
      </c>
      <c r="CJ628" s="5">
        <v>100.3</v>
      </c>
      <c r="CK628" s="5">
        <v>100.3</v>
      </c>
      <c r="CL628" s="5">
        <v>99</v>
      </c>
      <c r="CM628" s="5">
        <v>99</v>
      </c>
      <c r="CN628" s="5">
        <v>102.8</v>
      </c>
      <c r="CO628" s="5">
        <v>98.6</v>
      </c>
      <c r="CP628" s="5">
        <v>98.6</v>
      </c>
      <c r="CQ628" s="5">
        <v>98.6</v>
      </c>
      <c r="CR628" s="5">
        <v>98.8</v>
      </c>
      <c r="CS628" s="5">
        <v>99.7</v>
      </c>
      <c r="CT628" s="5">
        <v>100.1</v>
      </c>
      <c r="CU628" s="5">
        <v>100.2</v>
      </c>
      <c r="CV628" s="5">
        <v>100.2</v>
      </c>
      <c r="CW628" s="5">
        <v>100.1</v>
      </c>
      <c r="CX628" s="5">
        <v>99.5</v>
      </c>
      <c r="CY628" s="5">
        <v>100.8</v>
      </c>
      <c r="CZ628" s="5">
        <v>100.8</v>
      </c>
      <c r="DA628" s="5">
        <v>100.8</v>
      </c>
      <c r="DB628" s="5">
        <v>99.4</v>
      </c>
      <c r="DC628" s="5">
        <v>99.5</v>
      </c>
      <c r="DD628" s="5">
        <v>99.5</v>
      </c>
      <c r="DE628" s="5">
        <v>100.9</v>
      </c>
      <c r="DF628" s="5">
        <v>100.9</v>
      </c>
      <c r="DG628" s="5">
        <v>103.6</v>
      </c>
      <c r="DH628" s="5">
        <v>104.8</v>
      </c>
      <c r="DI628" s="5">
        <v>104.4</v>
      </c>
      <c r="DJ628" s="5">
        <v>105.3</v>
      </c>
      <c r="DK628" s="5">
        <v>105.2</v>
      </c>
      <c r="DL628" s="5">
        <v>105.6</v>
      </c>
      <c r="DM628" s="5">
        <v>106.1</v>
      </c>
      <c r="DN628" s="5">
        <v>107.8</v>
      </c>
      <c r="DO628" s="5">
        <v>106.4</v>
      </c>
      <c r="DP628" s="5">
        <v>106.2</v>
      </c>
      <c r="DQ628" s="5">
        <v>106.9</v>
      </c>
      <c r="DR628" s="5">
        <v>107.7</v>
      </c>
      <c r="DS628" s="5">
        <v>107.2</v>
      </c>
      <c r="DT628" s="5">
        <v>108.1</v>
      </c>
    </row>
    <row r="629" spans="1:124">
      <c r="A629" s="3" t="s">
        <v>1271</v>
      </c>
      <c r="B629" s="3" t="s">
        <v>1272</v>
      </c>
      <c r="C629" s="4">
        <v>0.72841</v>
      </c>
      <c r="D629" s="5">
        <v>101.1</v>
      </c>
      <c r="E629" s="5">
        <v>100.8</v>
      </c>
      <c r="F629" s="5">
        <v>101.9</v>
      </c>
      <c r="G629" s="5">
        <v>99.8</v>
      </c>
      <c r="H629" s="5">
        <v>102.3</v>
      </c>
      <c r="I629" s="5">
        <v>99.4</v>
      </c>
      <c r="J629" s="5">
        <v>102.2</v>
      </c>
      <c r="K629" s="5">
        <v>101.3</v>
      </c>
      <c r="L629" s="5">
        <v>99.9</v>
      </c>
      <c r="M629" s="5">
        <v>100.7</v>
      </c>
      <c r="N629" s="5">
        <v>103.3</v>
      </c>
      <c r="O629" s="5">
        <v>103.8</v>
      </c>
      <c r="P629" s="5">
        <v>103.1</v>
      </c>
      <c r="Q629" s="5">
        <v>103.3</v>
      </c>
      <c r="R629" s="5">
        <v>100.9</v>
      </c>
      <c r="S629" s="5">
        <v>102.6</v>
      </c>
      <c r="T629" s="5">
        <v>103.5</v>
      </c>
      <c r="U629" s="5">
        <v>104.2</v>
      </c>
      <c r="V629" s="5">
        <v>103.2</v>
      </c>
      <c r="W629" s="5">
        <v>104</v>
      </c>
      <c r="X629" s="5">
        <v>105.3</v>
      </c>
      <c r="Y629" s="5">
        <v>106.5</v>
      </c>
      <c r="Z629" s="5">
        <v>105.6</v>
      </c>
      <c r="AA629" s="5">
        <v>107.9</v>
      </c>
      <c r="AB629" s="5">
        <v>108.7</v>
      </c>
      <c r="AC629" s="5">
        <v>112.5</v>
      </c>
      <c r="AD629" s="5">
        <v>113.6</v>
      </c>
      <c r="AE629" s="5">
        <v>110.4</v>
      </c>
      <c r="AF629" s="5">
        <v>111.3</v>
      </c>
      <c r="AG629" s="5">
        <v>111.4</v>
      </c>
      <c r="AH629" s="5">
        <v>112.1</v>
      </c>
      <c r="AI629" s="5">
        <v>108.1</v>
      </c>
      <c r="AJ629" s="5">
        <v>109.3</v>
      </c>
      <c r="AK629" s="5">
        <v>109.3</v>
      </c>
      <c r="AL629" s="5">
        <v>110.7</v>
      </c>
      <c r="AM629" s="5">
        <v>114.3</v>
      </c>
      <c r="AN629" s="5">
        <v>108.7</v>
      </c>
      <c r="AO629" s="5">
        <v>109.3</v>
      </c>
      <c r="AP629" s="5">
        <v>109.8</v>
      </c>
      <c r="AQ629" s="5">
        <v>109.7</v>
      </c>
      <c r="AR629" s="5">
        <v>108.4</v>
      </c>
      <c r="AS629" s="5">
        <v>108.9</v>
      </c>
      <c r="AT629" s="5">
        <v>107.7</v>
      </c>
      <c r="AU629" s="5">
        <v>108.6</v>
      </c>
      <c r="AV629" s="5">
        <v>107.1</v>
      </c>
      <c r="AW629" s="5">
        <v>106.8</v>
      </c>
      <c r="AX629" s="5">
        <v>107.3</v>
      </c>
      <c r="AY629" s="5">
        <v>108.4</v>
      </c>
      <c r="AZ629" s="5">
        <v>104.9</v>
      </c>
      <c r="BA629" s="5">
        <v>108</v>
      </c>
      <c r="BB629" s="5">
        <v>108</v>
      </c>
      <c r="BC629" s="5">
        <v>106.5</v>
      </c>
      <c r="BD629" s="5">
        <v>105.2</v>
      </c>
      <c r="BE629" s="5">
        <v>108.7</v>
      </c>
      <c r="BF629" s="5">
        <v>110.5</v>
      </c>
      <c r="BG629" s="5">
        <v>106.7</v>
      </c>
      <c r="BH629" s="5">
        <v>108.4</v>
      </c>
      <c r="BI629" s="5">
        <v>109.9</v>
      </c>
      <c r="BJ629" s="5">
        <v>110.1</v>
      </c>
      <c r="BK629" s="5">
        <v>110.5</v>
      </c>
      <c r="BL629" s="5">
        <v>110.9</v>
      </c>
      <c r="BM629" s="5">
        <v>111.5</v>
      </c>
      <c r="BN629" s="5">
        <v>110</v>
      </c>
      <c r="BO629" s="5">
        <v>110.6</v>
      </c>
      <c r="BP629" s="5">
        <v>112</v>
      </c>
      <c r="BQ629" s="5">
        <v>116.6</v>
      </c>
      <c r="BR629" s="5">
        <v>117.2</v>
      </c>
      <c r="BS629" s="5">
        <v>118.4</v>
      </c>
      <c r="BT629" s="5">
        <v>116.9</v>
      </c>
      <c r="BU629" s="5">
        <v>116.7</v>
      </c>
      <c r="BV629" s="5">
        <v>118</v>
      </c>
      <c r="BW629" s="5">
        <v>118.8</v>
      </c>
      <c r="BX629" s="5">
        <v>120.1</v>
      </c>
      <c r="BY629" s="5">
        <v>120.6</v>
      </c>
      <c r="BZ629" s="5">
        <v>120.8</v>
      </c>
      <c r="CA629" s="5">
        <v>122.8</v>
      </c>
      <c r="CB629" s="5">
        <v>121.6</v>
      </c>
      <c r="CC629" s="5">
        <v>121.9</v>
      </c>
      <c r="CD629" s="5">
        <v>125.1</v>
      </c>
      <c r="CE629" s="5">
        <v>123.9</v>
      </c>
      <c r="CF629" s="5">
        <v>124.3</v>
      </c>
      <c r="CG629" s="5">
        <v>125.7</v>
      </c>
      <c r="CH629" s="5">
        <v>125.8</v>
      </c>
      <c r="CI629" s="5">
        <v>124.9</v>
      </c>
      <c r="CJ629" s="5">
        <v>125.3</v>
      </c>
      <c r="CK629" s="5">
        <v>126.1</v>
      </c>
      <c r="CL629" s="5">
        <v>126.1</v>
      </c>
      <c r="CM629" s="5">
        <v>124.4</v>
      </c>
      <c r="CN629" s="5">
        <v>123.2</v>
      </c>
      <c r="CO629" s="5">
        <v>124.2</v>
      </c>
      <c r="CP629" s="5">
        <v>121.9</v>
      </c>
      <c r="CQ629" s="5">
        <v>123.5</v>
      </c>
      <c r="CR629" s="5">
        <v>123.7</v>
      </c>
      <c r="CS629" s="5">
        <v>124.4</v>
      </c>
      <c r="CT629" s="5">
        <v>122.9</v>
      </c>
      <c r="CU629" s="5">
        <v>122.6</v>
      </c>
      <c r="CV629" s="5">
        <v>122.6</v>
      </c>
      <c r="CW629" s="5">
        <v>120.3</v>
      </c>
      <c r="CX629" s="5">
        <v>123.6</v>
      </c>
      <c r="CY629" s="5">
        <v>123.7</v>
      </c>
      <c r="CZ629" s="5">
        <v>122.5</v>
      </c>
      <c r="DA629" s="5">
        <v>123.9</v>
      </c>
      <c r="DB629" s="5">
        <v>124.2</v>
      </c>
      <c r="DC629" s="5">
        <v>125.7</v>
      </c>
      <c r="DD629" s="5">
        <v>126.8</v>
      </c>
      <c r="DE629" s="5">
        <v>127.8</v>
      </c>
      <c r="DF629" s="5">
        <v>128.80000000000001</v>
      </c>
      <c r="DG629" s="5">
        <v>129.69999999999999</v>
      </c>
      <c r="DH629" s="5">
        <v>131.30000000000001</v>
      </c>
      <c r="DI629" s="5">
        <v>132.69999999999999</v>
      </c>
      <c r="DJ629" s="5">
        <v>134.1</v>
      </c>
      <c r="DK629" s="5">
        <v>134.1</v>
      </c>
      <c r="DL629" s="5">
        <v>135.69999999999999</v>
      </c>
      <c r="DM629" s="5">
        <v>136.4</v>
      </c>
      <c r="DN629" s="5">
        <v>136.9</v>
      </c>
      <c r="DO629" s="5">
        <v>136.9</v>
      </c>
      <c r="DP629" s="5">
        <v>138.30000000000001</v>
      </c>
      <c r="DQ629" s="5">
        <v>140.30000000000001</v>
      </c>
      <c r="DR629" s="5">
        <v>140.1</v>
      </c>
      <c r="DS629" s="5">
        <v>140.80000000000001</v>
      </c>
      <c r="DT629" s="5">
        <v>143.19999999999999</v>
      </c>
    </row>
    <row r="630" spans="1:124">
      <c r="A630" s="3" t="s">
        <v>1273</v>
      </c>
      <c r="B630" s="3" t="s">
        <v>1274</v>
      </c>
      <c r="C630" s="4">
        <v>0.18662000000000001</v>
      </c>
      <c r="D630" s="5">
        <v>108.1</v>
      </c>
      <c r="E630" s="5">
        <v>100.5</v>
      </c>
      <c r="F630" s="5">
        <v>104.7</v>
      </c>
      <c r="G630" s="5">
        <v>102.3</v>
      </c>
      <c r="H630" s="5">
        <v>103.2</v>
      </c>
      <c r="I630" s="5">
        <v>98.3</v>
      </c>
      <c r="J630" s="5">
        <v>101.6</v>
      </c>
      <c r="K630" s="5">
        <v>98.8</v>
      </c>
      <c r="L630" s="5">
        <v>98.2</v>
      </c>
      <c r="M630" s="5">
        <v>99.5</v>
      </c>
      <c r="N630" s="5">
        <v>98.5</v>
      </c>
      <c r="O630" s="5">
        <v>99.1</v>
      </c>
      <c r="P630" s="5">
        <v>96.6</v>
      </c>
      <c r="Q630" s="5">
        <v>96.9</v>
      </c>
      <c r="R630" s="5">
        <v>99.1</v>
      </c>
      <c r="S630" s="5">
        <v>102.5</v>
      </c>
      <c r="T630" s="5">
        <v>102.9</v>
      </c>
      <c r="U630" s="5">
        <v>103.3</v>
      </c>
      <c r="V630" s="5">
        <v>101.2</v>
      </c>
      <c r="W630" s="5">
        <v>101.4</v>
      </c>
      <c r="X630" s="5">
        <v>99</v>
      </c>
      <c r="Y630" s="5">
        <v>102.1</v>
      </c>
      <c r="Z630" s="5">
        <v>100.5</v>
      </c>
      <c r="AA630" s="5">
        <v>100.2</v>
      </c>
      <c r="AB630" s="5">
        <v>102.1</v>
      </c>
      <c r="AC630" s="5">
        <v>108.8</v>
      </c>
      <c r="AD630" s="5">
        <v>110.4</v>
      </c>
      <c r="AE630" s="5">
        <v>109.7</v>
      </c>
      <c r="AF630" s="5">
        <v>111.1</v>
      </c>
      <c r="AG630" s="5">
        <v>109.9</v>
      </c>
      <c r="AH630" s="5">
        <v>109.5</v>
      </c>
      <c r="AI630" s="5">
        <v>101.4</v>
      </c>
      <c r="AJ630" s="5">
        <v>101.7</v>
      </c>
      <c r="AK630" s="5">
        <v>101.7</v>
      </c>
      <c r="AL630" s="5">
        <v>100</v>
      </c>
      <c r="AM630" s="5">
        <v>100.9</v>
      </c>
      <c r="AN630" s="5">
        <v>100.9</v>
      </c>
      <c r="AO630" s="5">
        <v>101.5</v>
      </c>
      <c r="AP630" s="5">
        <v>101.5</v>
      </c>
      <c r="AQ630" s="5">
        <v>100.3</v>
      </c>
      <c r="AR630" s="5">
        <v>93.8</v>
      </c>
      <c r="AS630" s="5">
        <v>93.8</v>
      </c>
      <c r="AT630" s="5">
        <v>93.6</v>
      </c>
      <c r="AU630" s="5">
        <v>93.9</v>
      </c>
      <c r="AV630" s="5">
        <v>93.4</v>
      </c>
      <c r="AW630" s="5">
        <v>93.6</v>
      </c>
      <c r="AX630" s="5">
        <v>93.3</v>
      </c>
      <c r="AY630" s="5">
        <v>92.1</v>
      </c>
      <c r="AZ630" s="5">
        <v>91.1</v>
      </c>
      <c r="BA630" s="5">
        <v>93</v>
      </c>
      <c r="BB630" s="5">
        <v>93.6</v>
      </c>
      <c r="BC630" s="5">
        <v>92</v>
      </c>
      <c r="BD630" s="5">
        <v>89.1</v>
      </c>
      <c r="BE630" s="5">
        <v>91.4</v>
      </c>
      <c r="BF630" s="5">
        <v>91.7</v>
      </c>
      <c r="BG630" s="5">
        <v>94.7</v>
      </c>
      <c r="BH630" s="5">
        <v>99.1</v>
      </c>
      <c r="BI630" s="5">
        <v>99.8</v>
      </c>
      <c r="BJ630" s="5">
        <v>99.2</v>
      </c>
      <c r="BK630" s="5">
        <v>98.3</v>
      </c>
      <c r="BL630" s="5">
        <v>102.1</v>
      </c>
      <c r="BM630" s="5">
        <v>101</v>
      </c>
      <c r="BN630" s="5">
        <v>99.2</v>
      </c>
      <c r="BO630" s="5">
        <v>103.9</v>
      </c>
      <c r="BP630" s="5">
        <v>101.7</v>
      </c>
      <c r="BQ630" s="5">
        <v>103.9</v>
      </c>
      <c r="BR630" s="5">
        <v>103.5</v>
      </c>
      <c r="BS630" s="5">
        <v>104.1</v>
      </c>
      <c r="BT630" s="5">
        <v>104.3</v>
      </c>
      <c r="BU630" s="5">
        <v>108.3</v>
      </c>
      <c r="BV630" s="5">
        <v>108.8</v>
      </c>
      <c r="BW630" s="5">
        <v>109.8</v>
      </c>
      <c r="BX630" s="5">
        <v>110.5</v>
      </c>
      <c r="BY630" s="5">
        <v>111</v>
      </c>
      <c r="BZ630" s="5">
        <v>112.8</v>
      </c>
      <c r="CA630" s="5">
        <v>114.3</v>
      </c>
      <c r="CB630" s="5">
        <v>111.6</v>
      </c>
      <c r="CC630" s="5">
        <v>111.7</v>
      </c>
      <c r="CD630" s="5">
        <v>115.8</v>
      </c>
      <c r="CE630" s="5">
        <v>115.4</v>
      </c>
      <c r="CF630" s="5">
        <v>114.9</v>
      </c>
      <c r="CG630" s="5">
        <v>115.9</v>
      </c>
      <c r="CH630" s="5">
        <v>115.8</v>
      </c>
      <c r="CI630" s="5">
        <v>115</v>
      </c>
      <c r="CJ630" s="5">
        <v>113.7</v>
      </c>
      <c r="CK630" s="5">
        <v>113.3</v>
      </c>
      <c r="CL630" s="5">
        <v>115.2</v>
      </c>
      <c r="CM630" s="5">
        <v>111.7</v>
      </c>
      <c r="CN630" s="5">
        <v>110.4</v>
      </c>
      <c r="CO630" s="5">
        <v>111.1</v>
      </c>
      <c r="CP630" s="5">
        <v>111</v>
      </c>
      <c r="CQ630" s="5">
        <v>112.1</v>
      </c>
      <c r="CR630" s="5">
        <v>110.1</v>
      </c>
      <c r="CS630" s="5">
        <v>113.1</v>
      </c>
      <c r="CT630" s="5">
        <v>109.5</v>
      </c>
      <c r="CU630" s="5">
        <v>109.1</v>
      </c>
      <c r="CV630" s="5">
        <v>109</v>
      </c>
      <c r="CW630" s="5">
        <v>109.9</v>
      </c>
      <c r="CX630" s="5">
        <v>113.5</v>
      </c>
      <c r="CY630" s="5">
        <v>114</v>
      </c>
      <c r="CZ630" s="5">
        <v>112.8</v>
      </c>
      <c r="DA630" s="5">
        <v>115.4</v>
      </c>
      <c r="DB630" s="5">
        <v>113.6</v>
      </c>
      <c r="DC630" s="5">
        <v>114.1</v>
      </c>
      <c r="DD630" s="5">
        <v>114.7</v>
      </c>
      <c r="DE630" s="5">
        <v>117.7</v>
      </c>
      <c r="DF630" s="5">
        <v>117.3</v>
      </c>
      <c r="DG630" s="5">
        <v>119.5</v>
      </c>
      <c r="DH630" s="5">
        <v>120.8</v>
      </c>
      <c r="DI630" s="5">
        <v>125.8</v>
      </c>
      <c r="DJ630" s="5">
        <v>124.6</v>
      </c>
      <c r="DK630" s="5">
        <v>121.8</v>
      </c>
      <c r="DL630" s="5">
        <v>129.19999999999999</v>
      </c>
      <c r="DM630" s="5">
        <v>131.6</v>
      </c>
      <c r="DN630" s="5">
        <v>133.6</v>
      </c>
      <c r="DO630" s="5">
        <v>134</v>
      </c>
      <c r="DP630" s="5">
        <v>134</v>
      </c>
      <c r="DQ630" s="5">
        <v>136.5</v>
      </c>
      <c r="DR630" s="5">
        <v>137.6</v>
      </c>
      <c r="DS630" s="5">
        <v>141.4</v>
      </c>
      <c r="DT630" s="5">
        <v>147.6</v>
      </c>
    </row>
    <row r="631" spans="1:124">
      <c r="A631" s="3" t="s">
        <v>1275</v>
      </c>
      <c r="B631" s="3" t="s">
        <v>1276</v>
      </c>
      <c r="C631" s="4">
        <v>0.27659</v>
      </c>
      <c r="D631" s="5">
        <v>96.1</v>
      </c>
      <c r="E631" s="5">
        <v>98.3</v>
      </c>
      <c r="F631" s="5">
        <v>97.3</v>
      </c>
      <c r="G631" s="5">
        <v>95.6</v>
      </c>
      <c r="H631" s="5">
        <v>100.9</v>
      </c>
      <c r="I631" s="5">
        <v>95</v>
      </c>
      <c r="J631" s="5">
        <v>99.8</v>
      </c>
      <c r="K631" s="5">
        <v>97.9</v>
      </c>
      <c r="L631" s="5">
        <v>94.1</v>
      </c>
      <c r="M631" s="5">
        <v>95.2</v>
      </c>
      <c r="N631" s="5">
        <v>100.7</v>
      </c>
      <c r="O631" s="5">
        <v>102.6</v>
      </c>
      <c r="P631" s="5">
        <v>102.1</v>
      </c>
      <c r="Q631" s="5">
        <v>101.7</v>
      </c>
      <c r="R631" s="5">
        <v>95.3</v>
      </c>
      <c r="S631" s="5">
        <v>96.2</v>
      </c>
      <c r="T631" s="5">
        <v>97.1</v>
      </c>
      <c r="U631" s="5">
        <v>101.6</v>
      </c>
      <c r="V631" s="5">
        <v>101</v>
      </c>
      <c r="W631" s="5">
        <v>99.8</v>
      </c>
      <c r="X631" s="5">
        <v>100.8</v>
      </c>
      <c r="Y631" s="5">
        <v>101.2</v>
      </c>
      <c r="Z631" s="5">
        <v>101.3</v>
      </c>
      <c r="AA631" s="5">
        <v>105.6</v>
      </c>
      <c r="AB631" s="5">
        <v>105.4</v>
      </c>
      <c r="AC631" s="5">
        <v>108.4</v>
      </c>
      <c r="AD631" s="5">
        <v>108.9</v>
      </c>
      <c r="AE631" s="5">
        <v>104.2</v>
      </c>
      <c r="AF631" s="5">
        <v>105.2</v>
      </c>
      <c r="AG631" s="5">
        <v>105.5</v>
      </c>
      <c r="AH631" s="5">
        <v>106.6</v>
      </c>
      <c r="AI631" s="5">
        <v>100.5</v>
      </c>
      <c r="AJ631" s="5">
        <v>104</v>
      </c>
      <c r="AK631" s="5">
        <v>100.8</v>
      </c>
      <c r="AL631" s="5">
        <v>105.4</v>
      </c>
      <c r="AM631" s="5">
        <v>114.9</v>
      </c>
      <c r="AN631" s="5">
        <v>102.5</v>
      </c>
      <c r="AO631" s="5">
        <v>106.4</v>
      </c>
      <c r="AP631" s="5">
        <v>109.4</v>
      </c>
      <c r="AQ631" s="5">
        <v>108.7</v>
      </c>
      <c r="AR631" s="5">
        <v>108.4</v>
      </c>
      <c r="AS631" s="5">
        <v>108.2</v>
      </c>
      <c r="AT631" s="5">
        <v>109.9</v>
      </c>
      <c r="AU631" s="5">
        <v>109.8</v>
      </c>
      <c r="AV631" s="5">
        <v>108.5</v>
      </c>
      <c r="AW631" s="5">
        <v>109</v>
      </c>
      <c r="AX631" s="5">
        <v>107.6</v>
      </c>
      <c r="AY631" s="5">
        <v>111</v>
      </c>
      <c r="AZ631" s="5">
        <v>108</v>
      </c>
      <c r="BA631" s="5">
        <v>111.2</v>
      </c>
      <c r="BB631" s="5">
        <v>109</v>
      </c>
      <c r="BC631" s="5">
        <v>106.7</v>
      </c>
      <c r="BD631" s="5">
        <v>106</v>
      </c>
      <c r="BE631" s="5">
        <v>114.1</v>
      </c>
      <c r="BF631" s="5">
        <v>111.3</v>
      </c>
      <c r="BG631" s="5">
        <v>108.2</v>
      </c>
      <c r="BH631" s="5">
        <v>107.6</v>
      </c>
      <c r="BI631" s="5">
        <v>113.9</v>
      </c>
      <c r="BJ631" s="5">
        <v>110.6</v>
      </c>
      <c r="BK631" s="5">
        <v>111</v>
      </c>
      <c r="BL631" s="5">
        <v>109.6</v>
      </c>
      <c r="BM631" s="5">
        <v>111.4</v>
      </c>
      <c r="BN631" s="5">
        <v>109.4</v>
      </c>
      <c r="BO631" s="5">
        <v>107.9</v>
      </c>
      <c r="BP631" s="5">
        <v>117</v>
      </c>
      <c r="BQ631" s="5">
        <v>127.8</v>
      </c>
      <c r="BR631" s="5">
        <v>129.6</v>
      </c>
      <c r="BS631" s="5">
        <v>131.9</v>
      </c>
      <c r="BT631" s="5">
        <v>131.1</v>
      </c>
      <c r="BU631" s="5">
        <v>131.1</v>
      </c>
      <c r="BV631" s="5">
        <v>128.80000000000001</v>
      </c>
      <c r="BW631" s="5">
        <v>133.5</v>
      </c>
      <c r="BX631" s="5">
        <v>134.5</v>
      </c>
      <c r="BY631" s="5">
        <v>133.19999999999999</v>
      </c>
      <c r="BZ631" s="5">
        <v>133.69999999999999</v>
      </c>
      <c r="CA631" s="5">
        <v>138.80000000000001</v>
      </c>
      <c r="CB631" s="5">
        <v>136.5</v>
      </c>
      <c r="CC631" s="5">
        <v>137</v>
      </c>
      <c r="CD631" s="5">
        <v>138.19999999999999</v>
      </c>
      <c r="CE631" s="5">
        <v>137.19999999999999</v>
      </c>
      <c r="CF631" s="5">
        <v>141.1</v>
      </c>
      <c r="CG631" s="5">
        <v>143.69999999999999</v>
      </c>
      <c r="CH631" s="5">
        <v>142.4</v>
      </c>
      <c r="CI631" s="5">
        <v>140.69999999999999</v>
      </c>
      <c r="CJ631" s="5">
        <v>143.19999999999999</v>
      </c>
      <c r="CK631" s="5">
        <v>145.30000000000001</v>
      </c>
      <c r="CL631" s="5">
        <v>144.80000000000001</v>
      </c>
      <c r="CM631" s="5">
        <v>144.69999999999999</v>
      </c>
      <c r="CN631" s="5">
        <v>139.5</v>
      </c>
      <c r="CO631" s="5">
        <v>140.5</v>
      </c>
      <c r="CP631" s="5">
        <v>137.4</v>
      </c>
      <c r="CQ631" s="5">
        <v>141.80000000000001</v>
      </c>
      <c r="CR631" s="5">
        <v>142.69999999999999</v>
      </c>
      <c r="CS631" s="5">
        <v>142.1</v>
      </c>
      <c r="CT631" s="5">
        <v>142.19999999999999</v>
      </c>
      <c r="CU631" s="5">
        <v>140.6</v>
      </c>
      <c r="CV631" s="5">
        <v>140.6</v>
      </c>
      <c r="CW631" s="5">
        <v>132.19999999999999</v>
      </c>
      <c r="CX631" s="5">
        <v>136.69999999999999</v>
      </c>
      <c r="CY631" s="5">
        <v>140</v>
      </c>
      <c r="CZ631" s="5">
        <v>140.69999999999999</v>
      </c>
      <c r="DA631" s="5">
        <v>141.30000000000001</v>
      </c>
      <c r="DB631" s="5">
        <v>142.30000000000001</v>
      </c>
      <c r="DC631" s="5">
        <v>145</v>
      </c>
      <c r="DD631" s="5">
        <v>144.9</v>
      </c>
      <c r="DE631" s="5">
        <v>144.69999999999999</v>
      </c>
      <c r="DF631" s="5">
        <v>144.19999999999999</v>
      </c>
      <c r="DG631" s="5">
        <v>145</v>
      </c>
      <c r="DH631" s="5">
        <v>145.19999999999999</v>
      </c>
      <c r="DI631" s="5">
        <v>144.19999999999999</v>
      </c>
      <c r="DJ631" s="5">
        <v>149.1</v>
      </c>
      <c r="DK631" s="5">
        <v>150.30000000000001</v>
      </c>
      <c r="DL631" s="5">
        <v>150.69999999999999</v>
      </c>
      <c r="DM631" s="5">
        <v>149.4</v>
      </c>
      <c r="DN631" s="5">
        <v>148</v>
      </c>
      <c r="DO631" s="5">
        <v>148.1</v>
      </c>
      <c r="DP631" s="5">
        <v>150</v>
      </c>
      <c r="DQ631" s="5">
        <v>153.9</v>
      </c>
      <c r="DR631" s="5">
        <v>151.19999999999999</v>
      </c>
      <c r="DS631" s="5">
        <v>150.6</v>
      </c>
      <c r="DT631" s="5">
        <v>151.69999999999999</v>
      </c>
    </row>
    <row r="632" spans="1:124">
      <c r="A632" s="3" t="s">
        <v>1277</v>
      </c>
      <c r="B632" s="3" t="s">
        <v>1278</v>
      </c>
      <c r="C632" s="4">
        <v>1.294E-2</v>
      </c>
      <c r="D632" s="5">
        <v>99.3</v>
      </c>
      <c r="E632" s="5">
        <v>100.4</v>
      </c>
      <c r="F632" s="5">
        <v>99.3</v>
      </c>
      <c r="G632" s="5">
        <v>99.5</v>
      </c>
      <c r="H632" s="5">
        <v>100.6</v>
      </c>
      <c r="I632" s="5">
        <v>101.5</v>
      </c>
      <c r="J632" s="5">
        <v>102.1</v>
      </c>
      <c r="K632" s="5">
        <v>101.7</v>
      </c>
      <c r="L632" s="5">
        <v>100.6</v>
      </c>
      <c r="M632" s="5">
        <v>101.3</v>
      </c>
      <c r="N632" s="5">
        <v>101.5</v>
      </c>
      <c r="O632" s="5">
        <v>102.6</v>
      </c>
      <c r="P632" s="5">
        <v>101.5</v>
      </c>
      <c r="Q632" s="5">
        <v>103</v>
      </c>
      <c r="R632" s="5">
        <v>104.1</v>
      </c>
      <c r="S632" s="5">
        <v>105</v>
      </c>
      <c r="T632" s="5">
        <v>109.1</v>
      </c>
      <c r="U632" s="5">
        <v>106.4</v>
      </c>
      <c r="V632" s="5">
        <v>107.9</v>
      </c>
      <c r="W632" s="5">
        <v>107</v>
      </c>
      <c r="X632" s="5">
        <v>106.4</v>
      </c>
      <c r="Y632" s="5">
        <v>106.8</v>
      </c>
      <c r="Z632" s="5">
        <v>107.7</v>
      </c>
      <c r="AA632" s="5">
        <v>113.7</v>
      </c>
      <c r="AB632" s="5">
        <v>114.4</v>
      </c>
      <c r="AC632" s="5">
        <v>113.7</v>
      </c>
      <c r="AD632" s="5">
        <v>113.7</v>
      </c>
      <c r="AE632" s="5">
        <v>114.6</v>
      </c>
      <c r="AF632" s="5">
        <v>114.2</v>
      </c>
      <c r="AG632" s="5">
        <v>114.6</v>
      </c>
      <c r="AH632" s="5">
        <v>111.4</v>
      </c>
      <c r="AI632" s="5">
        <v>112.5</v>
      </c>
      <c r="AJ632" s="5">
        <v>113.1</v>
      </c>
      <c r="AK632" s="5">
        <v>112.3</v>
      </c>
      <c r="AL632" s="5">
        <v>112.9</v>
      </c>
      <c r="AM632" s="5">
        <v>113.1</v>
      </c>
      <c r="AN632" s="5">
        <v>111.4</v>
      </c>
      <c r="AO632" s="5">
        <v>111.8</v>
      </c>
      <c r="AP632" s="5">
        <v>112.3</v>
      </c>
      <c r="AQ632" s="5">
        <v>112.7</v>
      </c>
      <c r="AR632" s="5">
        <v>111.8</v>
      </c>
      <c r="AS632" s="5">
        <v>113.1</v>
      </c>
      <c r="AT632" s="5">
        <v>111.1</v>
      </c>
      <c r="AU632" s="5">
        <v>112.3</v>
      </c>
      <c r="AV632" s="5">
        <v>111.6</v>
      </c>
      <c r="AW632" s="5">
        <v>113.8</v>
      </c>
      <c r="AX632" s="5">
        <v>112.3</v>
      </c>
      <c r="AY632" s="5">
        <v>113.1</v>
      </c>
      <c r="AZ632" s="5">
        <v>111.6</v>
      </c>
      <c r="BA632" s="5">
        <v>111.6</v>
      </c>
      <c r="BB632" s="5">
        <v>111.6</v>
      </c>
      <c r="BC632" s="5">
        <v>111.6</v>
      </c>
      <c r="BD632" s="5">
        <v>111.6</v>
      </c>
      <c r="BE632" s="5">
        <v>111.6</v>
      </c>
      <c r="BF632" s="5">
        <v>112.7</v>
      </c>
      <c r="BG632" s="5">
        <v>111.6</v>
      </c>
      <c r="BH632" s="5">
        <v>112.7</v>
      </c>
      <c r="BI632" s="5">
        <v>112.7</v>
      </c>
      <c r="BJ632" s="5">
        <v>112.7</v>
      </c>
      <c r="BK632" s="5">
        <v>112.7</v>
      </c>
      <c r="BL632" s="5">
        <v>112.7</v>
      </c>
      <c r="BM632" s="5">
        <v>113.8</v>
      </c>
      <c r="BN632" s="5">
        <v>113.8</v>
      </c>
      <c r="BO632" s="5">
        <v>121.4</v>
      </c>
      <c r="BP632" s="5">
        <v>121.4</v>
      </c>
      <c r="BQ632" s="5">
        <v>121.4</v>
      </c>
      <c r="BR632" s="5">
        <v>121.4</v>
      </c>
      <c r="BS632" s="5">
        <v>121.4</v>
      </c>
      <c r="BT632" s="5">
        <v>120.2</v>
      </c>
      <c r="BU632" s="5">
        <v>120.2</v>
      </c>
      <c r="BV632" s="5">
        <v>119</v>
      </c>
      <c r="BW632" s="5">
        <v>116.4</v>
      </c>
      <c r="BX632" s="5">
        <v>117.7</v>
      </c>
      <c r="BY632" s="5">
        <v>119</v>
      </c>
      <c r="BZ632" s="5">
        <v>119</v>
      </c>
      <c r="CA632" s="5">
        <v>119</v>
      </c>
      <c r="CB632" s="5">
        <v>119</v>
      </c>
      <c r="CC632" s="5">
        <v>120</v>
      </c>
      <c r="CD632" s="5">
        <v>120</v>
      </c>
      <c r="CE632" s="5">
        <v>123.3</v>
      </c>
      <c r="CF632" s="5">
        <v>123.3</v>
      </c>
      <c r="CG632" s="5">
        <v>123.3</v>
      </c>
      <c r="CH632" s="5">
        <v>123.8</v>
      </c>
      <c r="CI632" s="5">
        <v>123.8</v>
      </c>
      <c r="CJ632" s="5">
        <v>123.8</v>
      </c>
      <c r="CK632" s="5">
        <v>123.8</v>
      </c>
      <c r="CL632" s="5">
        <v>123.8</v>
      </c>
      <c r="CM632" s="5">
        <v>126.3</v>
      </c>
      <c r="CN632" s="5">
        <v>125.3</v>
      </c>
      <c r="CO632" s="5">
        <v>125</v>
      </c>
      <c r="CP632" s="5">
        <v>124.2</v>
      </c>
      <c r="CQ632" s="5">
        <v>124.5</v>
      </c>
      <c r="CR632" s="5">
        <v>125</v>
      </c>
      <c r="CS632" s="5">
        <v>125</v>
      </c>
      <c r="CT632" s="5">
        <v>125</v>
      </c>
      <c r="CU632" s="5">
        <v>125</v>
      </c>
      <c r="CV632" s="5">
        <v>125</v>
      </c>
      <c r="CW632" s="5">
        <v>125</v>
      </c>
      <c r="CX632" s="5">
        <v>126.2</v>
      </c>
      <c r="CY632" s="5">
        <v>126.2</v>
      </c>
      <c r="CZ632" s="5">
        <v>126.2</v>
      </c>
      <c r="DA632" s="5">
        <v>126.2</v>
      </c>
      <c r="DB632" s="5">
        <v>126.2</v>
      </c>
      <c r="DC632" s="5">
        <v>127.4</v>
      </c>
      <c r="DD632" s="5">
        <v>129.80000000000001</v>
      </c>
      <c r="DE632" s="5">
        <v>131.1</v>
      </c>
      <c r="DF632" s="5">
        <v>132.4</v>
      </c>
      <c r="DG632" s="5">
        <v>133.6</v>
      </c>
      <c r="DH632" s="5">
        <v>133.6</v>
      </c>
      <c r="DI632" s="5">
        <v>133.6</v>
      </c>
      <c r="DJ632" s="5">
        <v>138.5</v>
      </c>
      <c r="DK632" s="5">
        <v>138.5</v>
      </c>
      <c r="DL632" s="5">
        <v>141.9</v>
      </c>
      <c r="DM632" s="5">
        <v>143.1</v>
      </c>
      <c r="DN632" s="5">
        <v>143.1</v>
      </c>
      <c r="DO632" s="5">
        <v>143.1</v>
      </c>
      <c r="DP632" s="5">
        <v>143.1</v>
      </c>
      <c r="DQ632" s="5">
        <v>145.4</v>
      </c>
      <c r="DR632" s="5">
        <v>145.4</v>
      </c>
      <c r="DS632" s="5">
        <v>145.4</v>
      </c>
      <c r="DT632" s="5">
        <v>147.30000000000001</v>
      </c>
    </row>
    <row r="633" spans="1:124">
      <c r="A633" s="3" t="s">
        <v>1279</v>
      </c>
      <c r="B633" s="3" t="s">
        <v>1280</v>
      </c>
      <c r="C633" s="4">
        <v>2.264E-2</v>
      </c>
      <c r="D633" s="5">
        <v>106.3</v>
      </c>
      <c r="E633" s="5">
        <v>97.5</v>
      </c>
      <c r="F633" s="5">
        <v>102.5</v>
      </c>
      <c r="G633" s="5">
        <v>102.2</v>
      </c>
      <c r="H633" s="5">
        <v>97.3</v>
      </c>
      <c r="I633" s="5">
        <v>98.2</v>
      </c>
      <c r="J633" s="5">
        <v>97.2</v>
      </c>
      <c r="K633" s="5">
        <v>97.4</v>
      </c>
      <c r="L633" s="5">
        <v>94.7</v>
      </c>
      <c r="M633" s="5">
        <v>97.5</v>
      </c>
      <c r="N633" s="5">
        <v>98.3</v>
      </c>
      <c r="O633" s="5">
        <v>103.2</v>
      </c>
      <c r="P633" s="5">
        <v>98.1</v>
      </c>
      <c r="Q633" s="5">
        <v>97.8</v>
      </c>
      <c r="R633" s="5">
        <v>97.8</v>
      </c>
      <c r="S633" s="5">
        <v>97.3</v>
      </c>
      <c r="T633" s="5">
        <v>98.4</v>
      </c>
      <c r="U633" s="5">
        <v>98.2</v>
      </c>
      <c r="V633" s="5">
        <v>103.5</v>
      </c>
      <c r="W633" s="5">
        <v>99</v>
      </c>
      <c r="X633" s="5">
        <v>106.3</v>
      </c>
      <c r="Y633" s="5">
        <v>107.9</v>
      </c>
      <c r="Z633" s="5">
        <v>111.2</v>
      </c>
      <c r="AA633" s="5">
        <v>120.4</v>
      </c>
      <c r="AB633" s="5">
        <v>123.5</v>
      </c>
      <c r="AC633" s="5">
        <v>123.5</v>
      </c>
      <c r="AD633" s="5">
        <v>123.5</v>
      </c>
      <c r="AE633" s="5">
        <v>112.7</v>
      </c>
      <c r="AF633" s="5">
        <v>114.5</v>
      </c>
      <c r="AG633" s="5">
        <v>115</v>
      </c>
      <c r="AH633" s="5">
        <v>112.9</v>
      </c>
      <c r="AI633" s="5">
        <v>114.5</v>
      </c>
      <c r="AJ633" s="5">
        <v>115.7</v>
      </c>
      <c r="AK633" s="5">
        <v>116.4</v>
      </c>
      <c r="AL633" s="5">
        <v>128.69999999999999</v>
      </c>
      <c r="AM633" s="5">
        <v>134.5</v>
      </c>
      <c r="AN633" s="5">
        <v>140.30000000000001</v>
      </c>
      <c r="AO633" s="5">
        <v>120.9</v>
      </c>
      <c r="AP633" s="5">
        <v>118.9</v>
      </c>
      <c r="AQ633" s="5">
        <v>118.2</v>
      </c>
      <c r="AR633" s="5">
        <v>118.1</v>
      </c>
      <c r="AS633" s="5">
        <v>118.4</v>
      </c>
      <c r="AT633" s="5">
        <v>117.8</v>
      </c>
      <c r="AU633" s="5">
        <v>116.8</v>
      </c>
      <c r="AV633" s="5">
        <v>116.6</v>
      </c>
      <c r="AW633" s="5">
        <v>118.5</v>
      </c>
      <c r="AX633" s="5">
        <v>119</v>
      </c>
      <c r="AY633" s="5">
        <v>119.4</v>
      </c>
      <c r="AZ633" s="5">
        <v>118.8</v>
      </c>
      <c r="BA633" s="5">
        <v>118.7</v>
      </c>
      <c r="BB633" s="5">
        <v>118.6</v>
      </c>
      <c r="BC633" s="5">
        <v>119</v>
      </c>
      <c r="BD633" s="5">
        <v>118.9</v>
      </c>
      <c r="BE633" s="5">
        <v>119</v>
      </c>
      <c r="BF633" s="5">
        <v>120</v>
      </c>
      <c r="BG633" s="5">
        <v>120.2</v>
      </c>
      <c r="BH633" s="5">
        <v>120.9</v>
      </c>
      <c r="BI633" s="5">
        <v>121.1</v>
      </c>
      <c r="BJ633" s="5">
        <v>120.1</v>
      </c>
      <c r="BK633" s="5">
        <v>120.3</v>
      </c>
      <c r="BL633" s="5">
        <v>120.6</v>
      </c>
      <c r="BM633" s="5">
        <v>121.4</v>
      </c>
      <c r="BN633" s="5">
        <v>120.4</v>
      </c>
      <c r="BO633" s="5">
        <v>119</v>
      </c>
      <c r="BP633" s="5">
        <v>114.7</v>
      </c>
      <c r="BQ633" s="5">
        <v>116.4</v>
      </c>
      <c r="BR633" s="5">
        <v>116.9</v>
      </c>
      <c r="BS633" s="5">
        <v>116.6</v>
      </c>
      <c r="BT633" s="5">
        <v>114.9</v>
      </c>
      <c r="BU633" s="5">
        <v>115.6</v>
      </c>
      <c r="BV633" s="5">
        <v>115.8</v>
      </c>
      <c r="BW633" s="5">
        <v>114.5</v>
      </c>
      <c r="BX633" s="5">
        <v>114.7</v>
      </c>
      <c r="BY633" s="5">
        <v>118.1</v>
      </c>
      <c r="BZ633" s="5">
        <v>117.4</v>
      </c>
      <c r="CA633" s="5">
        <v>117.3</v>
      </c>
      <c r="CB633" s="5">
        <v>117.3</v>
      </c>
      <c r="CC633" s="5">
        <v>117.3</v>
      </c>
      <c r="CD633" s="5">
        <v>117.3</v>
      </c>
      <c r="CE633" s="5">
        <v>117.6</v>
      </c>
      <c r="CF633" s="5">
        <v>116.7</v>
      </c>
      <c r="CG633" s="5">
        <v>116.9</v>
      </c>
      <c r="CH633" s="5">
        <v>117.1</v>
      </c>
      <c r="CI633" s="5">
        <v>117.9</v>
      </c>
      <c r="CJ633" s="5">
        <v>118.1</v>
      </c>
      <c r="CK633" s="5">
        <v>117.9</v>
      </c>
      <c r="CL633" s="5">
        <v>117.6</v>
      </c>
      <c r="CM633" s="5">
        <v>116.3</v>
      </c>
      <c r="CN633" s="5">
        <v>116.4</v>
      </c>
      <c r="CO633" s="5">
        <v>116</v>
      </c>
      <c r="CP633" s="5">
        <v>115.9</v>
      </c>
      <c r="CQ633" s="5">
        <v>116</v>
      </c>
      <c r="CR633" s="5">
        <v>115.8</v>
      </c>
      <c r="CS633" s="5">
        <v>115.9</v>
      </c>
      <c r="CT633" s="5">
        <v>115.5</v>
      </c>
      <c r="CU633" s="5">
        <v>115.8</v>
      </c>
      <c r="CV633" s="5">
        <v>115.6</v>
      </c>
      <c r="CW633" s="5">
        <v>115.4</v>
      </c>
      <c r="CX633" s="5">
        <v>116.4</v>
      </c>
      <c r="CY633" s="5">
        <v>117.3</v>
      </c>
      <c r="CZ633" s="5">
        <v>118</v>
      </c>
      <c r="DA633" s="5">
        <v>118.1</v>
      </c>
      <c r="DB633" s="5">
        <v>118.6</v>
      </c>
      <c r="DC633" s="5">
        <v>119.6</v>
      </c>
      <c r="DD633" s="5">
        <v>119.1</v>
      </c>
      <c r="DE633" s="5">
        <v>121.1</v>
      </c>
      <c r="DF633" s="5">
        <v>123.1</v>
      </c>
      <c r="DG633" s="5">
        <v>123.7</v>
      </c>
      <c r="DH633" s="5">
        <v>124.9</v>
      </c>
      <c r="DI633" s="5">
        <v>126.7</v>
      </c>
      <c r="DJ633" s="5">
        <v>127.6</v>
      </c>
      <c r="DK633" s="5">
        <v>127.7</v>
      </c>
      <c r="DL633" s="5">
        <v>129.19999999999999</v>
      </c>
      <c r="DM633" s="5">
        <v>132.19999999999999</v>
      </c>
      <c r="DN633" s="5">
        <v>133.9</v>
      </c>
      <c r="DO633" s="5">
        <v>132.4</v>
      </c>
      <c r="DP633" s="5">
        <v>132</v>
      </c>
      <c r="DQ633" s="5">
        <v>133.4</v>
      </c>
      <c r="DR633" s="5">
        <v>135.4</v>
      </c>
      <c r="DS633" s="5">
        <v>135.80000000000001</v>
      </c>
      <c r="DT633" s="5">
        <v>136.5</v>
      </c>
    </row>
    <row r="634" spans="1:124">
      <c r="A634" s="3" t="s">
        <v>1281</v>
      </c>
      <c r="B634" s="3" t="s">
        <v>1282</v>
      </c>
      <c r="C634" s="4">
        <v>6.2509999999999996E-2</v>
      </c>
      <c r="D634" s="5">
        <v>96.2</v>
      </c>
      <c r="E634" s="5">
        <v>103.9</v>
      </c>
      <c r="F634" s="5">
        <v>104.7</v>
      </c>
      <c r="G634" s="5">
        <v>101</v>
      </c>
      <c r="H634" s="5">
        <v>101.4</v>
      </c>
      <c r="I634" s="5">
        <v>106.8</v>
      </c>
      <c r="J634" s="5">
        <v>104.1</v>
      </c>
      <c r="K634" s="5">
        <v>110.5</v>
      </c>
      <c r="L634" s="5">
        <v>106.5</v>
      </c>
      <c r="M634" s="5">
        <v>109.6</v>
      </c>
      <c r="N634" s="5">
        <v>114.7</v>
      </c>
      <c r="O634" s="5">
        <v>109.3</v>
      </c>
      <c r="P634" s="5">
        <v>108.7</v>
      </c>
      <c r="Q634" s="5">
        <v>114.3</v>
      </c>
      <c r="R634" s="5">
        <v>102.5</v>
      </c>
      <c r="S634" s="5">
        <v>107.6</v>
      </c>
      <c r="T634" s="5">
        <v>113.5</v>
      </c>
      <c r="U634" s="5">
        <v>102.8</v>
      </c>
      <c r="V634" s="5">
        <v>100.6</v>
      </c>
      <c r="W634" s="5">
        <v>109.2</v>
      </c>
      <c r="X634" s="5">
        <v>115.5</v>
      </c>
      <c r="Y634" s="5">
        <v>123.2</v>
      </c>
      <c r="Z634" s="5">
        <v>110.6</v>
      </c>
      <c r="AA634" s="5">
        <v>120.4</v>
      </c>
      <c r="AB634" s="5">
        <v>119.6</v>
      </c>
      <c r="AC634" s="5">
        <v>123.5</v>
      </c>
      <c r="AD634" s="5">
        <v>119.1</v>
      </c>
      <c r="AE634" s="5">
        <v>112.9</v>
      </c>
      <c r="AF634" s="5">
        <v>111.2</v>
      </c>
      <c r="AG634" s="5">
        <v>130</v>
      </c>
      <c r="AH634" s="5">
        <v>133.6</v>
      </c>
      <c r="AI634" s="5">
        <v>132.19999999999999</v>
      </c>
      <c r="AJ634" s="5">
        <v>130.19999999999999</v>
      </c>
      <c r="AK634" s="5">
        <v>129.4</v>
      </c>
      <c r="AL634" s="5">
        <v>132.5</v>
      </c>
      <c r="AM634" s="5">
        <v>131.80000000000001</v>
      </c>
      <c r="AN634" s="5">
        <v>112.6</v>
      </c>
      <c r="AO634" s="5">
        <v>125.6</v>
      </c>
      <c r="AP634" s="5">
        <v>111.8</v>
      </c>
      <c r="AQ634" s="5">
        <v>116.6</v>
      </c>
      <c r="AR634" s="5">
        <v>121.8</v>
      </c>
      <c r="AS634" s="5">
        <v>128.19999999999999</v>
      </c>
      <c r="AT634" s="5">
        <v>114.1</v>
      </c>
      <c r="AU634" s="5">
        <v>120.1</v>
      </c>
      <c r="AV634" s="5">
        <v>115.4</v>
      </c>
      <c r="AW634" s="5">
        <v>108.2</v>
      </c>
      <c r="AX634" s="5">
        <v>120.9</v>
      </c>
      <c r="AY634" s="5">
        <v>120.9</v>
      </c>
      <c r="AZ634" s="5">
        <v>97.9</v>
      </c>
      <c r="BA634" s="5">
        <v>113.8</v>
      </c>
      <c r="BB634" s="5">
        <v>121.3</v>
      </c>
      <c r="BC634" s="5">
        <v>120.9</v>
      </c>
      <c r="BD634" s="5">
        <v>118</v>
      </c>
      <c r="BE634" s="5">
        <v>109.5</v>
      </c>
      <c r="BF634" s="5">
        <v>143.19999999999999</v>
      </c>
      <c r="BG634" s="5">
        <v>105.1</v>
      </c>
      <c r="BH634" s="5">
        <v>111.8</v>
      </c>
      <c r="BI634" s="5">
        <v>93.4</v>
      </c>
      <c r="BJ634" s="5">
        <v>115.6</v>
      </c>
      <c r="BK634" s="5">
        <v>119.5</v>
      </c>
      <c r="BL634" s="5">
        <v>119.5</v>
      </c>
      <c r="BM634" s="5">
        <v>119.5</v>
      </c>
      <c r="BN634" s="5">
        <v>119.5</v>
      </c>
      <c r="BO634" s="5">
        <v>119.5</v>
      </c>
      <c r="BP634" s="5">
        <v>100.4</v>
      </c>
      <c r="BQ634" s="5">
        <v>100.4</v>
      </c>
      <c r="BR634" s="5">
        <v>100.4</v>
      </c>
      <c r="BS634" s="5">
        <v>100.4</v>
      </c>
      <c r="BT634" s="5">
        <v>85.1</v>
      </c>
      <c r="BU634" s="5">
        <v>65.8</v>
      </c>
      <c r="BV634" s="5">
        <v>89.5</v>
      </c>
      <c r="BW634" s="5">
        <v>75.099999999999994</v>
      </c>
      <c r="BX634" s="5">
        <v>78.599999999999994</v>
      </c>
      <c r="BY634" s="5">
        <v>82.3</v>
      </c>
      <c r="BZ634" s="5">
        <v>82.3</v>
      </c>
      <c r="CA634" s="5">
        <v>80.900000000000006</v>
      </c>
      <c r="CB634" s="5">
        <v>80.900000000000006</v>
      </c>
      <c r="CC634" s="5">
        <v>80.900000000000006</v>
      </c>
      <c r="CD634" s="5">
        <v>99.1</v>
      </c>
      <c r="CE634" s="5">
        <v>91.2</v>
      </c>
      <c r="CF634" s="5">
        <v>83.3</v>
      </c>
      <c r="CG634" s="5">
        <v>83.8</v>
      </c>
      <c r="CH634" s="5">
        <v>90.1</v>
      </c>
      <c r="CI634" s="5">
        <v>90.9</v>
      </c>
      <c r="CJ634" s="5">
        <v>84.3</v>
      </c>
      <c r="CK634" s="5">
        <v>86.9</v>
      </c>
      <c r="CL634" s="5">
        <v>85.1</v>
      </c>
      <c r="CM634" s="5">
        <v>76.7</v>
      </c>
      <c r="CN634" s="5">
        <v>90.9</v>
      </c>
      <c r="CO634" s="5">
        <v>96.6</v>
      </c>
      <c r="CP634" s="5">
        <v>86.2</v>
      </c>
      <c r="CQ634" s="5">
        <v>81.599999999999994</v>
      </c>
      <c r="CR634" s="5">
        <v>85.6</v>
      </c>
      <c r="CS634" s="5">
        <v>88.7</v>
      </c>
      <c r="CT634" s="5">
        <v>81.7</v>
      </c>
      <c r="CU634" s="5">
        <v>86.4</v>
      </c>
      <c r="CV634" s="5">
        <v>86.4</v>
      </c>
      <c r="CW634" s="5">
        <v>92.8</v>
      </c>
      <c r="CX634" s="5">
        <v>98.8</v>
      </c>
      <c r="CY634" s="5">
        <v>89.5</v>
      </c>
      <c r="CZ634" s="5">
        <v>76.8</v>
      </c>
      <c r="DA634" s="5">
        <v>78.599999999999994</v>
      </c>
      <c r="DB634" s="5">
        <v>82.2</v>
      </c>
      <c r="DC634" s="5">
        <v>81.5</v>
      </c>
      <c r="DD634" s="5">
        <v>89.8</v>
      </c>
      <c r="DE634" s="5">
        <v>87.6</v>
      </c>
      <c r="DF634" s="5">
        <v>93.9</v>
      </c>
      <c r="DG634" s="5">
        <v>92.3</v>
      </c>
      <c r="DH634" s="5">
        <v>99</v>
      </c>
      <c r="DI634" s="5">
        <v>101.4</v>
      </c>
      <c r="DJ634" s="5">
        <v>96.3</v>
      </c>
      <c r="DK634" s="5">
        <v>93.9</v>
      </c>
      <c r="DL634" s="5">
        <v>83.1</v>
      </c>
      <c r="DM634" s="5">
        <v>88.5</v>
      </c>
      <c r="DN634" s="5">
        <v>91.5</v>
      </c>
      <c r="DO634" s="5">
        <v>91.5</v>
      </c>
      <c r="DP634" s="5">
        <v>98.4</v>
      </c>
      <c r="DQ634" s="5">
        <v>95.9</v>
      </c>
      <c r="DR634" s="5">
        <v>101</v>
      </c>
      <c r="DS634" s="5">
        <v>101</v>
      </c>
      <c r="DT634" s="5">
        <v>101</v>
      </c>
    </row>
    <row r="635" spans="1:124">
      <c r="A635" s="3" t="s">
        <v>1283</v>
      </c>
      <c r="B635" s="3" t="s">
        <v>1284</v>
      </c>
      <c r="C635" s="4">
        <v>8.5000000000000006E-3</v>
      </c>
      <c r="D635" s="5">
        <v>106.6</v>
      </c>
      <c r="E635" s="5">
        <v>109.2</v>
      </c>
      <c r="F635" s="5">
        <v>107.8</v>
      </c>
      <c r="G635" s="5">
        <v>105.5</v>
      </c>
      <c r="H635" s="5">
        <v>106.3</v>
      </c>
      <c r="I635" s="5">
        <v>103.8</v>
      </c>
      <c r="J635" s="5">
        <v>103.9</v>
      </c>
      <c r="K635" s="5">
        <v>108.1</v>
      </c>
      <c r="L635" s="5">
        <v>111.5</v>
      </c>
      <c r="M635" s="5">
        <v>112.7</v>
      </c>
      <c r="N635" s="5">
        <v>113.5</v>
      </c>
      <c r="O635" s="5">
        <v>110.6</v>
      </c>
      <c r="P635" s="5">
        <v>109.7</v>
      </c>
      <c r="Q635" s="5">
        <v>113.8</v>
      </c>
      <c r="R635" s="5">
        <v>114.1</v>
      </c>
      <c r="S635" s="5">
        <v>113.9</v>
      </c>
      <c r="T635" s="5">
        <v>109.4</v>
      </c>
      <c r="U635" s="5">
        <v>111.6</v>
      </c>
      <c r="V635" s="5">
        <v>115.1</v>
      </c>
      <c r="W635" s="5">
        <v>117.8</v>
      </c>
      <c r="X635" s="5">
        <v>119.2</v>
      </c>
      <c r="Y635" s="5">
        <v>117.1</v>
      </c>
      <c r="Z635" s="5">
        <v>119.6</v>
      </c>
      <c r="AA635" s="5">
        <v>117.3</v>
      </c>
      <c r="AB635" s="5">
        <v>121.8</v>
      </c>
      <c r="AC635" s="5">
        <v>118.7</v>
      </c>
      <c r="AD635" s="5">
        <v>118</v>
      </c>
      <c r="AE635" s="5">
        <v>121.9</v>
      </c>
      <c r="AF635" s="5">
        <v>130.19999999999999</v>
      </c>
      <c r="AG635" s="5">
        <v>126.8</v>
      </c>
      <c r="AH635" s="5">
        <v>127.4</v>
      </c>
      <c r="AI635" s="5">
        <v>135.80000000000001</v>
      </c>
      <c r="AJ635" s="5">
        <v>126.2</v>
      </c>
      <c r="AK635" s="5">
        <v>126.2</v>
      </c>
      <c r="AL635" s="5">
        <v>125.9</v>
      </c>
      <c r="AM635" s="5">
        <v>129.19999999999999</v>
      </c>
      <c r="AN635" s="5">
        <v>130</v>
      </c>
      <c r="AO635" s="5">
        <v>124.9</v>
      </c>
      <c r="AP635" s="5">
        <v>125.7</v>
      </c>
      <c r="AQ635" s="5">
        <v>127.7</v>
      </c>
      <c r="AR635" s="5">
        <v>130.80000000000001</v>
      </c>
      <c r="AS635" s="5">
        <v>128.30000000000001</v>
      </c>
      <c r="AT635" s="5">
        <v>128.4</v>
      </c>
      <c r="AU635" s="5">
        <v>134.69999999999999</v>
      </c>
      <c r="AV635" s="5">
        <v>131.4</v>
      </c>
      <c r="AW635" s="5">
        <v>130.30000000000001</v>
      </c>
      <c r="AX635" s="5">
        <v>132</v>
      </c>
      <c r="AY635" s="5">
        <v>132.6</v>
      </c>
      <c r="AZ635" s="5">
        <v>130.5</v>
      </c>
      <c r="BA635" s="5">
        <v>127.6</v>
      </c>
      <c r="BB635" s="5">
        <v>130.5</v>
      </c>
      <c r="BC635" s="5">
        <v>130.19999999999999</v>
      </c>
      <c r="BD635" s="5">
        <v>130</v>
      </c>
      <c r="BE635" s="5">
        <v>130.19999999999999</v>
      </c>
      <c r="BF635" s="5">
        <v>129.5</v>
      </c>
      <c r="BG635" s="5">
        <v>131.4</v>
      </c>
      <c r="BH635" s="5">
        <v>135.19999999999999</v>
      </c>
      <c r="BI635" s="5">
        <v>142.5</v>
      </c>
      <c r="BJ635" s="5">
        <v>144.80000000000001</v>
      </c>
      <c r="BK635" s="5">
        <v>145.1</v>
      </c>
      <c r="BL635" s="5">
        <v>144.1</v>
      </c>
      <c r="BM635" s="5">
        <v>146</v>
      </c>
      <c r="BN635" s="5">
        <v>149.4</v>
      </c>
      <c r="BO635" s="5">
        <v>151.30000000000001</v>
      </c>
      <c r="BP635" s="5">
        <v>152.69999999999999</v>
      </c>
      <c r="BQ635" s="5">
        <v>153.9</v>
      </c>
      <c r="BR635" s="5">
        <v>150.1</v>
      </c>
      <c r="BS635" s="5">
        <v>148.1</v>
      </c>
      <c r="BT635" s="5">
        <v>148.6</v>
      </c>
      <c r="BU635" s="5">
        <v>149.1</v>
      </c>
      <c r="BV635" s="5">
        <v>150.9</v>
      </c>
      <c r="BW635" s="5">
        <v>150.6</v>
      </c>
      <c r="BX635" s="5">
        <v>151.30000000000001</v>
      </c>
      <c r="BY635" s="5">
        <v>154.1</v>
      </c>
      <c r="BZ635" s="5">
        <v>155.30000000000001</v>
      </c>
      <c r="CA635" s="5">
        <v>154.30000000000001</v>
      </c>
      <c r="CB635" s="5">
        <v>155.4</v>
      </c>
      <c r="CC635" s="5">
        <v>153.6</v>
      </c>
      <c r="CD635" s="5">
        <v>155.9</v>
      </c>
      <c r="CE635" s="5">
        <v>157.5</v>
      </c>
      <c r="CF635" s="5">
        <v>152.5</v>
      </c>
      <c r="CG635" s="5">
        <v>148.30000000000001</v>
      </c>
      <c r="CH635" s="5">
        <v>148</v>
      </c>
      <c r="CI635" s="5">
        <v>147.1</v>
      </c>
      <c r="CJ635" s="5">
        <v>151.9</v>
      </c>
      <c r="CK635" s="5">
        <v>151.19999999999999</v>
      </c>
      <c r="CL635" s="5">
        <v>154</v>
      </c>
      <c r="CM635" s="5">
        <v>150.69999999999999</v>
      </c>
      <c r="CN635" s="5">
        <v>150.6</v>
      </c>
      <c r="CO635" s="5">
        <v>151.5</v>
      </c>
      <c r="CP635" s="5">
        <v>152.5</v>
      </c>
      <c r="CQ635" s="5">
        <v>151.5</v>
      </c>
      <c r="CR635" s="5">
        <v>150.1</v>
      </c>
      <c r="CS635" s="5">
        <v>152.1</v>
      </c>
      <c r="CT635" s="5">
        <v>151</v>
      </c>
      <c r="CU635" s="5">
        <v>150.9</v>
      </c>
      <c r="CV635" s="5">
        <v>150.80000000000001</v>
      </c>
      <c r="CW635" s="5">
        <v>151.30000000000001</v>
      </c>
      <c r="CX635" s="5">
        <v>151.1</v>
      </c>
      <c r="CY635" s="5">
        <v>150.19999999999999</v>
      </c>
      <c r="CZ635" s="5">
        <v>147.69999999999999</v>
      </c>
      <c r="DA635" s="5">
        <v>150.4</v>
      </c>
      <c r="DB635" s="5">
        <v>148.5</v>
      </c>
      <c r="DC635" s="5">
        <v>149</v>
      </c>
      <c r="DD635" s="5">
        <v>152.80000000000001</v>
      </c>
      <c r="DE635" s="5">
        <v>153.80000000000001</v>
      </c>
      <c r="DF635" s="5">
        <v>149.9</v>
      </c>
      <c r="DG635" s="5">
        <v>150.9</v>
      </c>
      <c r="DH635" s="5">
        <v>153.4</v>
      </c>
      <c r="DI635" s="5">
        <v>155.30000000000001</v>
      </c>
      <c r="DJ635" s="5">
        <v>155.80000000000001</v>
      </c>
      <c r="DK635" s="5">
        <v>156.30000000000001</v>
      </c>
      <c r="DL635" s="5">
        <v>158.80000000000001</v>
      </c>
      <c r="DM635" s="5">
        <v>161.9</v>
      </c>
      <c r="DN635" s="5">
        <v>167.2</v>
      </c>
      <c r="DO635" s="5">
        <v>168.4</v>
      </c>
      <c r="DP635" s="5">
        <v>168.5</v>
      </c>
      <c r="DQ635" s="5">
        <v>170.6</v>
      </c>
      <c r="DR635" s="5">
        <v>173.2</v>
      </c>
      <c r="DS635" s="5">
        <v>173.3</v>
      </c>
      <c r="DT635" s="5">
        <v>173.6</v>
      </c>
    </row>
    <row r="636" spans="1:124">
      <c r="A636" s="3" t="s">
        <v>1285</v>
      </c>
      <c r="B636" s="3" t="s">
        <v>1286</v>
      </c>
      <c r="C636" s="4">
        <v>9.0660000000000004E-2</v>
      </c>
      <c r="D636" s="5">
        <v>102.1</v>
      </c>
      <c r="E636" s="5">
        <v>104.9</v>
      </c>
      <c r="F636" s="5">
        <v>106.4</v>
      </c>
      <c r="G636" s="5">
        <v>102.5</v>
      </c>
      <c r="H636" s="5">
        <v>104.9</v>
      </c>
      <c r="I636" s="5">
        <v>106.4</v>
      </c>
      <c r="J636" s="5">
        <v>109.1</v>
      </c>
      <c r="K636" s="5">
        <v>108.7</v>
      </c>
      <c r="L636" s="5">
        <v>113.8</v>
      </c>
      <c r="M636" s="5">
        <v>111</v>
      </c>
      <c r="N636" s="5">
        <v>112.8</v>
      </c>
      <c r="O636" s="5">
        <v>112.5</v>
      </c>
      <c r="P636" s="5">
        <v>113.6</v>
      </c>
      <c r="Q636" s="5">
        <v>111.4</v>
      </c>
      <c r="R636" s="5">
        <v>114.8</v>
      </c>
      <c r="S636" s="5">
        <v>113.3</v>
      </c>
      <c r="T636" s="5">
        <v>112.1</v>
      </c>
      <c r="U636" s="5">
        <v>112.1</v>
      </c>
      <c r="V636" s="5">
        <v>110</v>
      </c>
      <c r="W636" s="5">
        <v>114.4</v>
      </c>
      <c r="X636" s="5">
        <v>119.5</v>
      </c>
      <c r="Y636" s="5">
        <v>117.5</v>
      </c>
      <c r="Z636" s="5">
        <v>120</v>
      </c>
      <c r="AA636" s="5">
        <v>115.9</v>
      </c>
      <c r="AB636" s="5">
        <v>117.7</v>
      </c>
      <c r="AC636" s="5">
        <v>122</v>
      </c>
      <c r="AD636" s="5">
        <v>129</v>
      </c>
      <c r="AE636" s="5">
        <v>125.2</v>
      </c>
      <c r="AF636" s="5">
        <v>127.5</v>
      </c>
      <c r="AG636" s="5">
        <v>115.3</v>
      </c>
      <c r="AH636" s="5">
        <v>117.2</v>
      </c>
      <c r="AI636" s="5">
        <v>119.8</v>
      </c>
      <c r="AJ636" s="5">
        <v>120.1</v>
      </c>
      <c r="AK636" s="5">
        <v>130.9</v>
      </c>
      <c r="AL636" s="5">
        <v>126.6</v>
      </c>
      <c r="AM636" s="5">
        <v>124.8</v>
      </c>
      <c r="AN636" s="5">
        <v>126.7</v>
      </c>
      <c r="AO636" s="5">
        <v>114.6</v>
      </c>
      <c r="AP636" s="5">
        <v>120.6</v>
      </c>
      <c r="AQ636" s="5">
        <v>120.7</v>
      </c>
      <c r="AR636" s="5">
        <v>118.9</v>
      </c>
      <c r="AS636" s="5">
        <v>120.9</v>
      </c>
      <c r="AT636" s="5">
        <v>116.4</v>
      </c>
      <c r="AU636" s="5">
        <v>117</v>
      </c>
      <c r="AV636" s="5">
        <v>115.7</v>
      </c>
      <c r="AW636" s="5">
        <v>115.5</v>
      </c>
      <c r="AX636" s="5">
        <v>115.5</v>
      </c>
      <c r="AY636" s="5">
        <v>117</v>
      </c>
      <c r="AZ636" s="5">
        <v>116.8</v>
      </c>
      <c r="BA636" s="5">
        <v>116.6</v>
      </c>
      <c r="BB636" s="5">
        <v>116.4</v>
      </c>
      <c r="BC636" s="5">
        <v>115.9</v>
      </c>
      <c r="BD636" s="5">
        <v>115.9</v>
      </c>
      <c r="BE636" s="5">
        <v>120.2</v>
      </c>
      <c r="BF636" s="5">
        <v>118.8</v>
      </c>
      <c r="BG636" s="5">
        <v>117.4</v>
      </c>
      <c r="BH636" s="5">
        <v>118.7</v>
      </c>
      <c r="BI636" s="5">
        <v>121.5</v>
      </c>
      <c r="BJ636" s="5">
        <v>118.7</v>
      </c>
      <c r="BK636" s="5">
        <v>119.1</v>
      </c>
      <c r="BL636" s="5">
        <v>119.4</v>
      </c>
      <c r="BM636" s="5">
        <v>119.9</v>
      </c>
      <c r="BN636" s="5">
        <v>118.7</v>
      </c>
      <c r="BO636" s="5">
        <v>115.8</v>
      </c>
      <c r="BP636" s="5">
        <v>117.8</v>
      </c>
      <c r="BQ636" s="5">
        <v>118</v>
      </c>
      <c r="BR636" s="5">
        <v>117.7</v>
      </c>
      <c r="BS636" s="5">
        <v>117.4</v>
      </c>
      <c r="BT636" s="5">
        <v>118.4</v>
      </c>
      <c r="BU636" s="5">
        <v>119.3</v>
      </c>
      <c r="BV636" s="5">
        <v>119.3</v>
      </c>
      <c r="BW636" s="5">
        <v>118.8</v>
      </c>
      <c r="BX636" s="5">
        <v>119.5</v>
      </c>
      <c r="BY636" s="5">
        <v>121.4</v>
      </c>
      <c r="BZ636" s="5">
        <v>118.7</v>
      </c>
      <c r="CA636" s="5">
        <v>118.3</v>
      </c>
      <c r="CB636" s="5">
        <v>120.7</v>
      </c>
      <c r="CC636" s="5">
        <v>122.3</v>
      </c>
      <c r="CD636" s="5">
        <v>122.6</v>
      </c>
      <c r="CE636" s="5">
        <v>120.9</v>
      </c>
      <c r="CF636" s="5">
        <v>119.4</v>
      </c>
      <c r="CG636" s="5">
        <v>120.7</v>
      </c>
      <c r="CH636" s="5">
        <v>121.2</v>
      </c>
      <c r="CI636" s="5">
        <v>120.8</v>
      </c>
      <c r="CJ636" s="5">
        <v>121.6</v>
      </c>
      <c r="CK636" s="5">
        <v>121.2</v>
      </c>
      <c r="CL636" s="5">
        <v>120.5</v>
      </c>
      <c r="CM636" s="5">
        <v>119.6</v>
      </c>
      <c r="CN636" s="5">
        <v>119</v>
      </c>
      <c r="CO636" s="5">
        <v>120.6</v>
      </c>
      <c r="CP636" s="5">
        <v>120.1</v>
      </c>
      <c r="CQ636" s="5">
        <v>120.6</v>
      </c>
      <c r="CR636" s="5">
        <v>121.4</v>
      </c>
      <c r="CS636" s="5">
        <v>121.2</v>
      </c>
      <c r="CT636" s="5">
        <v>120.9</v>
      </c>
      <c r="CU636" s="5">
        <v>120.5</v>
      </c>
      <c r="CV636" s="5">
        <v>120</v>
      </c>
      <c r="CW636" s="5">
        <v>120.2</v>
      </c>
      <c r="CX636" s="5">
        <v>120.7</v>
      </c>
      <c r="CY636" s="5">
        <v>117.5</v>
      </c>
      <c r="CZ636" s="5">
        <v>117.8</v>
      </c>
      <c r="DA636" s="5">
        <v>119.5</v>
      </c>
      <c r="DB636" s="5">
        <v>119.1</v>
      </c>
      <c r="DC636" s="5">
        <v>119.9</v>
      </c>
      <c r="DD636" s="5">
        <v>120.6</v>
      </c>
      <c r="DE636" s="5">
        <v>120.9</v>
      </c>
      <c r="DF636" s="5">
        <v>124.1</v>
      </c>
      <c r="DG636" s="5">
        <v>124.4</v>
      </c>
      <c r="DH636" s="5">
        <v>127.5</v>
      </c>
      <c r="DI636" s="5">
        <v>127.6</v>
      </c>
      <c r="DJ636" s="5">
        <v>126.6</v>
      </c>
      <c r="DK636" s="5">
        <v>125.9</v>
      </c>
      <c r="DL636" s="5">
        <v>128.6</v>
      </c>
      <c r="DM636" s="5">
        <v>129</v>
      </c>
      <c r="DN636" s="5">
        <v>129.5</v>
      </c>
      <c r="DO636" s="5">
        <v>128.9</v>
      </c>
      <c r="DP636" s="5">
        <v>131</v>
      </c>
      <c r="DQ636" s="5">
        <v>131.19999999999999</v>
      </c>
      <c r="DR636" s="5">
        <v>130.5</v>
      </c>
      <c r="DS636" s="5">
        <v>130.69999999999999</v>
      </c>
      <c r="DT636" s="5">
        <v>131.1</v>
      </c>
    </row>
    <row r="637" spans="1:124">
      <c r="A637" s="3" t="s">
        <v>1287</v>
      </c>
      <c r="B637" s="3" t="s">
        <v>1288</v>
      </c>
      <c r="C637" s="4">
        <v>4.521E-2</v>
      </c>
      <c r="D637" s="5">
        <v>103.8</v>
      </c>
      <c r="E637" s="5">
        <v>104.4</v>
      </c>
      <c r="F637" s="5">
        <v>104.5</v>
      </c>
      <c r="G637" s="5">
        <v>104.6</v>
      </c>
      <c r="H637" s="5">
        <v>105.1</v>
      </c>
      <c r="I637" s="5">
        <v>105.2</v>
      </c>
      <c r="J637" s="5">
        <v>105.4</v>
      </c>
      <c r="K637" s="5">
        <v>105.6</v>
      </c>
      <c r="L637" s="5">
        <v>105.7</v>
      </c>
      <c r="M637" s="5">
        <v>105.7</v>
      </c>
      <c r="N637" s="5">
        <v>106.3</v>
      </c>
      <c r="O637" s="5">
        <v>106.7</v>
      </c>
      <c r="P637" s="5">
        <v>110.3</v>
      </c>
      <c r="Q637" s="5">
        <v>111.2</v>
      </c>
      <c r="R637" s="5">
        <v>111.4</v>
      </c>
      <c r="S637" s="5">
        <v>113.6</v>
      </c>
      <c r="T637" s="5">
        <v>114.8</v>
      </c>
      <c r="U637" s="5">
        <v>112.4</v>
      </c>
      <c r="V637" s="5">
        <v>111.5</v>
      </c>
      <c r="W637" s="5">
        <v>111.5</v>
      </c>
      <c r="X637" s="5">
        <v>114.5</v>
      </c>
      <c r="Y637" s="5">
        <v>109.9</v>
      </c>
      <c r="Z637" s="5">
        <v>112.6</v>
      </c>
      <c r="AA637" s="5">
        <v>112.4</v>
      </c>
      <c r="AB637" s="5">
        <v>112.9</v>
      </c>
      <c r="AC637" s="5">
        <v>114.5</v>
      </c>
      <c r="AD637" s="5">
        <v>114.7</v>
      </c>
      <c r="AE637" s="5">
        <v>115.5</v>
      </c>
      <c r="AF637" s="5">
        <v>114.7</v>
      </c>
      <c r="AG637" s="5">
        <v>117.2</v>
      </c>
      <c r="AH637" s="5">
        <v>116.7</v>
      </c>
      <c r="AI637" s="5">
        <v>117.2</v>
      </c>
      <c r="AJ637" s="5">
        <v>116.7</v>
      </c>
      <c r="AK637" s="5">
        <v>115.6</v>
      </c>
      <c r="AL637" s="5">
        <v>116.4</v>
      </c>
      <c r="AM637" s="5">
        <v>114.9</v>
      </c>
      <c r="AN637" s="5">
        <v>119.3</v>
      </c>
      <c r="AO637" s="5">
        <v>118.5</v>
      </c>
      <c r="AP637" s="5">
        <v>116.9</v>
      </c>
      <c r="AQ637" s="5">
        <v>116.2</v>
      </c>
      <c r="AR637" s="5">
        <v>119.4</v>
      </c>
      <c r="AS637" s="5">
        <v>117.4</v>
      </c>
      <c r="AT637" s="5">
        <v>119.3</v>
      </c>
      <c r="AU637" s="5">
        <v>121.8</v>
      </c>
      <c r="AV637" s="5">
        <v>118.3</v>
      </c>
      <c r="AW637" s="5">
        <v>118.8</v>
      </c>
      <c r="AX637" s="5">
        <v>118.3</v>
      </c>
      <c r="AY637" s="5">
        <v>118.4</v>
      </c>
      <c r="AZ637" s="5">
        <v>117.2</v>
      </c>
      <c r="BA637" s="5">
        <v>118.4</v>
      </c>
      <c r="BB637" s="5">
        <v>118.7</v>
      </c>
      <c r="BC637" s="5">
        <v>117.1</v>
      </c>
      <c r="BD637" s="5">
        <v>116</v>
      </c>
      <c r="BE637" s="5">
        <v>117.2</v>
      </c>
      <c r="BF637" s="5">
        <v>116.7</v>
      </c>
      <c r="BG637" s="5">
        <v>116.8</v>
      </c>
      <c r="BH637" s="5">
        <v>116.3</v>
      </c>
      <c r="BI637" s="5">
        <v>117.1</v>
      </c>
      <c r="BJ637" s="5">
        <v>116.7</v>
      </c>
      <c r="BK637" s="5">
        <v>116</v>
      </c>
      <c r="BL637" s="5">
        <v>116.5</v>
      </c>
      <c r="BM637" s="5">
        <v>116.9</v>
      </c>
      <c r="BN637" s="5">
        <v>116.4</v>
      </c>
      <c r="BO637" s="5">
        <v>118.9</v>
      </c>
      <c r="BP637" s="5">
        <v>119</v>
      </c>
      <c r="BQ637" s="5">
        <v>116.5</v>
      </c>
      <c r="BR637" s="5">
        <v>116.4</v>
      </c>
      <c r="BS637" s="5">
        <v>119</v>
      </c>
      <c r="BT637" s="5">
        <v>119.6</v>
      </c>
      <c r="BU637" s="5">
        <v>123.3</v>
      </c>
      <c r="BV637" s="5">
        <v>122.7</v>
      </c>
      <c r="BW637" s="5">
        <v>123.7</v>
      </c>
      <c r="BX637" s="5">
        <v>127.7</v>
      </c>
      <c r="BY637" s="5">
        <v>129.80000000000001</v>
      </c>
      <c r="BZ637" s="5">
        <v>129.5</v>
      </c>
      <c r="CA637" s="5">
        <v>124.8</v>
      </c>
      <c r="CB637" s="5">
        <v>125.9</v>
      </c>
      <c r="CC637" s="5">
        <v>124.9</v>
      </c>
      <c r="CD637" s="5">
        <v>124.3</v>
      </c>
      <c r="CE637" s="5">
        <v>125.3</v>
      </c>
      <c r="CF637" s="5">
        <v>124.2</v>
      </c>
      <c r="CG637" s="5">
        <v>125</v>
      </c>
      <c r="CH637" s="5">
        <v>125</v>
      </c>
      <c r="CI637" s="5">
        <v>124.2</v>
      </c>
      <c r="CJ637" s="5">
        <v>126.7</v>
      </c>
      <c r="CK637" s="5">
        <v>126.4</v>
      </c>
      <c r="CL637" s="5">
        <v>126.3</v>
      </c>
      <c r="CM637" s="5">
        <v>128</v>
      </c>
      <c r="CN637" s="5">
        <v>126.9</v>
      </c>
      <c r="CO637" s="5">
        <v>124.7</v>
      </c>
      <c r="CP637" s="5">
        <v>124.2</v>
      </c>
      <c r="CQ637" s="5">
        <v>124.2</v>
      </c>
      <c r="CR637" s="5">
        <v>124.4</v>
      </c>
      <c r="CS637" s="5">
        <v>124.2</v>
      </c>
      <c r="CT637" s="5">
        <v>124.1</v>
      </c>
      <c r="CU637" s="5">
        <v>124.3</v>
      </c>
      <c r="CV637" s="5">
        <v>124.3</v>
      </c>
      <c r="CW637" s="5">
        <v>124.2</v>
      </c>
      <c r="CX637" s="5">
        <v>125.6</v>
      </c>
      <c r="CY637" s="5">
        <v>123.9</v>
      </c>
      <c r="CZ637" s="5">
        <v>123.3</v>
      </c>
      <c r="DA637" s="5">
        <v>123.2</v>
      </c>
      <c r="DB637" s="5">
        <v>124.3</v>
      </c>
      <c r="DC637" s="5">
        <v>124.8</v>
      </c>
      <c r="DD637" s="5">
        <v>125.6</v>
      </c>
      <c r="DE637" s="5">
        <v>126.5</v>
      </c>
      <c r="DF637" s="5">
        <v>127.3</v>
      </c>
      <c r="DG637" s="5">
        <v>128.30000000000001</v>
      </c>
      <c r="DH637" s="5">
        <v>129.5</v>
      </c>
      <c r="DI637" s="5">
        <v>129.5</v>
      </c>
      <c r="DJ637" s="5">
        <v>130.4</v>
      </c>
      <c r="DK637" s="5">
        <v>132.1</v>
      </c>
      <c r="DL637" s="5">
        <v>132.80000000000001</v>
      </c>
      <c r="DM637" s="5">
        <v>134</v>
      </c>
      <c r="DN637" s="5">
        <v>134.9</v>
      </c>
      <c r="DO637" s="5">
        <v>136.1</v>
      </c>
      <c r="DP637" s="5">
        <v>137.1</v>
      </c>
      <c r="DQ637" s="5">
        <v>137.80000000000001</v>
      </c>
      <c r="DR637" s="5">
        <v>138.4</v>
      </c>
      <c r="DS637" s="5">
        <v>138.9</v>
      </c>
      <c r="DT637" s="5">
        <v>140.4</v>
      </c>
    </row>
    <row r="638" spans="1:124">
      <c r="A638" s="3" t="s">
        <v>1289</v>
      </c>
      <c r="B638" s="3" t="s">
        <v>1290</v>
      </c>
      <c r="C638" s="4">
        <v>2.274E-2</v>
      </c>
      <c r="D638" s="5">
        <v>100.9</v>
      </c>
      <c r="E638" s="5">
        <v>100.4</v>
      </c>
      <c r="F638" s="5">
        <v>101.7</v>
      </c>
      <c r="G638" s="5">
        <v>101.2</v>
      </c>
      <c r="H638" s="5">
        <v>100.7</v>
      </c>
      <c r="I638" s="5">
        <v>101.5</v>
      </c>
      <c r="J638" s="5">
        <v>100.3</v>
      </c>
      <c r="K638" s="5">
        <v>100.3</v>
      </c>
      <c r="L638" s="5">
        <v>99.5</v>
      </c>
      <c r="M638" s="5">
        <v>99.1</v>
      </c>
      <c r="N638" s="5">
        <v>99.5</v>
      </c>
      <c r="O638" s="5">
        <v>99.3</v>
      </c>
      <c r="P638" s="5">
        <v>99.3</v>
      </c>
      <c r="Q638" s="5">
        <v>99</v>
      </c>
      <c r="R638" s="5">
        <v>98.9</v>
      </c>
      <c r="S638" s="5">
        <v>102.2</v>
      </c>
      <c r="T638" s="5">
        <v>103</v>
      </c>
      <c r="U638" s="5">
        <v>102.9</v>
      </c>
      <c r="V638" s="5">
        <v>103.4</v>
      </c>
      <c r="W638" s="5">
        <v>103.2</v>
      </c>
      <c r="X638" s="5">
        <v>102.3</v>
      </c>
      <c r="Y638" s="5">
        <v>104.3</v>
      </c>
      <c r="Z638" s="5">
        <v>104.1</v>
      </c>
      <c r="AA638" s="5">
        <v>104.9</v>
      </c>
      <c r="AB638" s="5">
        <v>105.4</v>
      </c>
      <c r="AC638" s="5">
        <v>105.3</v>
      </c>
      <c r="AD638" s="5">
        <v>106.3</v>
      </c>
      <c r="AE638" s="5">
        <v>106.4</v>
      </c>
      <c r="AF638" s="5">
        <v>106.4</v>
      </c>
      <c r="AG638" s="5">
        <v>106.3</v>
      </c>
      <c r="AH638" s="5">
        <v>105.7</v>
      </c>
      <c r="AI638" s="5">
        <v>105.2</v>
      </c>
      <c r="AJ638" s="5">
        <v>104.5</v>
      </c>
      <c r="AK638" s="5">
        <v>105.4</v>
      </c>
      <c r="AL638" s="5">
        <v>104</v>
      </c>
      <c r="AM638" s="5">
        <v>102.9</v>
      </c>
      <c r="AN638" s="5">
        <v>104</v>
      </c>
      <c r="AO638" s="5">
        <v>104.6</v>
      </c>
      <c r="AP638" s="5">
        <v>103.8</v>
      </c>
      <c r="AQ638" s="5">
        <v>104.6</v>
      </c>
      <c r="AR638" s="5">
        <v>107</v>
      </c>
      <c r="AS638" s="5">
        <v>103.8</v>
      </c>
      <c r="AT638" s="5">
        <v>102.6</v>
      </c>
      <c r="AU638" s="5">
        <v>102.4</v>
      </c>
      <c r="AV638" s="5">
        <v>101.9</v>
      </c>
      <c r="AW638" s="5">
        <v>101.1</v>
      </c>
      <c r="AX638" s="5">
        <v>101.2</v>
      </c>
      <c r="AY638" s="5">
        <v>99.2</v>
      </c>
      <c r="AZ638" s="5">
        <v>100.1</v>
      </c>
      <c r="BA638" s="5">
        <v>101</v>
      </c>
      <c r="BB638" s="5">
        <v>101.7</v>
      </c>
      <c r="BC638" s="5">
        <v>101.3</v>
      </c>
      <c r="BD638" s="5">
        <v>102.5</v>
      </c>
      <c r="BE638" s="5">
        <v>100.8</v>
      </c>
      <c r="BF638" s="5">
        <v>101.4</v>
      </c>
      <c r="BG638" s="5">
        <v>103.9</v>
      </c>
      <c r="BH638" s="5">
        <v>103.7</v>
      </c>
      <c r="BI638" s="5">
        <v>105.6</v>
      </c>
      <c r="BJ638" s="5">
        <v>106.5</v>
      </c>
      <c r="BK638" s="5">
        <v>109.4</v>
      </c>
      <c r="BL638" s="5">
        <v>108.1</v>
      </c>
      <c r="BM638" s="5">
        <v>106.7</v>
      </c>
      <c r="BN638" s="5">
        <v>106.7</v>
      </c>
      <c r="BO638" s="5">
        <v>107.2</v>
      </c>
      <c r="BP638" s="5">
        <v>107</v>
      </c>
      <c r="BQ638" s="5">
        <v>108.8</v>
      </c>
      <c r="BR638" s="5">
        <v>111</v>
      </c>
      <c r="BS638" s="5">
        <v>113.1</v>
      </c>
      <c r="BT638" s="5">
        <v>113.2</v>
      </c>
      <c r="BU638" s="5">
        <v>112.8</v>
      </c>
      <c r="BV638" s="5">
        <v>114</v>
      </c>
      <c r="BW638" s="5">
        <v>117.6</v>
      </c>
      <c r="BX638" s="5">
        <v>118.5</v>
      </c>
      <c r="BY638" s="5">
        <v>119</v>
      </c>
      <c r="BZ638" s="5">
        <v>118.5</v>
      </c>
      <c r="CA638" s="5">
        <v>121</v>
      </c>
      <c r="CB638" s="5">
        <v>122</v>
      </c>
      <c r="CC638" s="5">
        <v>121.9</v>
      </c>
      <c r="CD638" s="5">
        <v>122.9</v>
      </c>
      <c r="CE638" s="5">
        <v>124.5</v>
      </c>
      <c r="CF638" s="5">
        <v>126.5</v>
      </c>
      <c r="CG638" s="5">
        <v>126.2</v>
      </c>
      <c r="CH638" s="5">
        <v>126.2</v>
      </c>
      <c r="CI638" s="5">
        <v>124</v>
      </c>
      <c r="CJ638" s="5">
        <v>124.5</v>
      </c>
      <c r="CK638" s="5">
        <v>123.6</v>
      </c>
      <c r="CL638" s="5">
        <v>123.5</v>
      </c>
      <c r="CM638" s="5">
        <v>122.7</v>
      </c>
      <c r="CN638" s="5">
        <v>122.7</v>
      </c>
      <c r="CO638" s="5">
        <v>120.2</v>
      </c>
      <c r="CP638" s="5">
        <v>117</v>
      </c>
      <c r="CQ638" s="5">
        <v>115.8</v>
      </c>
      <c r="CR638" s="5">
        <v>114.7</v>
      </c>
      <c r="CS638" s="5">
        <v>112.4</v>
      </c>
      <c r="CT638" s="5">
        <v>112.4</v>
      </c>
      <c r="CU638" s="5">
        <v>114</v>
      </c>
      <c r="CV638" s="5">
        <v>117.9</v>
      </c>
      <c r="CW638" s="5">
        <v>118.4</v>
      </c>
      <c r="CX638" s="5">
        <v>117</v>
      </c>
      <c r="CY638" s="5">
        <v>118.1</v>
      </c>
      <c r="CZ638" s="5">
        <v>116.5</v>
      </c>
      <c r="DA638" s="5">
        <v>118.7</v>
      </c>
      <c r="DB638" s="5">
        <v>122.5</v>
      </c>
      <c r="DC638" s="5">
        <v>127.3</v>
      </c>
      <c r="DD638" s="5">
        <v>131.1</v>
      </c>
      <c r="DE638" s="5">
        <v>141.5</v>
      </c>
      <c r="DF638" s="5">
        <v>148.1</v>
      </c>
      <c r="DG638" s="5">
        <v>150.1</v>
      </c>
      <c r="DH638" s="5">
        <v>151.9</v>
      </c>
      <c r="DI638" s="5">
        <v>160</v>
      </c>
      <c r="DJ638" s="5">
        <v>166</v>
      </c>
      <c r="DK638" s="5">
        <v>180.7</v>
      </c>
      <c r="DL638" s="5">
        <v>178.9</v>
      </c>
      <c r="DM638" s="5">
        <v>175.8</v>
      </c>
      <c r="DN638" s="5">
        <v>174.1</v>
      </c>
      <c r="DO638" s="5">
        <v>172</v>
      </c>
      <c r="DP638" s="5">
        <v>165</v>
      </c>
      <c r="DQ638" s="5">
        <v>163.1</v>
      </c>
      <c r="DR638" s="5">
        <v>164</v>
      </c>
      <c r="DS638" s="5">
        <v>160.80000000000001</v>
      </c>
      <c r="DT638" s="5">
        <v>165.5</v>
      </c>
    </row>
    <row r="639" spans="1:124">
      <c r="A639" s="3" t="s">
        <v>1291</v>
      </c>
      <c r="B639" s="3" t="s">
        <v>1292</v>
      </c>
      <c r="C639" s="4">
        <v>2.00875</v>
      </c>
      <c r="D639" s="5">
        <v>99.7</v>
      </c>
      <c r="E639" s="5">
        <v>100.6</v>
      </c>
      <c r="F639" s="5">
        <v>100.3</v>
      </c>
      <c r="G639" s="5">
        <v>100.3</v>
      </c>
      <c r="H639" s="5">
        <v>100.4</v>
      </c>
      <c r="I639" s="5">
        <v>100.2</v>
      </c>
      <c r="J639" s="5">
        <v>102</v>
      </c>
      <c r="K639" s="5">
        <v>101.8</v>
      </c>
      <c r="L639" s="5">
        <v>102.1</v>
      </c>
      <c r="M639" s="5">
        <v>102.1</v>
      </c>
      <c r="N639" s="5">
        <v>101</v>
      </c>
      <c r="O639" s="5">
        <v>101.9</v>
      </c>
      <c r="P639" s="5">
        <v>101.3</v>
      </c>
      <c r="Q639" s="5">
        <v>102.6</v>
      </c>
      <c r="R639" s="5">
        <v>102.6</v>
      </c>
      <c r="S639" s="5">
        <v>102.5</v>
      </c>
      <c r="T639" s="5">
        <v>103.8</v>
      </c>
      <c r="U639" s="5">
        <v>104.5</v>
      </c>
      <c r="V639" s="5">
        <v>103.2</v>
      </c>
      <c r="W639" s="5">
        <v>102.4</v>
      </c>
      <c r="X639" s="5">
        <v>102.3</v>
      </c>
      <c r="Y639" s="5">
        <v>103.1</v>
      </c>
      <c r="Z639" s="5">
        <v>104</v>
      </c>
      <c r="AA639" s="5">
        <v>103.4</v>
      </c>
      <c r="AB639" s="5">
        <v>104.4</v>
      </c>
      <c r="AC639" s="5">
        <v>105.4</v>
      </c>
      <c r="AD639" s="5">
        <v>106.5</v>
      </c>
      <c r="AE639" s="5">
        <v>106.5</v>
      </c>
      <c r="AF639" s="5">
        <v>107.5</v>
      </c>
      <c r="AG639" s="5">
        <v>107.8</v>
      </c>
      <c r="AH639" s="5">
        <v>108</v>
      </c>
      <c r="AI639" s="5">
        <v>107.7</v>
      </c>
      <c r="AJ639" s="5">
        <v>109.3</v>
      </c>
      <c r="AK639" s="5">
        <v>108.9</v>
      </c>
      <c r="AL639" s="5">
        <v>108</v>
      </c>
      <c r="AM639" s="5">
        <v>108.8</v>
      </c>
      <c r="AN639" s="5">
        <v>105.6</v>
      </c>
      <c r="AO639" s="5">
        <v>107.5</v>
      </c>
      <c r="AP639" s="5">
        <v>107.7</v>
      </c>
      <c r="AQ639" s="5">
        <v>107.9</v>
      </c>
      <c r="AR639" s="5">
        <v>107.4</v>
      </c>
      <c r="AS639" s="5">
        <v>107.9</v>
      </c>
      <c r="AT639" s="5">
        <v>108.6</v>
      </c>
      <c r="AU639" s="5">
        <v>108.9</v>
      </c>
      <c r="AV639" s="5">
        <v>108.4</v>
      </c>
      <c r="AW639" s="5">
        <v>108.8</v>
      </c>
      <c r="AX639" s="5">
        <v>109.5</v>
      </c>
      <c r="AY639" s="5">
        <v>108</v>
      </c>
      <c r="AZ639" s="5">
        <v>107.4</v>
      </c>
      <c r="BA639" s="5">
        <v>107.2</v>
      </c>
      <c r="BB639" s="5">
        <v>108.4</v>
      </c>
      <c r="BC639" s="5">
        <v>108.3</v>
      </c>
      <c r="BD639" s="5">
        <v>108.8</v>
      </c>
      <c r="BE639" s="5">
        <v>108.5</v>
      </c>
      <c r="BF639" s="5">
        <v>108.5</v>
      </c>
      <c r="BG639" s="5">
        <v>108.7</v>
      </c>
      <c r="BH639" s="5">
        <v>108.2</v>
      </c>
      <c r="BI639" s="5">
        <v>109.2</v>
      </c>
      <c r="BJ639" s="5">
        <v>108.8</v>
      </c>
      <c r="BK639" s="5">
        <v>108</v>
      </c>
      <c r="BL639" s="5">
        <v>109.2</v>
      </c>
      <c r="BM639" s="5">
        <v>108.6</v>
      </c>
      <c r="BN639" s="5">
        <v>109.1</v>
      </c>
      <c r="BO639" s="5">
        <v>109.2</v>
      </c>
      <c r="BP639" s="5">
        <v>109.5</v>
      </c>
      <c r="BQ639" s="5">
        <v>111.7</v>
      </c>
      <c r="BR639" s="5">
        <v>111.2</v>
      </c>
      <c r="BS639" s="5">
        <v>110.3</v>
      </c>
      <c r="BT639" s="5">
        <v>110.5</v>
      </c>
      <c r="BU639" s="5">
        <v>110.7</v>
      </c>
      <c r="BV639" s="5">
        <v>110.7</v>
      </c>
      <c r="BW639" s="5">
        <v>110.6</v>
      </c>
      <c r="BX639" s="5">
        <v>111.4</v>
      </c>
      <c r="BY639" s="5">
        <v>111.3</v>
      </c>
      <c r="BZ639" s="5">
        <v>111.2</v>
      </c>
      <c r="CA639" s="5">
        <v>110.8</v>
      </c>
      <c r="CB639" s="5">
        <v>112.8</v>
      </c>
      <c r="CC639" s="5">
        <v>112.2</v>
      </c>
      <c r="CD639" s="5">
        <v>113.1</v>
      </c>
      <c r="CE639" s="5">
        <v>112.9</v>
      </c>
      <c r="CF639" s="5">
        <v>111.6</v>
      </c>
      <c r="CG639" s="5">
        <v>111.5</v>
      </c>
      <c r="CH639" s="5">
        <v>111.3</v>
      </c>
      <c r="CI639" s="5">
        <v>111.4</v>
      </c>
      <c r="CJ639" s="5">
        <v>111.4</v>
      </c>
      <c r="CK639" s="5">
        <v>111.6</v>
      </c>
      <c r="CL639" s="5">
        <v>111.4</v>
      </c>
      <c r="CM639" s="5">
        <v>111.2</v>
      </c>
      <c r="CN639" s="5">
        <v>110.2</v>
      </c>
      <c r="CO639" s="5">
        <v>109.9</v>
      </c>
      <c r="CP639" s="5">
        <v>109.8</v>
      </c>
      <c r="CQ639" s="5">
        <v>109.7</v>
      </c>
      <c r="CR639" s="5">
        <v>109.9</v>
      </c>
      <c r="CS639" s="5">
        <v>109.6</v>
      </c>
      <c r="CT639" s="5">
        <v>109.4</v>
      </c>
      <c r="CU639" s="5">
        <v>110.1</v>
      </c>
      <c r="CV639" s="5">
        <v>109.9</v>
      </c>
      <c r="CW639" s="5">
        <v>110</v>
      </c>
      <c r="CX639" s="5">
        <v>109.9</v>
      </c>
      <c r="CY639" s="5">
        <v>109.6</v>
      </c>
      <c r="CZ639" s="5">
        <v>109.5</v>
      </c>
      <c r="DA639" s="5">
        <v>109.2</v>
      </c>
      <c r="DB639" s="5">
        <v>108.9</v>
      </c>
      <c r="DC639" s="5">
        <v>108.6</v>
      </c>
      <c r="DD639" s="5">
        <v>109.7</v>
      </c>
      <c r="DE639" s="5">
        <v>110.1</v>
      </c>
      <c r="DF639" s="5">
        <v>111.1</v>
      </c>
      <c r="DG639" s="5">
        <v>111</v>
      </c>
      <c r="DH639" s="5">
        <v>111.6</v>
      </c>
      <c r="DI639" s="5">
        <v>111.6</v>
      </c>
      <c r="DJ639" s="5">
        <v>112.7</v>
      </c>
      <c r="DK639" s="5">
        <v>113.1</v>
      </c>
      <c r="DL639" s="5">
        <v>113</v>
      </c>
      <c r="DM639" s="5">
        <v>112.7</v>
      </c>
      <c r="DN639" s="5">
        <v>113.4</v>
      </c>
      <c r="DO639" s="5">
        <v>113.9</v>
      </c>
      <c r="DP639" s="5">
        <v>113.5</v>
      </c>
      <c r="DQ639" s="5">
        <v>115.6</v>
      </c>
      <c r="DR639" s="5">
        <v>116.4</v>
      </c>
      <c r="DS639" s="5">
        <v>116.5</v>
      </c>
      <c r="DT639" s="5">
        <v>116.3</v>
      </c>
    </row>
    <row r="640" spans="1:124">
      <c r="A640" s="3" t="s">
        <v>1293</v>
      </c>
      <c r="B640" s="3" t="s">
        <v>1294</v>
      </c>
      <c r="C640" s="4">
        <v>0.40240999999999999</v>
      </c>
      <c r="D640" s="5">
        <v>103.4</v>
      </c>
      <c r="E640" s="5">
        <v>104.3</v>
      </c>
      <c r="F640" s="5">
        <v>103.2</v>
      </c>
      <c r="G640" s="5">
        <v>103.9</v>
      </c>
      <c r="H640" s="5">
        <v>103.1</v>
      </c>
      <c r="I640" s="5">
        <v>101.1</v>
      </c>
      <c r="J640" s="5">
        <v>104.7</v>
      </c>
      <c r="K640" s="5">
        <v>104.6</v>
      </c>
      <c r="L640" s="5">
        <v>104.4</v>
      </c>
      <c r="M640" s="5">
        <v>105.5</v>
      </c>
      <c r="N640" s="5">
        <v>106.1</v>
      </c>
      <c r="O640" s="5">
        <v>109.5</v>
      </c>
      <c r="P640" s="5">
        <v>105.2</v>
      </c>
      <c r="Q640" s="5">
        <v>105.1</v>
      </c>
      <c r="R640" s="5">
        <v>103.7</v>
      </c>
      <c r="S640" s="5">
        <v>105.5</v>
      </c>
      <c r="T640" s="5">
        <v>107.8</v>
      </c>
      <c r="U640" s="5">
        <v>108.6</v>
      </c>
      <c r="V640" s="5">
        <v>106.6</v>
      </c>
      <c r="W640" s="5">
        <v>106</v>
      </c>
      <c r="X640" s="5">
        <v>109.4</v>
      </c>
      <c r="Y640" s="5">
        <v>105.8</v>
      </c>
      <c r="Z640" s="5">
        <v>111.7</v>
      </c>
      <c r="AA640" s="5">
        <v>110.7</v>
      </c>
      <c r="AB640" s="5">
        <v>108.7</v>
      </c>
      <c r="AC640" s="5">
        <v>107.5</v>
      </c>
      <c r="AD640" s="5">
        <v>105.6</v>
      </c>
      <c r="AE640" s="5">
        <v>103.7</v>
      </c>
      <c r="AF640" s="5">
        <v>102.9</v>
      </c>
      <c r="AG640" s="5">
        <v>106.8</v>
      </c>
      <c r="AH640" s="5">
        <v>102.9</v>
      </c>
      <c r="AI640" s="5">
        <v>103.5</v>
      </c>
      <c r="AJ640" s="5">
        <v>106.6</v>
      </c>
      <c r="AK640" s="5">
        <v>105.4</v>
      </c>
      <c r="AL640" s="5">
        <v>108.3</v>
      </c>
      <c r="AM640" s="5">
        <v>108.7</v>
      </c>
      <c r="AN640" s="5">
        <v>101.6</v>
      </c>
      <c r="AO640" s="5">
        <v>107.6</v>
      </c>
      <c r="AP640" s="5">
        <v>107.1</v>
      </c>
      <c r="AQ640" s="5">
        <v>105.5</v>
      </c>
      <c r="AR640" s="5">
        <v>105.2</v>
      </c>
      <c r="AS640" s="5">
        <v>105.9</v>
      </c>
      <c r="AT640" s="5">
        <v>104.5</v>
      </c>
      <c r="AU640" s="5">
        <v>101.7</v>
      </c>
      <c r="AV640" s="5">
        <v>103.6</v>
      </c>
      <c r="AW640" s="5">
        <v>104</v>
      </c>
      <c r="AX640" s="5">
        <v>109.3</v>
      </c>
      <c r="AY640" s="5">
        <v>104.7</v>
      </c>
      <c r="AZ640" s="5">
        <v>105.3</v>
      </c>
      <c r="BA640" s="5">
        <v>103.7</v>
      </c>
      <c r="BB640" s="5">
        <v>108.2</v>
      </c>
      <c r="BC640" s="5">
        <v>107.2</v>
      </c>
      <c r="BD640" s="5">
        <v>108.8</v>
      </c>
      <c r="BE640" s="5">
        <v>108.3</v>
      </c>
      <c r="BF640" s="5">
        <v>106</v>
      </c>
      <c r="BG640" s="5">
        <v>105.9</v>
      </c>
      <c r="BH640" s="5">
        <v>108.3</v>
      </c>
      <c r="BI640" s="5">
        <v>107.7</v>
      </c>
      <c r="BJ640" s="5">
        <v>106</v>
      </c>
      <c r="BK640" s="5">
        <v>104.8</v>
      </c>
      <c r="BL640" s="5">
        <v>105.4</v>
      </c>
      <c r="BM640" s="5">
        <v>105.3</v>
      </c>
      <c r="BN640" s="5">
        <v>105.9</v>
      </c>
      <c r="BO640" s="5">
        <v>103.7</v>
      </c>
      <c r="BP640" s="5">
        <v>104</v>
      </c>
      <c r="BQ640" s="5">
        <v>103.6</v>
      </c>
      <c r="BR640" s="5">
        <v>104.4</v>
      </c>
      <c r="BS640" s="5">
        <v>103.2</v>
      </c>
      <c r="BT640" s="5">
        <v>101.7</v>
      </c>
      <c r="BU640" s="5">
        <v>102.9</v>
      </c>
      <c r="BV640" s="5">
        <v>102.1</v>
      </c>
      <c r="BW640" s="5">
        <v>102.3</v>
      </c>
      <c r="BX640" s="5">
        <v>101.8</v>
      </c>
      <c r="BY640" s="5">
        <v>102.6</v>
      </c>
      <c r="BZ640" s="5">
        <v>100.4</v>
      </c>
      <c r="CA640" s="5">
        <v>101.8</v>
      </c>
      <c r="CB640" s="5">
        <v>101.8</v>
      </c>
      <c r="CC640" s="5">
        <v>101.3</v>
      </c>
      <c r="CD640" s="5">
        <v>101.3</v>
      </c>
      <c r="CE640" s="5">
        <v>102.6</v>
      </c>
      <c r="CF640" s="5">
        <v>100.9</v>
      </c>
      <c r="CG640" s="5">
        <v>99.5</v>
      </c>
      <c r="CH640" s="5">
        <v>98.5</v>
      </c>
      <c r="CI640" s="5">
        <v>98.8</v>
      </c>
      <c r="CJ640" s="5">
        <v>98</v>
      </c>
      <c r="CK640" s="5">
        <v>99.1</v>
      </c>
      <c r="CL640" s="5">
        <v>97.4</v>
      </c>
      <c r="CM640" s="5">
        <v>99.6</v>
      </c>
      <c r="CN640" s="5">
        <v>98</v>
      </c>
      <c r="CO640" s="5">
        <v>97.9</v>
      </c>
      <c r="CP640" s="5">
        <v>98.3</v>
      </c>
      <c r="CQ640" s="5">
        <v>97.8</v>
      </c>
      <c r="CR640" s="5">
        <v>97.8</v>
      </c>
      <c r="CS640" s="5">
        <v>97.4</v>
      </c>
      <c r="CT640" s="5">
        <v>98.1</v>
      </c>
      <c r="CU640" s="5">
        <v>98</v>
      </c>
      <c r="CV640" s="5">
        <v>98.2</v>
      </c>
      <c r="CW640" s="5">
        <v>98.6</v>
      </c>
      <c r="CX640" s="5">
        <v>96.7</v>
      </c>
      <c r="CY640" s="5">
        <v>97.5</v>
      </c>
      <c r="CZ640" s="5">
        <v>99</v>
      </c>
      <c r="DA640" s="5">
        <v>97.9</v>
      </c>
      <c r="DB640" s="5">
        <v>98.9</v>
      </c>
      <c r="DC640" s="5">
        <v>100.6</v>
      </c>
      <c r="DD640" s="5">
        <v>99.9</v>
      </c>
      <c r="DE640" s="5">
        <v>99.8</v>
      </c>
      <c r="DF640" s="5">
        <v>100.5</v>
      </c>
      <c r="DG640" s="5">
        <v>101.2</v>
      </c>
      <c r="DH640" s="5">
        <v>102.2</v>
      </c>
      <c r="DI640" s="5">
        <v>100.3</v>
      </c>
      <c r="DJ640" s="5">
        <v>103.4</v>
      </c>
      <c r="DK640" s="5">
        <v>104.1</v>
      </c>
      <c r="DL640" s="5">
        <v>103.7</v>
      </c>
      <c r="DM640" s="5">
        <v>104.9</v>
      </c>
      <c r="DN640" s="5">
        <v>105.7</v>
      </c>
      <c r="DO640" s="5">
        <v>106.8</v>
      </c>
      <c r="DP640" s="5">
        <v>107.5</v>
      </c>
      <c r="DQ640" s="5">
        <v>110.5</v>
      </c>
      <c r="DR640" s="5">
        <v>111.5</v>
      </c>
      <c r="DS640" s="5">
        <v>111.5</v>
      </c>
      <c r="DT640" s="5">
        <v>113</v>
      </c>
    </row>
    <row r="641" spans="1:124">
      <c r="A641" s="3" t="s">
        <v>1295</v>
      </c>
      <c r="B641" s="3" t="s">
        <v>1296</v>
      </c>
      <c r="C641" s="4">
        <v>0.20041</v>
      </c>
      <c r="D641" s="5">
        <v>103.2</v>
      </c>
      <c r="E641" s="5">
        <v>103.7</v>
      </c>
      <c r="F641" s="5">
        <v>102.4</v>
      </c>
      <c r="G641" s="5">
        <v>103.5</v>
      </c>
      <c r="H641" s="5">
        <v>104</v>
      </c>
      <c r="I641" s="5">
        <v>101.1</v>
      </c>
      <c r="J641" s="5">
        <v>103.6</v>
      </c>
      <c r="K641" s="5">
        <v>101</v>
      </c>
      <c r="L641" s="5">
        <v>102.3</v>
      </c>
      <c r="M641" s="5">
        <v>105.7</v>
      </c>
      <c r="N641" s="5">
        <v>103.5</v>
      </c>
      <c r="O641" s="5">
        <v>103.4</v>
      </c>
      <c r="P641" s="5">
        <v>103.5</v>
      </c>
      <c r="Q641" s="5">
        <v>104.3</v>
      </c>
      <c r="R641" s="5">
        <v>101.2</v>
      </c>
      <c r="S641" s="5">
        <v>104.3</v>
      </c>
      <c r="T641" s="5">
        <v>105.3</v>
      </c>
      <c r="U641" s="5">
        <v>106.1</v>
      </c>
      <c r="V641" s="5">
        <v>105.6</v>
      </c>
      <c r="W641" s="5">
        <v>106.2</v>
      </c>
      <c r="X641" s="5">
        <v>109.8</v>
      </c>
      <c r="Y641" s="5">
        <v>106.5</v>
      </c>
      <c r="Z641" s="5">
        <v>117.9</v>
      </c>
      <c r="AA641" s="5">
        <v>114.3</v>
      </c>
      <c r="AB641" s="5">
        <v>113.3</v>
      </c>
      <c r="AC641" s="5">
        <v>112.5</v>
      </c>
      <c r="AD641" s="5">
        <v>110</v>
      </c>
      <c r="AE641" s="5">
        <v>109.1</v>
      </c>
      <c r="AF641" s="5">
        <v>106.8</v>
      </c>
      <c r="AG641" s="5">
        <v>109.8</v>
      </c>
      <c r="AH641" s="5">
        <v>104.8</v>
      </c>
      <c r="AI641" s="5">
        <v>104.9</v>
      </c>
      <c r="AJ641" s="5">
        <v>110.7</v>
      </c>
      <c r="AK641" s="5">
        <v>109.9</v>
      </c>
      <c r="AL641" s="5">
        <v>112</v>
      </c>
      <c r="AM641" s="5">
        <v>110.5</v>
      </c>
      <c r="AN641" s="5">
        <v>103.8</v>
      </c>
      <c r="AO641" s="5">
        <v>112.5</v>
      </c>
      <c r="AP641" s="5">
        <v>107.7</v>
      </c>
      <c r="AQ641" s="5">
        <v>108.6</v>
      </c>
      <c r="AR641" s="5">
        <v>107.3</v>
      </c>
      <c r="AS641" s="5">
        <v>107.5</v>
      </c>
      <c r="AT641" s="5">
        <v>110.8</v>
      </c>
      <c r="AU641" s="5">
        <v>107.1</v>
      </c>
      <c r="AV641" s="5">
        <v>110.2</v>
      </c>
      <c r="AW641" s="5">
        <v>110.8</v>
      </c>
      <c r="AX641" s="5">
        <v>114.1</v>
      </c>
      <c r="AY641" s="5">
        <v>111.2</v>
      </c>
      <c r="AZ641" s="5">
        <v>111.2</v>
      </c>
      <c r="BA641" s="5">
        <v>109.4</v>
      </c>
      <c r="BB641" s="5">
        <v>113.1</v>
      </c>
      <c r="BC641" s="5">
        <v>113.7</v>
      </c>
      <c r="BD641" s="5">
        <v>115.8</v>
      </c>
      <c r="BE641" s="5">
        <v>115.1</v>
      </c>
      <c r="BF641" s="5">
        <v>115.5</v>
      </c>
      <c r="BG641" s="5">
        <v>114.2</v>
      </c>
      <c r="BH641" s="5">
        <v>114.8</v>
      </c>
      <c r="BI641" s="5">
        <v>114.8</v>
      </c>
      <c r="BJ641" s="5">
        <v>110.2</v>
      </c>
      <c r="BK641" s="5">
        <v>110.1</v>
      </c>
      <c r="BL641" s="5">
        <v>110.4</v>
      </c>
      <c r="BM641" s="5">
        <v>110.2</v>
      </c>
      <c r="BN641" s="5">
        <v>111</v>
      </c>
      <c r="BO641" s="5">
        <v>106.4</v>
      </c>
      <c r="BP641" s="5">
        <v>107.5</v>
      </c>
      <c r="BQ641" s="5">
        <v>108.5</v>
      </c>
      <c r="BR641" s="5">
        <v>110.1</v>
      </c>
      <c r="BS641" s="5">
        <v>107.4</v>
      </c>
      <c r="BT641" s="5">
        <v>104.3</v>
      </c>
      <c r="BU641" s="5">
        <v>106.3</v>
      </c>
      <c r="BV641" s="5">
        <v>104.5</v>
      </c>
      <c r="BW641" s="5">
        <v>104.1</v>
      </c>
      <c r="BX641" s="5">
        <v>103.3</v>
      </c>
      <c r="BY641" s="5">
        <v>105.2</v>
      </c>
      <c r="BZ641" s="5">
        <v>100.8</v>
      </c>
      <c r="CA641" s="5">
        <v>103.8</v>
      </c>
      <c r="CB641" s="5">
        <v>103.1</v>
      </c>
      <c r="CC641" s="5">
        <v>102.7</v>
      </c>
      <c r="CD641" s="5">
        <v>102.2</v>
      </c>
      <c r="CE641" s="5">
        <v>105.5</v>
      </c>
      <c r="CF641" s="5">
        <v>101.1</v>
      </c>
      <c r="CG641" s="5">
        <v>98.4</v>
      </c>
      <c r="CH641" s="5">
        <v>96.4</v>
      </c>
      <c r="CI641" s="5">
        <v>97.7</v>
      </c>
      <c r="CJ641" s="5">
        <v>97</v>
      </c>
      <c r="CK641" s="5">
        <v>98.5</v>
      </c>
      <c r="CL641" s="5">
        <v>97.1</v>
      </c>
      <c r="CM641" s="5">
        <v>99.7</v>
      </c>
      <c r="CN641" s="5">
        <v>97.5</v>
      </c>
      <c r="CO641" s="5">
        <v>97.7</v>
      </c>
      <c r="CP641" s="5">
        <v>98.5</v>
      </c>
      <c r="CQ641" s="5">
        <v>97.4</v>
      </c>
      <c r="CR641" s="5">
        <v>97</v>
      </c>
      <c r="CS641" s="5">
        <v>97.1</v>
      </c>
      <c r="CT641" s="5">
        <v>97.5</v>
      </c>
      <c r="CU641" s="5">
        <v>97.1</v>
      </c>
      <c r="CV641" s="5">
        <v>97.1</v>
      </c>
      <c r="CW641" s="5">
        <v>99.7</v>
      </c>
      <c r="CX641" s="5">
        <v>99.7</v>
      </c>
      <c r="CY641" s="5">
        <v>100.5</v>
      </c>
      <c r="CZ641" s="5">
        <v>102.1</v>
      </c>
      <c r="DA641" s="5">
        <v>100.1</v>
      </c>
      <c r="DB641" s="5">
        <v>102.8</v>
      </c>
      <c r="DC641" s="5">
        <v>104.2</v>
      </c>
      <c r="DD641" s="5">
        <v>104.1</v>
      </c>
      <c r="DE641" s="5">
        <v>102.8</v>
      </c>
      <c r="DF641" s="5">
        <v>104.2</v>
      </c>
      <c r="DG641" s="5">
        <v>104.3</v>
      </c>
      <c r="DH641" s="5">
        <v>106.8</v>
      </c>
      <c r="DI641" s="5">
        <v>106.3</v>
      </c>
      <c r="DJ641" s="5">
        <v>108.3</v>
      </c>
      <c r="DK641" s="5">
        <v>106.5</v>
      </c>
      <c r="DL641" s="5">
        <v>105.4</v>
      </c>
      <c r="DM641" s="5">
        <v>105.7</v>
      </c>
      <c r="DN641" s="5">
        <v>106.3</v>
      </c>
      <c r="DO641" s="5">
        <v>107.6</v>
      </c>
      <c r="DP641" s="5">
        <v>108.4</v>
      </c>
      <c r="DQ641" s="5">
        <v>111.7</v>
      </c>
      <c r="DR641" s="5">
        <v>112.8</v>
      </c>
      <c r="DS641" s="5">
        <v>112.9</v>
      </c>
      <c r="DT641" s="5">
        <v>115.9</v>
      </c>
    </row>
    <row r="642" spans="1:124">
      <c r="A642" s="3" t="s">
        <v>1297</v>
      </c>
      <c r="B642" s="3" t="s">
        <v>1298</v>
      </c>
      <c r="C642" s="4">
        <v>0.12825</v>
      </c>
      <c r="D642" s="5">
        <v>100.4</v>
      </c>
      <c r="E642" s="5">
        <v>100.5</v>
      </c>
      <c r="F642" s="5">
        <v>100.5</v>
      </c>
      <c r="G642" s="5">
        <v>101.8</v>
      </c>
      <c r="H642" s="5">
        <v>99.1</v>
      </c>
      <c r="I642" s="5">
        <v>97.4</v>
      </c>
      <c r="J642" s="5">
        <v>104.1</v>
      </c>
      <c r="K642" s="5">
        <v>105.2</v>
      </c>
      <c r="L642" s="5">
        <v>105.4</v>
      </c>
      <c r="M642" s="5">
        <v>103.7</v>
      </c>
      <c r="N642" s="5">
        <v>107.8</v>
      </c>
      <c r="O642" s="5">
        <v>118.3</v>
      </c>
      <c r="P642" s="5">
        <v>105.8</v>
      </c>
      <c r="Q642" s="5">
        <v>103.7</v>
      </c>
      <c r="R642" s="5">
        <v>104</v>
      </c>
      <c r="S642" s="5">
        <v>104.4</v>
      </c>
      <c r="T642" s="5">
        <v>109.3</v>
      </c>
      <c r="U642" s="5">
        <v>111.6</v>
      </c>
      <c r="V642" s="5">
        <v>104.6</v>
      </c>
      <c r="W642" s="5">
        <v>102.7</v>
      </c>
      <c r="X642" s="5">
        <v>105</v>
      </c>
      <c r="Y642" s="5">
        <v>102.2</v>
      </c>
      <c r="Z642" s="5">
        <v>99.5</v>
      </c>
      <c r="AA642" s="5">
        <v>102.6</v>
      </c>
      <c r="AB642" s="5">
        <v>99.6</v>
      </c>
      <c r="AC642" s="5">
        <v>95.1</v>
      </c>
      <c r="AD642" s="5">
        <v>91</v>
      </c>
      <c r="AE642" s="5">
        <v>88.2</v>
      </c>
      <c r="AF642" s="5">
        <v>89.8</v>
      </c>
      <c r="AG642" s="5">
        <v>96.5</v>
      </c>
      <c r="AH642" s="5">
        <v>92.5</v>
      </c>
      <c r="AI642" s="5">
        <v>91.8</v>
      </c>
      <c r="AJ642" s="5">
        <v>93</v>
      </c>
      <c r="AK642" s="5">
        <v>91.8</v>
      </c>
      <c r="AL642" s="5">
        <v>96.7</v>
      </c>
      <c r="AM642" s="5">
        <v>101.2</v>
      </c>
      <c r="AN642" s="5">
        <v>90.8</v>
      </c>
      <c r="AO642" s="5">
        <v>92.4</v>
      </c>
      <c r="AP642" s="5">
        <v>96.4</v>
      </c>
      <c r="AQ642" s="5">
        <v>93</v>
      </c>
      <c r="AR642" s="5">
        <v>94.7</v>
      </c>
      <c r="AS642" s="5">
        <v>96.4</v>
      </c>
      <c r="AT642" s="5">
        <v>87.3</v>
      </c>
      <c r="AU642" s="5">
        <v>83.2</v>
      </c>
      <c r="AV642" s="5">
        <v>82.9</v>
      </c>
      <c r="AW642" s="5">
        <v>82.3</v>
      </c>
      <c r="AX642" s="5">
        <v>92.1</v>
      </c>
      <c r="AY642" s="5">
        <v>83</v>
      </c>
      <c r="AZ642" s="5">
        <v>84.7</v>
      </c>
      <c r="BA642" s="5">
        <v>81.3</v>
      </c>
      <c r="BB642" s="5">
        <v>89.6</v>
      </c>
      <c r="BC642" s="5">
        <v>85</v>
      </c>
      <c r="BD642" s="5">
        <v>85</v>
      </c>
      <c r="BE642" s="5">
        <v>86.1</v>
      </c>
      <c r="BF642" s="5">
        <v>79.2</v>
      </c>
      <c r="BG642" s="5">
        <v>80</v>
      </c>
      <c r="BH642" s="5">
        <v>85.3</v>
      </c>
      <c r="BI642" s="5">
        <v>83.6</v>
      </c>
      <c r="BJ642" s="5">
        <v>83.6</v>
      </c>
      <c r="BK642" s="5">
        <v>79.2</v>
      </c>
      <c r="BL642" s="5">
        <v>80.7</v>
      </c>
      <c r="BM642" s="5">
        <v>80.7</v>
      </c>
      <c r="BN642" s="5">
        <v>80.7</v>
      </c>
      <c r="BO642" s="5">
        <v>80.8</v>
      </c>
      <c r="BP642" s="5">
        <v>80.8</v>
      </c>
      <c r="BQ642" s="5">
        <v>78.5</v>
      </c>
      <c r="BR642" s="5">
        <v>78.5</v>
      </c>
      <c r="BS642" s="5">
        <v>78.5</v>
      </c>
      <c r="BT642" s="5">
        <v>79.400000000000006</v>
      </c>
      <c r="BU642" s="5">
        <v>79.400000000000006</v>
      </c>
      <c r="BV642" s="5">
        <v>79.7</v>
      </c>
      <c r="BW642" s="5">
        <v>78.900000000000006</v>
      </c>
      <c r="BX642" s="5">
        <v>78.900000000000006</v>
      </c>
      <c r="BY642" s="5">
        <v>79.099999999999994</v>
      </c>
      <c r="BZ642" s="5">
        <v>79.099999999999994</v>
      </c>
      <c r="CA642" s="5">
        <v>79.099999999999994</v>
      </c>
      <c r="CB642" s="5">
        <v>79.099999999999994</v>
      </c>
      <c r="CC642" s="5">
        <v>79.099999999999994</v>
      </c>
      <c r="CD642" s="5">
        <v>79.099999999999994</v>
      </c>
      <c r="CE642" s="5">
        <v>79.099999999999994</v>
      </c>
      <c r="CF642" s="5">
        <v>79.3</v>
      </c>
      <c r="CG642" s="5">
        <v>79.3</v>
      </c>
      <c r="CH642" s="5">
        <v>79.5</v>
      </c>
      <c r="CI642" s="5">
        <v>79.5</v>
      </c>
      <c r="CJ642" s="5">
        <v>79.599999999999994</v>
      </c>
      <c r="CK642" s="5">
        <v>79.599999999999994</v>
      </c>
      <c r="CL642" s="5">
        <v>79.099999999999994</v>
      </c>
      <c r="CM642" s="5">
        <v>79.099999999999994</v>
      </c>
      <c r="CN642" s="5">
        <v>79.599999999999994</v>
      </c>
      <c r="CO642" s="5">
        <v>78.7</v>
      </c>
      <c r="CP642" s="5">
        <v>78.7</v>
      </c>
      <c r="CQ642" s="5">
        <v>78.5</v>
      </c>
      <c r="CR642" s="5">
        <v>78.5</v>
      </c>
      <c r="CS642" s="5">
        <v>78.7</v>
      </c>
      <c r="CT642" s="5">
        <v>82</v>
      </c>
      <c r="CU642" s="5">
        <v>82</v>
      </c>
      <c r="CV642" s="5">
        <v>82</v>
      </c>
      <c r="CW642" s="5">
        <v>80.099999999999994</v>
      </c>
      <c r="CX642" s="5">
        <v>76.099999999999994</v>
      </c>
      <c r="CY642" s="5">
        <v>77.2</v>
      </c>
      <c r="CZ642" s="5">
        <v>77.2</v>
      </c>
      <c r="DA642" s="5">
        <v>77.2</v>
      </c>
      <c r="DB642" s="5">
        <v>77.2</v>
      </c>
      <c r="DC642" s="5">
        <v>78.8</v>
      </c>
      <c r="DD642" s="5">
        <v>77.7</v>
      </c>
      <c r="DE642" s="5">
        <v>77.7</v>
      </c>
      <c r="DF642" s="5">
        <v>78.2</v>
      </c>
      <c r="DG642" s="5">
        <v>78.599999999999994</v>
      </c>
      <c r="DH642" s="5">
        <v>79.8</v>
      </c>
      <c r="DI642" s="5">
        <v>79.599999999999994</v>
      </c>
      <c r="DJ642" s="5">
        <v>81.7</v>
      </c>
      <c r="DK642" s="5">
        <v>84.2</v>
      </c>
      <c r="DL642" s="5">
        <v>84.9</v>
      </c>
      <c r="DM642" s="5">
        <v>87.8</v>
      </c>
      <c r="DN642" s="5">
        <v>87.8</v>
      </c>
      <c r="DO642" s="5">
        <v>87.8</v>
      </c>
      <c r="DP642" s="5">
        <v>86.6</v>
      </c>
      <c r="DQ642" s="5">
        <v>92.8</v>
      </c>
      <c r="DR642" s="5">
        <v>93.5</v>
      </c>
      <c r="DS642" s="5">
        <v>93.5</v>
      </c>
      <c r="DT642" s="5">
        <v>94.1</v>
      </c>
    </row>
    <row r="643" spans="1:124">
      <c r="A643" s="3" t="s">
        <v>1299</v>
      </c>
      <c r="B643" s="3" t="s">
        <v>1300</v>
      </c>
      <c r="C643" s="4">
        <v>7.3749999999999996E-2</v>
      </c>
      <c r="D643" s="5">
        <v>109.1</v>
      </c>
      <c r="E643" s="5">
        <v>112.3</v>
      </c>
      <c r="F643" s="5">
        <v>110</v>
      </c>
      <c r="G643" s="5">
        <v>108.5</v>
      </c>
      <c r="H643" s="5">
        <v>107.9</v>
      </c>
      <c r="I643" s="5">
        <v>107.3</v>
      </c>
      <c r="J643" s="5">
        <v>109.1</v>
      </c>
      <c r="K643" s="5">
        <v>113</v>
      </c>
      <c r="L643" s="5">
        <v>108</v>
      </c>
      <c r="M643" s="5">
        <v>108.2</v>
      </c>
      <c r="N643" s="5">
        <v>110.2</v>
      </c>
      <c r="O643" s="5">
        <v>110.6</v>
      </c>
      <c r="P643" s="5">
        <v>108.9</v>
      </c>
      <c r="Q643" s="5">
        <v>109.7</v>
      </c>
      <c r="R643" s="5">
        <v>110.1</v>
      </c>
      <c r="S643" s="5">
        <v>110.8</v>
      </c>
      <c r="T643" s="5">
        <v>111.7</v>
      </c>
      <c r="U643" s="5">
        <v>110.4</v>
      </c>
      <c r="V643" s="5">
        <v>112.5</v>
      </c>
      <c r="W643" s="5">
        <v>111.1</v>
      </c>
      <c r="X643" s="5">
        <v>116.1</v>
      </c>
      <c r="Y643" s="5">
        <v>110.2</v>
      </c>
      <c r="Z643" s="5">
        <v>116.4</v>
      </c>
      <c r="AA643" s="5">
        <v>115.1</v>
      </c>
      <c r="AB643" s="5">
        <v>111.9</v>
      </c>
      <c r="AC643" s="5">
        <v>115.3</v>
      </c>
      <c r="AD643" s="5">
        <v>118.8</v>
      </c>
      <c r="AE643" s="5">
        <v>116.4</v>
      </c>
      <c r="AF643" s="5">
        <v>115.4</v>
      </c>
      <c r="AG643" s="5">
        <v>116.4</v>
      </c>
      <c r="AH643" s="5">
        <v>116.1</v>
      </c>
      <c r="AI643" s="5">
        <v>120</v>
      </c>
      <c r="AJ643" s="5">
        <v>119.4</v>
      </c>
      <c r="AK643" s="5">
        <v>117</v>
      </c>
      <c r="AL643" s="5">
        <v>118.6</v>
      </c>
      <c r="AM643" s="5">
        <v>117</v>
      </c>
      <c r="AN643" s="5">
        <v>114.5</v>
      </c>
      <c r="AO643" s="5">
        <v>120.6</v>
      </c>
      <c r="AP643" s="5">
        <v>124.1</v>
      </c>
      <c r="AQ643" s="5">
        <v>119.1</v>
      </c>
      <c r="AR643" s="5">
        <v>117.8</v>
      </c>
      <c r="AS643" s="5">
        <v>118</v>
      </c>
      <c r="AT643" s="5">
        <v>117.5</v>
      </c>
      <c r="AU643" s="5">
        <v>119.6</v>
      </c>
      <c r="AV643" s="5">
        <v>121.8</v>
      </c>
      <c r="AW643" s="5">
        <v>123</v>
      </c>
      <c r="AX643" s="5">
        <v>126.3</v>
      </c>
      <c r="AY643" s="5">
        <v>124.5</v>
      </c>
      <c r="AZ643" s="5">
        <v>125.1</v>
      </c>
      <c r="BA643" s="5">
        <v>127.3</v>
      </c>
      <c r="BB643" s="5">
        <v>127.2</v>
      </c>
      <c r="BC643" s="5">
        <v>128.19999999999999</v>
      </c>
      <c r="BD643" s="5">
        <v>131</v>
      </c>
      <c r="BE643" s="5">
        <v>128.6</v>
      </c>
      <c r="BF643" s="5">
        <v>126.9</v>
      </c>
      <c r="BG643" s="5">
        <v>128.69999999999999</v>
      </c>
      <c r="BH643" s="5">
        <v>130.9</v>
      </c>
      <c r="BI643" s="5">
        <v>130.1</v>
      </c>
      <c r="BJ643" s="5">
        <v>133.6</v>
      </c>
      <c r="BK643" s="5">
        <v>135</v>
      </c>
      <c r="BL643" s="5">
        <v>134.69999999999999</v>
      </c>
      <c r="BM643" s="5">
        <v>134.5</v>
      </c>
      <c r="BN643" s="5">
        <v>136</v>
      </c>
      <c r="BO643" s="5">
        <v>136.19999999999999</v>
      </c>
      <c r="BP643" s="5">
        <v>134.6</v>
      </c>
      <c r="BQ643" s="5">
        <v>134</v>
      </c>
      <c r="BR643" s="5">
        <v>134.30000000000001</v>
      </c>
      <c r="BS643" s="5">
        <v>134.5</v>
      </c>
      <c r="BT643" s="5">
        <v>133.6</v>
      </c>
      <c r="BU643" s="5">
        <v>134.30000000000001</v>
      </c>
      <c r="BV643" s="5">
        <v>134.5</v>
      </c>
      <c r="BW643" s="5">
        <v>138.1</v>
      </c>
      <c r="BX643" s="5">
        <v>137.5</v>
      </c>
      <c r="BY643" s="5">
        <v>136.4</v>
      </c>
      <c r="BZ643" s="5">
        <v>136.6</v>
      </c>
      <c r="CA643" s="5">
        <v>135.6</v>
      </c>
      <c r="CB643" s="5">
        <v>137.4</v>
      </c>
      <c r="CC643" s="5">
        <v>135.9</v>
      </c>
      <c r="CD643" s="5">
        <v>137.6</v>
      </c>
      <c r="CE643" s="5">
        <v>135.6</v>
      </c>
      <c r="CF643" s="5">
        <v>138.1</v>
      </c>
      <c r="CG643" s="5">
        <v>137.4</v>
      </c>
      <c r="CH643" s="5">
        <v>137.19999999999999</v>
      </c>
      <c r="CI643" s="5">
        <v>135</v>
      </c>
      <c r="CJ643" s="5">
        <v>132.69999999999999</v>
      </c>
      <c r="CK643" s="5">
        <v>134.30000000000001</v>
      </c>
      <c r="CL643" s="5">
        <v>129.69999999999999</v>
      </c>
      <c r="CM643" s="5">
        <v>135.1</v>
      </c>
      <c r="CN643" s="5">
        <v>131.1</v>
      </c>
      <c r="CO643" s="5">
        <v>131.80000000000001</v>
      </c>
      <c r="CP643" s="5">
        <v>131.9</v>
      </c>
      <c r="CQ643" s="5">
        <v>132.80000000000001</v>
      </c>
      <c r="CR643" s="5">
        <v>133.69999999999999</v>
      </c>
      <c r="CS643" s="5">
        <v>131</v>
      </c>
      <c r="CT643" s="5">
        <v>127.5</v>
      </c>
      <c r="CU643" s="5">
        <v>128.5</v>
      </c>
      <c r="CV643" s="5">
        <v>129</v>
      </c>
      <c r="CW643" s="5">
        <v>127.7</v>
      </c>
      <c r="CX643" s="5">
        <v>124.6</v>
      </c>
      <c r="CY643" s="5">
        <v>124.5</v>
      </c>
      <c r="CZ643" s="5">
        <v>128.30000000000001</v>
      </c>
      <c r="DA643" s="5">
        <v>127.6</v>
      </c>
      <c r="DB643" s="5">
        <v>126.3</v>
      </c>
      <c r="DC643" s="5">
        <v>128.69999999999999</v>
      </c>
      <c r="DD643" s="5">
        <v>127.2</v>
      </c>
      <c r="DE643" s="5">
        <v>129.80000000000001</v>
      </c>
      <c r="DF643" s="5">
        <v>129.30000000000001</v>
      </c>
      <c r="DG643" s="5">
        <v>132.30000000000001</v>
      </c>
      <c r="DH643" s="5">
        <v>129</v>
      </c>
      <c r="DI643" s="5">
        <v>120.2</v>
      </c>
      <c r="DJ643" s="5">
        <v>127.6</v>
      </c>
      <c r="DK643" s="5">
        <v>131.9</v>
      </c>
      <c r="DL643" s="5">
        <v>131.9</v>
      </c>
      <c r="DM643" s="5">
        <v>132.30000000000001</v>
      </c>
      <c r="DN643" s="5">
        <v>135.19999999999999</v>
      </c>
      <c r="DO643" s="5">
        <v>137.30000000000001</v>
      </c>
      <c r="DP643" s="5">
        <v>141.19999999999999</v>
      </c>
      <c r="DQ643" s="5">
        <v>137.6</v>
      </c>
      <c r="DR643" s="5">
        <v>139.4</v>
      </c>
      <c r="DS643" s="5">
        <v>139</v>
      </c>
      <c r="DT643" s="5">
        <v>138.1</v>
      </c>
    </row>
    <row r="644" spans="1:124">
      <c r="A644" s="3" t="s">
        <v>1301</v>
      </c>
      <c r="B644" s="3" t="s">
        <v>1302</v>
      </c>
      <c r="C644" s="4">
        <v>0.33637</v>
      </c>
      <c r="D644" s="5">
        <v>95.5</v>
      </c>
      <c r="E644" s="5">
        <v>95.6</v>
      </c>
      <c r="F644" s="5">
        <v>95.6</v>
      </c>
      <c r="G644" s="5">
        <v>95.6</v>
      </c>
      <c r="H644" s="5">
        <v>95.7</v>
      </c>
      <c r="I644" s="5">
        <v>95.7</v>
      </c>
      <c r="J644" s="5">
        <v>95.7</v>
      </c>
      <c r="K644" s="5">
        <v>95.6</v>
      </c>
      <c r="L644" s="5">
        <v>95.7</v>
      </c>
      <c r="M644" s="5">
        <v>95.7</v>
      </c>
      <c r="N644" s="5">
        <v>95.7</v>
      </c>
      <c r="O644" s="5">
        <v>95.7</v>
      </c>
      <c r="P644" s="5">
        <v>98.8</v>
      </c>
      <c r="Q644" s="5">
        <v>97.7</v>
      </c>
      <c r="R644" s="5">
        <v>97.4</v>
      </c>
      <c r="S644" s="5">
        <v>97.4</v>
      </c>
      <c r="T644" s="5">
        <v>98.6</v>
      </c>
      <c r="U644" s="5">
        <v>98.6</v>
      </c>
      <c r="V644" s="5">
        <v>98.6</v>
      </c>
      <c r="W644" s="5">
        <v>98.6</v>
      </c>
      <c r="X644" s="5">
        <v>98.4</v>
      </c>
      <c r="Y644" s="5">
        <v>98.4</v>
      </c>
      <c r="Z644" s="5">
        <v>98.4</v>
      </c>
      <c r="AA644" s="5">
        <v>98.2</v>
      </c>
      <c r="AB644" s="5">
        <v>100.3</v>
      </c>
      <c r="AC644" s="5">
        <v>102.5</v>
      </c>
      <c r="AD644" s="5">
        <v>114.7</v>
      </c>
      <c r="AE644" s="5">
        <v>120.8</v>
      </c>
      <c r="AF644" s="5">
        <v>126.9</v>
      </c>
      <c r="AG644" s="5">
        <v>127.3</v>
      </c>
      <c r="AH644" s="5">
        <v>127.3</v>
      </c>
      <c r="AI644" s="5">
        <v>127.3</v>
      </c>
      <c r="AJ644" s="5">
        <v>127.3</v>
      </c>
      <c r="AK644" s="5">
        <v>127.2</v>
      </c>
      <c r="AL644" s="5">
        <v>127.2</v>
      </c>
      <c r="AM644" s="5">
        <v>127.2</v>
      </c>
      <c r="AN644" s="5">
        <v>127.3</v>
      </c>
      <c r="AO644" s="5">
        <v>127.3</v>
      </c>
      <c r="AP644" s="5">
        <v>127.3</v>
      </c>
      <c r="AQ644" s="5">
        <v>127.3</v>
      </c>
      <c r="AR644" s="5">
        <v>127.4</v>
      </c>
      <c r="AS644" s="5">
        <v>127.4</v>
      </c>
      <c r="AT644" s="5">
        <v>127.6</v>
      </c>
      <c r="AU644" s="5">
        <v>127.6</v>
      </c>
      <c r="AV644" s="5">
        <v>127.7</v>
      </c>
      <c r="AW644" s="5">
        <v>127.7</v>
      </c>
      <c r="AX644" s="5">
        <v>127.6</v>
      </c>
      <c r="AY644" s="5">
        <v>127.3</v>
      </c>
      <c r="AZ644" s="5">
        <v>127.3</v>
      </c>
      <c r="BA644" s="5">
        <v>127.3</v>
      </c>
      <c r="BB644" s="5">
        <v>127.3</v>
      </c>
      <c r="BC644" s="5">
        <v>127.3</v>
      </c>
      <c r="BD644" s="5">
        <v>127.3</v>
      </c>
      <c r="BE644" s="5">
        <v>127.3</v>
      </c>
      <c r="BF644" s="5">
        <v>127.3</v>
      </c>
      <c r="BG644" s="5">
        <v>127.3</v>
      </c>
      <c r="BH644" s="5">
        <v>127.3</v>
      </c>
      <c r="BI644" s="5">
        <v>127.3</v>
      </c>
      <c r="BJ644" s="5">
        <v>127.3</v>
      </c>
      <c r="BK644" s="5">
        <v>127.3</v>
      </c>
      <c r="BL644" s="5">
        <v>127.3</v>
      </c>
      <c r="BM644" s="5">
        <v>127.5</v>
      </c>
      <c r="BN644" s="5">
        <v>127.5</v>
      </c>
      <c r="BO644" s="5">
        <v>127.4</v>
      </c>
      <c r="BP644" s="5">
        <v>127.4</v>
      </c>
      <c r="BQ644" s="5">
        <v>127.4</v>
      </c>
      <c r="BR644" s="5">
        <v>127.4</v>
      </c>
      <c r="BS644" s="5">
        <v>127.4</v>
      </c>
      <c r="BT644" s="5">
        <v>127.4</v>
      </c>
      <c r="BU644" s="5">
        <v>127.4</v>
      </c>
      <c r="BV644" s="5">
        <v>127.4</v>
      </c>
      <c r="BW644" s="5">
        <v>127.4</v>
      </c>
      <c r="BX644" s="5">
        <v>127.3</v>
      </c>
      <c r="BY644" s="5">
        <v>127.3</v>
      </c>
      <c r="BZ644" s="5">
        <v>127.3</v>
      </c>
      <c r="CA644" s="5">
        <v>127.3</v>
      </c>
      <c r="CB644" s="5">
        <v>135.1</v>
      </c>
      <c r="CC644" s="5">
        <v>135.1</v>
      </c>
      <c r="CD644" s="5">
        <v>135.1</v>
      </c>
      <c r="CE644" s="5">
        <v>135.1</v>
      </c>
      <c r="CF644" s="5">
        <v>135.1</v>
      </c>
      <c r="CG644" s="5">
        <v>135</v>
      </c>
      <c r="CH644" s="5">
        <v>135</v>
      </c>
      <c r="CI644" s="5">
        <v>135</v>
      </c>
      <c r="CJ644" s="5">
        <v>135.1</v>
      </c>
      <c r="CK644" s="5">
        <v>135</v>
      </c>
      <c r="CL644" s="5">
        <v>135</v>
      </c>
      <c r="CM644" s="5">
        <v>135</v>
      </c>
      <c r="CN644" s="5">
        <v>135.1</v>
      </c>
      <c r="CO644" s="5">
        <v>135.1</v>
      </c>
      <c r="CP644" s="5">
        <v>135.1</v>
      </c>
      <c r="CQ644" s="5">
        <v>135</v>
      </c>
      <c r="CR644" s="5">
        <v>135</v>
      </c>
      <c r="CS644" s="5">
        <v>135</v>
      </c>
      <c r="CT644" s="5">
        <v>135</v>
      </c>
      <c r="CU644" s="5">
        <v>135</v>
      </c>
      <c r="CV644" s="5">
        <v>135</v>
      </c>
      <c r="CW644" s="5">
        <v>135</v>
      </c>
      <c r="CX644" s="5">
        <v>135.1</v>
      </c>
      <c r="CY644" s="5">
        <v>135.1</v>
      </c>
      <c r="CZ644" s="5">
        <v>135.1</v>
      </c>
      <c r="DA644" s="5">
        <v>135.19999999999999</v>
      </c>
      <c r="DB644" s="5">
        <v>135.19999999999999</v>
      </c>
      <c r="DC644" s="5">
        <v>134</v>
      </c>
      <c r="DD644" s="5">
        <v>134.4</v>
      </c>
      <c r="DE644" s="5">
        <v>134.4</v>
      </c>
      <c r="DF644" s="5">
        <v>134.4</v>
      </c>
      <c r="DG644" s="5">
        <v>134.5</v>
      </c>
      <c r="DH644" s="5">
        <v>134.6</v>
      </c>
      <c r="DI644" s="5">
        <v>134.80000000000001</v>
      </c>
      <c r="DJ644" s="5">
        <v>134.80000000000001</v>
      </c>
      <c r="DK644" s="5">
        <v>134.6</v>
      </c>
      <c r="DL644" s="5">
        <v>134.6</v>
      </c>
      <c r="DM644" s="5">
        <v>134.6</v>
      </c>
      <c r="DN644" s="5">
        <v>134.69999999999999</v>
      </c>
      <c r="DO644" s="5">
        <v>134.9</v>
      </c>
      <c r="DP644" s="5">
        <v>134.9</v>
      </c>
      <c r="DQ644" s="5">
        <v>134.80000000000001</v>
      </c>
      <c r="DR644" s="5">
        <v>134.69999999999999</v>
      </c>
      <c r="DS644" s="5">
        <v>134.80000000000001</v>
      </c>
      <c r="DT644" s="5">
        <v>134.80000000000001</v>
      </c>
    </row>
    <row r="645" spans="1:124">
      <c r="A645" s="3" t="s">
        <v>1303</v>
      </c>
      <c r="B645" s="3" t="s">
        <v>1304</v>
      </c>
      <c r="C645" s="4">
        <v>0.10995000000000001</v>
      </c>
      <c r="D645" s="5">
        <v>100.5</v>
      </c>
      <c r="E645" s="5">
        <v>100.9</v>
      </c>
      <c r="F645" s="5">
        <v>100.9</v>
      </c>
      <c r="G645" s="5">
        <v>100.9</v>
      </c>
      <c r="H645" s="5">
        <v>100.9</v>
      </c>
      <c r="I645" s="5">
        <v>100.9</v>
      </c>
      <c r="J645" s="5">
        <v>100.9</v>
      </c>
      <c r="K645" s="5">
        <v>100.9</v>
      </c>
      <c r="L645" s="5">
        <v>100.9</v>
      </c>
      <c r="M645" s="5">
        <v>100.9</v>
      </c>
      <c r="N645" s="5">
        <v>100.9</v>
      </c>
      <c r="O645" s="5">
        <v>100.9</v>
      </c>
      <c r="P645" s="5">
        <v>100.9</v>
      </c>
      <c r="Q645" s="5">
        <v>97.8</v>
      </c>
      <c r="R645" s="5">
        <v>97.8</v>
      </c>
      <c r="S645" s="5">
        <v>97.8</v>
      </c>
      <c r="T645" s="5">
        <v>100.9</v>
      </c>
      <c r="U645" s="5">
        <v>100.9</v>
      </c>
      <c r="V645" s="5">
        <v>100.9</v>
      </c>
      <c r="W645" s="5">
        <v>100.9</v>
      </c>
      <c r="X645" s="5">
        <v>100.9</v>
      </c>
      <c r="Y645" s="5">
        <v>100.9</v>
      </c>
      <c r="Z645" s="5">
        <v>100.9</v>
      </c>
      <c r="AA645" s="5">
        <v>100.5</v>
      </c>
      <c r="AB645" s="5">
        <v>106.9</v>
      </c>
      <c r="AC645" s="5">
        <v>114.3</v>
      </c>
      <c r="AD645" s="5">
        <v>114.3</v>
      </c>
      <c r="AE645" s="5">
        <v>114.3</v>
      </c>
      <c r="AF645" s="5">
        <v>114.3</v>
      </c>
      <c r="AG645" s="5">
        <v>115.5</v>
      </c>
      <c r="AH645" s="5">
        <v>115.5</v>
      </c>
      <c r="AI645" s="5">
        <v>115.5</v>
      </c>
      <c r="AJ645" s="5">
        <v>115.5</v>
      </c>
      <c r="AK645" s="5">
        <v>115.5</v>
      </c>
      <c r="AL645" s="5">
        <v>115.5</v>
      </c>
      <c r="AM645" s="5">
        <v>115.5</v>
      </c>
      <c r="AN645" s="5">
        <v>115.6</v>
      </c>
      <c r="AO645" s="5">
        <v>115.6</v>
      </c>
      <c r="AP645" s="5">
        <v>115.6</v>
      </c>
      <c r="AQ645" s="5">
        <v>115.6</v>
      </c>
      <c r="AR645" s="5">
        <v>115.6</v>
      </c>
      <c r="AS645" s="5">
        <v>115.6</v>
      </c>
      <c r="AT645" s="5">
        <v>115.6</v>
      </c>
      <c r="AU645" s="5">
        <v>115.6</v>
      </c>
      <c r="AV645" s="5">
        <v>115.6</v>
      </c>
      <c r="AW645" s="5">
        <v>115.6</v>
      </c>
      <c r="AX645" s="5">
        <v>115.6</v>
      </c>
      <c r="AY645" s="5">
        <v>115.6</v>
      </c>
      <c r="AZ645" s="5">
        <v>115.6</v>
      </c>
      <c r="BA645" s="5">
        <v>115.6</v>
      </c>
      <c r="BB645" s="5">
        <v>115.6</v>
      </c>
      <c r="BC645" s="5">
        <v>115.6</v>
      </c>
      <c r="BD645" s="5">
        <v>115.6</v>
      </c>
      <c r="BE645" s="5">
        <v>115.6</v>
      </c>
      <c r="BF645" s="5">
        <v>115.6</v>
      </c>
      <c r="BG645" s="5">
        <v>115.6</v>
      </c>
      <c r="BH645" s="5">
        <v>115.6</v>
      </c>
      <c r="BI645" s="5">
        <v>115.6</v>
      </c>
      <c r="BJ645" s="5">
        <v>115.6</v>
      </c>
      <c r="BK645" s="5">
        <v>115.6</v>
      </c>
      <c r="BL645" s="5">
        <v>115.6</v>
      </c>
      <c r="BM645" s="5">
        <v>115.6</v>
      </c>
      <c r="BN645" s="5">
        <v>115.6</v>
      </c>
      <c r="BO645" s="5">
        <v>115.6</v>
      </c>
      <c r="BP645" s="5">
        <v>115.6</v>
      </c>
      <c r="BQ645" s="5">
        <v>115.6</v>
      </c>
      <c r="BR645" s="5">
        <v>115.6</v>
      </c>
      <c r="BS645" s="5">
        <v>115.6</v>
      </c>
      <c r="BT645" s="5">
        <v>115.6</v>
      </c>
      <c r="BU645" s="5">
        <v>115.6</v>
      </c>
      <c r="BV645" s="5">
        <v>115.6</v>
      </c>
      <c r="BW645" s="5">
        <v>115.6</v>
      </c>
      <c r="BX645" s="5">
        <v>115.6</v>
      </c>
      <c r="BY645" s="5">
        <v>115.6</v>
      </c>
      <c r="BZ645" s="5">
        <v>115.6</v>
      </c>
      <c r="CA645" s="5">
        <v>115.6</v>
      </c>
      <c r="CB645" s="5">
        <v>115.6</v>
      </c>
      <c r="CC645" s="5">
        <v>115.6</v>
      </c>
      <c r="CD645" s="5">
        <v>115.6</v>
      </c>
      <c r="CE645" s="5">
        <v>115.6</v>
      </c>
      <c r="CF645" s="5">
        <v>115.6</v>
      </c>
      <c r="CG645" s="5">
        <v>115.6</v>
      </c>
      <c r="CH645" s="5">
        <v>115.6</v>
      </c>
      <c r="CI645" s="5">
        <v>115.6</v>
      </c>
      <c r="CJ645" s="5">
        <v>115.6</v>
      </c>
      <c r="CK645" s="5">
        <v>115.6</v>
      </c>
      <c r="CL645" s="5">
        <v>115.6</v>
      </c>
      <c r="CM645" s="5">
        <v>115.6</v>
      </c>
      <c r="CN645" s="5">
        <v>115.6</v>
      </c>
      <c r="CO645" s="5">
        <v>115.6</v>
      </c>
      <c r="CP645" s="5">
        <v>115.6</v>
      </c>
      <c r="CQ645" s="5">
        <v>115.6</v>
      </c>
      <c r="CR645" s="5">
        <v>115.6</v>
      </c>
      <c r="CS645" s="5">
        <v>115.6</v>
      </c>
      <c r="CT645" s="5">
        <v>115.6</v>
      </c>
      <c r="CU645" s="5">
        <v>115.6</v>
      </c>
      <c r="CV645" s="5">
        <v>115.6</v>
      </c>
      <c r="CW645" s="5">
        <v>115.6</v>
      </c>
      <c r="CX645" s="5">
        <v>115.6</v>
      </c>
      <c r="CY645" s="5">
        <v>115.6</v>
      </c>
      <c r="CZ645" s="5">
        <v>115.6</v>
      </c>
      <c r="DA645" s="5">
        <v>115.6</v>
      </c>
      <c r="DB645" s="5">
        <v>115.6</v>
      </c>
      <c r="DC645" s="5">
        <v>115.6</v>
      </c>
      <c r="DD645" s="5">
        <v>115.6</v>
      </c>
      <c r="DE645" s="5">
        <v>115.6</v>
      </c>
      <c r="DF645" s="5">
        <v>115.6</v>
      </c>
      <c r="DG645" s="5">
        <v>115.6</v>
      </c>
      <c r="DH645" s="5">
        <v>115.6</v>
      </c>
      <c r="DI645" s="5">
        <v>115.6</v>
      </c>
      <c r="DJ645" s="5">
        <v>115.6</v>
      </c>
      <c r="DK645" s="5">
        <v>115.6</v>
      </c>
      <c r="DL645" s="5">
        <v>115.6</v>
      </c>
      <c r="DM645" s="5">
        <v>115.6</v>
      </c>
      <c r="DN645" s="5">
        <v>115.6</v>
      </c>
      <c r="DO645" s="5">
        <v>115.6</v>
      </c>
      <c r="DP645" s="5">
        <v>115.6</v>
      </c>
      <c r="DQ645" s="5">
        <v>115.6</v>
      </c>
      <c r="DR645" s="5">
        <v>115.6</v>
      </c>
      <c r="DS645" s="5">
        <v>115.6</v>
      </c>
      <c r="DT645" s="5">
        <v>115.6</v>
      </c>
    </row>
    <row r="646" spans="1:124">
      <c r="A646" s="3" t="s">
        <v>1305</v>
      </c>
      <c r="B646" s="3" t="s">
        <v>1306</v>
      </c>
      <c r="C646" s="4">
        <v>0.19067999999999999</v>
      </c>
      <c r="D646" s="5">
        <v>91.7</v>
      </c>
      <c r="E646" s="5">
        <v>91.7</v>
      </c>
      <c r="F646" s="5">
        <v>91.7</v>
      </c>
      <c r="G646" s="5">
        <v>91.7</v>
      </c>
      <c r="H646" s="5">
        <v>91.7</v>
      </c>
      <c r="I646" s="5">
        <v>91.7</v>
      </c>
      <c r="J646" s="5">
        <v>91.7</v>
      </c>
      <c r="K646" s="5">
        <v>91.7</v>
      </c>
      <c r="L646" s="5">
        <v>91.7</v>
      </c>
      <c r="M646" s="5">
        <v>91.7</v>
      </c>
      <c r="N646" s="5">
        <v>91.7</v>
      </c>
      <c r="O646" s="5">
        <v>91.7</v>
      </c>
      <c r="P646" s="5">
        <v>97.2</v>
      </c>
      <c r="Q646" s="5">
        <v>97.2</v>
      </c>
      <c r="R646" s="5">
        <v>97.2</v>
      </c>
      <c r="S646" s="5">
        <v>97.2</v>
      </c>
      <c r="T646" s="5">
        <v>97.2</v>
      </c>
      <c r="U646" s="5">
        <v>97.2</v>
      </c>
      <c r="V646" s="5">
        <v>97.2</v>
      </c>
      <c r="W646" s="5">
        <v>97.2</v>
      </c>
      <c r="X646" s="5">
        <v>97.2</v>
      </c>
      <c r="Y646" s="5">
        <v>97.2</v>
      </c>
      <c r="Z646" s="5">
        <v>97.2</v>
      </c>
      <c r="AA646" s="5">
        <v>97.2</v>
      </c>
      <c r="AB646" s="5">
        <v>97.2</v>
      </c>
      <c r="AC646" s="5">
        <v>97.2</v>
      </c>
      <c r="AD646" s="5">
        <v>118.8</v>
      </c>
      <c r="AE646" s="5">
        <v>129.6</v>
      </c>
      <c r="AF646" s="5">
        <v>140.4</v>
      </c>
      <c r="AG646" s="5">
        <v>140.4</v>
      </c>
      <c r="AH646" s="5">
        <v>140.4</v>
      </c>
      <c r="AI646" s="5">
        <v>140.4</v>
      </c>
      <c r="AJ646" s="5">
        <v>140.4</v>
      </c>
      <c r="AK646" s="5">
        <v>140.4</v>
      </c>
      <c r="AL646" s="5">
        <v>140.4</v>
      </c>
      <c r="AM646" s="5">
        <v>140.4</v>
      </c>
      <c r="AN646" s="5">
        <v>140.4</v>
      </c>
      <c r="AO646" s="5">
        <v>140.4</v>
      </c>
      <c r="AP646" s="5">
        <v>140.4</v>
      </c>
      <c r="AQ646" s="5">
        <v>140.4</v>
      </c>
      <c r="AR646" s="5">
        <v>140.4</v>
      </c>
      <c r="AS646" s="5">
        <v>140.4</v>
      </c>
      <c r="AT646" s="5">
        <v>140.4</v>
      </c>
      <c r="AU646" s="5">
        <v>140.4</v>
      </c>
      <c r="AV646" s="5">
        <v>140.4</v>
      </c>
      <c r="AW646" s="5">
        <v>140.4</v>
      </c>
      <c r="AX646" s="5">
        <v>140.4</v>
      </c>
      <c r="AY646" s="5">
        <v>140.4</v>
      </c>
      <c r="AZ646" s="5">
        <v>140.4</v>
      </c>
      <c r="BA646" s="5">
        <v>140.4</v>
      </c>
      <c r="BB646" s="5">
        <v>140.4</v>
      </c>
      <c r="BC646" s="5">
        <v>140.4</v>
      </c>
      <c r="BD646" s="5">
        <v>140.4</v>
      </c>
      <c r="BE646" s="5">
        <v>140.4</v>
      </c>
      <c r="BF646" s="5">
        <v>140.4</v>
      </c>
      <c r="BG646" s="5">
        <v>140.4</v>
      </c>
      <c r="BH646" s="5">
        <v>140.4</v>
      </c>
      <c r="BI646" s="5">
        <v>140.4</v>
      </c>
      <c r="BJ646" s="5">
        <v>140.4</v>
      </c>
      <c r="BK646" s="5">
        <v>140.4</v>
      </c>
      <c r="BL646" s="5">
        <v>140.4</v>
      </c>
      <c r="BM646" s="5">
        <v>140.4</v>
      </c>
      <c r="BN646" s="5">
        <v>140.4</v>
      </c>
      <c r="BO646" s="5">
        <v>140.4</v>
      </c>
      <c r="BP646" s="5">
        <v>140.4</v>
      </c>
      <c r="BQ646" s="5">
        <v>140.4</v>
      </c>
      <c r="BR646" s="5">
        <v>140.4</v>
      </c>
      <c r="BS646" s="5">
        <v>140.4</v>
      </c>
      <c r="BT646" s="5">
        <v>140.4</v>
      </c>
      <c r="BU646" s="5">
        <v>140.4</v>
      </c>
      <c r="BV646" s="5">
        <v>140.4</v>
      </c>
      <c r="BW646" s="5">
        <v>140.4</v>
      </c>
      <c r="BX646" s="5">
        <v>140.4</v>
      </c>
      <c r="BY646" s="5">
        <v>140.4</v>
      </c>
      <c r="BZ646" s="5">
        <v>140.4</v>
      </c>
      <c r="CA646" s="5">
        <v>140.4</v>
      </c>
      <c r="CB646" s="5">
        <v>154.1</v>
      </c>
      <c r="CC646" s="5">
        <v>154.1</v>
      </c>
      <c r="CD646" s="5">
        <v>154.1</v>
      </c>
      <c r="CE646" s="5">
        <v>154.1</v>
      </c>
      <c r="CF646" s="5">
        <v>154.1</v>
      </c>
      <c r="CG646" s="5">
        <v>154.1</v>
      </c>
      <c r="CH646" s="5">
        <v>154.1</v>
      </c>
      <c r="CI646" s="5">
        <v>154.1</v>
      </c>
      <c r="CJ646" s="5">
        <v>154.1</v>
      </c>
      <c r="CK646" s="5">
        <v>154.1</v>
      </c>
      <c r="CL646" s="5">
        <v>154.1</v>
      </c>
      <c r="CM646" s="5">
        <v>154.1</v>
      </c>
      <c r="CN646" s="5">
        <v>154.1</v>
      </c>
      <c r="CO646" s="5">
        <v>154.1</v>
      </c>
      <c r="CP646" s="5">
        <v>154.1</v>
      </c>
      <c r="CQ646" s="5">
        <v>154.1</v>
      </c>
      <c r="CR646" s="5">
        <v>154.1</v>
      </c>
      <c r="CS646" s="5">
        <v>154.1</v>
      </c>
      <c r="CT646" s="5">
        <v>154.1</v>
      </c>
      <c r="CU646" s="5">
        <v>154.1</v>
      </c>
      <c r="CV646" s="5">
        <v>154.1</v>
      </c>
      <c r="CW646" s="5">
        <v>154.1</v>
      </c>
      <c r="CX646" s="5">
        <v>154.1</v>
      </c>
      <c r="CY646" s="5">
        <v>154.1</v>
      </c>
      <c r="CZ646" s="5">
        <v>154.1</v>
      </c>
      <c r="DA646" s="5">
        <v>154.1</v>
      </c>
      <c r="DB646" s="5">
        <v>154.1</v>
      </c>
      <c r="DC646" s="5">
        <v>154.1</v>
      </c>
      <c r="DD646" s="5">
        <v>154.1</v>
      </c>
      <c r="DE646" s="5">
        <v>154.1</v>
      </c>
      <c r="DF646" s="5">
        <v>154.1</v>
      </c>
      <c r="DG646" s="5">
        <v>154.1</v>
      </c>
      <c r="DH646" s="5">
        <v>154.1</v>
      </c>
      <c r="DI646" s="5">
        <v>154.1</v>
      </c>
      <c r="DJ646" s="5">
        <v>154.1</v>
      </c>
      <c r="DK646" s="5">
        <v>154.1</v>
      </c>
      <c r="DL646" s="5">
        <v>154.1</v>
      </c>
      <c r="DM646" s="5">
        <v>154.1</v>
      </c>
      <c r="DN646" s="5">
        <v>154.1</v>
      </c>
      <c r="DO646" s="5">
        <v>154.1</v>
      </c>
      <c r="DP646" s="5">
        <v>154.1</v>
      </c>
      <c r="DQ646" s="5">
        <v>154.1</v>
      </c>
      <c r="DR646" s="5">
        <v>154.1</v>
      </c>
      <c r="DS646" s="5">
        <v>154.1</v>
      </c>
      <c r="DT646" s="5">
        <v>154.1</v>
      </c>
    </row>
    <row r="647" spans="1:124">
      <c r="A647" s="3" t="s">
        <v>1307</v>
      </c>
      <c r="B647" s="3" t="s">
        <v>1308</v>
      </c>
      <c r="C647" s="4">
        <v>3.5740000000000001E-2</v>
      </c>
      <c r="D647" s="5">
        <v>100.5</v>
      </c>
      <c r="E647" s="5">
        <v>100.5</v>
      </c>
      <c r="F647" s="5">
        <v>100.5</v>
      </c>
      <c r="G647" s="5">
        <v>100.5</v>
      </c>
      <c r="H647" s="5">
        <v>100.7</v>
      </c>
      <c r="I647" s="5">
        <v>100.7</v>
      </c>
      <c r="J647" s="5">
        <v>100.7</v>
      </c>
      <c r="K647" s="5">
        <v>100.5</v>
      </c>
      <c r="L647" s="5">
        <v>101.5</v>
      </c>
      <c r="M647" s="5">
        <v>101.3</v>
      </c>
      <c r="N647" s="5">
        <v>101.3</v>
      </c>
      <c r="O647" s="5">
        <v>101.3</v>
      </c>
      <c r="P647" s="5">
        <v>101</v>
      </c>
      <c r="Q647" s="5">
        <v>100</v>
      </c>
      <c r="R647" s="5">
        <v>97.6</v>
      </c>
      <c r="S647" s="5">
        <v>97.6</v>
      </c>
      <c r="T647" s="5">
        <v>98.5</v>
      </c>
      <c r="U647" s="5">
        <v>98.5</v>
      </c>
      <c r="V647" s="5">
        <v>98.5</v>
      </c>
      <c r="W647" s="5">
        <v>98.5</v>
      </c>
      <c r="X647" s="5">
        <v>96.7</v>
      </c>
      <c r="Y647" s="5">
        <v>96.6</v>
      </c>
      <c r="Z647" s="5">
        <v>96.5</v>
      </c>
      <c r="AA647" s="5">
        <v>96.5</v>
      </c>
      <c r="AB647" s="5">
        <v>96.5</v>
      </c>
      <c r="AC647" s="5">
        <v>93.9</v>
      </c>
      <c r="AD647" s="5">
        <v>93.9</v>
      </c>
      <c r="AE647" s="5">
        <v>93.6</v>
      </c>
      <c r="AF647" s="5">
        <v>93.6</v>
      </c>
      <c r="AG647" s="5">
        <v>93.6</v>
      </c>
      <c r="AH647" s="5">
        <v>93.6</v>
      </c>
      <c r="AI647" s="5">
        <v>93.6</v>
      </c>
      <c r="AJ647" s="5">
        <v>93.6</v>
      </c>
      <c r="AK647" s="5">
        <v>92.9</v>
      </c>
      <c r="AL647" s="5">
        <v>92.9</v>
      </c>
      <c r="AM647" s="5">
        <v>92.9</v>
      </c>
      <c r="AN647" s="5">
        <v>92.9</v>
      </c>
      <c r="AO647" s="5">
        <v>92.9</v>
      </c>
      <c r="AP647" s="5">
        <v>92.9</v>
      </c>
      <c r="AQ647" s="5">
        <v>92.9</v>
      </c>
      <c r="AR647" s="5">
        <v>94.2</v>
      </c>
      <c r="AS647" s="5">
        <v>94.2</v>
      </c>
      <c r="AT647" s="5">
        <v>95.7</v>
      </c>
      <c r="AU647" s="5">
        <v>95.7</v>
      </c>
      <c r="AV647" s="5">
        <v>96.8</v>
      </c>
      <c r="AW647" s="5">
        <v>96.8</v>
      </c>
      <c r="AX647" s="5">
        <v>96.1</v>
      </c>
      <c r="AY647" s="5">
        <v>93.3</v>
      </c>
      <c r="AZ647" s="5">
        <v>93</v>
      </c>
      <c r="BA647" s="5">
        <v>93</v>
      </c>
      <c r="BB647" s="5">
        <v>93.3</v>
      </c>
      <c r="BC647" s="5">
        <v>93</v>
      </c>
      <c r="BD647" s="5">
        <v>93</v>
      </c>
      <c r="BE647" s="5">
        <v>93.3</v>
      </c>
      <c r="BF647" s="5">
        <v>93.3</v>
      </c>
      <c r="BG647" s="5">
        <v>93.3</v>
      </c>
      <c r="BH647" s="5">
        <v>93.3</v>
      </c>
      <c r="BI647" s="5">
        <v>93.1</v>
      </c>
      <c r="BJ647" s="5">
        <v>93.2</v>
      </c>
      <c r="BK647" s="5">
        <v>93.3</v>
      </c>
      <c r="BL647" s="5">
        <v>93.4</v>
      </c>
      <c r="BM647" s="5">
        <v>94.9</v>
      </c>
      <c r="BN647" s="5">
        <v>94.9</v>
      </c>
      <c r="BO647" s="5">
        <v>94.2</v>
      </c>
      <c r="BP647" s="5">
        <v>94</v>
      </c>
      <c r="BQ647" s="5">
        <v>93.9</v>
      </c>
      <c r="BR647" s="5">
        <v>93.9</v>
      </c>
      <c r="BS647" s="5">
        <v>93.9</v>
      </c>
      <c r="BT647" s="5">
        <v>93.9</v>
      </c>
      <c r="BU647" s="5">
        <v>93.9</v>
      </c>
      <c r="BV647" s="5">
        <v>93.9</v>
      </c>
      <c r="BW647" s="5">
        <v>93.8</v>
      </c>
      <c r="BX647" s="5">
        <v>93.4</v>
      </c>
      <c r="BY647" s="5">
        <v>93.4</v>
      </c>
      <c r="BZ647" s="5">
        <v>93.6</v>
      </c>
      <c r="CA647" s="5">
        <v>93.6</v>
      </c>
      <c r="CB647" s="5">
        <v>93.8</v>
      </c>
      <c r="CC647" s="5">
        <v>93.4</v>
      </c>
      <c r="CD647" s="5">
        <v>93.8</v>
      </c>
      <c r="CE647" s="5">
        <v>93.8</v>
      </c>
      <c r="CF647" s="5">
        <v>93.4</v>
      </c>
      <c r="CG647" s="5">
        <v>93.1</v>
      </c>
      <c r="CH647" s="5">
        <v>93.1</v>
      </c>
      <c r="CI647" s="5">
        <v>93.1</v>
      </c>
      <c r="CJ647" s="5">
        <v>93.4</v>
      </c>
      <c r="CK647" s="5">
        <v>93.1</v>
      </c>
      <c r="CL647" s="5">
        <v>93.1</v>
      </c>
      <c r="CM647" s="5">
        <v>93.1</v>
      </c>
      <c r="CN647" s="5">
        <v>93.4</v>
      </c>
      <c r="CO647" s="5">
        <v>93.4</v>
      </c>
      <c r="CP647" s="5">
        <v>93.4</v>
      </c>
      <c r="CQ647" s="5">
        <v>93.1</v>
      </c>
      <c r="CR647" s="5">
        <v>93.1</v>
      </c>
      <c r="CS647" s="5">
        <v>92.7</v>
      </c>
      <c r="CT647" s="5">
        <v>92.7</v>
      </c>
      <c r="CU647" s="5">
        <v>92.7</v>
      </c>
      <c r="CV647" s="5">
        <v>92.7</v>
      </c>
      <c r="CW647" s="5">
        <v>92.7</v>
      </c>
      <c r="CX647" s="5">
        <v>93.4</v>
      </c>
      <c r="CY647" s="5">
        <v>93.4</v>
      </c>
      <c r="CZ647" s="5">
        <v>93.4</v>
      </c>
      <c r="DA647" s="5">
        <v>94.5</v>
      </c>
      <c r="DB647" s="5">
        <v>94.5</v>
      </c>
      <c r="DC647" s="5">
        <v>83.5</v>
      </c>
      <c r="DD647" s="5">
        <v>87.2</v>
      </c>
      <c r="DE647" s="5">
        <v>87.2</v>
      </c>
      <c r="DF647" s="5">
        <v>87.2</v>
      </c>
      <c r="DG647" s="5">
        <v>88.3</v>
      </c>
      <c r="DH647" s="5">
        <v>88.8</v>
      </c>
      <c r="DI647" s="5">
        <v>91.3</v>
      </c>
      <c r="DJ647" s="5">
        <v>91.3</v>
      </c>
      <c r="DK647" s="5">
        <v>89.7</v>
      </c>
      <c r="DL647" s="5">
        <v>89.3</v>
      </c>
      <c r="DM647" s="5">
        <v>89.4</v>
      </c>
      <c r="DN647" s="5">
        <v>89.8</v>
      </c>
      <c r="DO647" s="5">
        <v>92</v>
      </c>
      <c r="DP647" s="5">
        <v>92</v>
      </c>
      <c r="DQ647" s="5">
        <v>91.5</v>
      </c>
      <c r="DR647" s="5">
        <v>90.5</v>
      </c>
      <c r="DS647" s="5">
        <v>90.7</v>
      </c>
      <c r="DT647" s="5">
        <v>90.7</v>
      </c>
    </row>
    <row r="648" spans="1:124">
      <c r="A648" s="3" t="s">
        <v>1309</v>
      </c>
      <c r="B648" s="3" t="s">
        <v>1310</v>
      </c>
      <c r="C648" s="4">
        <v>0.30997999999999998</v>
      </c>
      <c r="D648" s="5">
        <v>103.2</v>
      </c>
      <c r="E648" s="5">
        <v>104.3</v>
      </c>
      <c r="F648" s="5">
        <v>102.1</v>
      </c>
      <c r="G648" s="5">
        <v>101.7</v>
      </c>
      <c r="H648" s="5">
        <v>102.7</v>
      </c>
      <c r="I648" s="5">
        <v>104.1</v>
      </c>
      <c r="J648" s="5">
        <v>101.7</v>
      </c>
      <c r="K648" s="5">
        <v>103.2</v>
      </c>
      <c r="L648" s="5">
        <v>102.7</v>
      </c>
      <c r="M648" s="5">
        <v>101.5</v>
      </c>
      <c r="N648" s="5">
        <v>103.2</v>
      </c>
      <c r="O648" s="5">
        <v>103</v>
      </c>
      <c r="P648" s="5">
        <v>101</v>
      </c>
      <c r="Q648" s="5">
        <v>108.7</v>
      </c>
      <c r="R648" s="5">
        <v>111</v>
      </c>
      <c r="S648" s="5">
        <v>110.7</v>
      </c>
      <c r="T648" s="5">
        <v>110.8</v>
      </c>
      <c r="U648" s="5">
        <v>110</v>
      </c>
      <c r="V648" s="5">
        <v>106.6</v>
      </c>
      <c r="W648" s="5">
        <v>103.4</v>
      </c>
      <c r="X648" s="5">
        <v>104.1</v>
      </c>
      <c r="Y648" s="5">
        <v>105.6</v>
      </c>
      <c r="Z648" s="5">
        <v>104.4</v>
      </c>
      <c r="AA648" s="5">
        <v>105.9</v>
      </c>
      <c r="AB648" s="5">
        <v>108.9</v>
      </c>
      <c r="AC648" s="5">
        <v>109.2</v>
      </c>
      <c r="AD648" s="5">
        <v>105.8</v>
      </c>
      <c r="AE648" s="5">
        <v>107.4</v>
      </c>
      <c r="AF648" s="5">
        <v>104.8</v>
      </c>
      <c r="AG648" s="5">
        <v>105.2</v>
      </c>
      <c r="AH648" s="5">
        <v>104.4</v>
      </c>
      <c r="AI648" s="5">
        <v>106.9</v>
      </c>
      <c r="AJ648" s="5">
        <v>106</v>
      </c>
      <c r="AK648" s="5">
        <v>108.8</v>
      </c>
      <c r="AL648" s="5">
        <v>108.7</v>
      </c>
      <c r="AM648" s="5">
        <v>109.8</v>
      </c>
      <c r="AN648" s="5">
        <v>104.2</v>
      </c>
      <c r="AO648" s="5">
        <v>102.9</v>
      </c>
      <c r="AP648" s="5">
        <v>103.7</v>
      </c>
      <c r="AQ648" s="5">
        <v>104.1</v>
      </c>
      <c r="AR648" s="5">
        <v>104.1</v>
      </c>
      <c r="AS648" s="5">
        <v>104.1</v>
      </c>
      <c r="AT648" s="5">
        <v>104.6</v>
      </c>
      <c r="AU648" s="5">
        <v>106.6</v>
      </c>
      <c r="AV648" s="5">
        <v>106.6</v>
      </c>
      <c r="AW648" s="5">
        <v>106.6</v>
      </c>
      <c r="AX648" s="5">
        <v>106.6</v>
      </c>
      <c r="AY648" s="5">
        <v>106.6</v>
      </c>
      <c r="AZ648" s="5">
        <v>104.1</v>
      </c>
      <c r="BA648" s="5">
        <v>104.1</v>
      </c>
      <c r="BB648" s="5">
        <v>104.1</v>
      </c>
      <c r="BC648" s="5">
        <v>104.1</v>
      </c>
      <c r="BD648" s="5">
        <v>104.1</v>
      </c>
      <c r="BE648" s="5">
        <v>104.1</v>
      </c>
      <c r="BF648" s="5">
        <v>104.1</v>
      </c>
      <c r="BG648" s="5">
        <v>104.1</v>
      </c>
      <c r="BH648" s="5">
        <v>104.1</v>
      </c>
      <c r="BI648" s="5">
        <v>104.1</v>
      </c>
      <c r="BJ648" s="5">
        <v>104.1</v>
      </c>
      <c r="BK648" s="5">
        <v>104.1</v>
      </c>
      <c r="BL648" s="5">
        <v>104.1</v>
      </c>
      <c r="BM648" s="5">
        <v>104.1</v>
      </c>
      <c r="BN648" s="5">
        <v>104.1</v>
      </c>
      <c r="BO648" s="5">
        <v>104.7</v>
      </c>
      <c r="BP648" s="5">
        <v>104.7</v>
      </c>
      <c r="BQ648" s="5">
        <v>116</v>
      </c>
      <c r="BR648" s="5">
        <v>115.7</v>
      </c>
      <c r="BS648" s="5">
        <v>115.7</v>
      </c>
      <c r="BT648" s="5">
        <v>116</v>
      </c>
      <c r="BU648" s="5">
        <v>114.2</v>
      </c>
      <c r="BV648" s="5">
        <v>114.3</v>
      </c>
      <c r="BW648" s="5">
        <v>114</v>
      </c>
      <c r="BX648" s="5">
        <v>117.1</v>
      </c>
      <c r="BY648" s="5">
        <v>116.3</v>
      </c>
      <c r="BZ648" s="5">
        <v>117.4</v>
      </c>
      <c r="CA648" s="5">
        <v>116.4</v>
      </c>
      <c r="CB648" s="5">
        <v>116.2</v>
      </c>
      <c r="CC648" s="5">
        <v>117.4</v>
      </c>
      <c r="CD648" s="5">
        <v>117.3</v>
      </c>
      <c r="CE648" s="5">
        <v>116.5</v>
      </c>
      <c r="CF648" s="5">
        <v>116.8</v>
      </c>
      <c r="CG648" s="5">
        <v>116.5</v>
      </c>
      <c r="CH648" s="5">
        <v>116.6</v>
      </c>
      <c r="CI648" s="5">
        <v>116.3</v>
      </c>
      <c r="CJ648" s="5">
        <v>116.6</v>
      </c>
      <c r="CK648" s="5">
        <v>116.8</v>
      </c>
      <c r="CL648" s="5">
        <v>116.7</v>
      </c>
      <c r="CM648" s="5">
        <v>116.9</v>
      </c>
      <c r="CN648" s="5">
        <v>117.2</v>
      </c>
      <c r="CO648" s="5">
        <v>117.6</v>
      </c>
      <c r="CP648" s="5">
        <v>117.5</v>
      </c>
      <c r="CQ648" s="5">
        <v>118.8</v>
      </c>
      <c r="CR648" s="5">
        <v>118.9</v>
      </c>
      <c r="CS648" s="5">
        <v>116.8</v>
      </c>
      <c r="CT648" s="5">
        <v>115</v>
      </c>
      <c r="CU648" s="5">
        <v>114.9</v>
      </c>
      <c r="CV648" s="5">
        <v>115.1</v>
      </c>
      <c r="CW648" s="5">
        <v>115</v>
      </c>
      <c r="CX648" s="5">
        <v>115.4</v>
      </c>
      <c r="CY648" s="5">
        <v>114.8</v>
      </c>
      <c r="CZ648" s="5">
        <v>114.2</v>
      </c>
      <c r="DA648" s="5">
        <v>114.3</v>
      </c>
      <c r="DB648" s="5">
        <v>114.2</v>
      </c>
      <c r="DC648" s="5">
        <v>114.4</v>
      </c>
      <c r="DD648" s="5">
        <v>114.6</v>
      </c>
      <c r="DE648" s="5">
        <v>115.1</v>
      </c>
      <c r="DF648" s="5">
        <v>115</v>
      </c>
      <c r="DG648" s="5">
        <v>116.4</v>
      </c>
      <c r="DH648" s="5">
        <v>116.3</v>
      </c>
      <c r="DI648" s="5">
        <v>118.4</v>
      </c>
      <c r="DJ648" s="5">
        <v>120.7</v>
      </c>
      <c r="DK648" s="5">
        <v>119.7</v>
      </c>
      <c r="DL648" s="5">
        <v>119.3</v>
      </c>
      <c r="DM648" s="5">
        <v>119.3</v>
      </c>
      <c r="DN648" s="5">
        <v>119.3</v>
      </c>
      <c r="DO648" s="5">
        <v>120.5</v>
      </c>
      <c r="DP648" s="5">
        <v>120.5</v>
      </c>
      <c r="DQ648" s="5">
        <v>128.6</v>
      </c>
      <c r="DR648" s="5">
        <v>128.6</v>
      </c>
      <c r="DS648" s="5">
        <v>128.80000000000001</v>
      </c>
      <c r="DT648" s="5">
        <v>128.19999999999999</v>
      </c>
    </row>
    <row r="649" spans="1:124">
      <c r="A649" s="3" t="s">
        <v>1311</v>
      </c>
      <c r="B649" s="3" t="s">
        <v>1312</v>
      </c>
      <c r="C649" s="4">
        <v>0.30578</v>
      </c>
      <c r="D649" s="5">
        <v>103.3</v>
      </c>
      <c r="E649" s="5">
        <v>104.4</v>
      </c>
      <c r="F649" s="5">
        <v>102.1</v>
      </c>
      <c r="G649" s="5">
        <v>101.7</v>
      </c>
      <c r="H649" s="5">
        <v>102.8</v>
      </c>
      <c r="I649" s="5">
        <v>104.1</v>
      </c>
      <c r="J649" s="5">
        <v>101.7</v>
      </c>
      <c r="K649" s="5">
        <v>103.3</v>
      </c>
      <c r="L649" s="5">
        <v>102.8</v>
      </c>
      <c r="M649" s="5">
        <v>101.5</v>
      </c>
      <c r="N649" s="5">
        <v>103.3</v>
      </c>
      <c r="O649" s="5">
        <v>103</v>
      </c>
      <c r="P649" s="5">
        <v>101</v>
      </c>
      <c r="Q649" s="5">
        <v>108.8</v>
      </c>
      <c r="R649" s="5">
        <v>111.2</v>
      </c>
      <c r="S649" s="5">
        <v>110.8</v>
      </c>
      <c r="T649" s="5">
        <v>110.9</v>
      </c>
      <c r="U649" s="5">
        <v>110.1</v>
      </c>
      <c r="V649" s="5">
        <v>106.6</v>
      </c>
      <c r="W649" s="5">
        <v>103.3</v>
      </c>
      <c r="X649" s="5">
        <v>104.2</v>
      </c>
      <c r="Y649" s="5">
        <v>105.7</v>
      </c>
      <c r="Z649" s="5">
        <v>104.5</v>
      </c>
      <c r="AA649" s="5">
        <v>106</v>
      </c>
      <c r="AB649" s="5">
        <v>109.1</v>
      </c>
      <c r="AC649" s="5">
        <v>109.4</v>
      </c>
      <c r="AD649" s="5">
        <v>105.9</v>
      </c>
      <c r="AE649" s="5">
        <v>107.5</v>
      </c>
      <c r="AF649" s="5">
        <v>105</v>
      </c>
      <c r="AG649" s="5">
        <v>105.3</v>
      </c>
      <c r="AH649" s="5">
        <v>104.5</v>
      </c>
      <c r="AI649" s="5">
        <v>107.1</v>
      </c>
      <c r="AJ649" s="5">
        <v>106.2</v>
      </c>
      <c r="AK649" s="5">
        <v>109</v>
      </c>
      <c r="AL649" s="5">
        <v>108.9</v>
      </c>
      <c r="AM649" s="5">
        <v>110</v>
      </c>
      <c r="AN649" s="5">
        <v>104.3</v>
      </c>
      <c r="AO649" s="5">
        <v>103</v>
      </c>
      <c r="AP649" s="5">
        <v>103.9</v>
      </c>
      <c r="AQ649" s="5">
        <v>104.2</v>
      </c>
      <c r="AR649" s="5">
        <v>104.2</v>
      </c>
      <c r="AS649" s="5">
        <v>104.2</v>
      </c>
      <c r="AT649" s="5">
        <v>104.7</v>
      </c>
      <c r="AU649" s="5">
        <v>106.7</v>
      </c>
      <c r="AV649" s="5">
        <v>106.7</v>
      </c>
      <c r="AW649" s="5">
        <v>106.7</v>
      </c>
      <c r="AX649" s="5">
        <v>106.7</v>
      </c>
      <c r="AY649" s="5">
        <v>106.7</v>
      </c>
      <c r="AZ649" s="5">
        <v>104.2</v>
      </c>
      <c r="BA649" s="5">
        <v>104.2</v>
      </c>
      <c r="BB649" s="5">
        <v>104.2</v>
      </c>
      <c r="BC649" s="5">
        <v>104.2</v>
      </c>
      <c r="BD649" s="5">
        <v>104.2</v>
      </c>
      <c r="BE649" s="5">
        <v>104.2</v>
      </c>
      <c r="BF649" s="5">
        <v>104.2</v>
      </c>
      <c r="BG649" s="5">
        <v>104.2</v>
      </c>
      <c r="BH649" s="5">
        <v>104.2</v>
      </c>
      <c r="BI649" s="5">
        <v>104.2</v>
      </c>
      <c r="BJ649" s="5">
        <v>104.2</v>
      </c>
      <c r="BK649" s="5">
        <v>104.2</v>
      </c>
      <c r="BL649" s="5">
        <v>104.2</v>
      </c>
      <c r="BM649" s="5">
        <v>104.2</v>
      </c>
      <c r="BN649" s="5">
        <v>104.2</v>
      </c>
      <c r="BO649" s="5">
        <v>104.8</v>
      </c>
      <c r="BP649" s="5">
        <v>104.8</v>
      </c>
      <c r="BQ649" s="5">
        <v>116.3</v>
      </c>
      <c r="BR649" s="5">
        <v>116</v>
      </c>
      <c r="BS649" s="5">
        <v>116</v>
      </c>
      <c r="BT649" s="5">
        <v>116.3</v>
      </c>
      <c r="BU649" s="5">
        <v>114.5</v>
      </c>
      <c r="BV649" s="5">
        <v>114.6</v>
      </c>
      <c r="BW649" s="5">
        <v>114.3</v>
      </c>
      <c r="BX649" s="5">
        <v>117.4</v>
      </c>
      <c r="BY649" s="5">
        <v>116.6</v>
      </c>
      <c r="BZ649" s="5">
        <v>117.6</v>
      </c>
      <c r="CA649" s="5">
        <v>116.7</v>
      </c>
      <c r="CB649" s="5">
        <v>116.5</v>
      </c>
      <c r="CC649" s="5">
        <v>117.7</v>
      </c>
      <c r="CD649" s="5">
        <v>117.6</v>
      </c>
      <c r="CE649" s="5">
        <v>116.8</v>
      </c>
      <c r="CF649" s="5">
        <v>117</v>
      </c>
      <c r="CG649" s="5">
        <v>116.7</v>
      </c>
      <c r="CH649" s="5">
        <v>116.9</v>
      </c>
      <c r="CI649" s="5">
        <v>116.6</v>
      </c>
      <c r="CJ649" s="5">
        <v>116.9</v>
      </c>
      <c r="CK649" s="5">
        <v>117.1</v>
      </c>
      <c r="CL649" s="5">
        <v>117.2</v>
      </c>
      <c r="CM649" s="5">
        <v>117.4</v>
      </c>
      <c r="CN649" s="5">
        <v>117.6</v>
      </c>
      <c r="CO649" s="5">
        <v>118.1</v>
      </c>
      <c r="CP649" s="5">
        <v>117.9</v>
      </c>
      <c r="CQ649" s="5">
        <v>119.3</v>
      </c>
      <c r="CR649" s="5">
        <v>119.4</v>
      </c>
      <c r="CS649" s="5">
        <v>117.2</v>
      </c>
      <c r="CT649" s="5">
        <v>115.4</v>
      </c>
      <c r="CU649" s="5">
        <v>115.3</v>
      </c>
      <c r="CV649" s="5">
        <v>115.5</v>
      </c>
      <c r="CW649" s="5">
        <v>115.5</v>
      </c>
      <c r="CX649" s="5">
        <v>115.9</v>
      </c>
      <c r="CY649" s="5">
        <v>115.2</v>
      </c>
      <c r="CZ649" s="5">
        <v>114.6</v>
      </c>
      <c r="DA649" s="5">
        <v>114.7</v>
      </c>
      <c r="DB649" s="5">
        <v>114.6</v>
      </c>
      <c r="DC649" s="5">
        <v>114.8</v>
      </c>
      <c r="DD649" s="5">
        <v>115.1</v>
      </c>
      <c r="DE649" s="5">
        <v>115.5</v>
      </c>
      <c r="DF649" s="5">
        <v>115.4</v>
      </c>
      <c r="DG649" s="5">
        <v>116.8</v>
      </c>
      <c r="DH649" s="5">
        <v>116.8</v>
      </c>
      <c r="DI649" s="5">
        <v>118.9</v>
      </c>
      <c r="DJ649" s="5">
        <v>121.2</v>
      </c>
      <c r="DK649" s="5">
        <v>120.3</v>
      </c>
      <c r="DL649" s="5">
        <v>119.9</v>
      </c>
      <c r="DM649" s="5">
        <v>119.9</v>
      </c>
      <c r="DN649" s="5">
        <v>119.9</v>
      </c>
      <c r="DO649" s="5">
        <v>121.1</v>
      </c>
      <c r="DP649" s="5">
        <v>121</v>
      </c>
      <c r="DQ649" s="5">
        <v>129.30000000000001</v>
      </c>
      <c r="DR649" s="5">
        <v>129.30000000000001</v>
      </c>
      <c r="DS649" s="5">
        <v>129.5</v>
      </c>
      <c r="DT649" s="5">
        <v>128.9</v>
      </c>
    </row>
    <row r="650" spans="1:124">
      <c r="A650" s="3" t="s">
        <v>1313</v>
      </c>
      <c r="B650" s="3" t="s">
        <v>1314</v>
      </c>
      <c r="C650" s="4">
        <v>4.1999999999999997E-3</v>
      </c>
      <c r="D650" s="5">
        <v>100</v>
      </c>
      <c r="E650" s="5">
        <v>100</v>
      </c>
      <c r="F650" s="5">
        <v>100</v>
      </c>
      <c r="G650" s="5">
        <v>100</v>
      </c>
      <c r="H650" s="5">
        <v>100</v>
      </c>
      <c r="I650" s="5">
        <v>100</v>
      </c>
      <c r="J650" s="5">
        <v>100</v>
      </c>
      <c r="K650" s="5">
        <v>100</v>
      </c>
      <c r="L650" s="5">
        <v>100</v>
      </c>
      <c r="M650" s="5">
        <v>100</v>
      </c>
      <c r="N650" s="5">
        <v>100</v>
      </c>
      <c r="O650" s="5">
        <v>100</v>
      </c>
      <c r="P650" s="5">
        <v>100</v>
      </c>
      <c r="Q650" s="5">
        <v>100</v>
      </c>
      <c r="R650" s="5">
        <v>100</v>
      </c>
      <c r="S650" s="5">
        <v>100</v>
      </c>
      <c r="T650" s="5">
        <v>100</v>
      </c>
      <c r="U650" s="5">
        <v>100</v>
      </c>
      <c r="V650" s="5">
        <v>106.5</v>
      </c>
      <c r="W650" s="5">
        <v>106.5</v>
      </c>
      <c r="X650" s="5">
        <v>95.7</v>
      </c>
      <c r="Y650" s="5">
        <v>95.7</v>
      </c>
      <c r="Z650" s="5">
        <v>95.7</v>
      </c>
      <c r="AA650" s="5">
        <v>95.7</v>
      </c>
      <c r="AB650" s="5">
        <v>95.7</v>
      </c>
      <c r="AC650" s="5">
        <v>95.7</v>
      </c>
      <c r="AD650" s="5">
        <v>95.7</v>
      </c>
      <c r="AE650" s="5">
        <v>95.7</v>
      </c>
      <c r="AF650" s="5">
        <v>95.7</v>
      </c>
      <c r="AG650" s="5">
        <v>95.7</v>
      </c>
      <c r="AH650" s="5">
        <v>95.7</v>
      </c>
      <c r="AI650" s="5">
        <v>95.7</v>
      </c>
      <c r="AJ650" s="5">
        <v>95.7</v>
      </c>
      <c r="AK650" s="5">
        <v>95.7</v>
      </c>
      <c r="AL650" s="5">
        <v>95.7</v>
      </c>
      <c r="AM650" s="5">
        <v>95.7</v>
      </c>
      <c r="AN650" s="5">
        <v>95.7</v>
      </c>
      <c r="AO650" s="5">
        <v>95.7</v>
      </c>
      <c r="AP650" s="5">
        <v>95.7</v>
      </c>
      <c r="AQ650" s="5">
        <v>95.7</v>
      </c>
      <c r="AR650" s="5">
        <v>95.7</v>
      </c>
      <c r="AS650" s="5">
        <v>95.7</v>
      </c>
      <c r="AT650" s="5">
        <v>95.7</v>
      </c>
      <c r="AU650" s="5">
        <v>95.7</v>
      </c>
      <c r="AV650" s="5">
        <v>95.7</v>
      </c>
      <c r="AW650" s="5">
        <v>95.7</v>
      </c>
      <c r="AX650" s="5">
        <v>95.7</v>
      </c>
      <c r="AY650" s="5">
        <v>95.7</v>
      </c>
      <c r="AZ650" s="5">
        <v>95.7</v>
      </c>
      <c r="BA650" s="5">
        <v>95.7</v>
      </c>
      <c r="BB650" s="5">
        <v>95.7</v>
      </c>
      <c r="BC650" s="5">
        <v>95.7</v>
      </c>
      <c r="BD650" s="5">
        <v>95.7</v>
      </c>
      <c r="BE650" s="5">
        <v>95.7</v>
      </c>
      <c r="BF650" s="5">
        <v>95.7</v>
      </c>
      <c r="BG650" s="5">
        <v>95.7</v>
      </c>
      <c r="BH650" s="5">
        <v>95.7</v>
      </c>
      <c r="BI650" s="5">
        <v>95.7</v>
      </c>
      <c r="BJ650" s="5">
        <v>95.7</v>
      </c>
      <c r="BK650" s="5">
        <v>95.7</v>
      </c>
      <c r="BL650" s="5">
        <v>95.7</v>
      </c>
      <c r="BM650" s="5">
        <v>95.7</v>
      </c>
      <c r="BN650" s="5">
        <v>95.7</v>
      </c>
      <c r="BO650" s="5">
        <v>95.7</v>
      </c>
      <c r="BP650" s="5">
        <v>95.7</v>
      </c>
      <c r="BQ650" s="5">
        <v>95.7</v>
      </c>
      <c r="BR650" s="5">
        <v>95.7</v>
      </c>
      <c r="BS650" s="5">
        <v>95.7</v>
      </c>
      <c r="BT650" s="5">
        <v>95.7</v>
      </c>
      <c r="BU650" s="5">
        <v>95.7</v>
      </c>
      <c r="BV650" s="5">
        <v>95.7</v>
      </c>
      <c r="BW650" s="5">
        <v>95.7</v>
      </c>
      <c r="BX650" s="5">
        <v>95.7</v>
      </c>
      <c r="BY650" s="5">
        <v>95.7</v>
      </c>
      <c r="BZ650" s="5">
        <v>95.7</v>
      </c>
      <c r="CA650" s="5">
        <v>95.7</v>
      </c>
      <c r="CB650" s="5">
        <v>95.7</v>
      </c>
      <c r="CC650" s="5">
        <v>95.7</v>
      </c>
      <c r="CD650" s="5">
        <v>95.7</v>
      </c>
      <c r="CE650" s="5">
        <v>95.7</v>
      </c>
      <c r="CF650" s="5">
        <v>95.7</v>
      </c>
      <c r="CG650" s="5">
        <v>95.7</v>
      </c>
      <c r="CH650" s="5">
        <v>95.7</v>
      </c>
      <c r="CI650" s="5">
        <v>95.7</v>
      </c>
      <c r="CJ650" s="5">
        <v>89.9</v>
      </c>
      <c r="CK650" s="5">
        <v>89.9</v>
      </c>
      <c r="CL650" s="5">
        <v>84.2</v>
      </c>
      <c r="CM650" s="5">
        <v>84.2</v>
      </c>
      <c r="CN650" s="5">
        <v>84.2</v>
      </c>
      <c r="CO650" s="5">
        <v>84.2</v>
      </c>
      <c r="CP650" s="5">
        <v>84.2</v>
      </c>
      <c r="CQ650" s="5">
        <v>84.2</v>
      </c>
      <c r="CR650" s="5">
        <v>84.2</v>
      </c>
      <c r="CS650" s="5">
        <v>84.2</v>
      </c>
      <c r="CT650" s="5">
        <v>84.2</v>
      </c>
      <c r="CU650" s="5">
        <v>84.2</v>
      </c>
      <c r="CV650" s="5">
        <v>84.2</v>
      </c>
      <c r="CW650" s="5">
        <v>84.2</v>
      </c>
      <c r="CX650" s="5">
        <v>84.2</v>
      </c>
      <c r="CY650" s="5">
        <v>84.2</v>
      </c>
      <c r="CZ650" s="5">
        <v>84.2</v>
      </c>
      <c r="DA650" s="5">
        <v>84.2</v>
      </c>
      <c r="DB650" s="5">
        <v>84.2</v>
      </c>
      <c r="DC650" s="5">
        <v>84.2</v>
      </c>
      <c r="DD650" s="5">
        <v>84.2</v>
      </c>
      <c r="DE650" s="5">
        <v>84.2</v>
      </c>
      <c r="DF650" s="5">
        <v>84.2</v>
      </c>
      <c r="DG650" s="5">
        <v>84.2</v>
      </c>
      <c r="DH650" s="5">
        <v>79.099999999999994</v>
      </c>
      <c r="DI650" s="5">
        <v>79.099999999999994</v>
      </c>
      <c r="DJ650" s="5">
        <v>79.099999999999994</v>
      </c>
      <c r="DK650" s="5">
        <v>79.099999999999994</v>
      </c>
      <c r="DL650" s="5">
        <v>79.099999999999994</v>
      </c>
      <c r="DM650" s="5">
        <v>79.099999999999994</v>
      </c>
      <c r="DN650" s="5">
        <v>79.099999999999994</v>
      </c>
      <c r="DO650" s="5">
        <v>79.099999999999994</v>
      </c>
      <c r="DP650" s="5">
        <v>79.099999999999994</v>
      </c>
      <c r="DQ650" s="5">
        <v>79.099999999999994</v>
      </c>
      <c r="DR650" s="5">
        <v>79.099999999999994</v>
      </c>
      <c r="DS650" s="5">
        <v>79.099999999999994</v>
      </c>
      <c r="DT650" s="5">
        <v>79.099999999999994</v>
      </c>
    </row>
    <row r="651" spans="1:124">
      <c r="A651" s="3" t="s">
        <v>1315</v>
      </c>
      <c r="B651" s="3" t="s">
        <v>1316</v>
      </c>
      <c r="C651" s="4">
        <v>0.64095000000000002</v>
      </c>
      <c r="D651" s="5">
        <v>98.5</v>
      </c>
      <c r="E651" s="5">
        <v>99.7</v>
      </c>
      <c r="F651" s="5">
        <v>98.7</v>
      </c>
      <c r="G651" s="5">
        <v>98.9</v>
      </c>
      <c r="H651" s="5">
        <v>99.8</v>
      </c>
      <c r="I651" s="5">
        <v>99.6</v>
      </c>
      <c r="J651" s="5">
        <v>102.1</v>
      </c>
      <c r="K651" s="5">
        <v>102.3</v>
      </c>
      <c r="L651" s="5">
        <v>101.8</v>
      </c>
      <c r="M651" s="5">
        <v>101.6</v>
      </c>
      <c r="N651" s="5">
        <v>97.4</v>
      </c>
      <c r="O651" s="5">
        <v>98.6</v>
      </c>
      <c r="P651" s="5">
        <v>99.2</v>
      </c>
      <c r="Q651" s="5">
        <v>98.7</v>
      </c>
      <c r="R651" s="5">
        <v>99.6</v>
      </c>
      <c r="S651" s="5">
        <v>99.1</v>
      </c>
      <c r="T651" s="5">
        <v>100.3</v>
      </c>
      <c r="U651" s="5">
        <v>100.1</v>
      </c>
      <c r="V651" s="5">
        <v>100.6</v>
      </c>
      <c r="W651" s="5">
        <v>101.2</v>
      </c>
      <c r="X651" s="5">
        <v>97.8</v>
      </c>
      <c r="Y651" s="5">
        <v>100.9</v>
      </c>
      <c r="Z651" s="5">
        <v>100.7</v>
      </c>
      <c r="AA651" s="5">
        <v>99.2</v>
      </c>
      <c r="AB651" s="5">
        <v>100.5</v>
      </c>
      <c r="AC651" s="5">
        <v>100.5</v>
      </c>
      <c r="AD651" s="5">
        <v>101.1</v>
      </c>
      <c r="AE651" s="5">
        <v>100.8</v>
      </c>
      <c r="AF651" s="5">
        <v>100.3</v>
      </c>
      <c r="AG651" s="5">
        <v>100.1</v>
      </c>
      <c r="AH651" s="5">
        <v>102.1</v>
      </c>
      <c r="AI651" s="5">
        <v>101.3</v>
      </c>
      <c r="AJ651" s="5">
        <v>102.3</v>
      </c>
      <c r="AK651" s="5">
        <v>102.3</v>
      </c>
      <c r="AL651" s="5">
        <v>98.2</v>
      </c>
      <c r="AM651" s="5">
        <v>98.4</v>
      </c>
      <c r="AN651" s="5">
        <v>98.2</v>
      </c>
      <c r="AO651" s="5">
        <v>99.4</v>
      </c>
      <c r="AP651" s="5">
        <v>101.4</v>
      </c>
      <c r="AQ651" s="5">
        <v>100.2</v>
      </c>
      <c r="AR651" s="5">
        <v>99.6</v>
      </c>
      <c r="AS651" s="5">
        <v>100.9</v>
      </c>
      <c r="AT651" s="5">
        <v>103.8</v>
      </c>
      <c r="AU651" s="5">
        <v>105.3</v>
      </c>
      <c r="AV651" s="5">
        <v>102.9</v>
      </c>
      <c r="AW651" s="5">
        <v>103.6</v>
      </c>
      <c r="AX651" s="5">
        <v>102</v>
      </c>
      <c r="AY651" s="5">
        <v>100.8</v>
      </c>
      <c r="AZ651" s="5">
        <v>99.7</v>
      </c>
      <c r="BA651" s="5">
        <v>99.8</v>
      </c>
      <c r="BB651" s="5">
        <v>99.3</v>
      </c>
      <c r="BC651" s="5">
        <v>99.4</v>
      </c>
      <c r="BD651" s="5">
        <v>100.2</v>
      </c>
      <c r="BE651" s="5">
        <v>99.4</v>
      </c>
      <c r="BF651" s="5">
        <v>101.1</v>
      </c>
      <c r="BG651" s="5">
        <v>101.7</v>
      </c>
      <c r="BH651" s="5">
        <v>98.6</v>
      </c>
      <c r="BI651" s="5">
        <v>99.6</v>
      </c>
      <c r="BJ651" s="5">
        <v>100.8</v>
      </c>
      <c r="BK651" s="5">
        <v>99.8</v>
      </c>
      <c r="BL651" s="5">
        <v>102.8</v>
      </c>
      <c r="BM651" s="5">
        <v>100.2</v>
      </c>
      <c r="BN651" s="5">
        <v>101.6</v>
      </c>
      <c r="BO651" s="5">
        <v>103.4</v>
      </c>
      <c r="BP651" s="5">
        <v>104.5</v>
      </c>
      <c r="BQ651" s="5">
        <v>105</v>
      </c>
      <c r="BR651" s="5">
        <v>103.5</v>
      </c>
      <c r="BS651" s="5">
        <v>101.4</v>
      </c>
      <c r="BT651" s="5">
        <v>102.9</v>
      </c>
      <c r="BU651" s="5">
        <v>103.9</v>
      </c>
      <c r="BV651" s="5">
        <v>104.1</v>
      </c>
      <c r="BW651" s="5">
        <v>103.4</v>
      </c>
      <c r="BX651" s="5">
        <v>103.9</v>
      </c>
      <c r="BY651" s="5">
        <v>103.6</v>
      </c>
      <c r="BZ651" s="5">
        <v>104.6</v>
      </c>
      <c r="CA651" s="5">
        <v>103</v>
      </c>
      <c r="CB651" s="5">
        <v>105.4</v>
      </c>
      <c r="CC651" s="5">
        <v>103.4</v>
      </c>
      <c r="CD651" s="5">
        <v>105.5</v>
      </c>
      <c r="CE651" s="5">
        <v>104.9</v>
      </c>
      <c r="CF651" s="5">
        <v>102.6</v>
      </c>
      <c r="CG651" s="5">
        <v>103.8</v>
      </c>
      <c r="CH651" s="5">
        <v>102.4</v>
      </c>
      <c r="CI651" s="5">
        <v>102.8</v>
      </c>
      <c r="CJ651" s="5">
        <v>101.9</v>
      </c>
      <c r="CK651" s="5">
        <v>102.3</v>
      </c>
      <c r="CL651" s="5">
        <v>102.2</v>
      </c>
      <c r="CM651" s="5">
        <v>101</v>
      </c>
      <c r="CN651" s="5">
        <v>99</v>
      </c>
      <c r="CO651" s="5">
        <v>97.3</v>
      </c>
      <c r="CP651" s="5">
        <v>97.2</v>
      </c>
      <c r="CQ651" s="5">
        <v>95.3</v>
      </c>
      <c r="CR651" s="5">
        <v>96.7</v>
      </c>
      <c r="CS651" s="5">
        <v>96.9</v>
      </c>
      <c r="CT651" s="5">
        <v>96.5</v>
      </c>
      <c r="CU651" s="5">
        <v>99</v>
      </c>
      <c r="CV651" s="5">
        <v>98</v>
      </c>
      <c r="CW651" s="5">
        <v>98.1</v>
      </c>
      <c r="CX651" s="5">
        <v>99.5</v>
      </c>
      <c r="CY651" s="5">
        <v>99.1</v>
      </c>
      <c r="CZ651" s="5">
        <v>98</v>
      </c>
      <c r="DA651" s="5">
        <v>97.9</v>
      </c>
      <c r="DB651" s="5">
        <v>96.5</v>
      </c>
      <c r="DC651" s="5">
        <v>94.7</v>
      </c>
      <c r="DD651" s="5">
        <v>97.5</v>
      </c>
      <c r="DE651" s="5">
        <v>99.1</v>
      </c>
      <c r="DF651" s="5">
        <v>102.4</v>
      </c>
      <c r="DG651" s="5">
        <v>100.9</v>
      </c>
      <c r="DH651" s="5">
        <v>101.8</v>
      </c>
      <c r="DI651" s="5">
        <v>101.5</v>
      </c>
      <c r="DJ651" s="5">
        <v>101.6</v>
      </c>
      <c r="DK651" s="5">
        <v>102.8</v>
      </c>
      <c r="DL651" s="5">
        <v>103</v>
      </c>
      <c r="DM651" s="5">
        <v>101.6</v>
      </c>
      <c r="DN651" s="5">
        <v>102.8</v>
      </c>
      <c r="DO651" s="5">
        <v>103.1</v>
      </c>
      <c r="DP651" s="5">
        <v>100.8</v>
      </c>
      <c r="DQ651" s="5">
        <v>101.4</v>
      </c>
      <c r="DR651" s="5">
        <v>102.3</v>
      </c>
      <c r="DS651" s="5">
        <v>102.2</v>
      </c>
      <c r="DT651" s="5">
        <v>101.2</v>
      </c>
    </row>
    <row r="652" spans="1:124">
      <c r="A652" s="3" t="s">
        <v>1317</v>
      </c>
      <c r="B652" s="3" t="s">
        <v>1318</v>
      </c>
      <c r="C652" s="4">
        <v>0.43702000000000002</v>
      </c>
      <c r="D652" s="5">
        <v>97.5</v>
      </c>
      <c r="E652" s="5">
        <v>99.8</v>
      </c>
      <c r="F652" s="5">
        <v>97.6</v>
      </c>
      <c r="G652" s="5">
        <v>97.5</v>
      </c>
      <c r="H652" s="5">
        <v>97.5</v>
      </c>
      <c r="I652" s="5">
        <v>96.7</v>
      </c>
      <c r="J652" s="5">
        <v>100.3</v>
      </c>
      <c r="K652" s="5">
        <v>100.8</v>
      </c>
      <c r="L652" s="5">
        <v>99.8</v>
      </c>
      <c r="M652" s="5">
        <v>100.3</v>
      </c>
      <c r="N652" s="5">
        <v>94.4</v>
      </c>
      <c r="O652" s="5">
        <v>95.9</v>
      </c>
      <c r="P652" s="5">
        <v>97.5</v>
      </c>
      <c r="Q652" s="5">
        <v>96</v>
      </c>
      <c r="R652" s="5">
        <v>97.1</v>
      </c>
      <c r="S652" s="5">
        <v>96.6</v>
      </c>
      <c r="T652" s="5">
        <v>97.6</v>
      </c>
      <c r="U652" s="5">
        <v>97.7</v>
      </c>
      <c r="V652" s="5">
        <v>98.3</v>
      </c>
      <c r="W652" s="5">
        <v>98.9</v>
      </c>
      <c r="X652" s="5">
        <v>94.7</v>
      </c>
      <c r="Y652" s="5">
        <v>98.3</v>
      </c>
      <c r="Z652" s="5">
        <v>98.1</v>
      </c>
      <c r="AA652" s="5">
        <v>95.4</v>
      </c>
      <c r="AB652" s="5">
        <v>97.2</v>
      </c>
      <c r="AC652" s="5">
        <v>97.4</v>
      </c>
      <c r="AD652" s="5">
        <v>98.3</v>
      </c>
      <c r="AE652" s="5">
        <v>97.7</v>
      </c>
      <c r="AF652" s="5">
        <v>96.7</v>
      </c>
      <c r="AG652" s="5">
        <v>96.8</v>
      </c>
      <c r="AH652" s="5">
        <v>99.2</v>
      </c>
      <c r="AI652" s="5">
        <v>98.1</v>
      </c>
      <c r="AJ652" s="5">
        <v>99.4</v>
      </c>
      <c r="AK652" s="5">
        <v>99.5</v>
      </c>
      <c r="AL652" s="5">
        <v>93.9</v>
      </c>
      <c r="AM652" s="5">
        <v>93.9</v>
      </c>
      <c r="AN652" s="5">
        <v>93.7</v>
      </c>
      <c r="AO652" s="5">
        <v>95</v>
      </c>
      <c r="AP652" s="5">
        <v>97</v>
      </c>
      <c r="AQ652" s="5">
        <v>95.7</v>
      </c>
      <c r="AR652" s="5">
        <v>94.6</v>
      </c>
      <c r="AS652" s="5">
        <v>97.2</v>
      </c>
      <c r="AT652" s="5">
        <v>100.6</v>
      </c>
      <c r="AU652" s="5">
        <v>102.8</v>
      </c>
      <c r="AV652" s="5">
        <v>99.5</v>
      </c>
      <c r="AW652" s="5">
        <v>99.6</v>
      </c>
      <c r="AX652" s="5">
        <v>98.2</v>
      </c>
      <c r="AY652" s="5">
        <v>96.3</v>
      </c>
      <c r="AZ652" s="5">
        <v>94.7</v>
      </c>
      <c r="BA652" s="5">
        <v>95</v>
      </c>
      <c r="BB652" s="5">
        <v>94.3</v>
      </c>
      <c r="BC652" s="5">
        <v>94.7</v>
      </c>
      <c r="BD652" s="5">
        <v>95.7</v>
      </c>
      <c r="BE652" s="5">
        <v>94.6</v>
      </c>
      <c r="BF652" s="5">
        <v>97.1</v>
      </c>
      <c r="BG652" s="5">
        <v>97.7</v>
      </c>
      <c r="BH652" s="5">
        <v>93.5</v>
      </c>
      <c r="BI652" s="5">
        <v>94.8</v>
      </c>
      <c r="BJ652" s="5">
        <v>96.7</v>
      </c>
      <c r="BK652" s="5">
        <v>94.8</v>
      </c>
      <c r="BL652" s="5">
        <v>97.5</v>
      </c>
      <c r="BM652" s="5">
        <v>93.7</v>
      </c>
      <c r="BN652" s="5">
        <v>95.7</v>
      </c>
      <c r="BO652" s="5">
        <v>98.7</v>
      </c>
      <c r="BP652" s="5">
        <v>100</v>
      </c>
      <c r="BQ652" s="5">
        <v>100.6</v>
      </c>
      <c r="BR652" s="5">
        <v>99</v>
      </c>
      <c r="BS652" s="5">
        <v>95.9</v>
      </c>
      <c r="BT652" s="5">
        <v>97.8</v>
      </c>
      <c r="BU652" s="5">
        <v>98.7</v>
      </c>
      <c r="BV652" s="5">
        <v>98.6</v>
      </c>
      <c r="BW652" s="5">
        <v>97.5</v>
      </c>
      <c r="BX652" s="5">
        <v>98.3</v>
      </c>
      <c r="BY652" s="5">
        <v>98.3</v>
      </c>
      <c r="BZ652" s="5">
        <v>99.7</v>
      </c>
      <c r="CA652" s="5">
        <v>96.9</v>
      </c>
      <c r="CB652" s="5">
        <v>99.8</v>
      </c>
      <c r="CC652" s="5">
        <v>97.4</v>
      </c>
      <c r="CD652" s="5">
        <v>100.3</v>
      </c>
      <c r="CE652" s="5">
        <v>99.6</v>
      </c>
      <c r="CF652" s="5">
        <v>96.4</v>
      </c>
      <c r="CG652" s="5">
        <v>97.5</v>
      </c>
      <c r="CH652" s="5">
        <v>95.5</v>
      </c>
      <c r="CI652" s="5">
        <v>95.9</v>
      </c>
      <c r="CJ652" s="5">
        <v>94.2</v>
      </c>
      <c r="CK652" s="5">
        <v>94.7</v>
      </c>
      <c r="CL652" s="5">
        <v>94.8</v>
      </c>
      <c r="CM652" s="5">
        <v>92.4</v>
      </c>
      <c r="CN652" s="5">
        <v>89.9</v>
      </c>
      <c r="CO652" s="5">
        <v>87.9</v>
      </c>
      <c r="CP652" s="5">
        <v>88.1</v>
      </c>
      <c r="CQ652" s="5">
        <v>85</v>
      </c>
      <c r="CR652" s="5">
        <v>87.4</v>
      </c>
      <c r="CS652" s="5">
        <v>87.8</v>
      </c>
      <c r="CT652" s="5">
        <v>87.2</v>
      </c>
      <c r="CU652" s="5">
        <v>90.9</v>
      </c>
      <c r="CV652" s="5">
        <v>89.5</v>
      </c>
      <c r="CW652" s="5">
        <v>89.5</v>
      </c>
      <c r="CX652" s="5">
        <v>90.4</v>
      </c>
      <c r="CY652" s="5">
        <v>90</v>
      </c>
      <c r="CZ652" s="5">
        <v>88.7</v>
      </c>
      <c r="DA652" s="5">
        <v>88.5</v>
      </c>
      <c r="DB652" s="5">
        <v>86.9</v>
      </c>
      <c r="DC652" s="5">
        <v>85.1</v>
      </c>
      <c r="DD652" s="5">
        <v>89.7</v>
      </c>
      <c r="DE652" s="5">
        <v>91.2</v>
      </c>
      <c r="DF652" s="5">
        <v>95.4</v>
      </c>
      <c r="DG652" s="5">
        <v>92.5</v>
      </c>
      <c r="DH652" s="5">
        <v>93.7</v>
      </c>
      <c r="DI652" s="5">
        <v>93</v>
      </c>
      <c r="DJ652" s="5">
        <v>93</v>
      </c>
      <c r="DK652" s="5">
        <v>94.7</v>
      </c>
      <c r="DL652" s="5">
        <v>95.1</v>
      </c>
      <c r="DM652" s="5">
        <v>93</v>
      </c>
      <c r="DN652" s="5">
        <v>94.7</v>
      </c>
      <c r="DO652" s="5">
        <v>95.4</v>
      </c>
      <c r="DP652" s="5">
        <v>91.8</v>
      </c>
      <c r="DQ652" s="5">
        <v>94</v>
      </c>
      <c r="DR652" s="5">
        <v>95</v>
      </c>
      <c r="DS652" s="5">
        <v>94.2</v>
      </c>
      <c r="DT652" s="5">
        <v>92.5</v>
      </c>
    </row>
    <row r="653" spans="1:124">
      <c r="A653" s="3" t="s">
        <v>1319</v>
      </c>
      <c r="B653" s="3" t="s">
        <v>1320</v>
      </c>
      <c r="C653" s="4">
        <v>0.20393</v>
      </c>
      <c r="D653" s="5">
        <v>100.8</v>
      </c>
      <c r="E653" s="5">
        <v>99.5</v>
      </c>
      <c r="F653" s="5">
        <v>100.8</v>
      </c>
      <c r="G653" s="5">
        <v>102</v>
      </c>
      <c r="H653" s="5">
        <v>104.7</v>
      </c>
      <c r="I653" s="5">
        <v>106</v>
      </c>
      <c r="J653" s="5">
        <v>106</v>
      </c>
      <c r="K653" s="5">
        <v>105.4</v>
      </c>
      <c r="L653" s="5">
        <v>106.1</v>
      </c>
      <c r="M653" s="5">
        <v>104.6</v>
      </c>
      <c r="N653" s="5">
        <v>103.9</v>
      </c>
      <c r="O653" s="5">
        <v>104.3</v>
      </c>
      <c r="P653" s="5">
        <v>102.9</v>
      </c>
      <c r="Q653" s="5">
        <v>104.5</v>
      </c>
      <c r="R653" s="5">
        <v>104.9</v>
      </c>
      <c r="S653" s="5">
        <v>104.4</v>
      </c>
      <c r="T653" s="5">
        <v>106.1</v>
      </c>
      <c r="U653" s="5">
        <v>105.3</v>
      </c>
      <c r="V653" s="5">
        <v>105.6</v>
      </c>
      <c r="W653" s="5">
        <v>106.1</v>
      </c>
      <c r="X653" s="5">
        <v>104.4</v>
      </c>
      <c r="Y653" s="5">
        <v>106.4</v>
      </c>
      <c r="Z653" s="5">
        <v>106.3</v>
      </c>
      <c r="AA653" s="5">
        <v>107.3</v>
      </c>
      <c r="AB653" s="5">
        <v>107.8</v>
      </c>
      <c r="AC653" s="5">
        <v>107.1</v>
      </c>
      <c r="AD653" s="5">
        <v>107.1</v>
      </c>
      <c r="AE653" s="5">
        <v>107.4</v>
      </c>
      <c r="AF653" s="5">
        <v>108.2</v>
      </c>
      <c r="AG653" s="5">
        <v>107</v>
      </c>
      <c r="AH653" s="5">
        <v>108.5</v>
      </c>
      <c r="AI653" s="5">
        <v>108.3</v>
      </c>
      <c r="AJ653" s="5">
        <v>108.3</v>
      </c>
      <c r="AK653" s="5">
        <v>108.5</v>
      </c>
      <c r="AL653" s="5">
        <v>107.5</v>
      </c>
      <c r="AM653" s="5">
        <v>108</v>
      </c>
      <c r="AN653" s="5">
        <v>107.9</v>
      </c>
      <c r="AO653" s="5">
        <v>108.7</v>
      </c>
      <c r="AP653" s="5">
        <v>110.7</v>
      </c>
      <c r="AQ653" s="5">
        <v>109.6</v>
      </c>
      <c r="AR653" s="5">
        <v>110.3</v>
      </c>
      <c r="AS653" s="5">
        <v>108.8</v>
      </c>
      <c r="AT653" s="5">
        <v>110.6</v>
      </c>
      <c r="AU653" s="5">
        <v>110.5</v>
      </c>
      <c r="AV653" s="5">
        <v>110</v>
      </c>
      <c r="AW653" s="5">
        <v>112.1</v>
      </c>
      <c r="AX653" s="5">
        <v>110.1</v>
      </c>
      <c r="AY653" s="5">
        <v>110.5</v>
      </c>
      <c r="AZ653" s="5">
        <v>110.4</v>
      </c>
      <c r="BA653" s="5">
        <v>110.2</v>
      </c>
      <c r="BB653" s="5">
        <v>110.1</v>
      </c>
      <c r="BC653" s="5">
        <v>109.3</v>
      </c>
      <c r="BD653" s="5">
        <v>109.8</v>
      </c>
      <c r="BE653" s="5">
        <v>109.8</v>
      </c>
      <c r="BF653" s="5">
        <v>109.8</v>
      </c>
      <c r="BG653" s="5">
        <v>110.4</v>
      </c>
      <c r="BH653" s="5">
        <v>109.5</v>
      </c>
      <c r="BI653" s="5">
        <v>109.9</v>
      </c>
      <c r="BJ653" s="5">
        <v>109.7</v>
      </c>
      <c r="BK653" s="5">
        <v>110.6</v>
      </c>
      <c r="BL653" s="5">
        <v>114.1</v>
      </c>
      <c r="BM653" s="5">
        <v>114.2</v>
      </c>
      <c r="BN653" s="5">
        <v>114.3</v>
      </c>
      <c r="BO653" s="5">
        <v>113.3</v>
      </c>
      <c r="BP653" s="5">
        <v>114.2</v>
      </c>
      <c r="BQ653" s="5">
        <v>114.5</v>
      </c>
      <c r="BR653" s="5">
        <v>113.3</v>
      </c>
      <c r="BS653" s="5">
        <v>113.3</v>
      </c>
      <c r="BT653" s="5">
        <v>113.8</v>
      </c>
      <c r="BU653" s="5">
        <v>115</v>
      </c>
      <c r="BV653" s="5">
        <v>115.8</v>
      </c>
      <c r="BW653" s="5">
        <v>116</v>
      </c>
      <c r="BX653" s="5">
        <v>115.9</v>
      </c>
      <c r="BY653" s="5">
        <v>114.8</v>
      </c>
      <c r="BZ653" s="5">
        <v>115.2</v>
      </c>
      <c r="CA653" s="5">
        <v>116</v>
      </c>
      <c r="CB653" s="5">
        <v>117.5</v>
      </c>
      <c r="CC653" s="5">
        <v>116.3</v>
      </c>
      <c r="CD653" s="5">
        <v>116.6</v>
      </c>
      <c r="CE653" s="5">
        <v>116.5</v>
      </c>
      <c r="CF653" s="5">
        <v>116</v>
      </c>
      <c r="CG653" s="5">
        <v>117.2</v>
      </c>
      <c r="CH653" s="5">
        <v>117</v>
      </c>
      <c r="CI653" s="5">
        <v>117.5</v>
      </c>
      <c r="CJ653" s="5">
        <v>118.3</v>
      </c>
      <c r="CK653" s="5">
        <v>118.6</v>
      </c>
      <c r="CL653" s="5">
        <v>118.1</v>
      </c>
      <c r="CM653" s="5">
        <v>119.4</v>
      </c>
      <c r="CN653" s="5">
        <v>118.6</v>
      </c>
      <c r="CO653" s="5">
        <v>117.5</v>
      </c>
      <c r="CP653" s="5">
        <v>116.9</v>
      </c>
      <c r="CQ653" s="5">
        <v>117.5</v>
      </c>
      <c r="CR653" s="5">
        <v>116.8</v>
      </c>
      <c r="CS653" s="5">
        <v>116.4</v>
      </c>
      <c r="CT653" s="5">
        <v>116.4</v>
      </c>
      <c r="CU653" s="5">
        <v>116.3</v>
      </c>
      <c r="CV653" s="5">
        <v>116.2</v>
      </c>
      <c r="CW653" s="5">
        <v>116.6</v>
      </c>
      <c r="CX653" s="5">
        <v>118.9</v>
      </c>
      <c r="CY653" s="5">
        <v>118.8</v>
      </c>
      <c r="CZ653" s="5">
        <v>118</v>
      </c>
      <c r="DA653" s="5">
        <v>118.2</v>
      </c>
      <c r="DB653" s="5">
        <v>117.2</v>
      </c>
      <c r="DC653" s="5">
        <v>115.3</v>
      </c>
      <c r="DD653" s="5">
        <v>114.2</v>
      </c>
      <c r="DE653" s="5">
        <v>116</v>
      </c>
      <c r="DF653" s="5">
        <v>117.4</v>
      </c>
      <c r="DG653" s="5">
        <v>119</v>
      </c>
      <c r="DH653" s="5">
        <v>119.2</v>
      </c>
      <c r="DI653" s="5">
        <v>119.8</v>
      </c>
      <c r="DJ653" s="5">
        <v>120</v>
      </c>
      <c r="DK653" s="5">
        <v>120.3</v>
      </c>
      <c r="DL653" s="5">
        <v>120.1</v>
      </c>
      <c r="DM653" s="5">
        <v>120.2</v>
      </c>
      <c r="DN653" s="5">
        <v>120.1</v>
      </c>
      <c r="DO653" s="5">
        <v>119.6</v>
      </c>
      <c r="DP653" s="5">
        <v>120.2</v>
      </c>
      <c r="DQ653" s="5">
        <v>117.1</v>
      </c>
      <c r="DR653" s="5">
        <v>117.9</v>
      </c>
      <c r="DS653" s="5">
        <v>119.4</v>
      </c>
      <c r="DT653" s="5">
        <v>119.9</v>
      </c>
    </row>
    <row r="654" spans="1:124">
      <c r="A654" s="3" t="s">
        <v>1321</v>
      </c>
      <c r="B654" s="3" t="s">
        <v>1322</v>
      </c>
      <c r="C654" s="4">
        <v>0.18056</v>
      </c>
      <c r="D654" s="5">
        <v>94.7</v>
      </c>
      <c r="E654" s="5">
        <v>97.8</v>
      </c>
      <c r="F654" s="5">
        <v>102.5</v>
      </c>
      <c r="G654" s="5">
        <v>101.7</v>
      </c>
      <c r="H654" s="5">
        <v>100.2</v>
      </c>
      <c r="I654" s="5">
        <v>100.5</v>
      </c>
      <c r="J654" s="5">
        <v>105.6</v>
      </c>
      <c r="K654" s="5">
        <v>102.6</v>
      </c>
      <c r="L654" s="5">
        <v>107.9</v>
      </c>
      <c r="M654" s="5">
        <v>108</v>
      </c>
      <c r="N654" s="5">
        <v>105.1</v>
      </c>
      <c r="O654" s="5">
        <v>105.4</v>
      </c>
      <c r="P654" s="5">
        <v>100.6</v>
      </c>
      <c r="Q654" s="5">
        <v>106.7</v>
      </c>
      <c r="R654" s="5">
        <v>104</v>
      </c>
      <c r="S654" s="5">
        <v>99.4</v>
      </c>
      <c r="T654" s="5">
        <v>100.5</v>
      </c>
      <c r="U654" s="5">
        <v>108</v>
      </c>
      <c r="V654" s="5">
        <v>101</v>
      </c>
      <c r="W654" s="5">
        <v>96.3</v>
      </c>
      <c r="X654" s="5">
        <v>98.8</v>
      </c>
      <c r="Y654" s="5">
        <v>102.3</v>
      </c>
      <c r="Z654" s="5">
        <v>100.9</v>
      </c>
      <c r="AA654" s="5">
        <v>100.5</v>
      </c>
      <c r="AB654" s="5">
        <v>98.8</v>
      </c>
      <c r="AC654" s="5">
        <v>107.4</v>
      </c>
      <c r="AD654" s="5">
        <v>105.2</v>
      </c>
      <c r="AE654" s="5">
        <v>97.5</v>
      </c>
      <c r="AF654" s="5">
        <v>105.3</v>
      </c>
      <c r="AG654" s="5">
        <v>99</v>
      </c>
      <c r="AH654" s="5">
        <v>104.3</v>
      </c>
      <c r="AI654" s="5">
        <v>98.8</v>
      </c>
      <c r="AJ654" s="5">
        <v>106.2</v>
      </c>
      <c r="AK654" s="5">
        <v>100.8</v>
      </c>
      <c r="AL654" s="5">
        <v>98.9</v>
      </c>
      <c r="AM654" s="5">
        <v>104.5</v>
      </c>
      <c r="AN654" s="5">
        <v>97.3</v>
      </c>
      <c r="AO654" s="5">
        <v>102.1</v>
      </c>
      <c r="AP654" s="5">
        <v>96.9</v>
      </c>
      <c r="AQ654" s="5">
        <v>104.9</v>
      </c>
      <c r="AR654" s="5">
        <v>101.5</v>
      </c>
      <c r="AS654" s="5">
        <v>101.5</v>
      </c>
      <c r="AT654" s="5">
        <v>101.5</v>
      </c>
      <c r="AU654" s="5">
        <v>101.5</v>
      </c>
      <c r="AV654" s="5">
        <v>101.5</v>
      </c>
      <c r="AW654" s="5">
        <v>101.5</v>
      </c>
      <c r="AX654" s="5">
        <v>101.5</v>
      </c>
      <c r="AY654" s="5">
        <v>101.5</v>
      </c>
      <c r="AZ654" s="5">
        <v>101.5</v>
      </c>
      <c r="BA654" s="5">
        <v>101.5</v>
      </c>
      <c r="BB654" s="5">
        <v>101.5</v>
      </c>
      <c r="BC654" s="5">
        <v>101.5</v>
      </c>
      <c r="BD654" s="5">
        <v>101.5</v>
      </c>
      <c r="BE654" s="5">
        <v>101.5</v>
      </c>
      <c r="BF654" s="5">
        <v>102.3</v>
      </c>
      <c r="BG654" s="5">
        <v>102.3</v>
      </c>
      <c r="BH654" s="5">
        <v>102.3</v>
      </c>
      <c r="BI654" s="5">
        <v>111.5</v>
      </c>
      <c r="BJ654" s="5">
        <v>106.1</v>
      </c>
      <c r="BK654" s="5">
        <v>103.7</v>
      </c>
      <c r="BL654" s="5">
        <v>103.7</v>
      </c>
      <c r="BM654" s="5">
        <v>106.6</v>
      </c>
      <c r="BN654" s="5">
        <v>106.6</v>
      </c>
      <c r="BO654" s="5">
        <v>106.1</v>
      </c>
      <c r="BP654" s="5">
        <v>105.9</v>
      </c>
      <c r="BQ654" s="5">
        <v>108.7</v>
      </c>
      <c r="BR654" s="5">
        <v>106.2</v>
      </c>
      <c r="BS654" s="5">
        <v>107.8</v>
      </c>
      <c r="BT654" s="5">
        <v>108.4</v>
      </c>
      <c r="BU654" s="5">
        <v>106.5</v>
      </c>
      <c r="BV654" s="5">
        <v>107.3</v>
      </c>
      <c r="BW654" s="5">
        <v>109.1</v>
      </c>
      <c r="BX654" s="5">
        <v>111.4</v>
      </c>
      <c r="BY654" s="5">
        <v>111.4</v>
      </c>
      <c r="BZ654" s="5">
        <v>109.2</v>
      </c>
      <c r="CA654" s="5">
        <v>109.2</v>
      </c>
      <c r="CB654" s="5">
        <v>109.8</v>
      </c>
      <c r="CC654" s="5">
        <v>108.6</v>
      </c>
      <c r="CD654" s="5">
        <v>111.2</v>
      </c>
      <c r="CE654" s="5">
        <v>110.6</v>
      </c>
      <c r="CF654" s="5">
        <v>105.4</v>
      </c>
      <c r="CG654" s="5">
        <v>105.3</v>
      </c>
      <c r="CH654" s="5">
        <v>108.9</v>
      </c>
      <c r="CI654" s="5">
        <v>108.4</v>
      </c>
      <c r="CJ654" s="5">
        <v>111.9</v>
      </c>
      <c r="CK654" s="5">
        <v>112.1</v>
      </c>
      <c r="CL654" s="5">
        <v>112.5</v>
      </c>
      <c r="CM654" s="5">
        <v>110.8</v>
      </c>
      <c r="CN654" s="5">
        <v>110.5</v>
      </c>
      <c r="CO654" s="5">
        <v>112.9</v>
      </c>
      <c r="CP654" s="5">
        <v>110.3</v>
      </c>
      <c r="CQ654" s="5">
        <v>113.5</v>
      </c>
      <c r="CR654" s="5">
        <v>111.1</v>
      </c>
      <c r="CS654" s="5">
        <v>110.6</v>
      </c>
      <c r="CT654" s="5">
        <v>110.6</v>
      </c>
      <c r="CU654" s="5">
        <v>111</v>
      </c>
      <c r="CV654" s="5">
        <v>111</v>
      </c>
      <c r="CW654" s="5">
        <v>111</v>
      </c>
      <c r="CX654" s="5">
        <v>109.2</v>
      </c>
      <c r="CY654" s="5">
        <v>106</v>
      </c>
      <c r="CZ654" s="5">
        <v>106</v>
      </c>
      <c r="DA654" s="5">
        <v>106.1</v>
      </c>
      <c r="DB654" s="5">
        <v>106.1</v>
      </c>
      <c r="DC654" s="5">
        <v>106.4</v>
      </c>
      <c r="DD654" s="5">
        <v>109.6</v>
      </c>
      <c r="DE654" s="5">
        <v>108.8</v>
      </c>
      <c r="DF654" s="5">
        <v>106.1</v>
      </c>
      <c r="DG654" s="5">
        <v>106.1</v>
      </c>
      <c r="DH654" s="5">
        <v>107</v>
      </c>
      <c r="DI654" s="5">
        <v>107</v>
      </c>
      <c r="DJ654" s="5">
        <v>108.5</v>
      </c>
      <c r="DK654" s="5">
        <v>107.7</v>
      </c>
      <c r="DL654" s="5">
        <v>107.1</v>
      </c>
      <c r="DM654" s="5">
        <v>107.1</v>
      </c>
      <c r="DN654" s="5">
        <v>107.1</v>
      </c>
      <c r="DO654" s="5">
        <v>107.1</v>
      </c>
      <c r="DP654" s="5">
        <v>108.5</v>
      </c>
      <c r="DQ654" s="5">
        <v>109.2</v>
      </c>
      <c r="DR654" s="5">
        <v>112.2</v>
      </c>
      <c r="DS654" s="5">
        <v>112.2</v>
      </c>
      <c r="DT654" s="5">
        <v>111.2</v>
      </c>
    </row>
    <row r="655" spans="1:124">
      <c r="A655" s="3" t="s">
        <v>1323</v>
      </c>
      <c r="B655" s="3" t="s">
        <v>1324</v>
      </c>
      <c r="C655" s="4">
        <v>0.18056</v>
      </c>
      <c r="D655" s="5">
        <v>94.7</v>
      </c>
      <c r="E655" s="5">
        <v>97.8</v>
      </c>
      <c r="F655" s="5">
        <v>102.5</v>
      </c>
      <c r="G655" s="5">
        <v>101.7</v>
      </c>
      <c r="H655" s="5">
        <v>100.2</v>
      </c>
      <c r="I655" s="5">
        <v>100.5</v>
      </c>
      <c r="J655" s="5">
        <v>105.6</v>
      </c>
      <c r="K655" s="5">
        <v>102.6</v>
      </c>
      <c r="L655" s="5">
        <v>107.9</v>
      </c>
      <c r="M655" s="5">
        <v>108</v>
      </c>
      <c r="N655" s="5">
        <v>105.1</v>
      </c>
      <c r="O655" s="5">
        <v>105.4</v>
      </c>
      <c r="P655" s="5">
        <v>100.6</v>
      </c>
      <c r="Q655" s="5">
        <v>106.7</v>
      </c>
      <c r="R655" s="5">
        <v>104</v>
      </c>
      <c r="S655" s="5">
        <v>99.4</v>
      </c>
      <c r="T655" s="5">
        <v>100.5</v>
      </c>
      <c r="U655" s="5">
        <v>108</v>
      </c>
      <c r="V655" s="5">
        <v>101</v>
      </c>
      <c r="W655" s="5">
        <v>96.3</v>
      </c>
      <c r="X655" s="5">
        <v>98.8</v>
      </c>
      <c r="Y655" s="5">
        <v>102.3</v>
      </c>
      <c r="Z655" s="5">
        <v>100.9</v>
      </c>
      <c r="AA655" s="5">
        <v>100.5</v>
      </c>
      <c r="AB655" s="5">
        <v>98.8</v>
      </c>
      <c r="AC655" s="5">
        <v>107.4</v>
      </c>
      <c r="AD655" s="5">
        <v>105.2</v>
      </c>
      <c r="AE655" s="5">
        <v>97.5</v>
      </c>
      <c r="AF655" s="5">
        <v>105.3</v>
      </c>
      <c r="AG655" s="5">
        <v>99</v>
      </c>
      <c r="AH655" s="5">
        <v>104.3</v>
      </c>
      <c r="AI655" s="5">
        <v>98.8</v>
      </c>
      <c r="AJ655" s="5">
        <v>106.2</v>
      </c>
      <c r="AK655" s="5">
        <v>100.8</v>
      </c>
      <c r="AL655" s="5">
        <v>98.9</v>
      </c>
      <c r="AM655" s="5">
        <v>104.5</v>
      </c>
      <c r="AN655" s="5">
        <v>97.3</v>
      </c>
      <c r="AO655" s="5">
        <v>102.1</v>
      </c>
      <c r="AP655" s="5">
        <v>96.9</v>
      </c>
      <c r="AQ655" s="5">
        <v>104.9</v>
      </c>
      <c r="AR655" s="5">
        <v>101.5</v>
      </c>
      <c r="AS655" s="5">
        <v>101.5</v>
      </c>
      <c r="AT655" s="5">
        <v>101.5</v>
      </c>
      <c r="AU655" s="5">
        <v>101.5</v>
      </c>
      <c r="AV655" s="5">
        <v>101.5</v>
      </c>
      <c r="AW655" s="5">
        <v>101.5</v>
      </c>
      <c r="AX655" s="5">
        <v>101.5</v>
      </c>
      <c r="AY655" s="5">
        <v>101.5</v>
      </c>
      <c r="AZ655" s="5">
        <v>101.5</v>
      </c>
      <c r="BA655" s="5">
        <v>101.5</v>
      </c>
      <c r="BB655" s="5">
        <v>101.5</v>
      </c>
      <c r="BC655" s="5">
        <v>101.5</v>
      </c>
      <c r="BD655" s="5">
        <v>101.5</v>
      </c>
      <c r="BE655" s="5">
        <v>101.5</v>
      </c>
      <c r="BF655" s="5">
        <v>102.3</v>
      </c>
      <c r="BG655" s="5">
        <v>102.3</v>
      </c>
      <c r="BH655" s="5">
        <v>102.3</v>
      </c>
      <c r="BI655" s="5">
        <v>111.5</v>
      </c>
      <c r="BJ655" s="5">
        <v>106.1</v>
      </c>
      <c r="BK655" s="5">
        <v>103.7</v>
      </c>
      <c r="BL655" s="5">
        <v>103.7</v>
      </c>
      <c r="BM655" s="5">
        <v>106.6</v>
      </c>
      <c r="BN655" s="5">
        <v>106.6</v>
      </c>
      <c r="BO655" s="5">
        <v>106.1</v>
      </c>
      <c r="BP655" s="5">
        <v>105.9</v>
      </c>
      <c r="BQ655" s="5">
        <v>108.7</v>
      </c>
      <c r="BR655" s="5">
        <v>106.2</v>
      </c>
      <c r="BS655" s="5">
        <v>107.8</v>
      </c>
      <c r="BT655" s="5">
        <v>108.4</v>
      </c>
      <c r="BU655" s="5">
        <v>106.5</v>
      </c>
      <c r="BV655" s="5">
        <v>107.3</v>
      </c>
      <c r="BW655" s="5">
        <v>109.1</v>
      </c>
      <c r="BX655" s="5">
        <v>111.4</v>
      </c>
      <c r="BY655" s="5">
        <v>111.4</v>
      </c>
      <c r="BZ655" s="5">
        <v>109.2</v>
      </c>
      <c r="CA655" s="5">
        <v>109.2</v>
      </c>
      <c r="CB655" s="5">
        <v>109.8</v>
      </c>
      <c r="CC655" s="5">
        <v>108.6</v>
      </c>
      <c r="CD655" s="5">
        <v>111.2</v>
      </c>
      <c r="CE655" s="5">
        <v>110.6</v>
      </c>
      <c r="CF655" s="5">
        <v>105.4</v>
      </c>
      <c r="CG655" s="5">
        <v>105.3</v>
      </c>
      <c r="CH655" s="5">
        <v>108.9</v>
      </c>
      <c r="CI655" s="5">
        <v>108.4</v>
      </c>
      <c r="CJ655" s="5">
        <v>111.9</v>
      </c>
      <c r="CK655" s="5">
        <v>112.1</v>
      </c>
      <c r="CL655" s="5">
        <v>112.5</v>
      </c>
      <c r="CM655" s="5">
        <v>110.8</v>
      </c>
      <c r="CN655" s="5">
        <v>110.5</v>
      </c>
      <c r="CO655" s="5">
        <v>112.9</v>
      </c>
      <c r="CP655" s="5">
        <v>110.3</v>
      </c>
      <c r="CQ655" s="5">
        <v>113.5</v>
      </c>
      <c r="CR655" s="5">
        <v>111.1</v>
      </c>
      <c r="CS655" s="5">
        <v>110.6</v>
      </c>
      <c r="CT655" s="5">
        <v>110.6</v>
      </c>
      <c r="CU655" s="5">
        <v>111</v>
      </c>
      <c r="CV655" s="5">
        <v>111</v>
      </c>
      <c r="CW655" s="5">
        <v>111</v>
      </c>
      <c r="CX655" s="5">
        <v>109.2</v>
      </c>
      <c r="CY655" s="5">
        <v>106</v>
      </c>
      <c r="CZ655" s="5">
        <v>106</v>
      </c>
      <c r="DA655" s="5">
        <v>106.1</v>
      </c>
      <c r="DB655" s="5">
        <v>106.1</v>
      </c>
      <c r="DC655" s="5">
        <v>106.4</v>
      </c>
      <c r="DD655" s="5">
        <v>109.6</v>
      </c>
      <c r="DE655" s="5">
        <v>108.8</v>
      </c>
      <c r="DF655" s="5">
        <v>106.1</v>
      </c>
      <c r="DG655" s="5">
        <v>106.1</v>
      </c>
      <c r="DH655" s="5">
        <v>107</v>
      </c>
      <c r="DI655" s="5">
        <v>107</v>
      </c>
      <c r="DJ655" s="5">
        <v>108.5</v>
      </c>
      <c r="DK655" s="5">
        <v>107.7</v>
      </c>
      <c r="DL655" s="5">
        <v>107.1</v>
      </c>
      <c r="DM655" s="5">
        <v>107.1</v>
      </c>
      <c r="DN655" s="5">
        <v>107.1</v>
      </c>
      <c r="DO655" s="5">
        <v>107.1</v>
      </c>
      <c r="DP655" s="5">
        <v>108.5</v>
      </c>
      <c r="DQ655" s="5">
        <v>109.2</v>
      </c>
      <c r="DR655" s="5">
        <v>112.2</v>
      </c>
      <c r="DS655" s="5">
        <v>112.2</v>
      </c>
      <c r="DT655" s="5">
        <v>111.2</v>
      </c>
    </row>
    <row r="656" spans="1:124">
      <c r="A656" s="3" t="s">
        <v>1325</v>
      </c>
      <c r="B656" s="3" t="s">
        <v>1326</v>
      </c>
      <c r="C656" s="4">
        <v>7.5509999999999994E-2</v>
      </c>
      <c r="D656" s="5">
        <v>103.8</v>
      </c>
      <c r="E656" s="5">
        <v>104</v>
      </c>
      <c r="F656" s="5">
        <v>104.1</v>
      </c>
      <c r="G656" s="5">
        <v>103.6</v>
      </c>
      <c r="H656" s="5">
        <v>103.8</v>
      </c>
      <c r="I656" s="5">
        <v>104.4</v>
      </c>
      <c r="J656" s="5">
        <v>104.2</v>
      </c>
      <c r="K656" s="5">
        <v>104.7</v>
      </c>
      <c r="L656" s="5">
        <v>104.7</v>
      </c>
      <c r="M656" s="5">
        <v>104.7</v>
      </c>
      <c r="N656" s="5">
        <v>105.6</v>
      </c>
      <c r="O656" s="5">
        <v>105</v>
      </c>
      <c r="P656" s="5">
        <v>109.6</v>
      </c>
      <c r="Q656" s="5">
        <v>109.6</v>
      </c>
      <c r="R656" s="5">
        <v>109.6</v>
      </c>
      <c r="S656" s="5">
        <v>109.5</v>
      </c>
      <c r="T656" s="5">
        <v>112.4</v>
      </c>
      <c r="U656" s="5">
        <v>114.8</v>
      </c>
      <c r="V656" s="5">
        <v>114.9</v>
      </c>
      <c r="W656" s="5">
        <v>114.9</v>
      </c>
      <c r="X656" s="5">
        <v>115.5</v>
      </c>
      <c r="Y656" s="5">
        <v>115.7</v>
      </c>
      <c r="Z656" s="5">
        <v>115.9</v>
      </c>
      <c r="AA656" s="5">
        <v>117.3</v>
      </c>
      <c r="AB656" s="5">
        <v>122.2</v>
      </c>
      <c r="AC656" s="5">
        <v>122.3</v>
      </c>
      <c r="AD656" s="5">
        <v>122.2</v>
      </c>
      <c r="AE656" s="5">
        <v>122.5</v>
      </c>
      <c r="AF656" s="5">
        <v>122.9</v>
      </c>
      <c r="AG656" s="5">
        <v>122.9</v>
      </c>
      <c r="AH656" s="5">
        <v>123.2</v>
      </c>
      <c r="AI656" s="5">
        <v>122.9</v>
      </c>
      <c r="AJ656" s="5">
        <v>122.6</v>
      </c>
      <c r="AK656" s="5">
        <v>122.9</v>
      </c>
      <c r="AL656" s="5">
        <v>122.3</v>
      </c>
      <c r="AM656" s="5">
        <v>123.4</v>
      </c>
      <c r="AN656" s="5">
        <v>123.7</v>
      </c>
      <c r="AO656" s="5">
        <v>124</v>
      </c>
      <c r="AP656" s="5">
        <v>124.6</v>
      </c>
      <c r="AQ656" s="5">
        <v>124.6</v>
      </c>
      <c r="AR656" s="5">
        <v>125.1</v>
      </c>
      <c r="AS656" s="5">
        <v>125.1</v>
      </c>
      <c r="AT656" s="5">
        <v>124.6</v>
      </c>
      <c r="AU656" s="5">
        <v>124.6</v>
      </c>
      <c r="AV656" s="5">
        <v>124.4</v>
      </c>
      <c r="AW656" s="5">
        <v>125.8</v>
      </c>
      <c r="AX656" s="5">
        <v>126.4</v>
      </c>
      <c r="AY656" s="5">
        <v>126.8</v>
      </c>
      <c r="AZ656" s="5">
        <v>126.8</v>
      </c>
      <c r="BA656" s="5">
        <v>126.8</v>
      </c>
      <c r="BB656" s="5">
        <v>139.80000000000001</v>
      </c>
      <c r="BC656" s="5">
        <v>139.6</v>
      </c>
      <c r="BD656" s="5">
        <v>140</v>
      </c>
      <c r="BE656" s="5">
        <v>140.19999999999999</v>
      </c>
      <c r="BF656" s="5">
        <v>140.19999999999999</v>
      </c>
      <c r="BG656" s="5">
        <v>140.1</v>
      </c>
      <c r="BH656" s="5">
        <v>139.80000000000001</v>
      </c>
      <c r="BI656" s="5">
        <v>140.4</v>
      </c>
      <c r="BJ656" s="5">
        <v>140.6</v>
      </c>
      <c r="BK656" s="5">
        <v>140.6</v>
      </c>
      <c r="BL656" s="5">
        <v>141.9</v>
      </c>
      <c r="BM656" s="5">
        <v>141.80000000000001</v>
      </c>
      <c r="BN656" s="5">
        <v>139.4</v>
      </c>
      <c r="BO656" s="5">
        <v>137.19999999999999</v>
      </c>
      <c r="BP656" s="5">
        <v>136.6</v>
      </c>
      <c r="BQ656" s="5">
        <v>136.69999999999999</v>
      </c>
      <c r="BR656" s="5">
        <v>137.19999999999999</v>
      </c>
      <c r="BS656" s="5">
        <v>136.1</v>
      </c>
      <c r="BT656" s="5">
        <v>136.1</v>
      </c>
      <c r="BU656" s="5">
        <v>137.1</v>
      </c>
      <c r="BV656" s="5">
        <v>136.80000000000001</v>
      </c>
      <c r="BW656" s="5">
        <v>137.1</v>
      </c>
      <c r="BX656" s="5">
        <v>137.4</v>
      </c>
      <c r="BY656" s="5">
        <v>137.4</v>
      </c>
      <c r="BZ656" s="5">
        <v>137.4</v>
      </c>
      <c r="CA656" s="5">
        <v>138.9</v>
      </c>
      <c r="CB656" s="5">
        <v>137.4</v>
      </c>
      <c r="CC656" s="5">
        <v>138.5</v>
      </c>
      <c r="CD656" s="5">
        <v>138.5</v>
      </c>
      <c r="CE656" s="5">
        <v>138.6</v>
      </c>
      <c r="CF656" s="5">
        <v>138.6</v>
      </c>
      <c r="CG656" s="5">
        <v>135.6</v>
      </c>
      <c r="CH656" s="5">
        <v>136.6</v>
      </c>
      <c r="CI656" s="5">
        <v>139.69999999999999</v>
      </c>
      <c r="CJ656" s="5">
        <v>139.69999999999999</v>
      </c>
      <c r="CK656" s="5">
        <v>136.6</v>
      </c>
      <c r="CL656" s="5">
        <v>138.69999999999999</v>
      </c>
      <c r="CM656" s="5">
        <v>138.69999999999999</v>
      </c>
      <c r="CN656" s="5">
        <v>138.69999999999999</v>
      </c>
      <c r="CO656" s="5">
        <v>136.5</v>
      </c>
      <c r="CP656" s="5">
        <v>138.69999999999999</v>
      </c>
      <c r="CQ656" s="5">
        <v>139.69999999999999</v>
      </c>
      <c r="CR656" s="5">
        <v>139.69999999999999</v>
      </c>
      <c r="CS656" s="5">
        <v>140.5</v>
      </c>
      <c r="CT656" s="5">
        <v>140.9</v>
      </c>
      <c r="CU656" s="5">
        <v>141.1</v>
      </c>
      <c r="CV656" s="5">
        <v>141.1</v>
      </c>
      <c r="CW656" s="5">
        <v>141.1</v>
      </c>
      <c r="CX656" s="5">
        <v>142</v>
      </c>
      <c r="CY656" s="5">
        <v>141.69999999999999</v>
      </c>
      <c r="CZ656" s="5">
        <v>142.80000000000001</v>
      </c>
      <c r="DA656" s="5">
        <v>142.9</v>
      </c>
      <c r="DB656" s="5">
        <v>141.69999999999999</v>
      </c>
      <c r="DC656" s="5">
        <v>141.69999999999999</v>
      </c>
      <c r="DD656" s="5">
        <v>141.69999999999999</v>
      </c>
      <c r="DE656" s="5">
        <v>141.80000000000001</v>
      </c>
      <c r="DF656" s="5">
        <v>141.6</v>
      </c>
      <c r="DG656" s="5">
        <v>141.69999999999999</v>
      </c>
      <c r="DH656" s="5">
        <v>142.80000000000001</v>
      </c>
      <c r="DI656" s="5">
        <v>142</v>
      </c>
      <c r="DJ656" s="5">
        <v>142.4</v>
      </c>
      <c r="DK656" s="5">
        <v>144.9</v>
      </c>
      <c r="DL656" s="5">
        <v>145.69999999999999</v>
      </c>
      <c r="DM656" s="5">
        <v>145.69999999999999</v>
      </c>
      <c r="DN656" s="5">
        <v>145.4</v>
      </c>
      <c r="DO656" s="5">
        <v>145.6</v>
      </c>
      <c r="DP656" s="5">
        <v>145.6</v>
      </c>
      <c r="DQ656" s="5">
        <v>147.6</v>
      </c>
      <c r="DR656" s="5">
        <v>148.4</v>
      </c>
      <c r="DS656" s="5">
        <v>150.5</v>
      </c>
      <c r="DT656" s="5">
        <v>150.6</v>
      </c>
    </row>
    <row r="657" spans="1:124">
      <c r="A657" s="3" t="s">
        <v>1327</v>
      </c>
      <c r="B657" s="3" t="s">
        <v>1328</v>
      </c>
      <c r="C657" s="4">
        <v>6.7339999999999997E-2</v>
      </c>
      <c r="D657" s="5">
        <v>103.4</v>
      </c>
      <c r="E657" s="5">
        <v>103.4</v>
      </c>
      <c r="F657" s="5">
        <v>103.4</v>
      </c>
      <c r="G657" s="5">
        <v>103.4</v>
      </c>
      <c r="H657" s="5">
        <v>103.4</v>
      </c>
      <c r="I657" s="5">
        <v>103.9</v>
      </c>
      <c r="J657" s="5">
        <v>103.9</v>
      </c>
      <c r="K657" s="5">
        <v>103.9</v>
      </c>
      <c r="L657" s="5">
        <v>103.9</v>
      </c>
      <c r="M657" s="5">
        <v>103.9</v>
      </c>
      <c r="N657" s="5">
        <v>103.9</v>
      </c>
      <c r="O657" s="5">
        <v>103.9</v>
      </c>
      <c r="P657" s="5">
        <v>108.2</v>
      </c>
      <c r="Q657" s="5">
        <v>108.2</v>
      </c>
      <c r="R657" s="5">
        <v>108.2</v>
      </c>
      <c r="S657" s="5">
        <v>108.2</v>
      </c>
      <c r="T657" s="5">
        <v>111.4</v>
      </c>
      <c r="U657" s="5">
        <v>114.3</v>
      </c>
      <c r="V657" s="5">
        <v>114.3</v>
      </c>
      <c r="W657" s="5">
        <v>114.3</v>
      </c>
      <c r="X657" s="5">
        <v>114.3</v>
      </c>
      <c r="Y657" s="5">
        <v>114.3</v>
      </c>
      <c r="Z657" s="5">
        <v>114.6</v>
      </c>
      <c r="AA657" s="5">
        <v>115.9</v>
      </c>
      <c r="AB657" s="5">
        <v>121.1</v>
      </c>
      <c r="AC657" s="5">
        <v>121.1</v>
      </c>
      <c r="AD657" s="5">
        <v>121.1</v>
      </c>
      <c r="AE657" s="5">
        <v>121.1</v>
      </c>
      <c r="AF657" s="5">
        <v>121.1</v>
      </c>
      <c r="AG657" s="5">
        <v>121.1</v>
      </c>
      <c r="AH657" s="5">
        <v>121.1</v>
      </c>
      <c r="AI657" s="5">
        <v>121.1</v>
      </c>
      <c r="AJ657" s="5">
        <v>121.1</v>
      </c>
      <c r="AK657" s="5">
        <v>121.1</v>
      </c>
      <c r="AL657" s="5">
        <v>121.1</v>
      </c>
      <c r="AM657" s="5">
        <v>121.1</v>
      </c>
      <c r="AN657" s="5">
        <v>122.4</v>
      </c>
      <c r="AO657" s="5">
        <v>122.4</v>
      </c>
      <c r="AP657" s="5">
        <v>122.4</v>
      </c>
      <c r="AQ657" s="5">
        <v>122.4</v>
      </c>
      <c r="AR657" s="5">
        <v>122.4</v>
      </c>
      <c r="AS657" s="5">
        <v>122.4</v>
      </c>
      <c r="AT657" s="5">
        <v>122.4</v>
      </c>
      <c r="AU657" s="5">
        <v>122.4</v>
      </c>
      <c r="AV657" s="5">
        <v>122.3</v>
      </c>
      <c r="AW657" s="5">
        <v>123.8</v>
      </c>
      <c r="AX657" s="5">
        <v>124.2</v>
      </c>
      <c r="AY657" s="5">
        <v>124.6</v>
      </c>
      <c r="AZ657" s="5">
        <v>125</v>
      </c>
      <c r="BA657" s="5">
        <v>125</v>
      </c>
      <c r="BB657" s="5">
        <v>139.1</v>
      </c>
      <c r="BC657" s="5">
        <v>138.80000000000001</v>
      </c>
      <c r="BD657" s="5">
        <v>139.1</v>
      </c>
      <c r="BE657" s="5">
        <v>139.30000000000001</v>
      </c>
      <c r="BF657" s="5">
        <v>139.30000000000001</v>
      </c>
      <c r="BG657" s="5">
        <v>139.30000000000001</v>
      </c>
      <c r="BH657" s="5">
        <v>139</v>
      </c>
      <c r="BI657" s="5">
        <v>139.69999999999999</v>
      </c>
      <c r="BJ657" s="5">
        <v>139.9</v>
      </c>
      <c r="BK657" s="5">
        <v>139.9</v>
      </c>
      <c r="BL657" s="5">
        <v>141.30000000000001</v>
      </c>
      <c r="BM657" s="5">
        <v>141.19999999999999</v>
      </c>
      <c r="BN657" s="5">
        <v>138.5</v>
      </c>
      <c r="BO657" s="5">
        <v>135.6</v>
      </c>
      <c r="BP657" s="5">
        <v>135.19999999999999</v>
      </c>
      <c r="BQ657" s="5">
        <v>135.19999999999999</v>
      </c>
      <c r="BR657" s="5">
        <v>135.6</v>
      </c>
      <c r="BS657" s="5">
        <v>134.4</v>
      </c>
      <c r="BT657" s="5">
        <v>134.4</v>
      </c>
      <c r="BU657" s="5">
        <v>135.4</v>
      </c>
      <c r="BV657" s="5">
        <v>135.4</v>
      </c>
      <c r="BW657" s="5">
        <v>135.4</v>
      </c>
      <c r="BX657" s="5">
        <v>135.4</v>
      </c>
      <c r="BY657" s="5">
        <v>135.4</v>
      </c>
      <c r="BZ657" s="5">
        <v>135.5</v>
      </c>
      <c r="CA657" s="5">
        <v>137.1</v>
      </c>
      <c r="CB657" s="5">
        <v>135.5</v>
      </c>
      <c r="CC657" s="5">
        <v>136.69999999999999</v>
      </c>
      <c r="CD657" s="5">
        <v>136.69999999999999</v>
      </c>
      <c r="CE657" s="5">
        <v>136.69999999999999</v>
      </c>
      <c r="CF657" s="5">
        <v>136.69999999999999</v>
      </c>
      <c r="CG657" s="5">
        <v>133.30000000000001</v>
      </c>
      <c r="CH657" s="5">
        <v>134.4</v>
      </c>
      <c r="CI657" s="5">
        <v>137.9</v>
      </c>
      <c r="CJ657" s="5">
        <v>137.9</v>
      </c>
      <c r="CK657" s="5">
        <v>134.30000000000001</v>
      </c>
      <c r="CL657" s="5">
        <v>136.69999999999999</v>
      </c>
      <c r="CM657" s="5">
        <v>136.69999999999999</v>
      </c>
      <c r="CN657" s="5">
        <v>136.69999999999999</v>
      </c>
      <c r="CO657" s="5">
        <v>134.19999999999999</v>
      </c>
      <c r="CP657" s="5">
        <v>136.69999999999999</v>
      </c>
      <c r="CQ657" s="5">
        <v>137.80000000000001</v>
      </c>
      <c r="CR657" s="5">
        <v>137.80000000000001</v>
      </c>
      <c r="CS657" s="5">
        <v>138.5</v>
      </c>
      <c r="CT657" s="5">
        <v>138.69999999999999</v>
      </c>
      <c r="CU657" s="5">
        <v>139</v>
      </c>
      <c r="CV657" s="5">
        <v>139</v>
      </c>
      <c r="CW657" s="5">
        <v>139</v>
      </c>
      <c r="CX657" s="5">
        <v>139.80000000000001</v>
      </c>
      <c r="CY657" s="5">
        <v>139.5</v>
      </c>
      <c r="CZ657" s="5">
        <v>140.69999999999999</v>
      </c>
      <c r="DA657" s="5">
        <v>140.80000000000001</v>
      </c>
      <c r="DB657" s="5">
        <v>139.5</v>
      </c>
      <c r="DC657" s="5">
        <v>139.5</v>
      </c>
      <c r="DD657" s="5">
        <v>139.5</v>
      </c>
      <c r="DE657" s="5">
        <v>139.5</v>
      </c>
      <c r="DF657" s="5">
        <v>139.30000000000001</v>
      </c>
      <c r="DG657" s="5">
        <v>139.30000000000001</v>
      </c>
      <c r="DH657" s="5">
        <v>140.5</v>
      </c>
      <c r="DI657" s="5">
        <v>139.6</v>
      </c>
      <c r="DJ657" s="5">
        <v>140.1</v>
      </c>
      <c r="DK657" s="5">
        <v>141.1</v>
      </c>
      <c r="DL657" s="5">
        <v>142</v>
      </c>
      <c r="DM657" s="5">
        <v>142</v>
      </c>
      <c r="DN657" s="5">
        <v>141.6</v>
      </c>
      <c r="DO657" s="5">
        <v>141.9</v>
      </c>
      <c r="DP657" s="5">
        <v>141.30000000000001</v>
      </c>
      <c r="DQ657" s="5">
        <v>142.5</v>
      </c>
      <c r="DR657" s="5">
        <v>143.30000000000001</v>
      </c>
      <c r="DS657" s="5">
        <v>145.6</v>
      </c>
      <c r="DT657" s="5">
        <v>145.80000000000001</v>
      </c>
    </row>
    <row r="658" spans="1:124">
      <c r="A658" s="3" t="s">
        <v>1329</v>
      </c>
      <c r="B658" s="3" t="s">
        <v>1330</v>
      </c>
      <c r="C658" s="4">
        <v>3.0400000000000002E-3</v>
      </c>
      <c r="D658" s="5">
        <v>108.5</v>
      </c>
      <c r="E658" s="5">
        <v>112.6</v>
      </c>
      <c r="F658" s="5">
        <v>116.5</v>
      </c>
      <c r="G658" s="5">
        <v>104.2</v>
      </c>
      <c r="H658" s="5">
        <v>108.5</v>
      </c>
      <c r="I658" s="5">
        <v>112.6</v>
      </c>
      <c r="J658" s="5">
        <v>108.5</v>
      </c>
      <c r="K658" s="5">
        <v>120.3</v>
      </c>
      <c r="L658" s="5">
        <v>112.6</v>
      </c>
      <c r="M658" s="5">
        <v>112.6</v>
      </c>
      <c r="N658" s="5">
        <v>134.5</v>
      </c>
      <c r="O658" s="5">
        <v>120.3</v>
      </c>
      <c r="P658" s="5">
        <v>128.4</v>
      </c>
      <c r="Q658" s="5">
        <v>128.4</v>
      </c>
      <c r="R658" s="5">
        <v>128.4</v>
      </c>
      <c r="S658" s="5">
        <v>124.8</v>
      </c>
      <c r="T658" s="5">
        <v>128.4</v>
      </c>
      <c r="U658" s="5">
        <v>121</v>
      </c>
      <c r="V658" s="5">
        <v>124.8</v>
      </c>
      <c r="W658" s="5">
        <v>124.8</v>
      </c>
      <c r="X658" s="5">
        <v>135.30000000000001</v>
      </c>
      <c r="Y658" s="5">
        <v>138.69999999999999</v>
      </c>
      <c r="Z658" s="5">
        <v>138.69999999999999</v>
      </c>
      <c r="AA658" s="5">
        <v>145.1</v>
      </c>
      <c r="AB658" s="5">
        <v>146.4</v>
      </c>
      <c r="AC658" s="5">
        <v>150</v>
      </c>
      <c r="AD658" s="5">
        <v>146.4</v>
      </c>
      <c r="AE658" s="5">
        <v>153.5</v>
      </c>
      <c r="AF658" s="5">
        <v>163.69999999999999</v>
      </c>
      <c r="AG658" s="5">
        <v>163.69999999999999</v>
      </c>
      <c r="AH658" s="5">
        <v>170.1</v>
      </c>
      <c r="AI658" s="5">
        <v>163.69999999999999</v>
      </c>
      <c r="AJ658" s="5">
        <v>157</v>
      </c>
      <c r="AK658" s="5">
        <v>163.69999999999999</v>
      </c>
      <c r="AL658" s="5">
        <v>150</v>
      </c>
      <c r="AM658" s="5">
        <v>176.3</v>
      </c>
      <c r="AN658" s="5">
        <v>153.5</v>
      </c>
      <c r="AO658" s="5">
        <v>160.69999999999999</v>
      </c>
      <c r="AP658" s="5">
        <v>177.3</v>
      </c>
      <c r="AQ658" s="5">
        <v>177.3</v>
      </c>
      <c r="AR658" s="5">
        <v>188.7</v>
      </c>
      <c r="AS658" s="5">
        <v>188.7</v>
      </c>
      <c r="AT658" s="5">
        <v>175.2</v>
      </c>
      <c r="AU658" s="5">
        <v>175.2</v>
      </c>
      <c r="AV658" s="5">
        <v>173.2</v>
      </c>
      <c r="AW658" s="5">
        <v>177.6</v>
      </c>
      <c r="AX658" s="5">
        <v>181</v>
      </c>
      <c r="AY658" s="5">
        <v>181.9</v>
      </c>
      <c r="AZ658" s="5">
        <v>173.8</v>
      </c>
      <c r="BA658" s="5">
        <v>174</v>
      </c>
      <c r="BB658" s="5">
        <v>185.5</v>
      </c>
      <c r="BC658" s="5">
        <v>185.2</v>
      </c>
      <c r="BD658" s="5">
        <v>190.2</v>
      </c>
      <c r="BE658" s="5">
        <v>190.2</v>
      </c>
      <c r="BF658" s="5">
        <v>190.3</v>
      </c>
      <c r="BG658" s="5">
        <v>186.7</v>
      </c>
      <c r="BH658" s="5">
        <v>186.7</v>
      </c>
      <c r="BI658" s="5">
        <v>186.7</v>
      </c>
      <c r="BJ658" s="5">
        <v>186.8</v>
      </c>
      <c r="BK658" s="5">
        <v>186.8</v>
      </c>
      <c r="BL658" s="5">
        <v>186.9</v>
      </c>
      <c r="BM658" s="5">
        <v>186.9</v>
      </c>
      <c r="BN658" s="5">
        <v>186.9</v>
      </c>
      <c r="BO658" s="5">
        <v>186.9</v>
      </c>
      <c r="BP658" s="5">
        <v>180.7</v>
      </c>
      <c r="BQ658" s="5">
        <v>183.9</v>
      </c>
      <c r="BR658" s="5">
        <v>187.1</v>
      </c>
      <c r="BS658" s="5">
        <v>185</v>
      </c>
      <c r="BT658" s="5">
        <v>185</v>
      </c>
      <c r="BU658" s="5">
        <v>189.1</v>
      </c>
      <c r="BV658" s="5">
        <v>180.7</v>
      </c>
      <c r="BW658" s="5">
        <v>189.1</v>
      </c>
      <c r="BX658" s="5">
        <v>192</v>
      </c>
      <c r="BY658" s="5">
        <v>192</v>
      </c>
      <c r="BZ658" s="5">
        <v>191.2</v>
      </c>
      <c r="CA658" s="5">
        <v>191.2</v>
      </c>
      <c r="CB658" s="5">
        <v>191.2</v>
      </c>
      <c r="CC658" s="5">
        <v>191.2</v>
      </c>
      <c r="CD658" s="5">
        <v>193.2</v>
      </c>
      <c r="CE658" s="5">
        <v>193.2</v>
      </c>
      <c r="CF658" s="5">
        <v>195.2</v>
      </c>
      <c r="CG658" s="5">
        <v>195.2</v>
      </c>
      <c r="CH658" s="5">
        <v>195.2</v>
      </c>
      <c r="CI658" s="5">
        <v>195.2</v>
      </c>
      <c r="CJ658" s="5">
        <v>195.2</v>
      </c>
      <c r="CK658" s="5">
        <v>195.2</v>
      </c>
      <c r="CL658" s="5">
        <v>195.2</v>
      </c>
      <c r="CM658" s="5">
        <v>196</v>
      </c>
      <c r="CN658" s="5">
        <v>196</v>
      </c>
      <c r="CO658" s="5">
        <v>196</v>
      </c>
      <c r="CP658" s="5">
        <v>196</v>
      </c>
      <c r="CQ658" s="5">
        <v>198</v>
      </c>
      <c r="CR658" s="5">
        <v>198</v>
      </c>
      <c r="CS658" s="5">
        <v>201.1</v>
      </c>
      <c r="CT658" s="5">
        <v>205.7</v>
      </c>
      <c r="CU658" s="5">
        <v>205.7</v>
      </c>
      <c r="CV658" s="5">
        <v>205.7</v>
      </c>
      <c r="CW658" s="5">
        <v>205.7</v>
      </c>
      <c r="CX658" s="5">
        <v>209.8</v>
      </c>
      <c r="CY658" s="5">
        <v>209.8</v>
      </c>
      <c r="CZ658" s="5">
        <v>209.8</v>
      </c>
      <c r="DA658" s="5">
        <v>209.8</v>
      </c>
      <c r="DB658" s="5">
        <v>209.8</v>
      </c>
      <c r="DC658" s="5">
        <v>209.8</v>
      </c>
      <c r="DD658" s="5">
        <v>209.8</v>
      </c>
      <c r="DE658" s="5">
        <v>210.5</v>
      </c>
      <c r="DF658" s="5">
        <v>210.5</v>
      </c>
      <c r="DG658" s="5">
        <v>213.8</v>
      </c>
      <c r="DH658" s="5">
        <v>213.8</v>
      </c>
      <c r="DI658" s="5">
        <v>213.8</v>
      </c>
      <c r="DJ658" s="5">
        <v>213.8</v>
      </c>
      <c r="DK658" s="5">
        <v>213.8</v>
      </c>
      <c r="DL658" s="5">
        <v>214.8</v>
      </c>
      <c r="DM658" s="5">
        <v>214.6</v>
      </c>
      <c r="DN658" s="5">
        <v>215.3</v>
      </c>
      <c r="DO658" s="5">
        <v>215.3</v>
      </c>
      <c r="DP658" s="5">
        <v>216.1</v>
      </c>
      <c r="DQ658" s="5">
        <v>216.1</v>
      </c>
      <c r="DR658" s="5">
        <v>217</v>
      </c>
      <c r="DS658" s="5">
        <v>217</v>
      </c>
      <c r="DT658" s="5">
        <v>217</v>
      </c>
    </row>
    <row r="659" spans="1:124">
      <c r="A659" s="3" t="s">
        <v>1331</v>
      </c>
      <c r="B659" s="3" t="s">
        <v>1332</v>
      </c>
      <c r="C659" s="4">
        <v>5.13E-3</v>
      </c>
      <c r="D659" s="5">
        <v>106.8</v>
      </c>
      <c r="E659" s="5">
        <v>106.8</v>
      </c>
      <c r="F659" s="5">
        <v>106.8</v>
      </c>
      <c r="G659" s="5">
        <v>106.8</v>
      </c>
      <c r="H659" s="5">
        <v>106.8</v>
      </c>
      <c r="I659" s="5">
        <v>106.8</v>
      </c>
      <c r="J659" s="5">
        <v>106.8</v>
      </c>
      <c r="K659" s="5">
        <v>106.8</v>
      </c>
      <c r="L659" s="5">
        <v>111</v>
      </c>
      <c r="M659" s="5">
        <v>111</v>
      </c>
      <c r="N659" s="5">
        <v>111</v>
      </c>
      <c r="O659" s="5">
        <v>111</v>
      </c>
      <c r="P659" s="5">
        <v>117</v>
      </c>
      <c r="Q659" s="5">
        <v>117</v>
      </c>
      <c r="R659" s="5">
        <v>117</v>
      </c>
      <c r="S659" s="5">
        <v>117</v>
      </c>
      <c r="T659" s="5">
        <v>117</v>
      </c>
      <c r="U659" s="5">
        <v>117</v>
      </c>
      <c r="V659" s="5">
        <v>117</v>
      </c>
      <c r="W659" s="5">
        <v>117</v>
      </c>
      <c r="X659" s="5">
        <v>119.9</v>
      </c>
      <c r="Y659" s="5">
        <v>119.9</v>
      </c>
      <c r="Z659" s="5">
        <v>119.9</v>
      </c>
      <c r="AA659" s="5">
        <v>119.9</v>
      </c>
      <c r="AB659" s="5">
        <v>122.7</v>
      </c>
      <c r="AC659" s="5">
        <v>122.7</v>
      </c>
      <c r="AD659" s="5">
        <v>122.7</v>
      </c>
      <c r="AE659" s="5">
        <v>122.7</v>
      </c>
      <c r="AF659" s="5">
        <v>122.7</v>
      </c>
      <c r="AG659" s="5">
        <v>122.7</v>
      </c>
      <c r="AH659" s="5">
        <v>122.7</v>
      </c>
      <c r="AI659" s="5">
        <v>122.7</v>
      </c>
      <c r="AJ659" s="5">
        <v>122.7</v>
      </c>
      <c r="AK659" s="5">
        <v>122.7</v>
      </c>
      <c r="AL659" s="5">
        <v>122.7</v>
      </c>
      <c r="AM659" s="5">
        <v>122.6</v>
      </c>
      <c r="AN659" s="5">
        <v>122.6</v>
      </c>
      <c r="AO659" s="5">
        <v>122.6</v>
      </c>
      <c r="AP659" s="5">
        <v>122.6</v>
      </c>
      <c r="AQ659" s="5">
        <v>122.6</v>
      </c>
      <c r="AR659" s="5">
        <v>122.6</v>
      </c>
      <c r="AS659" s="5">
        <v>122.6</v>
      </c>
      <c r="AT659" s="5">
        <v>122.6</v>
      </c>
      <c r="AU659" s="5">
        <v>122.6</v>
      </c>
      <c r="AV659" s="5">
        <v>122.6</v>
      </c>
      <c r="AW659" s="5">
        <v>122.6</v>
      </c>
      <c r="AX659" s="5">
        <v>122.6</v>
      </c>
      <c r="AY659" s="5">
        <v>122.6</v>
      </c>
      <c r="AZ659" s="5">
        <v>122.6</v>
      </c>
      <c r="BA659" s="5">
        <v>122.6</v>
      </c>
      <c r="BB659" s="5">
        <v>122.6</v>
      </c>
      <c r="BC659" s="5">
        <v>122.6</v>
      </c>
      <c r="BD659" s="5">
        <v>122.6</v>
      </c>
      <c r="BE659" s="5">
        <v>122.6</v>
      </c>
      <c r="BF659" s="5">
        <v>122.6</v>
      </c>
      <c r="BG659" s="5">
        <v>122.6</v>
      </c>
      <c r="BH659" s="5">
        <v>122.6</v>
      </c>
      <c r="BI659" s="5">
        <v>122.6</v>
      </c>
      <c r="BJ659" s="5">
        <v>122.6</v>
      </c>
      <c r="BK659" s="5">
        <v>122.6</v>
      </c>
      <c r="BL659" s="5">
        <v>122.6</v>
      </c>
      <c r="BM659" s="5">
        <v>122.6</v>
      </c>
      <c r="BN659" s="5">
        <v>122.6</v>
      </c>
      <c r="BO659" s="5">
        <v>129.1</v>
      </c>
      <c r="BP659" s="5">
        <v>129.1</v>
      </c>
      <c r="BQ659" s="5">
        <v>129.1</v>
      </c>
      <c r="BR659" s="5">
        <v>129.1</v>
      </c>
      <c r="BS659" s="5">
        <v>129.1</v>
      </c>
      <c r="BT659" s="5">
        <v>129.1</v>
      </c>
      <c r="BU659" s="5">
        <v>129.1</v>
      </c>
      <c r="BV659" s="5">
        <v>129.1</v>
      </c>
      <c r="BW659" s="5">
        <v>129.1</v>
      </c>
      <c r="BX659" s="5">
        <v>130.80000000000001</v>
      </c>
      <c r="BY659" s="5">
        <v>130.80000000000001</v>
      </c>
      <c r="BZ659" s="5">
        <v>130.80000000000001</v>
      </c>
      <c r="CA659" s="5">
        <v>130.80000000000001</v>
      </c>
      <c r="CB659" s="5">
        <v>130.80000000000001</v>
      </c>
      <c r="CC659" s="5">
        <v>130.80000000000001</v>
      </c>
      <c r="CD659" s="5">
        <v>130.80000000000001</v>
      </c>
      <c r="CE659" s="5">
        <v>130.80000000000001</v>
      </c>
      <c r="CF659" s="5">
        <v>130.80000000000001</v>
      </c>
      <c r="CG659" s="5">
        <v>130.80000000000001</v>
      </c>
      <c r="CH659" s="5">
        <v>130.80000000000001</v>
      </c>
      <c r="CI659" s="5">
        <v>130.80000000000001</v>
      </c>
      <c r="CJ659" s="5">
        <v>130.80000000000001</v>
      </c>
      <c r="CK659" s="5">
        <v>130.80000000000001</v>
      </c>
      <c r="CL659" s="5">
        <v>130.80000000000001</v>
      </c>
      <c r="CM659" s="5">
        <v>130.80000000000001</v>
      </c>
      <c r="CN659" s="5">
        <v>130.80000000000001</v>
      </c>
      <c r="CO659" s="5">
        <v>130.80000000000001</v>
      </c>
      <c r="CP659" s="5">
        <v>130.80000000000001</v>
      </c>
      <c r="CQ659" s="5">
        <v>130.80000000000001</v>
      </c>
      <c r="CR659" s="5">
        <v>130.80000000000001</v>
      </c>
      <c r="CS659" s="5">
        <v>130.80000000000001</v>
      </c>
      <c r="CT659" s="5">
        <v>130.80000000000001</v>
      </c>
      <c r="CU659" s="5">
        <v>130.80000000000001</v>
      </c>
      <c r="CV659" s="5">
        <v>130.80000000000001</v>
      </c>
      <c r="CW659" s="5">
        <v>130.80000000000001</v>
      </c>
      <c r="CX659" s="5">
        <v>130.80000000000001</v>
      </c>
      <c r="CY659" s="5">
        <v>130.80000000000001</v>
      </c>
      <c r="CZ659" s="5">
        <v>130.80000000000001</v>
      </c>
      <c r="DA659" s="5">
        <v>130.80000000000001</v>
      </c>
      <c r="DB659" s="5">
        <v>130.80000000000001</v>
      </c>
      <c r="DC659" s="5">
        <v>130.80000000000001</v>
      </c>
      <c r="DD659" s="5">
        <v>130.80000000000001</v>
      </c>
      <c r="DE659" s="5">
        <v>130.80000000000001</v>
      </c>
      <c r="DF659" s="5">
        <v>130.80000000000001</v>
      </c>
      <c r="DG659" s="5">
        <v>130.80000000000001</v>
      </c>
      <c r="DH659" s="5">
        <v>130.80000000000001</v>
      </c>
      <c r="DI659" s="5">
        <v>130.80000000000001</v>
      </c>
      <c r="DJ659" s="5">
        <v>130.80000000000001</v>
      </c>
      <c r="DK659" s="5">
        <v>153.19999999999999</v>
      </c>
      <c r="DL659" s="5">
        <v>153.19999999999999</v>
      </c>
      <c r="DM659" s="5">
        <v>153.19999999999999</v>
      </c>
      <c r="DN659" s="5">
        <v>153.19999999999999</v>
      </c>
      <c r="DO659" s="5">
        <v>153.19999999999999</v>
      </c>
      <c r="DP659" s="5">
        <v>160.5</v>
      </c>
      <c r="DQ659" s="5">
        <v>175</v>
      </c>
      <c r="DR659" s="5">
        <v>175</v>
      </c>
      <c r="DS659" s="5">
        <v>175</v>
      </c>
      <c r="DT659" s="5">
        <v>175</v>
      </c>
    </row>
    <row r="660" spans="1:124">
      <c r="A660" s="3" t="s">
        <v>1333</v>
      </c>
      <c r="B660" s="3" t="s">
        <v>1334</v>
      </c>
      <c r="C660" s="4">
        <v>5.5460000000000002E-2</v>
      </c>
      <c r="D660" s="5">
        <v>101.7</v>
      </c>
      <c r="E660" s="5">
        <v>96.4</v>
      </c>
      <c r="F660" s="5">
        <v>103</v>
      </c>
      <c r="G660" s="5">
        <v>101.6</v>
      </c>
      <c r="H660" s="5">
        <v>100.2</v>
      </c>
      <c r="I660" s="5">
        <v>101</v>
      </c>
      <c r="J660" s="5">
        <v>105.2</v>
      </c>
      <c r="K660" s="5">
        <v>100.9</v>
      </c>
      <c r="L660" s="5">
        <v>101.6</v>
      </c>
      <c r="M660" s="5">
        <v>102.2</v>
      </c>
      <c r="N660" s="5">
        <v>103.7</v>
      </c>
      <c r="O660" s="5">
        <v>102.4</v>
      </c>
      <c r="P660" s="5">
        <v>102.6</v>
      </c>
      <c r="Q660" s="5">
        <v>101.7</v>
      </c>
      <c r="R660" s="5">
        <v>99.9</v>
      </c>
      <c r="S660" s="5">
        <v>104</v>
      </c>
      <c r="T660" s="5">
        <v>105.6</v>
      </c>
      <c r="U660" s="5">
        <v>103.6</v>
      </c>
      <c r="V660" s="5">
        <v>108.4</v>
      </c>
      <c r="W660" s="5">
        <v>109.4</v>
      </c>
      <c r="X660" s="5">
        <v>110.3</v>
      </c>
      <c r="Y660" s="5">
        <v>110.4</v>
      </c>
      <c r="Z660" s="5">
        <v>111.6</v>
      </c>
      <c r="AA660" s="5">
        <v>108.7</v>
      </c>
      <c r="AB660" s="5">
        <v>111.1</v>
      </c>
      <c r="AC660" s="5">
        <v>113.7</v>
      </c>
      <c r="AD660" s="5">
        <v>112.4</v>
      </c>
      <c r="AE660" s="5">
        <v>107.1</v>
      </c>
      <c r="AF660" s="5">
        <v>108.2</v>
      </c>
      <c r="AG660" s="5">
        <v>109.8</v>
      </c>
      <c r="AH660" s="5">
        <v>109.2</v>
      </c>
      <c r="AI660" s="5">
        <v>107.5</v>
      </c>
      <c r="AJ660" s="5">
        <v>111.2</v>
      </c>
      <c r="AK660" s="5">
        <v>107.5</v>
      </c>
      <c r="AL660" s="5">
        <v>108.6</v>
      </c>
      <c r="AM660" s="5">
        <v>106.2</v>
      </c>
      <c r="AN660" s="5">
        <v>98.8</v>
      </c>
      <c r="AO660" s="5">
        <v>103.3</v>
      </c>
      <c r="AP660" s="5">
        <v>102</v>
      </c>
      <c r="AQ660" s="5">
        <v>107.4</v>
      </c>
      <c r="AR660" s="5">
        <v>105.4</v>
      </c>
      <c r="AS660" s="5">
        <v>105</v>
      </c>
      <c r="AT660" s="5">
        <v>104.8</v>
      </c>
      <c r="AU660" s="5">
        <v>107.6</v>
      </c>
      <c r="AV660" s="5">
        <v>102.7</v>
      </c>
      <c r="AW660" s="5">
        <v>103.1</v>
      </c>
      <c r="AX660" s="5">
        <v>107.7</v>
      </c>
      <c r="AY660" s="5">
        <v>103.6</v>
      </c>
      <c r="AZ660" s="5">
        <v>105.4</v>
      </c>
      <c r="BA660" s="5">
        <v>105</v>
      </c>
      <c r="BB660" s="5">
        <v>104.4</v>
      </c>
      <c r="BC660" s="5">
        <v>108.9</v>
      </c>
      <c r="BD660" s="5">
        <v>105.5</v>
      </c>
      <c r="BE660" s="5">
        <v>105.2</v>
      </c>
      <c r="BF660" s="5">
        <v>102.5</v>
      </c>
      <c r="BG660" s="5">
        <v>103</v>
      </c>
      <c r="BH660" s="5">
        <v>103.5</v>
      </c>
      <c r="BI660" s="5">
        <v>102.8</v>
      </c>
      <c r="BJ660" s="5">
        <v>102.8</v>
      </c>
      <c r="BK660" s="5">
        <v>102.8</v>
      </c>
      <c r="BL660" s="5">
        <v>105.1</v>
      </c>
      <c r="BM660" s="5">
        <v>103.5</v>
      </c>
      <c r="BN660" s="5">
        <v>103.5</v>
      </c>
      <c r="BO660" s="5">
        <v>102.2</v>
      </c>
      <c r="BP660" s="5">
        <v>102.6</v>
      </c>
      <c r="BQ660" s="5">
        <v>105.3</v>
      </c>
      <c r="BR660" s="5">
        <v>104.3</v>
      </c>
      <c r="BS660" s="5">
        <v>102.3</v>
      </c>
      <c r="BT660" s="5">
        <v>100.5</v>
      </c>
      <c r="BU660" s="5">
        <v>102.6</v>
      </c>
      <c r="BV660" s="5">
        <v>102.9</v>
      </c>
      <c r="BW660" s="5">
        <v>100.3</v>
      </c>
      <c r="BX660" s="5">
        <v>104.3</v>
      </c>
      <c r="BY660" s="5">
        <v>102</v>
      </c>
      <c r="BZ660" s="5">
        <v>103.7</v>
      </c>
      <c r="CA660" s="5">
        <v>103</v>
      </c>
      <c r="CB660" s="5">
        <v>101.5</v>
      </c>
      <c r="CC660" s="5">
        <v>103.6</v>
      </c>
      <c r="CD660" s="5">
        <v>101.9</v>
      </c>
      <c r="CE660" s="5">
        <v>99.8</v>
      </c>
      <c r="CF660" s="5">
        <v>105.4</v>
      </c>
      <c r="CG660" s="5">
        <v>104.4</v>
      </c>
      <c r="CH660" s="5">
        <v>106.6</v>
      </c>
      <c r="CI660" s="5">
        <v>102.5</v>
      </c>
      <c r="CJ660" s="5">
        <v>105.3</v>
      </c>
      <c r="CK660" s="5">
        <v>103.6</v>
      </c>
      <c r="CL660" s="5">
        <v>104.2</v>
      </c>
      <c r="CM660" s="5">
        <v>102</v>
      </c>
      <c r="CN660" s="5">
        <v>100.3</v>
      </c>
      <c r="CO660" s="5">
        <v>102.8</v>
      </c>
      <c r="CP660" s="5">
        <v>102.5</v>
      </c>
      <c r="CQ660" s="5">
        <v>103.1</v>
      </c>
      <c r="CR660" s="5">
        <v>101.4</v>
      </c>
      <c r="CS660" s="5">
        <v>104.9</v>
      </c>
      <c r="CT660" s="5">
        <v>108.3</v>
      </c>
      <c r="CU660" s="5">
        <v>104.5</v>
      </c>
      <c r="CV660" s="5">
        <v>104.3</v>
      </c>
      <c r="CW660" s="5">
        <v>103.8</v>
      </c>
      <c r="CX660" s="5">
        <v>102</v>
      </c>
      <c r="CY660" s="5">
        <v>103.5</v>
      </c>
      <c r="CZ660" s="5">
        <v>103</v>
      </c>
      <c r="DA660" s="5">
        <v>101.6</v>
      </c>
      <c r="DB660" s="5">
        <v>102.5</v>
      </c>
      <c r="DC660" s="5">
        <v>103.1</v>
      </c>
      <c r="DD660" s="5">
        <v>102.8</v>
      </c>
      <c r="DE660" s="5">
        <v>101.5</v>
      </c>
      <c r="DF660" s="5">
        <v>102.7</v>
      </c>
      <c r="DG660" s="5">
        <v>102.4</v>
      </c>
      <c r="DH660" s="5">
        <v>103.5</v>
      </c>
      <c r="DI660" s="5">
        <v>106</v>
      </c>
      <c r="DJ660" s="5">
        <v>106.6</v>
      </c>
      <c r="DK660" s="5">
        <v>105.2</v>
      </c>
      <c r="DL660" s="5">
        <v>104</v>
      </c>
      <c r="DM660" s="5">
        <v>103</v>
      </c>
      <c r="DN660" s="5">
        <v>108.6</v>
      </c>
      <c r="DO660" s="5">
        <v>106.1</v>
      </c>
      <c r="DP660" s="5">
        <v>109.2</v>
      </c>
      <c r="DQ660" s="5">
        <v>106.2</v>
      </c>
      <c r="DR660" s="5">
        <v>107.4</v>
      </c>
      <c r="DS660" s="5">
        <v>107.6</v>
      </c>
      <c r="DT660" s="5">
        <v>107.9</v>
      </c>
    </row>
    <row r="661" spans="1:124">
      <c r="A661" s="3" t="s">
        <v>1335</v>
      </c>
      <c r="B661" s="3" t="s">
        <v>1336</v>
      </c>
      <c r="C661" s="4">
        <v>4.8480000000000002E-2</v>
      </c>
      <c r="D661" s="5">
        <v>101.8</v>
      </c>
      <c r="E661" s="5">
        <v>95.1</v>
      </c>
      <c r="F661" s="5">
        <v>102.8</v>
      </c>
      <c r="G661" s="5">
        <v>101.1</v>
      </c>
      <c r="H661" s="5">
        <v>99.6</v>
      </c>
      <c r="I661" s="5">
        <v>99.9</v>
      </c>
      <c r="J661" s="5">
        <v>104.9</v>
      </c>
      <c r="K661" s="5">
        <v>100.3</v>
      </c>
      <c r="L661" s="5">
        <v>101.1</v>
      </c>
      <c r="M661" s="5">
        <v>101.5</v>
      </c>
      <c r="N661" s="5">
        <v>103.4</v>
      </c>
      <c r="O661" s="5">
        <v>101.4</v>
      </c>
      <c r="P661" s="5">
        <v>101.5</v>
      </c>
      <c r="Q661" s="5">
        <v>100.7</v>
      </c>
      <c r="R661" s="5">
        <v>98.3</v>
      </c>
      <c r="S661" s="5">
        <v>102.9</v>
      </c>
      <c r="T661" s="5">
        <v>104.3</v>
      </c>
      <c r="U661" s="5">
        <v>102.3</v>
      </c>
      <c r="V661" s="5">
        <v>107.4</v>
      </c>
      <c r="W661" s="5">
        <v>108.6</v>
      </c>
      <c r="X661" s="5">
        <v>109.3</v>
      </c>
      <c r="Y661" s="5">
        <v>109.7</v>
      </c>
      <c r="Z661" s="5">
        <v>110.5</v>
      </c>
      <c r="AA661" s="5">
        <v>107.2</v>
      </c>
      <c r="AB661" s="5">
        <v>109.7</v>
      </c>
      <c r="AC661" s="5">
        <v>112.9</v>
      </c>
      <c r="AD661" s="5">
        <v>111.3</v>
      </c>
      <c r="AE661" s="5">
        <v>105.3</v>
      </c>
      <c r="AF661" s="5">
        <v>106.9</v>
      </c>
      <c r="AG661" s="5">
        <v>108.2</v>
      </c>
      <c r="AH661" s="5">
        <v>107.6</v>
      </c>
      <c r="AI661" s="5">
        <v>105.8</v>
      </c>
      <c r="AJ661" s="5">
        <v>109.9</v>
      </c>
      <c r="AK661" s="5">
        <v>105.8</v>
      </c>
      <c r="AL661" s="5">
        <v>106.9</v>
      </c>
      <c r="AM661" s="5">
        <v>104.1</v>
      </c>
      <c r="AN661" s="5">
        <v>95.7</v>
      </c>
      <c r="AO661" s="5">
        <v>100.8</v>
      </c>
      <c r="AP661" s="5">
        <v>99.3</v>
      </c>
      <c r="AQ661" s="5">
        <v>105.6</v>
      </c>
      <c r="AR661" s="5">
        <v>103.3</v>
      </c>
      <c r="AS661" s="5">
        <v>102.8</v>
      </c>
      <c r="AT661" s="5">
        <v>102.6</v>
      </c>
      <c r="AU661" s="5">
        <v>105.8</v>
      </c>
      <c r="AV661" s="5">
        <v>100.2</v>
      </c>
      <c r="AW661" s="5">
        <v>100.7</v>
      </c>
      <c r="AX661" s="5">
        <v>105.9</v>
      </c>
      <c r="AY661" s="5">
        <v>101.2</v>
      </c>
      <c r="AZ661" s="5">
        <v>103.2</v>
      </c>
      <c r="BA661" s="5">
        <v>102.8</v>
      </c>
      <c r="BB661" s="5">
        <v>102.1</v>
      </c>
      <c r="BC661" s="5">
        <v>107.3</v>
      </c>
      <c r="BD661" s="5">
        <v>103.4</v>
      </c>
      <c r="BE661" s="5">
        <v>103.1</v>
      </c>
      <c r="BF661" s="5">
        <v>99.9</v>
      </c>
      <c r="BG661" s="5">
        <v>100.4</v>
      </c>
      <c r="BH661" s="5">
        <v>101</v>
      </c>
      <c r="BI661" s="5">
        <v>100.4</v>
      </c>
      <c r="BJ661" s="5">
        <v>100.4</v>
      </c>
      <c r="BK661" s="5">
        <v>100.3</v>
      </c>
      <c r="BL661" s="5">
        <v>103</v>
      </c>
      <c r="BM661" s="5">
        <v>101.2</v>
      </c>
      <c r="BN661" s="5">
        <v>101.1</v>
      </c>
      <c r="BO661" s="5">
        <v>99.9</v>
      </c>
      <c r="BP661" s="5">
        <v>100.4</v>
      </c>
      <c r="BQ661" s="5">
        <v>103.4</v>
      </c>
      <c r="BR661" s="5">
        <v>102.3</v>
      </c>
      <c r="BS661" s="5">
        <v>100</v>
      </c>
      <c r="BT661" s="5">
        <v>98</v>
      </c>
      <c r="BU661" s="5">
        <v>101.2</v>
      </c>
      <c r="BV661" s="5">
        <v>101.6</v>
      </c>
      <c r="BW661" s="5">
        <v>98.3</v>
      </c>
      <c r="BX661" s="5">
        <v>102.9</v>
      </c>
      <c r="BY661" s="5">
        <v>100.2</v>
      </c>
      <c r="BZ661" s="5">
        <v>102.1</v>
      </c>
      <c r="CA661" s="5">
        <v>101.4</v>
      </c>
      <c r="CB661" s="5">
        <v>99.7</v>
      </c>
      <c r="CC661" s="5">
        <v>102.1</v>
      </c>
      <c r="CD661" s="5">
        <v>100.1</v>
      </c>
      <c r="CE661" s="5">
        <v>97.6</v>
      </c>
      <c r="CF661" s="5">
        <v>104.1</v>
      </c>
      <c r="CG661" s="5">
        <v>102.9</v>
      </c>
      <c r="CH661" s="5">
        <v>105.6</v>
      </c>
      <c r="CI661" s="5">
        <v>100.9</v>
      </c>
      <c r="CJ661" s="5">
        <v>104.1</v>
      </c>
      <c r="CK661" s="5">
        <v>102.2</v>
      </c>
      <c r="CL661" s="5">
        <v>102.9</v>
      </c>
      <c r="CM661" s="5">
        <v>100.4</v>
      </c>
      <c r="CN661" s="5">
        <v>98.4</v>
      </c>
      <c r="CO661" s="5">
        <v>101.3</v>
      </c>
      <c r="CP661" s="5">
        <v>101</v>
      </c>
      <c r="CQ661" s="5">
        <v>101.6</v>
      </c>
      <c r="CR661" s="5">
        <v>99.7</v>
      </c>
      <c r="CS661" s="5">
        <v>103.3</v>
      </c>
      <c r="CT661" s="5">
        <v>107.4</v>
      </c>
      <c r="CU661" s="5">
        <v>103.4</v>
      </c>
      <c r="CV661" s="5">
        <v>103.2</v>
      </c>
      <c r="CW661" s="5">
        <v>102.6</v>
      </c>
      <c r="CX661" s="5">
        <v>100.6</v>
      </c>
      <c r="CY661" s="5">
        <v>102.3</v>
      </c>
      <c r="CZ661" s="5">
        <v>101.7</v>
      </c>
      <c r="DA661" s="5">
        <v>100.1</v>
      </c>
      <c r="DB661" s="5">
        <v>101.1</v>
      </c>
      <c r="DC661" s="5">
        <v>101.7</v>
      </c>
      <c r="DD661" s="5">
        <v>101.5</v>
      </c>
      <c r="DE661" s="5">
        <v>99.9</v>
      </c>
      <c r="DF661" s="5">
        <v>101.3</v>
      </c>
      <c r="DG661" s="5">
        <v>100</v>
      </c>
      <c r="DH661" s="5">
        <v>101.4</v>
      </c>
      <c r="DI661" s="5">
        <v>104.2</v>
      </c>
      <c r="DJ661" s="5">
        <v>102.1</v>
      </c>
      <c r="DK661" s="5">
        <v>100.5</v>
      </c>
      <c r="DL661" s="5">
        <v>99</v>
      </c>
      <c r="DM661" s="5">
        <v>99</v>
      </c>
      <c r="DN661" s="5">
        <v>104.9</v>
      </c>
      <c r="DO661" s="5">
        <v>102.8</v>
      </c>
      <c r="DP661" s="5">
        <v>105.1</v>
      </c>
      <c r="DQ661" s="5">
        <v>102.8</v>
      </c>
      <c r="DR661" s="5">
        <v>104</v>
      </c>
      <c r="DS661" s="5">
        <v>104</v>
      </c>
      <c r="DT661" s="5">
        <v>104</v>
      </c>
    </row>
    <row r="662" spans="1:124">
      <c r="A662" s="3" t="s">
        <v>1337</v>
      </c>
      <c r="B662" s="3" t="s">
        <v>1338</v>
      </c>
      <c r="C662" s="4">
        <v>6.9800000000000001E-3</v>
      </c>
      <c r="D662" s="5">
        <v>100.9</v>
      </c>
      <c r="E662" s="5">
        <v>105</v>
      </c>
      <c r="F662" s="5">
        <v>104.3</v>
      </c>
      <c r="G662" s="5">
        <v>104.7</v>
      </c>
      <c r="H662" s="5">
        <v>104.6</v>
      </c>
      <c r="I662" s="5">
        <v>108.6</v>
      </c>
      <c r="J662" s="5">
        <v>107.1</v>
      </c>
      <c r="K662" s="5">
        <v>105.2</v>
      </c>
      <c r="L662" s="5">
        <v>105.3</v>
      </c>
      <c r="M662" s="5">
        <v>106.4</v>
      </c>
      <c r="N662" s="5">
        <v>105.8</v>
      </c>
      <c r="O662" s="5">
        <v>109.4</v>
      </c>
      <c r="P662" s="5">
        <v>110.5</v>
      </c>
      <c r="Q662" s="5">
        <v>108.6</v>
      </c>
      <c r="R662" s="5">
        <v>110.7</v>
      </c>
      <c r="S662" s="5">
        <v>111.5</v>
      </c>
      <c r="T662" s="5">
        <v>114.8</v>
      </c>
      <c r="U662" s="5">
        <v>112.6</v>
      </c>
      <c r="V662" s="5">
        <v>115.4</v>
      </c>
      <c r="W662" s="5">
        <v>114.9</v>
      </c>
      <c r="X662" s="5">
        <v>117</v>
      </c>
      <c r="Y662" s="5">
        <v>115.5</v>
      </c>
      <c r="Z662" s="5">
        <v>119.3</v>
      </c>
      <c r="AA662" s="5">
        <v>119.2</v>
      </c>
      <c r="AB662" s="5">
        <v>121</v>
      </c>
      <c r="AC662" s="5">
        <v>119</v>
      </c>
      <c r="AD662" s="5">
        <v>119.8</v>
      </c>
      <c r="AE662" s="5">
        <v>119.3</v>
      </c>
      <c r="AF662" s="5">
        <v>117.4</v>
      </c>
      <c r="AG662" s="5">
        <v>120.6</v>
      </c>
      <c r="AH662" s="5">
        <v>120.1</v>
      </c>
      <c r="AI662" s="5">
        <v>119.4</v>
      </c>
      <c r="AJ662" s="5">
        <v>120.3</v>
      </c>
      <c r="AK662" s="5">
        <v>119.7</v>
      </c>
      <c r="AL662" s="5">
        <v>120.4</v>
      </c>
      <c r="AM662" s="5">
        <v>121</v>
      </c>
      <c r="AN662" s="5">
        <v>120.8</v>
      </c>
      <c r="AO662" s="5">
        <v>120.8</v>
      </c>
      <c r="AP662" s="5">
        <v>120.6</v>
      </c>
      <c r="AQ662" s="5">
        <v>120.1</v>
      </c>
      <c r="AR662" s="5">
        <v>120.1</v>
      </c>
      <c r="AS662" s="5">
        <v>120.1</v>
      </c>
      <c r="AT662" s="5">
        <v>120.1</v>
      </c>
      <c r="AU662" s="5">
        <v>120.1</v>
      </c>
      <c r="AV662" s="5">
        <v>120.1</v>
      </c>
      <c r="AW662" s="5">
        <v>120.1</v>
      </c>
      <c r="AX662" s="5">
        <v>120.1</v>
      </c>
      <c r="AY662" s="5">
        <v>120.1</v>
      </c>
      <c r="AZ662" s="5">
        <v>120.1</v>
      </c>
      <c r="BA662" s="5">
        <v>120.1</v>
      </c>
      <c r="BB662" s="5">
        <v>120.1</v>
      </c>
      <c r="BC662" s="5">
        <v>120.1</v>
      </c>
      <c r="BD662" s="5">
        <v>120.1</v>
      </c>
      <c r="BE662" s="5">
        <v>120.1</v>
      </c>
      <c r="BF662" s="5">
        <v>120.1</v>
      </c>
      <c r="BG662" s="5">
        <v>120.9</v>
      </c>
      <c r="BH662" s="5">
        <v>120.9</v>
      </c>
      <c r="BI662" s="5">
        <v>120.1</v>
      </c>
      <c r="BJ662" s="5">
        <v>120.1</v>
      </c>
      <c r="BK662" s="5">
        <v>120.1</v>
      </c>
      <c r="BL662" s="5">
        <v>120.1</v>
      </c>
      <c r="BM662" s="5">
        <v>120.1</v>
      </c>
      <c r="BN662" s="5">
        <v>120.1</v>
      </c>
      <c r="BO662" s="5">
        <v>118</v>
      </c>
      <c r="BP662" s="5">
        <v>118</v>
      </c>
      <c r="BQ662" s="5">
        <v>118.2</v>
      </c>
      <c r="BR662" s="5">
        <v>118.2</v>
      </c>
      <c r="BS662" s="5">
        <v>118.2</v>
      </c>
      <c r="BT662" s="5">
        <v>118.1</v>
      </c>
      <c r="BU662" s="5">
        <v>112</v>
      </c>
      <c r="BV662" s="5">
        <v>112</v>
      </c>
      <c r="BW662" s="5">
        <v>114.2</v>
      </c>
      <c r="BX662" s="5">
        <v>114.5</v>
      </c>
      <c r="BY662" s="5">
        <v>114.5</v>
      </c>
      <c r="BZ662" s="5">
        <v>114.4</v>
      </c>
      <c r="CA662" s="5">
        <v>114.2</v>
      </c>
      <c r="CB662" s="5">
        <v>114.2</v>
      </c>
      <c r="CC662" s="5">
        <v>114.2</v>
      </c>
      <c r="CD662" s="5">
        <v>114.2</v>
      </c>
      <c r="CE662" s="5">
        <v>114.8</v>
      </c>
      <c r="CF662" s="5">
        <v>114.5</v>
      </c>
      <c r="CG662" s="5">
        <v>114.5</v>
      </c>
      <c r="CH662" s="5">
        <v>113.4</v>
      </c>
      <c r="CI662" s="5">
        <v>113.3</v>
      </c>
      <c r="CJ662" s="5">
        <v>113.4</v>
      </c>
      <c r="CK662" s="5">
        <v>113.5</v>
      </c>
      <c r="CL662" s="5">
        <v>113.2</v>
      </c>
      <c r="CM662" s="5">
        <v>113.1</v>
      </c>
      <c r="CN662" s="5">
        <v>113.3</v>
      </c>
      <c r="CO662" s="5">
        <v>113.2</v>
      </c>
      <c r="CP662" s="5">
        <v>113.4</v>
      </c>
      <c r="CQ662" s="5">
        <v>113.2</v>
      </c>
      <c r="CR662" s="5">
        <v>113.1</v>
      </c>
      <c r="CS662" s="5">
        <v>115.7</v>
      </c>
      <c r="CT662" s="5">
        <v>114.4</v>
      </c>
      <c r="CU662" s="5">
        <v>111.8</v>
      </c>
      <c r="CV662" s="5">
        <v>111.8</v>
      </c>
      <c r="CW662" s="5">
        <v>111.8</v>
      </c>
      <c r="CX662" s="5">
        <v>112.3</v>
      </c>
      <c r="CY662" s="5">
        <v>111.8</v>
      </c>
      <c r="CZ662" s="5">
        <v>111.8</v>
      </c>
      <c r="DA662" s="5">
        <v>112.3</v>
      </c>
      <c r="DB662" s="5">
        <v>112.3</v>
      </c>
      <c r="DC662" s="5">
        <v>112.5</v>
      </c>
      <c r="DD662" s="5">
        <v>112.3</v>
      </c>
      <c r="DE662" s="5">
        <v>112.7</v>
      </c>
      <c r="DF662" s="5">
        <v>112.6</v>
      </c>
      <c r="DG662" s="5">
        <v>119.5</v>
      </c>
      <c r="DH662" s="5">
        <v>118</v>
      </c>
      <c r="DI662" s="5">
        <v>118.2</v>
      </c>
      <c r="DJ662" s="5">
        <v>138</v>
      </c>
      <c r="DK662" s="5">
        <v>137.69999999999999</v>
      </c>
      <c r="DL662" s="5">
        <v>138.19999999999999</v>
      </c>
      <c r="DM662" s="5">
        <v>130.69999999999999</v>
      </c>
      <c r="DN662" s="5">
        <v>133.69999999999999</v>
      </c>
      <c r="DO662" s="5">
        <v>129.30000000000001</v>
      </c>
      <c r="DP662" s="5">
        <v>137.30000000000001</v>
      </c>
      <c r="DQ662" s="5">
        <v>129.80000000000001</v>
      </c>
      <c r="DR662" s="5">
        <v>130.5</v>
      </c>
      <c r="DS662" s="5">
        <v>132</v>
      </c>
      <c r="DT662" s="5">
        <v>134.69999999999999</v>
      </c>
    </row>
    <row r="663" spans="1:124">
      <c r="A663" s="3" t="s">
        <v>1339</v>
      </c>
      <c r="B663" s="3" t="s">
        <v>1340</v>
      </c>
      <c r="C663" s="4">
        <v>7.5100000000000002E-3</v>
      </c>
      <c r="D663" s="5">
        <v>101.7</v>
      </c>
      <c r="E663" s="5">
        <v>102.7</v>
      </c>
      <c r="F663" s="5">
        <v>104</v>
      </c>
      <c r="G663" s="5">
        <v>104.3</v>
      </c>
      <c r="H663" s="5">
        <v>102.3</v>
      </c>
      <c r="I663" s="5">
        <v>98.3</v>
      </c>
      <c r="J663" s="5">
        <v>98.4</v>
      </c>
      <c r="K663" s="5">
        <v>99.6</v>
      </c>
      <c r="L663" s="5">
        <v>99.5</v>
      </c>
      <c r="M663" s="5">
        <v>99.6</v>
      </c>
      <c r="N663" s="5">
        <v>104.6</v>
      </c>
      <c r="O663" s="5">
        <v>102.5</v>
      </c>
      <c r="P663" s="5">
        <v>109.4</v>
      </c>
      <c r="Q663" s="5">
        <v>107.2</v>
      </c>
      <c r="R663" s="5">
        <v>108</v>
      </c>
      <c r="S663" s="5">
        <v>106.1</v>
      </c>
      <c r="T663" s="5">
        <v>107.3</v>
      </c>
      <c r="U663" s="5">
        <v>106.5</v>
      </c>
      <c r="V663" s="5">
        <v>108.4</v>
      </c>
      <c r="W663" s="5">
        <v>106.3</v>
      </c>
      <c r="X663" s="5">
        <v>106.6</v>
      </c>
      <c r="Y663" s="5">
        <v>107.1</v>
      </c>
      <c r="Z663" s="5">
        <v>108.4</v>
      </c>
      <c r="AA663" s="5">
        <v>107.5</v>
      </c>
      <c r="AB663" s="5">
        <v>106.4</v>
      </c>
      <c r="AC663" s="5">
        <v>107.6</v>
      </c>
      <c r="AD663" s="5">
        <v>108.8</v>
      </c>
      <c r="AE663" s="5">
        <v>106</v>
      </c>
      <c r="AF663" s="5">
        <v>104.4</v>
      </c>
      <c r="AG663" s="5">
        <v>104.9</v>
      </c>
      <c r="AH663" s="5">
        <v>102.7</v>
      </c>
      <c r="AI663" s="5">
        <v>105.4</v>
      </c>
      <c r="AJ663" s="5">
        <v>104.1</v>
      </c>
      <c r="AK663" s="5">
        <v>104.7</v>
      </c>
      <c r="AL663" s="5">
        <v>105.1</v>
      </c>
      <c r="AM663" s="5">
        <v>106.3</v>
      </c>
      <c r="AN663" s="5">
        <v>100.8</v>
      </c>
      <c r="AO663" s="5">
        <v>99.1</v>
      </c>
      <c r="AP663" s="5">
        <v>100.6</v>
      </c>
      <c r="AQ663" s="5">
        <v>100.2</v>
      </c>
      <c r="AR663" s="5">
        <v>101</v>
      </c>
      <c r="AS663" s="5">
        <v>101.6</v>
      </c>
      <c r="AT663" s="5">
        <v>101.8</v>
      </c>
      <c r="AU663" s="5">
        <v>95</v>
      </c>
      <c r="AV663" s="5">
        <v>95.8</v>
      </c>
      <c r="AW663" s="5">
        <v>95.8</v>
      </c>
      <c r="AX663" s="5">
        <v>96.1</v>
      </c>
      <c r="AY663" s="5">
        <v>100.7</v>
      </c>
      <c r="AZ663" s="5">
        <v>98.3</v>
      </c>
      <c r="BA663" s="5">
        <v>98.2</v>
      </c>
      <c r="BB663" s="5">
        <v>97.2</v>
      </c>
      <c r="BC663" s="5">
        <v>97.5</v>
      </c>
      <c r="BD663" s="5">
        <v>97.7</v>
      </c>
      <c r="BE663" s="5">
        <v>98.4</v>
      </c>
      <c r="BF663" s="5">
        <v>95.2</v>
      </c>
      <c r="BG663" s="5">
        <v>94.9</v>
      </c>
      <c r="BH663" s="5">
        <v>95</v>
      </c>
      <c r="BI663" s="5">
        <v>95.1</v>
      </c>
      <c r="BJ663" s="5">
        <v>95.7</v>
      </c>
      <c r="BK663" s="5">
        <v>96.3</v>
      </c>
      <c r="BL663" s="5">
        <v>98.5</v>
      </c>
      <c r="BM663" s="5">
        <v>97.8</v>
      </c>
      <c r="BN663" s="5">
        <v>98.2</v>
      </c>
      <c r="BO663" s="5">
        <v>106.8</v>
      </c>
      <c r="BP663" s="5">
        <v>105.1</v>
      </c>
      <c r="BQ663" s="5">
        <v>112.8</v>
      </c>
      <c r="BR663" s="5">
        <v>113.6</v>
      </c>
      <c r="BS663" s="5">
        <v>113.1</v>
      </c>
      <c r="BT663" s="5">
        <v>113.1</v>
      </c>
      <c r="BU663" s="5">
        <v>112.3</v>
      </c>
      <c r="BV663" s="5">
        <v>111.8</v>
      </c>
      <c r="BW663" s="5">
        <v>112.6</v>
      </c>
      <c r="BX663" s="5">
        <v>109.6</v>
      </c>
      <c r="BY663" s="5">
        <v>111.8</v>
      </c>
      <c r="BZ663" s="5">
        <v>111.8</v>
      </c>
      <c r="CA663" s="5">
        <v>112.1</v>
      </c>
      <c r="CB663" s="5">
        <v>107.5</v>
      </c>
      <c r="CC663" s="5">
        <v>107.5</v>
      </c>
      <c r="CD663" s="5">
        <v>107.2</v>
      </c>
      <c r="CE663" s="5">
        <v>107.2</v>
      </c>
      <c r="CF663" s="5">
        <v>107.4</v>
      </c>
      <c r="CG663" s="5">
        <v>107.3</v>
      </c>
      <c r="CH663" s="5">
        <v>107.5</v>
      </c>
      <c r="CI663" s="5">
        <v>107.4</v>
      </c>
      <c r="CJ663" s="5">
        <v>109.2</v>
      </c>
      <c r="CK663" s="5">
        <v>109.3</v>
      </c>
      <c r="CL663" s="5">
        <v>109.5</v>
      </c>
      <c r="CM663" s="5">
        <v>109.4</v>
      </c>
      <c r="CN663" s="5">
        <v>109.5</v>
      </c>
      <c r="CO663" s="5">
        <v>109.5</v>
      </c>
      <c r="CP663" s="5">
        <v>109.4</v>
      </c>
      <c r="CQ663" s="5">
        <v>109.4</v>
      </c>
      <c r="CR663" s="5">
        <v>110.9</v>
      </c>
      <c r="CS663" s="5">
        <v>112.2</v>
      </c>
      <c r="CT663" s="5">
        <v>112</v>
      </c>
      <c r="CU663" s="5">
        <v>112.2</v>
      </c>
      <c r="CV663" s="5">
        <v>112.2</v>
      </c>
      <c r="CW663" s="5">
        <v>112.1</v>
      </c>
      <c r="CX663" s="5">
        <v>112.1</v>
      </c>
      <c r="CY663" s="5">
        <v>112.1</v>
      </c>
      <c r="CZ663" s="5">
        <v>108.8</v>
      </c>
      <c r="DA663" s="5">
        <v>102</v>
      </c>
      <c r="DB663" s="5">
        <v>95.7</v>
      </c>
      <c r="DC663" s="5">
        <v>95.6</v>
      </c>
      <c r="DD663" s="5">
        <v>95.2</v>
      </c>
      <c r="DE663" s="5">
        <v>95.2</v>
      </c>
      <c r="DF663" s="5">
        <v>94.9</v>
      </c>
      <c r="DG663" s="5">
        <v>95.9</v>
      </c>
      <c r="DH663" s="5">
        <v>95.8</v>
      </c>
      <c r="DI663" s="5">
        <v>95.8</v>
      </c>
      <c r="DJ663" s="5">
        <v>98.5</v>
      </c>
      <c r="DK663" s="5">
        <v>98.5</v>
      </c>
      <c r="DL663" s="5">
        <v>98.4</v>
      </c>
      <c r="DM663" s="5">
        <v>98.4</v>
      </c>
      <c r="DN663" s="5">
        <v>98.5</v>
      </c>
      <c r="DO663" s="5">
        <v>98.4</v>
      </c>
      <c r="DP663" s="5">
        <v>98.4</v>
      </c>
      <c r="DQ663" s="5">
        <v>99.6</v>
      </c>
      <c r="DR663" s="5">
        <v>99.7</v>
      </c>
      <c r="DS663" s="5">
        <v>99.7</v>
      </c>
      <c r="DT663" s="5">
        <v>99.6</v>
      </c>
    </row>
    <row r="664" spans="1:124">
      <c r="A664" s="3" t="s">
        <v>1341</v>
      </c>
      <c r="B664" s="3" t="s">
        <v>1342</v>
      </c>
      <c r="C664" s="4">
        <v>4.4999999999999997E-3</v>
      </c>
      <c r="D664" s="5">
        <v>100</v>
      </c>
      <c r="E664" s="5">
        <v>100</v>
      </c>
      <c r="F664" s="5">
        <v>100</v>
      </c>
      <c r="G664" s="5">
        <v>100</v>
      </c>
      <c r="H664" s="5">
        <v>100</v>
      </c>
      <c r="I664" s="5">
        <v>100</v>
      </c>
      <c r="J664" s="5">
        <v>100</v>
      </c>
      <c r="K664" s="5">
        <v>100</v>
      </c>
      <c r="L664" s="5">
        <v>100</v>
      </c>
      <c r="M664" s="5">
        <v>100</v>
      </c>
      <c r="N664" s="5">
        <v>100</v>
      </c>
      <c r="O664" s="5">
        <v>100</v>
      </c>
      <c r="P664" s="5">
        <v>105.4</v>
      </c>
      <c r="Q664" s="5">
        <v>105.4</v>
      </c>
      <c r="R664" s="5">
        <v>105.4</v>
      </c>
      <c r="S664" s="5">
        <v>105.4</v>
      </c>
      <c r="T664" s="5">
        <v>105.4</v>
      </c>
      <c r="U664" s="5">
        <v>105.4</v>
      </c>
      <c r="V664" s="5">
        <v>105.4</v>
      </c>
      <c r="W664" s="5">
        <v>105.4</v>
      </c>
      <c r="X664" s="5">
        <v>105.4</v>
      </c>
      <c r="Y664" s="5">
        <v>105.4</v>
      </c>
      <c r="Z664" s="5">
        <v>105.4</v>
      </c>
      <c r="AA664" s="5">
        <v>105.4</v>
      </c>
      <c r="AB664" s="5">
        <v>104.7</v>
      </c>
      <c r="AC664" s="5">
        <v>104.7</v>
      </c>
      <c r="AD664" s="5">
        <v>104.7</v>
      </c>
      <c r="AE664" s="5">
        <v>104.7</v>
      </c>
      <c r="AF664" s="5">
        <v>104.7</v>
      </c>
      <c r="AG664" s="5">
        <v>104.7</v>
      </c>
      <c r="AH664" s="5">
        <v>104.7</v>
      </c>
      <c r="AI664" s="5">
        <v>104.7</v>
      </c>
      <c r="AJ664" s="5">
        <v>104.7</v>
      </c>
      <c r="AK664" s="5">
        <v>104.7</v>
      </c>
      <c r="AL664" s="5">
        <v>104.7</v>
      </c>
      <c r="AM664" s="5">
        <v>104.7</v>
      </c>
      <c r="AN664" s="5">
        <v>102.3</v>
      </c>
      <c r="AO664" s="5">
        <v>102.3</v>
      </c>
      <c r="AP664" s="5">
        <v>102.3</v>
      </c>
      <c r="AQ664" s="5">
        <v>102.3</v>
      </c>
      <c r="AR664" s="5">
        <v>102.3</v>
      </c>
      <c r="AS664" s="5">
        <v>102.3</v>
      </c>
      <c r="AT664" s="5">
        <v>102.3</v>
      </c>
      <c r="AU664" s="5">
        <v>91.7</v>
      </c>
      <c r="AV664" s="5">
        <v>91.7</v>
      </c>
      <c r="AW664" s="5">
        <v>91.7</v>
      </c>
      <c r="AX664" s="5">
        <v>91.7</v>
      </c>
      <c r="AY664" s="5">
        <v>91.7</v>
      </c>
      <c r="AZ664" s="5">
        <v>91.7</v>
      </c>
      <c r="BA664" s="5">
        <v>91.7</v>
      </c>
      <c r="BB664" s="5">
        <v>91.7</v>
      </c>
      <c r="BC664" s="5">
        <v>91.7</v>
      </c>
      <c r="BD664" s="5">
        <v>91.7</v>
      </c>
      <c r="BE664" s="5">
        <v>91.7</v>
      </c>
      <c r="BF664" s="5">
        <v>91.7</v>
      </c>
      <c r="BG664" s="5">
        <v>91.7</v>
      </c>
      <c r="BH664" s="5">
        <v>91.7</v>
      </c>
      <c r="BI664" s="5">
        <v>91.7</v>
      </c>
      <c r="BJ664" s="5">
        <v>91.7</v>
      </c>
      <c r="BK664" s="5">
        <v>91.7</v>
      </c>
      <c r="BL664" s="5">
        <v>96.4</v>
      </c>
      <c r="BM664" s="5">
        <v>96.2</v>
      </c>
      <c r="BN664" s="5">
        <v>96.2</v>
      </c>
      <c r="BO664" s="5">
        <v>104.8</v>
      </c>
      <c r="BP664" s="5">
        <v>104.8</v>
      </c>
      <c r="BQ664" s="5">
        <v>112.9</v>
      </c>
      <c r="BR664" s="5">
        <v>112.9</v>
      </c>
      <c r="BS664" s="5">
        <v>112.9</v>
      </c>
      <c r="BT664" s="5">
        <v>112.9</v>
      </c>
      <c r="BU664" s="5">
        <v>112.9</v>
      </c>
      <c r="BV664" s="5">
        <v>112.9</v>
      </c>
      <c r="BW664" s="5">
        <v>113.8</v>
      </c>
      <c r="BX664" s="5">
        <v>111</v>
      </c>
      <c r="BY664" s="5">
        <v>114.7</v>
      </c>
      <c r="BZ664" s="5">
        <v>114.7</v>
      </c>
      <c r="CA664" s="5">
        <v>114.7</v>
      </c>
      <c r="CB664" s="5">
        <v>105.3</v>
      </c>
      <c r="CC664" s="5">
        <v>105.3</v>
      </c>
      <c r="CD664" s="5">
        <v>105.3</v>
      </c>
      <c r="CE664" s="5">
        <v>105.3</v>
      </c>
      <c r="CF664" s="5">
        <v>105.3</v>
      </c>
      <c r="CG664" s="5">
        <v>105.3</v>
      </c>
      <c r="CH664" s="5">
        <v>105.3</v>
      </c>
      <c r="CI664" s="5">
        <v>105.3</v>
      </c>
      <c r="CJ664" s="5">
        <v>107.9</v>
      </c>
      <c r="CK664" s="5">
        <v>107.9</v>
      </c>
      <c r="CL664" s="5">
        <v>107.9</v>
      </c>
      <c r="CM664" s="5">
        <v>107.9</v>
      </c>
      <c r="CN664" s="5">
        <v>107.9</v>
      </c>
      <c r="CO664" s="5">
        <v>107.9</v>
      </c>
      <c r="CP664" s="5">
        <v>107.9</v>
      </c>
      <c r="CQ664" s="5">
        <v>107.9</v>
      </c>
      <c r="CR664" s="5">
        <v>110.7</v>
      </c>
      <c r="CS664" s="5">
        <v>110.7</v>
      </c>
      <c r="CT664" s="5">
        <v>110.7</v>
      </c>
      <c r="CU664" s="5">
        <v>110.7</v>
      </c>
      <c r="CV664" s="5">
        <v>110.7</v>
      </c>
      <c r="CW664" s="5">
        <v>110.7</v>
      </c>
      <c r="CX664" s="5">
        <v>110.7</v>
      </c>
      <c r="CY664" s="5">
        <v>110.7</v>
      </c>
      <c r="CZ664" s="5">
        <v>110.7</v>
      </c>
      <c r="DA664" s="5">
        <v>114.6</v>
      </c>
      <c r="DB664" s="5">
        <v>114.6</v>
      </c>
      <c r="DC664" s="5">
        <v>114.6</v>
      </c>
      <c r="DD664" s="5">
        <v>113.8</v>
      </c>
      <c r="DE664" s="5">
        <v>113.8</v>
      </c>
      <c r="DF664" s="5">
        <v>113.8</v>
      </c>
      <c r="DG664" s="5">
        <v>113.8</v>
      </c>
      <c r="DH664" s="5">
        <v>113.8</v>
      </c>
      <c r="DI664" s="5">
        <v>113.8</v>
      </c>
      <c r="DJ664" s="5">
        <v>118.5</v>
      </c>
      <c r="DK664" s="5">
        <v>118.5</v>
      </c>
      <c r="DL664" s="5">
        <v>118.5</v>
      </c>
      <c r="DM664" s="5">
        <v>118.5</v>
      </c>
      <c r="DN664" s="5">
        <v>118.5</v>
      </c>
      <c r="DO664" s="5">
        <v>118.5</v>
      </c>
      <c r="DP664" s="5">
        <v>118.5</v>
      </c>
      <c r="DQ664" s="5">
        <v>120.3</v>
      </c>
      <c r="DR664" s="5">
        <v>120.3</v>
      </c>
      <c r="DS664" s="5">
        <v>120.3</v>
      </c>
      <c r="DT664" s="5">
        <v>120.3</v>
      </c>
    </row>
    <row r="665" spans="1:124">
      <c r="A665" s="3" t="s">
        <v>1343</v>
      </c>
      <c r="B665" s="3" t="s">
        <v>1344</v>
      </c>
      <c r="C665" s="4">
        <v>3.0100000000000001E-3</v>
      </c>
      <c r="D665" s="5">
        <v>104.3</v>
      </c>
      <c r="E665" s="5">
        <v>106.7</v>
      </c>
      <c r="F665" s="5">
        <v>110.1</v>
      </c>
      <c r="G665" s="5">
        <v>110.7</v>
      </c>
      <c r="H665" s="5">
        <v>105.7</v>
      </c>
      <c r="I665" s="5">
        <v>95.8</v>
      </c>
      <c r="J665" s="5">
        <v>96.1</v>
      </c>
      <c r="K665" s="5">
        <v>98.9</v>
      </c>
      <c r="L665" s="5">
        <v>98.7</v>
      </c>
      <c r="M665" s="5">
        <v>99.1</v>
      </c>
      <c r="N665" s="5">
        <v>111.5</v>
      </c>
      <c r="O665" s="5">
        <v>106.2</v>
      </c>
      <c r="P665" s="5">
        <v>115.3</v>
      </c>
      <c r="Q665" s="5">
        <v>110</v>
      </c>
      <c r="R665" s="5">
        <v>112</v>
      </c>
      <c r="S665" s="5">
        <v>107.1</v>
      </c>
      <c r="T665" s="5">
        <v>110.2</v>
      </c>
      <c r="U665" s="5">
        <v>108.3</v>
      </c>
      <c r="V665" s="5">
        <v>112.9</v>
      </c>
      <c r="W665" s="5">
        <v>107.8</v>
      </c>
      <c r="X665" s="5">
        <v>108.5</v>
      </c>
      <c r="Y665" s="5">
        <v>109.7</v>
      </c>
      <c r="Z665" s="5">
        <v>112.9</v>
      </c>
      <c r="AA665" s="5">
        <v>110.8</v>
      </c>
      <c r="AB665" s="5">
        <v>108.9</v>
      </c>
      <c r="AC665" s="5">
        <v>111.9</v>
      </c>
      <c r="AD665" s="5">
        <v>115</v>
      </c>
      <c r="AE665" s="5">
        <v>108</v>
      </c>
      <c r="AF665" s="5">
        <v>103.9</v>
      </c>
      <c r="AG665" s="5">
        <v>105.3</v>
      </c>
      <c r="AH665" s="5">
        <v>99.7</v>
      </c>
      <c r="AI665" s="5">
        <v>106.5</v>
      </c>
      <c r="AJ665" s="5">
        <v>103.1</v>
      </c>
      <c r="AK665" s="5">
        <v>104.8</v>
      </c>
      <c r="AL665" s="5">
        <v>105.6</v>
      </c>
      <c r="AM665" s="5">
        <v>108.6</v>
      </c>
      <c r="AN665" s="5">
        <v>98.7</v>
      </c>
      <c r="AO665" s="5">
        <v>94.5</v>
      </c>
      <c r="AP665" s="5">
        <v>98.1</v>
      </c>
      <c r="AQ665" s="5">
        <v>97</v>
      </c>
      <c r="AR665" s="5">
        <v>99</v>
      </c>
      <c r="AS665" s="5">
        <v>100.6</v>
      </c>
      <c r="AT665" s="5">
        <v>101.2</v>
      </c>
      <c r="AU665" s="5">
        <v>99.9</v>
      </c>
      <c r="AV665" s="5">
        <v>101.9</v>
      </c>
      <c r="AW665" s="5">
        <v>102</v>
      </c>
      <c r="AX665" s="5">
        <v>102.7</v>
      </c>
      <c r="AY665" s="5">
        <v>114.2</v>
      </c>
      <c r="AZ665" s="5">
        <v>108.3</v>
      </c>
      <c r="BA665" s="5">
        <v>107.9</v>
      </c>
      <c r="BB665" s="5">
        <v>105.5</v>
      </c>
      <c r="BC665" s="5">
        <v>106</v>
      </c>
      <c r="BD665" s="5">
        <v>106.7</v>
      </c>
      <c r="BE665" s="5">
        <v>108.5</v>
      </c>
      <c r="BF665" s="5">
        <v>100.4</v>
      </c>
      <c r="BG665" s="5">
        <v>99.6</v>
      </c>
      <c r="BH665" s="5">
        <v>100</v>
      </c>
      <c r="BI665" s="5">
        <v>100.1</v>
      </c>
      <c r="BJ665" s="5">
        <v>101.6</v>
      </c>
      <c r="BK665" s="5">
        <v>103</v>
      </c>
      <c r="BL665" s="5">
        <v>101.6</v>
      </c>
      <c r="BM665" s="5">
        <v>100.2</v>
      </c>
      <c r="BN665" s="5">
        <v>101.3</v>
      </c>
      <c r="BO665" s="5">
        <v>109.7</v>
      </c>
      <c r="BP665" s="5">
        <v>105.6</v>
      </c>
      <c r="BQ665" s="5">
        <v>112.5</v>
      </c>
      <c r="BR665" s="5">
        <v>114.5</v>
      </c>
      <c r="BS665" s="5">
        <v>113.4</v>
      </c>
      <c r="BT665" s="5">
        <v>113.3</v>
      </c>
      <c r="BU665" s="5">
        <v>111.4</v>
      </c>
      <c r="BV665" s="5">
        <v>110.2</v>
      </c>
      <c r="BW665" s="5">
        <v>110.9</v>
      </c>
      <c r="BX665" s="5">
        <v>107.5</v>
      </c>
      <c r="BY665" s="5">
        <v>107.5</v>
      </c>
      <c r="BZ665" s="5">
        <v>107.5</v>
      </c>
      <c r="CA665" s="5">
        <v>108.2</v>
      </c>
      <c r="CB665" s="5">
        <v>110.8</v>
      </c>
      <c r="CC665" s="5">
        <v>110.8</v>
      </c>
      <c r="CD665" s="5">
        <v>110.1</v>
      </c>
      <c r="CE665" s="5">
        <v>110.1</v>
      </c>
      <c r="CF665" s="5">
        <v>110.7</v>
      </c>
      <c r="CG665" s="5">
        <v>110.3</v>
      </c>
      <c r="CH665" s="5">
        <v>110.8</v>
      </c>
      <c r="CI665" s="5">
        <v>110.5</v>
      </c>
      <c r="CJ665" s="5">
        <v>111.1</v>
      </c>
      <c r="CK665" s="5">
        <v>111.5</v>
      </c>
      <c r="CL665" s="5">
        <v>111.9</v>
      </c>
      <c r="CM665" s="5">
        <v>111.6</v>
      </c>
      <c r="CN665" s="5">
        <v>111.9</v>
      </c>
      <c r="CO665" s="5">
        <v>111.9</v>
      </c>
      <c r="CP665" s="5">
        <v>111.7</v>
      </c>
      <c r="CQ665" s="5">
        <v>111.6</v>
      </c>
      <c r="CR665" s="5">
        <v>111.3</v>
      </c>
      <c r="CS665" s="5">
        <v>114.4</v>
      </c>
      <c r="CT665" s="5">
        <v>113.9</v>
      </c>
      <c r="CU665" s="5">
        <v>114.5</v>
      </c>
      <c r="CV665" s="5">
        <v>114.5</v>
      </c>
      <c r="CW665" s="5">
        <v>114.3</v>
      </c>
      <c r="CX665" s="5">
        <v>114.3</v>
      </c>
      <c r="CY665" s="5">
        <v>114.3</v>
      </c>
      <c r="CZ665" s="5">
        <v>106.1</v>
      </c>
      <c r="DA665" s="5">
        <v>83.1</v>
      </c>
      <c r="DB665" s="5">
        <v>67.400000000000006</v>
      </c>
      <c r="DC665" s="5">
        <v>67.3</v>
      </c>
      <c r="DD665" s="5">
        <v>67.400000000000006</v>
      </c>
      <c r="DE665" s="5">
        <v>67.3</v>
      </c>
      <c r="DF665" s="5">
        <v>66.599999999999994</v>
      </c>
      <c r="DG665" s="5">
        <v>69</v>
      </c>
      <c r="DH665" s="5">
        <v>68.900000000000006</v>
      </c>
      <c r="DI665" s="5">
        <v>68.900000000000006</v>
      </c>
      <c r="DJ665" s="5">
        <v>68.599999999999994</v>
      </c>
      <c r="DK665" s="5">
        <v>68.5</v>
      </c>
      <c r="DL665" s="5">
        <v>68.3</v>
      </c>
      <c r="DM665" s="5">
        <v>68.400000000000006</v>
      </c>
      <c r="DN665" s="5">
        <v>68.7</v>
      </c>
      <c r="DO665" s="5">
        <v>68.400000000000006</v>
      </c>
      <c r="DP665" s="5">
        <v>68.5</v>
      </c>
      <c r="DQ665" s="5">
        <v>68.599999999999994</v>
      </c>
      <c r="DR665" s="5">
        <v>68.8</v>
      </c>
      <c r="DS665" s="5">
        <v>68.8</v>
      </c>
      <c r="DT665" s="5">
        <v>68.599999999999994</v>
      </c>
    </row>
    <row r="666" spans="1:124">
      <c r="A666" s="3" t="s">
        <v>1345</v>
      </c>
      <c r="B666" s="3" t="s">
        <v>1346</v>
      </c>
      <c r="C666" s="4">
        <v>2.9297</v>
      </c>
      <c r="D666" s="5">
        <v>104.1</v>
      </c>
      <c r="E666" s="5">
        <v>102.3</v>
      </c>
      <c r="F666" s="5">
        <v>103.1</v>
      </c>
      <c r="G666" s="5">
        <v>101.6</v>
      </c>
      <c r="H666" s="5">
        <v>102.6</v>
      </c>
      <c r="I666" s="5">
        <v>103.8</v>
      </c>
      <c r="J666" s="5">
        <v>104.3</v>
      </c>
      <c r="K666" s="5">
        <v>104.3</v>
      </c>
      <c r="L666" s="5">
        <v>105.3</v>
      </c>
      <c r="M666" s="5">
        <v>103.2</v>
      </c>
      <c r="N666" s="5">
        <v>103</v>
      </c>
      <c r="O666" s="5">
        <v>102.7</v>
      </c>
      <c r="P666" s="5">
        <v>102.3</v>
      </c>
      <c r="Q666" s="5">
        <v>101.9</v>
      </c>
      <c r="R666" s="5">
        <v>103.2</v>
      </c>
      <c r="S666" s="5">
        <v>102.9</v>
      </c>
      <c r="T666" s="5">
        <v>104</v>
      </c>
      <c r="U666" s="5">
        <v>104.8</v>
      </c>
      <c r="V666" s="5">
        <v>105.1</v>
      </c>
      <c r="W666" s="5">
        <v>106.3</v>
      </c>
      <c r="X666" s="5">
        <v>107</v>
      </c>
      <c r="Y666" s="5">
        <v>106.9</v>
      </c>
      <c r="Z666" s="5">
        <v>106.2</v>
      </c>
      <c r="AA666" s="5">
        <v>107.2</v>
      </c>
      <c r="AB666" s="5">
        <v>108</v>
      </c>
      <c r="AC666" s="5">
        <v>108.6</v>
      </c>
      <c r="AD666" s="5">
        <v>108</v>
      </c>
      <c r="AE666" s="5">
        <v>109.1</v>
      </c>
      <c r="AF666" s="5">
        <v>110.9</v>
      </c>
      <c r="AG666" s="5">
        <v>110.7</v>
      </c>
      <c r="AH666" s="5">
        <v>111.3</v>
      </c>
      <c r="AI666" s="5">
        <v>110.4</v>
      </c>
      <c r="AJ666" s="5">
        <v>109.6</v>
      </c>
      <c r="AK666" s="5">
        <v>108.9</v>
      </c>
      <c r="AL666" s="5">
        <v>108.9</v>
      </c>
      <c r="AM666" s="5">
        <v>109.2</v>
      </c>
      <c r="AN666" s="5">
        <v>110.9</v>
      </c>
      <c r="AO666" s="5">
        <v>109.5</v>
      </c>
      <c r="AP666" s="5">
        <v>111</v>
      </c>
      <c r="AQ666" s="5">
        <v>110.3</v>
      </c>
      <c r="AR666" s="5">
        <v>109.4</v>
      </c>
      <c r="AS666" s="5">
        <v>108.3</v>
      </c>
      <c r="AT666" s="5">
        <v>108.4</v>
      </c>
      <c r="AU666" s="5">
        <v>107.9</v>
      </c>
      <c r="AV666" s="5">
        <v>107.6</v>
      </c>
      <c r="AW666" s="5">
        <v>107.9</v>
      </c>
      <c r="AX666" s="5">
        <v>108</v>
      </c>
      <c r="AY666" s="5">
        <v>108.5</v>
      </c>
      <c r="AZ666" s="5">
        <v>108.6</v>
      </c>
      <c r="BA666" s="5">
        <v>108.3</v>
      </c>
      <c r="BB666" s="5">
        <v>107.6</v>
      </c>
      <c r="BC666" s="5">
        <v>108.8</v>
      </c>
      <c r="BD666" s="5">
        <v>108</v>
      </c>
      <c r="BE666" s="5">
        <v>108.2</v>
      </c>
      <c r="BF666" s="5">
        <v>107.9</v>
      </c>
      <c r="BG666" s="5">
        <v>107.8</v>
      </c>
      <c r="BH666" s="5">
        <v>108.3</v>
      </c>
      <c r="BI666" s="5">
        <v>108.3</v>
      </c>
      <c r="BJ666" s="5">
        <v>108</v>
      </c>
      <c r="BK666" s="5">
        <v>108</v>
      </c>
      <c r="BL666" s="5">
        <v>108.4</v>
      </c>
      <c r="BM666" s="5">
        <v>108.5</v>
      </c>
      <c r="BN666" s="5">
        <v>109</v>
      </c>
      <c r="BO666" s="5">
        <v>109.6</v>
      </c>
      <c r="BP666" s="5">
        <v>109.9</v>
      </c>
      <c r="BQ666" s="5">
        <v>110.7</v>
      </c>
      <c r="BR666" s="5">
        <v>110.2</v>
      </c>
      <c r="BS666" s="5">
        <v>109.7</v>
      </c>
      <c r="BT666" s="5">
        <v>109.7</v>
      </c>
      <c r="BU666" s="5">
        <v>110.1</v>
      </c>
      <c r="BV666" s="5">
        <v>109.4</v>
      </c>
      <c r="BW666" s="5">
        <v>110.1</v>
      </c>
      <c r="BX666" s="5">
        <v>110.9</v>
      </c>
      <c r="BY666" s="5">
        <v>110.8</v>
      </c>
      <c r="BZ666" s="5">
        <v>111.8</v>
      </c>
      <c r="CA666" s="5">
        <v>111.5</v>
      </c>
      <c r="CB666" s="5">
        <v>111.8</v>
      </c>
      <c r="CC666" s="5">
        <v>111.5</v>
      </c>
      <c r="CD666" s="5">
        <v>111.7</v>
      </c>
      <c r="CE666" s="5">
        <v>112.1</v>
      </c>
      <c r="CF666" s="5">
        <v>112.2</v>
      </c>
      <c r="CG666" s="5">
        <v>112.1</v>
      </c>
      <c r="CH666" s="5">
        <v>112</v>
      </c>
      <c r="CI666" s="5">
        <v>112.3</v>
      </c>
      <c r="CJ666" s="5">
        <v>112.7</v>
      </c>
      <c r="CK666" s="5">
        <v>112.2</v>
      </c>
      <c r="CL666" s="5">
        <v>110.9</v>
      </c>
      <c r="CM666" s="5">
        <v>111.2</v>
      </c>
      <c r="CN666" s="5">
        <v>110.9</v>
      </c>
      <c r="CO666" s="5">
        <v>110.6</v>
      </c>
      <c r="CP666" s="5">
        <v>111.2</v>
      </c>
      <c r="CQ666" s="5">
        <v>112.1</v>
      </c>
      <c r="CR666" s="5">
        <v>110.8</v>
      </c>
      <c r="CS666" s="5">
        <v>110.8</v>
      </c>
      <c r="CT666" s="5">
        <v>110.7</v>
      </c>
      <c r="CU666" s="5">
        <v>111.5</v>
      </c>
      <c r="CV666" s="5">
        <v>110.3</v>
      </c>
      <c r="CW666" s="5">
        <v>111.1</v>
      </c>
      <c r="CX666" s="5">
        <v>112</v>
      </c>
      <c r="CY666" s="5">
        <v>112.6</v>
      </c>
      <c r="CZ666" s="5">
        <v>111.7</v>
      </c>
      <c r="DA666" s="5">
        <v>112.6</v>
      </c>
      <c r="DB666" s="5">
        <v>112.6</v>
      </c>
      <c r="DC666" s="5">
        <v>113.2</v>
      </c>
      <c r="DD666" s="5">
        <v>115.1</v>
      </c>
      <c r="DE666" s="5">
        <v>115.7</v>
      </c>
      <c r="DF666" s="5">
        <v>116.9</v>
      </c>
      <c r="DG666" s="5">
        <v>118.9</v>
      </c>
      <c r="DH666" s="5">
        <v>118.6</v>
      </c>
      <c r="DI666" s="5">
        <v>118.8</v>
      </c>
      <c r="DJ666" s="5">
        <v>120.2</v>
      </c>
      <c r="DK666" s="5">
        <v>121.1</v>
      </c>
      <c r="DL666" s="5">
        <v>121.8</v>
      </c>
      <c r="DM666" s="5">
        <v>122</v>
      </c>
      <c r="DN666" s="5">
        <v>123.2</v>
      </c>
      <c r="DO666" s="5">
        <v>123.2</v>
      </c>
      <c r="DP666" s="5">
        <v>123.6</v>
      </c>
      <c r="DQ666" s="5">
        <v>124.8</v>
      </c>
      <c r="DR666" s="5">
        <v>124.8</v>
      </c>
      <c r="DS666" s="5">
        <v>125.2</v>
      </c>
      <c r="DT666" s="5">
        <v>125.9</v>
      </c>
    </row>
    <row r="667" spans="1:124">
      <c r="A667" s="3" t="s">
        <v>1347</v>
      </c>
      <c r="B667" s="3" t="s">
        <v>1348</v>
      </c>
      <c r="C667" s="4">
        <v>1.29789</v>
      </c>
      <c r="D667" s="5">
        <v>108.1</v>
      </c>
      <c r="E667" s="5">
        <v>103.5</v>
      </c>
      <c r="F667" s="5">
        <v>103.7</v>
      </c>
      <c r="G667" s="5">
        <v>99.9</v>
      </c>
      <c r="H667" s="5">
        <v>100.8</v>
      </c>
      <c r="I667" s="5">
        <v>102.7</v>
      </c>
      <c r="J667" s="5">
        <v>103.3</v>
      </c>
      <c r="K667" s="5">
        <v>103.3</v>
      </c>
      <c r="L667" s="5">
        <v>104.3</v>
      </c>
      <c r="M667" s="5">
        <v>99.6</v>
      </c>
      <c r="N667" s="5">
        <v>99.3</v>
      </c>
      <c r="O667" s="5">
        <v>97.7</v>
      </c>
      <c r="P667" s="5">
        <v>96.8</v>
      </c>
      <c r="Q667" s="5">
        <v>95.3</v>
      </c>
      <c r="R667" s="5">
        <v>98.7</v>
      </c>
      <c r="S667" s="5">
        <v>98.1</v>
      </c>
      <c r="T667" s="5">
        <v>100</v>
      </c>
      <c r="U667" s="5">
        <v>99.2</v>
      </c>
      <c r="V667" s="5">
        <v>99.4</v>
      </c>
      <c r="W667" s="5">
        <v>101.4</v>
      </c>
      <c r="X667" s="5">
        <v>102.9</v>
      </c>
      <c r="Y667" s="5">
        <v>101.6</v>
      </c>
      <c r="Z667" s="5">
        <v>100.4</v>
      </c>
      <c r="AA667" s="5">
        <v>102.1</v>
      </c>
      <c r="AB667" s="5">
        <v>104.2</v>
      </c>
      <c r="AC667" s="5">
        <v>105.7</v>
      </c>
      <c r="AD667" s="5">
        <v>103.1</v>
      </c>
      <c r="AE667" s="5">
        <v>105.4</v>
      </c>
      <c r="AF667" s="5">
        <v>109.1</v>
      </c>
      <c r="AG667" s="5">
        <v>108.5</v>
      </c>
      <c r="AH667" s="5">
        <v>110.1</v>
      </c>
      <c r="AI667" s="5">
        <v>108.2</v>
      </c>
      <c r="AJ667" s="5">
        <v>107</v>
      </c>
      <c r="AK667" s="5">
        <v>105.7</v>
      </c>
      <c r="AL667" s="5">
        <v>106</v>
      </c>
      <c r="AM667" s="5">
        <v>106.8</v>
      </c>
      <c r="AN667" s="5">
        <v>108.8</v>
      </c>
      <c r="AO667" s="5">
        <v>105.9</v>
      </c>
      <c r="AP667" s="5">
        <v>108.7</v>
      </c>
      <c r="AQ667" s="5">
        <v>107.4</v>
      </c>
      <c r="AR667" s="5">
        <v>106.5</v>
      </c>
      <c r="AS667" s="5">
        <v>103.4</v>
      </c>
      <c r="AT667" s="5">
        <v>103.8</v>
      </c>
      <c r="AU667" s="5">
        <v>103.6</v>
      </c>
      <c r="AV667" s="5">
        <v>103.8</v>
      </c>
      <c r="AW667" s="5">
        <v>105</v>
      </c>
      <c r="AX667" s="5">
        <v>104.9</v>
      </c>
      <c r="AY667" s="5">
        <v>105.2</v>
      </c>
      <c r="AZ667" s="5">
        <v>105.6</v>
      </c>
      <c r="BA667" s="5">
        <v>105.1</v>
      </c>
      <c r="BB667" s="5">
        <v>105.1</v>
      </c>
      <c r="BC667" s="5">
        <v>106</v>
      </c>
      <c r="BD667" s="5">
        <v>104.9</v>
      </c>
      <c r="BE667" s="5">
        <v>104.9</v>
      </c>
      <c r="BF667" s="5">
        <v>104.6</v>
      </c>
      <c r="BG667" s="5">
        <v>104.2</v>
      </c>
      <c r="BH667" s="5">
        <v>104.9</v>
      </c>
      <c r="BI667" s="5">
        <v>104.8</v>
      </c>
      <c r="BJ667" s="5">
        <v>104.9</v>
      </c>
      <c r="BK667" s="5">
        <v>104.7</v>
      </c>
      <c r="BL667" s="5">
        <v>104.6</v>
      </c>
      <c r="BM667" s="5">
        <v>104.6</v>
      </c>
      <c r="BN667" s="5">
        <v>106.4</v>
      </c>
      <c r="BO667" s="5">
        <v>106</v>
      </c>
      <c r="BP667" s="5">
        <v>106.5</v>
      </c>
      <c r="BQ667" s="5">
        <v>106.8</v>
      </c>
      <c r="BR667" s="5">
        <v>106.5</v>
      </c>
      <c r="BS667" s="5">
        <v>105.5</v>
      </c>
      <c r="BT667" s="5">
        <v>105.3</v>
      </c>
      <c r="BU667" s="5">
        <v>106.1</v>
      </c>
      <c r="BV667" s="5">
        <v>104.9</v>
      </c>
      <c r="BW667" s="5">
        <v>106.1</v>
      </c>
      <c r="BX667" s="5">
        <v>107.3</v>
      </c>
      <c r="BY667" s="5">
        <v>105.6</v>
      </c>
      <c r="BZ667" s="5">
        <v>107.4</v>
      </c>
      <c r="CA667" s="5">
        <v>106.9</v>
      </c>
      <c r="CB667" s="5">
        <v>107.9</v>
      </c>
      <c r="CC667" s="5">
        <v>106.4</v>
      </c>
      <c r="CD667" s="5">
        <v>106.7</v>
      </c>
      <c r="CE667" s="5">
        <v>109</v>
      </c>
      <c r="CF667" s="5">
        <v>108.8</v>
      </c>
      <c r="CG667" s="5">
        <v>108.2</v>
      </c>
      <c r="CH667" s="5">
        <v>108.6</v>
      </c>
      <c r="CI667" s="5">
        <v>109.1</v>
      </c>
      <c r="CJ667" s="5">
        <v>111</v>
      </c>
      <c r="CK667" s="5">
        <v>109.7</v>
      </c>
      <c r="CL667" s="5">
        <v>107.5</v>
      </c>
      <c r="CM667" s="5">
        <v>108.4</v>
      </c>
      <c r="CN667" s="5">
        <v>108</v>
      </c>
      <c r="CO667" s="5">
        <v>107.7</v>
      </c>
      <c r="CP667" s="5">
        <v>108.5</v>
      </c>
      <c r="CQ667" s="5">
        <v>111.2</v>
      </c>
      <c r="CR667" s="5">
        <v>108.2</v>
      </c>
      <c r="CS667" s="5">
        <v>108.4</v>
      </c>
      <c r="CT667" s="5">
        <v>108.6</v>
      </c>
      <c r="CU667" s="5">
        <v>110.8</v>
      </c>
      <c r="CV667" s="5">
        <v>108.7</v>
      </c>
      <c r="CW667" s="5">
        <v>110.2</v>
      </c>
      <c r="CX667" s="5">
        <v>112.2</v>
      </c>
      <c r="CY667" s="5">
        <v>114</v>
      </c>
      <c r="CZ667" s="5">
        <v>111</v>
      </c>
      <c r="DA667" s="5">
        <v>112.2</v>
      </c>
      <c r="DB667" s="5">
        <v>111.6</v>
      </c>
      <c r="DC667" s="5">
        <v>112</v>
      </c>
      <c r="DD667" s="5">
        <v>114.9</v>
      </c>
      <c r="DE667" s="5">
        <v>115.3</v>
      </c>
      <c r="DF667" s="5">
        <v>116.6</v>
      </c>
      <c r="DG667" s="5">
        <v>119.1</v>
      </c>
      <c r="DH667" s="5">
        <v>117.6</v>
      </c>
      <c r="DI667" s="5">
        <v>116.2</v>
      </c>
      <c r="DJ667" s="5">
        <v>118</v>
      </c>
      <c r="DK667" s="5">
        <v>118.8</v>
      </c>
      <c r="DL667" s="5">
        <v>119.5</v>
      </c>
      <c r="DM667" s="5">
        <v>119.3</v>
      </c>
      <c r="DN667" s="5">
        <v>120.6</v>
      </c>
      <c r="DO667" s="5">
        <v>120.3</v>
      </c>
      <c r="DP667" s="5">
        <v>120.8</v>
      </c>
      <c r="DQ667" s="5">
        <v>121.6</v>
      </c>
      <c r="DR667" s="5">
        <v>121.2</v>
      </c>
      <c r="DS667" s="5">
        <v>121.4</v>
      </c>
      <c r="DT667" s="5">
        <v>121.6</v>
      </c>
    </row>
    <row r="668" spans="1:124">
      <c r="A668" s="3" t="s">
        <v>1349</v>
      </c>
      <c r="B668" s="3" t="s">
        <v>1350</v>
      </c>
      <c r="C668" s="4">
        <v>0.39019999999999999</v>
      </c>
      <c r="D668" s="5">
        <v>104.4</v>
      </c>
      <c r="E668" s="5">
        <v>101.4</v>
      </c>
      <c r="F668" s="5">
        <v>97.4</v>
      </c>
      <c r="G668" s="5">
        <v>93.5</v>
      </c>
      <c r="H668" s="5">
        <v>99.8</v>
      </c>
      <c r="I668" s="5">
        <v>100.4</v>
      </c>
      <c r="J668" s="5">
        <v>99.7</v>
      </c>
      <c r="K668" s="5">
        <v>101.8</v>
      </c>
      <c r="L668" s="5">
        <v>102.2</v>
      </c>
      <c r="M668" s="5">
        <v>97.7</v>
      </c>
      <c r="N668" s="5">
        <v>92.4</v>
      </c>
      <c r="O668" s="5">
        <v>94.2</v>
      </c>
      <c r="P668" s="5">
        <v>96.1</v>
      </c>
      <c r="Q668" s="5">
        <v>97.1</v>
      </c>
      <c r="R668" s="5">
        <v>95.9</v>
      </c>
      <c r="S668" s="5">
        <v>91.6</v>
      </c>
      <c r="T668" s="5">
        <v>93.9</v>
      </c>
      <c r="U668" s="5">
        <v>93</v>
      </c>
      <c r="V668" s="5">
        <v>94.5</v>
      </c>
      <c r="W668" s="5">
        <v>94.7</v>
      </c>
      <c r="X668" s="5">
        <v>95.4</v>
      </c>
      <c r="Y668" s="5">
        <v>92.4</v>
      </c>
      <c r="Z668" s="5">
        <v>90.1</v>
      </c>
      <c r="AA668" s="5">
        <v>93</v>
      </c>
      <c r="AB668" s="5">
        <v>91.9</v>
      </c>
      <c r="AC668" s="5">
        <v>94.9</v>
      </c>
      <c r="AD668" s="5">
        <v>97.4</v>
      </c>
      <c r="AE668" s="5">
        <v>97.4</v>
      </c>
      <c r="AF668" s="5">
        <v>99.9</v>
      </c>
      <c r="AG668" s="5">
        <v>105.6</v>
      </c>
      <c r="AH668" s="5">
        <v>105.6</v>
      </c>
      <c r="AI668" s="5">
        <v>106.2</v>
      </c>
      <c r="AJ668" s="5">
        <v>100.8</v>
      </c>
      <c r="AK668" s="5">
        <v>100.7</v>
      </c>
      <c r="AL668" s="5">
        <v>101.7</v>
      </c>
      <c r="AM668" s="5">
        <v>105.2</v>
      </c>
      <c r="AN668" s="5">
        <v>105.4</v>
      </c>
      <c r="AO668" s="5">
        <v>105.9</v>
      </c>
      <c r="AP668" s="5">
        <v>104.7</v>
      </c>
      <c r="AQ668" s="5">
        <v>106.4</v>
      </c>
      <c r="AR668" s="5">
        <v>105.3</v>
      </c>
      <c r="AS668" s="5">
        <v>104.9</v>
      </c>
      <c r="AT668" s="5">
        <v>105.1</v>
      </c>
      <c r="AU668" s="5">
        <v>105.1</v>
      </c>
      <c r="AV668" s="5">
        <v>105.2</v>
      </c>
      <c r="AW668" s="5">
        <v>109.8</v>
      </c>
      <c r="AX668" s="5">
        <v>108.9</v>
      </c>
      <c r="AY668" s="5">
        <v>108</v>
      </c>
      <c r="AZ668" s="5">
        <v>108.6</v>
      </c>
      <c r="BA668" s="5">
        <v>107.7</v>
      </c>
      <c r="BB668" s="5">
        <v>108</v>
      </c>
      <c r="BC668" s="5">
        <v>109.9</v>
      </c>
      <c r="BD668" s="5">
        <v>110</v>
      </c>
      <c r="BE668" s="5">
        <v>111.5</v>
      </c>
      <c r="BF668" s="5">
        <v>109.8</v>
      </c>
      <c r="BG668" s="5">
        <v>110.4</v>
      </c>
      <c r="BH668" s="5">
        <v>111.7</v>
      </c>
      <c r="BI668" s="5">
        <v>110.9</v>
      </c>
      <c r="BJ668" s="5">
        <v>110.4</v>
      </c>
      <c r="BK668" s="5">
        <v>111.9</v>
      </c>
      <c r="BL668" s="5">
        <v>112.3</v>
      </c>
      <c r="BM668" s="5">
        <v>113.1</v>
      </c>
      <c r="BN668" s="5">
        <v>114</v>
      </c>
      <c r="BO668" s="5">
        <v>115</v>
      </c>
      <c r="BP668" s="5">
        <v>115.7</v>
      </c>
      <c r="BQ668" s="5">
        <v>115.7</v>
      </c>
      <c r="BR668" s="5">
        <v>114.8</v>
      </c>
      <c r="BS668" s="5">
        <v>114.8</v>
      </c>
      <c r="BT668" s="5">
        <v>115.4</v>
      </c>
      <c r="BU668" s="5">
        <v>115.8</v>
      </c>
      <c r="BV668" s="5">
        <v>115.7</v>
      </c>
      <c r="BW668" s="5">
        <v>115.5</v>
      </c>
      <c r="BX668" s="5">
        <v>115.1</v>
      </c>
      <c r="BY668" s="5">
        <v>115.4</v>
      </c>
      <c r="BZ668" s="5">
        <v>116.6</v>
      </c>
      <c r="CA668" s="5">
        <v>116.9</v>
      </c>
      <c r="CB668" s="5">
        <v>116.9</v>
      </c>
      <c r="CC668" s="5">
        <v>117.7</v>
      </c>
      <c r="CD668" s="5">
        <v>117.9</v>
      </c>
      <c r="CE668" s="5">
        <v>118.5</v>
      </c>
      <c r="CF668" s="5">
        <v>118.8</v>
      </c>
      <c r="CG668" s="5">
        <v>117.1</v>
      </c>
      <c r="CH668" s="5">
        <v>116.9</v>
      </c>
      <c r="CI668" s="5">
        <v>118</v>
      </c>
      <c r="CJ668" s="5">
        <v>118.2</v>
      </c>
      <c r="CK668" s="5">
        <v>118.4</v>
      </c>
      <c r="CL668" s="5">
        <v>117.9</v>
      </c>
      <c r="CM668" s="5">
        <v>117.6</v>
      </c>
      <c r="CN668" s="5">
        <v>117.5</v>
      </c>
      <c r="CO668" s="5">
        <v>116.7</v>
      </c>
      <c r="CP668" s="5">
        <v>116.8</v>
      </c>
      <c r="CQ668" s="5">
        <v>117.1</v>
      </c>
      <c r="CR668" s="5">
        <v>117.2</v>
      </c>
      <c r="CS668" s="5">
        <v>118</v>
      </c>
      <c r="CT668" s="5">
        <v>118</v>
      </c>
      <c r="CU668" s="5">
        <v>118</v>
      </c>
      <c r="CV668" s="5">
        <v>117.6</v>
      </c>
      <c r="CW668" s="5">
        <v>115.2</v>
      </c>
      <c r="CX668" s="5">
        <v>119.2</v>
      </c>
      <c r="CY668" s="5">
        <v>118.6</v>
      </c>
      <c r="CZ668" s="5">
        <v>118.9</v>
      </c>
      <c r="DA668" s="5">
        <v>118.9</v>
      </c>
      <c r="DB668" s="5">
        <v>120.3</v>
      </c>
      <c r="DC668" s="5">
        <v>120.8</v>
      </c>
      <c r="DD668" s="5">
        <v>121.4</v>
      </c>
      <c r="DE668" s="5">
        <v>121.4</v>
      </c>
      <c r="DF668" s="5">
        <v>122.3</v>
      </c>
      <c r="DG668" s="5">
        <v>125.3</v>
      </c>
      <c r="DH668" s="5">
        <v>126.1</v>
      </c>
      <c r="DI668" s="5">
        <v>119.4</v>
      </c>
      <c r="DJ668" s="5">
        <v>121.7</v>
      </c>
      <c r="DK668" s="5">
        <v>119.9</v>
      </c>
      <c r="DL668" s="5">
        <v>119.3</v>
      </c>
      <c r="DM668" s="5">
        <v>121.7</v>
      </c>
      <c r="DN668" s="5">
        <v>123.5</v>
      </c>
      <c r="DO668" s="5">
        <v>125.9</v>
      </c>
      <c r="DP668" s="5">
        <v>127.9</v>
      </c>
      <c r="DQ668" s="5">
        <v>130.19999999999999</v>
      </c>
      <c r="DR668" s="5">
        <v>131.19999999999999</v>
      </c>
      <c r="DS668" s="5">
        <v>133.1</v>
      </c>
      <c r="DT668" s="5">
        <v>134.4</v>
      </c>
    </row>
    <row r="669" spans="1:124">
      <c r="A669" s="3" t="s">
        <v>1351</v>
      </c>
      <c r="B669" s="3" t="s">
        <v>1352</v>
      </c>
      <c r="C669" s="4">
        <v>9.4900000000000002E-3</v>
      </c>
      <c r="D669" s="5">
        <v>106.4</v>
      </c>
      <c r="E669" s="5">
        <v>107</v>
      </c>
      <c r="F669" s="5">
        <v>107.2</v>
      </c>
      <c r="G669" s="5">
        <v>108.2</v>
      </c>
      <c r="H669" s="5">
        <v>107.2</v>
      </c>
      <c r="I669" s="5">
        <v>107.2</v>
      </c>
      <c r="J669" s="5">
        <v>107.2</v>
      </c>
      <c r="K669" s="5">
        <v>107.2</v>
      </c>
      <c r="L669" s="5">
        <v>107.3</v>
      </c>
      <c r="M669" s="5">
        <v>107.3</v>
      </c>
      <c r="N669" s="5">
        <v>107.3</v>
      </c>
      <c r="O669" s="5">
        <v>107.3</v>
      </c>
      <c r="P669" s="5">
        <v>107.7</v>
      </c>
      <c r="Q669" s="5">
        <v>107.6</v>
      </c>
      <c r="R669" s="5">
        <v>110.4</v>
      </c>
      <c r="S669" s="5">
        <v>110.5</v>
      </c>
      <c r="T669" s="5">
        <v>111.3</v>
      </c>
      <c r="U669" s="5">
        <v>111.8</v>
      </c>
      <c r="V669" s="5">
        <v>111.8</v>
      </c>
      <c r="W669" s="5">
        <v>112.2</v>
      </c>
      <c r="X669" s="5">
        <v>111.8</v>
      </c>
      <c r="Y669" s="5">
        <v>112.2</v>
      </c>
      <c r="Z669" s="5">
        <v>111.8</v>
      </c>
      <c r="AA669" s="5">
        <v>111.7</v>
      </c>
      <c r="AB669" s="5">
        <v>114.8</v>
      </c>
      <c r="AC669" s="5">
        <v>114.5</v>
      </c>
      <c r="AD669" s="5">
        <v>114.1</v>
      </c>
      <c r="AE669" s="5">
        <v>113.9</v>
      </c>
      <c r="AF669" s="5">
        <v>113.7</v>
      </c>
      <c r="AG669" s="5">
        <v>113.6</v>
      </c>
      <c r="AH669" s="5">
        <v>113.3</v>
      </c>
      <c r="AI669" s="5">
        <v>113.3</v>
      </c>
      <c r="AJ669" s="5">
        <v>113.3</v>
      </c>
      <c r="AK669" s="5">
        <v>113.5</v>
      </c>
      <c r="AL669" s="5">
        <v>113.3</v>
      </c>
      <c r="AM669" s="5">
        <v>113.1</v>
      </c>
      <c r="AN669" s="5">
        <v>112.7</v>
      </c>
      <c r="AO669" s="5">
        <v>112.3</v>
      </c>
      <c r="AP669" s="5">
        <v>112.3</v>
      </c>
      <c r="AQ669" s="5">
        <v>112</v>
      </c>
      <c r="AR669" s="5">
        <v>112.1</v>
      </c>
      <c r="AS669" s="5">
        <v>112.1</v>
      </c>
      <c r="AT669" s="5">
        <v>116.7</v>
      </c>
      <c r="AU669" s="5">
        <v>116.7</v>
      </c>
      <c r="AV669" s="5">
        <v>116.7</v>
      </c>
      <c r="AW669" s="5">
        <v>116.7</v>
      </c>
      <c r="AX669" s="5">
        <v>116.7</v>
      </c>
      <c r="AY669" s="5">
        <v>116.7</v>
      </c>
      <c r="AZ669" s="5">
        <v>116.7</v>
      </c>
      <c r="BA669" s="5">
        <v>116.7</v>
      </c>
      <c r="BB669" s="5">
        <v>116.7</v>
      </c>
      <c r="BC669" s="5">
        <v>116.7</v>
      </c>
      <c r="BD669" s="5">
        <v>116.7</v>
      </c>
      <c r="BE669" s="5">
        <v>116.7</v>
      </c>
      <c r="BF669" s="5">
        <v>116.7</v>
      </c>
      <c r="BG669" s="5">
        <v>123.8</v>
      </c>
      <c r="BH669" s="5">
        <v>123.8</v>
      </c>
      <c r="BI669" s="5">
        <v>123.8</v>
      </c>
      <c r="BJ669" s="5">
        <v>123.8</v>
      </c>
      <c r="BK669" s="5">
        <v>123.8</v>
      </c>
      <c r="BL669" s="5">
        <v>123.8</v>
      </c>
      <c r="BM669" s="5">
        <v>123.8</v>
      </c>
      <c r="BN669" s="5">
        <v>123.8</v>
      </c>
      <c r="BO669" s="5">
        <v>123.8</v>
      </c>
      <c r="BP669" s="5">
        <v>123.8</v>
      </c>
      <c r="BQ669" s="5">
        <v>123.8</v>
      </c>
      <c r="BR669" s="5">
        <v>123.8</v>
      </c>
      <c r="BS669" s="5">
        <v>123.8</v>
      </c>
      <c r="BT669" s="5">
        <v>123.8</v>
      </c>
      <c r="BU669" s="5">
        <v>123.8</v>
      </c>
      <c r="BV669" s="5">
        <v>123.8</v>
      </c>
      <c r="BW669" s="5">
        <v>123.8</v>
      </c>
      <c r="BX669" s="5">
        <v>123.8</v>
      </c>
      <c r="BY669" s="5">
        <v>123.2</v>
      </c>
      <c r="BZ669" s="5">
        <v>123.2</v>
      </c>
      <c r="CA669" s="5">
        <v>123.2</v>
      </c>
      <c r="CB669" s="5">
        <v>123.2</v>
      </c>
      <c r="CC669" s="5">
        <v>126</v>
      </c>
      <c r="CD669" s="5">
        <v>126</v>
      </c>
      <c r="CE669" s="5">
        <v>126</v>
      </c>
      <c r="CF669" s="5">
        <v>126</v>
      </c>
      <c r="CG669" s="5">
        <v>126</v>
      </c>
      <c r="CH669" s="5">
        <v>126</v>
      </c>
      <c r="CI669" s="5">
        <v>126.2</v>
      </c>
      <c r="CJ669" s="5">
        <v>126</v>
      </c>
      <c r="CK669" s="5">
        <v>126</v>
      </c>
      <c r="CL669" s="5">
        <v>126.3</v>
      </c>
      <c r="CM669" s="5">
        <v>126.3</v>
      </c>
      <c r="CN669" s="5">
        <v>126.3</v>
      </c>
      <c r="CO669" s="5">
        <v>126.2</v>
      </c>
      <c r="CP669" s="5">
        <v>126.2</v>
      </c>
      <c r="CQ669" s="5">
        <v>126</v>
      </c>
      <c r="CR669" s="5">
        <v>126</v>
      </c>
      <c r="CS669" s="5">
        <v>126</v>
      </c>
      <c r="CT669" s="5">
        <v>126.2</v>
      </c>
      <c r="CU669" s="5">
        <v>128.9</v>
      </c>
      <c r="CV669" s="5">
        <v>128.9</v>
      </c>
      <c r="CW669" s="5">
        <v>128.9</v>
      </c>
      <c r="CX669" s="5">
        <v>128.9</v>
      </c>
      <c r="CY669" s="5">
        <v>128.9</v>
      </c>
      <c r="CZ669" s="5">
        <v>128.9</v>
      </c>
      <c r="DA669" s="5">
        <v>128.9</v>
      </c>
      <c r="DB669" s="5">
        <v>117.8</v>
      </c>
      <c r="DC669" s="5">
        <v>117.8</v>
      </c>
      <c r="DD669" s="5">
        <v>104.8</v>
      </c>
      <c r="DE669" s="5">
        <v>104.8</v>
      </c>
      <c r="DF669" s="5">
        <v>104.8</v>
      </c>
      <c r="DG669" s="5">
        <v>104.8</v>
      </c>
      <c r="DH669" s="5">
        <v>104.8</v>
      </c>
      <c r="DI669" s="5">
        <v>104.8</v>
      </c>
      <c r="DJ669" s="5">
        <v>104.8</v>
      </c>
      <c r="DK669" s="5">
        <v>104.8</v>
      </c>
      <c r="DL669" s="5">
        <v>104.8</v>
      </c>
      <c r="DM669" s="5">
        <v>127.6</v>
      </c>
      <c r="DN669" s="5">
        <v>127.6</v>
      </c>
      <c r="DO669" s="5">
        <v>132.69999999999999</v>
      </c>
      <c r="DP669" s="5">
        <v>132.69999999999999</v>
      </c>
      <c r="DQ669" s="5">
        <v>132.69999999999999</v>
      </c>
      <c r="DR669" s="5">
        <v>132.69999999999999</v>
      </c>
      <c r="DS669" s="5">
        <v>132.69999999999999</v>
      </c>
      <c r="DT669" s="5">
        <v>132.69999999999999</v>
      </c>
    </row>
    <row r="670" spans="1:124">
      <c r="A670" s="3" t="s">
        <v>1353</v>
      </c>
      <c r="B670" s="3" t="s">
        <v>1354</v>
      </c>
      <c r="C670" s="4">
        <v>6.7999999999999996E-3</v>
      </c>
      <c r="D670" s="5">
        <v>101.1</v>
      </c>
      <c r="E670" s="5">
        <v>101</v>
      </c>
      <c r="F670" s="5">
        <v>101.1</v>
      </c>
      <c r="G670" s="5">
        <v>100.8</v>
      </c>
      <c r="H670" s="5">
        <v>101</v>
      </c>
      <c r="I670" s="5">
        <v>101</v>
      </c>
      <c r="J670" s="5">
        <v>100.5</v>
      </c>
      <c r="K670" s="5">
        <v>100.5</v>
      </c>
      <c r="L670" s="5">
        <v>100</v>
      </c>
      <c r="M670" s="5">
        <v>100.5</v>
      </c>
      <c r="N670" s="5">
        <v>96.9</v>
      </c>
      <c r="O670" s="5">
        <v>97</v>
      </c>
      <c r="P670" s="5">
        <v>97.7</v>
      </c>
      <c r="Q670" s="5">
        <v>97.3</v>
      </c>
      <c r="R670" s="5">
        <v>97.1</v>
      </c>
      <c r="S670" s="5">
        <v>96.8</v>
      </c>
      <c r="T670" s="5">
        <v>97</v>
      </c>
      <c r="U670" s="5">
        <v>98.7</v>
      </c>
      <c r="V670" s="5">
        <v>99.5</v>
      </c>
      <c r="W670" s="5">
        <v>98.7</v>
      </c>
      <c r="X670" s="5">
        <v>97</v>
      </c>
      <c r="Y670" s="5">
        <v>96.9</v>
      </c>
      <c r="Z670" s="5">
        <v>96.9</v>
      </c>
      <c r="AA670" s="5">
        <v>95.6</v>
      </c>
      <c r="AB670" s="5">
        <v>96</v>
      </c>
      <c r="AC670" s="5">
        <v>96</v>
      </c>
      <c r="AD670" s="5">
        <v>94.8</v>
      </c>
      <c r="AE670" s="5">
        <v>94.7</v>
      </c>
      <c r="AF670" s="5">
        <v>94.3</v>
      </c>
      <c r="AG670" s="5">
        <v>94.3</v>
      </c>
      <c r="AH670" s="5">
        <v>94.3</v>
      </c>
      <c r="AI670" s="5">
        <v>94.7</v>
      </c>
      <c r="AJ670" s="5">
        <v>94.5</v>
      </c>
      <c r="AK670" s="5">
        <v>94</v>
      </c>
      <c r="AL670" s="5">
        <v>93.8</v>
      </c>
      <c r="AM670" s="5">
        <v>93.3</v>
      </c>
      <c r="AN670" s="5">
        <v>93.5</v>
      </c>
      <c r="AO670" s="5">
        <v>93</v>
      </c>
      <c r="AP670" s="5">
        <v>92.2</v>
      </c>
      <c r="AQ670" s="5">
        <v>90.8</v>
      </c>
      <c r="AR670" s="5">
        <v>89.9</v>
      </c>
      <c r="AS670" s="5">
        <v>89.1</v>
      </c>
      <c r="AT670" s="5">
        <v>89.9</v>
      </c>
      <c r="AU670" s="5">
        <v>89.8</v>
      </c>
      <c r="AV670" s="5">
        <v>90.2</v>
      </c>
      <c r="AW670" s="5">
        <v>89.3</v>
      </c>
      <c r="AX670" s="5">
        <v>88.4</v>
      </c>
      <c r="AY670" s="5">
        <v>90.5</v>
      </c>
      <c r="AZ670" s="5">
        <v>91.3</v>
      </c>
      <c r="BA670" s="5">
        <v>93</v>
      </c>
      <c r="BB670" s="5">
        <v>92.5</v>
      </c>
      <c r="BC670" s="5">
        <v>90.9</v>
      </c>
      <c r="BD670" s="5">
        <v>90.1</v>
      </c>
      <c r="BE670" s="5">
        <v>91.8</v>
      </c>
      <c r="BF670" s="5">
        <v>93.5</v>
      </c>
      <c r="BG670" s="5">
        <v>93.9</v>
      </c>
      <c r="BH670" s="5">
        <v>94.3</v>
      </c>
      <c r="BI670" s="5">
        <v>96.5</v>
      </c>
      <c r="BJ670" s="5">
        <v>93.7</v>
      </c>
      <c r="BK670" s="5">
        <v>93.5</v>
      </c>
      <c r="BL670" s="5">
        <v>93.7</v>
      </c>
      <c r="BM670" s="5">
        <v>93.4</v>
      </c>
      <c r="BN670" s="5">
        <v>92</v>
      </c>
      <c r="BO670" s="5">
        <v>90.9</v>
      </c>
      <c r="BP670" s="5">
        <v>92.2</v>
      </c>
      <c r="BQ670" s="5">
        <v>94.2</v>
      </c>
      <c r="BR670" s="5">
        <v>93.8</v>
      </c>
      <c r="BS670" s="5">
        <v>94.5</v>
      </c>
      <c r="BT670" s="5">
        <v>94.2</v>
      </c>
      <c r="BU670" s="5">
        <v>96.4</v>
      </c>
      <c r="BV670" s="5">
        <v>97.2</v>
      </c>
      <c r="BW670" s="5">
        <v>97.2</v>
      </c>
      <c r="BX670" s="5">
        <v>93.9</v>
      </c>
      <c r="BY670" s="5">
        <v>96</v>
      </c>
      <c r="BZ670" s="5">
        <v>94</v>
      </c>
      <c r="CA670" s="5">
        <v>93.7</v>
      </c>
      <c r="CB670" s="5">
        <v>92.9</v>
      </c>
      <c r="CC670" s="5">
        <v>93.8</v>
      </c>
      <c r="CD670" s="5">
        <v>93.9</v>
      </c>
      <c r="CE670" s="5">
        <v>94.7</v>
      </c>
      <c r="CF670" s="5">
        <v>94.6</v>
      </c>
      <c r="CG670" s="5">
        <v>92.5</v>
      </c>
      <c r="CH670" s="5">
        <v>92</v>
      </c>
      <c r="CI670" s="5">
        <v>91.8</v>
      </c>
      <c r="CJ670" s="5">
        <v>91.9</v>
      </c>
      <c r="CK670" s="5">
        <v>91.8</v>
      </c>
      <c r="CL670" s="5">
        <v>90.6</v>
      </c>
      <c r="CM670" s="5">
        <v>89.4</v>
      </c>
      <c r="CN670" s="5">
        <v>88.7</v>
      </c>
      <c r="CO670" s="5">
        <v>93.3</v>
      </c>
      <c r="CP670" s="5">
        <v>94.8</v>
      </c>
      <c r="CQ670" s="5">
        <v>96.8</v>
      </c>
      <c r="CR670" s="5">
        <v>100.9</v>
      </c>
      <c r="CS670" s="5">
        <v>104.1</v>
      </c>
      <c r="CT670" s="5">
        <v>112.8</v>
      </c>
      <c r="CU670" s="5">
        <v>114.2</v>
      </c>
      <c r="CV670" s="5">
        <v>114.2</v>
      </c>
      <c r="CW670" s="5">
        <v>113.2</v>
      </c>
      <c r="CX670" s="5">
        <v>115.7</v>
      </c>
      <c r="CY670" s="5">
        <v>115.3</v>
      </c>
      <c r="CZ670" s="5">
        <v>117.8</v>
      </c>
      <c r="DA670" s="5">
        <v>124.8</v>
      </c>
      <c r="DB670" s="5">
        <v>126.3</v>
      </c>
      <c r="DC670" s="5">
        <v>128</v>
      </c>
      <c r="DD670" s="5">
        <v>132.30000000000001</v>
      </c>
      <c r="DE670" s="5">
        <v>132</v>
      </c>
      <c r="DF670" s="5">
        <v>135.1</v>
      </c>
      <c r="DG670" s="5">
        <v>135.4</v>
      </c>
      <c r="DH670" s="5">
        <v>141</v>
      </c>
      <c r="DI670" s="5">
        <v>140.19999999999999</v>
      </c>
      <c r="DJ670" s="5">
        <v>143.30000000000001</v>
      </c>
      <c r="DK670" s="5">
        <v>143.69999999999999</v>
      </c>
      <c r="DL670" s="5">
        <v>144.19999999999999</v>
      </c>
      <c r="DM670" s="5">
        <v>141.30000000000001</v>
      </c>
      <c r="DN670" s="5">
        <v>141.5</v>
      </c>
      <c r="DO670" s="5">
        <v>141.30000000000001</v>
      </c>
      <c r="DP670" s="5">
        <v>138.9</v>
      </c>
      <c r="DQ670" s="5">
        <v>137</v>
      </c>
      <c r="DR670" s="5">
        <v>139.5</v>
      </c>
      <c r="DS670" s="5">
        <v>145.19999999999999</v>
      </c>
      <c r="DT670" s="5">
        <v>149.69999999999999</v>
      </c>
    </row>
    <row r="671" spans="1:124">
      <c r="A671" s="3" t="s">
        <v>1355</v>
      </c>
      <c r="B671" s="3" t="s">
        <v>1356</v>
      </c>
      <c r="C671" s="4">
        <v>0.55071999999999999</v>
      </c>
      <c r="D671" s="5">
        <v>114.8</v>
      </c>
      <c r="E671" s="5">
        <v>105.8</v>
      </c>
      <c r="F671" s="5">
        <v>108.5</v>
      </c>
      <c r="G671" s="5">
        <v>102.3</v>
      </c>
      <c r="H671" s="5">
        <v>99.9</v>
      </c>
      <c r="I671" s="5">
        <v>103.9</v>
      </c>
      <c r="J671" s="5">
        <v>105.3</v>
      </c>
      <c r="K671" s="5">
        <v>103.3</v>
      </c>
      <c r="L671" s="5">
        <v>105.4</v>
      </c>
      <c r="M671" s="5">
        <v>97.4</v>
      </c>
      <c r="N671" s="5">
        <v>100.8</v>
      </c>
      <c r="O671" s="5">
        <v>95.7</v>
      </c>
      <c r="P671" s="5">
        <v>92.4</v>
      </c>
      <c r="Q671" s="5">
        <v>89</v>
      </c>
      <c r="R671" s="5">
        <v>97.1</v>
      </c>
      <c r="S671" s="5">
        <v>98.5</v>
      </c>
      <c r="T671" s="5">
        <v>101.3</v>
      </c>
      <c r="U671" s="5">
        <v>99.6</v>
      </c>
      <c r="V671" s="5">
        <v>98.9</v>
      </c>
      <c r="W671" s="5">
        <v>102.9</v>
      </c>
      <c r="X671" s="5">
        <v>106.4</v>
      </c>
      <c r="Y671" s="5">
        <v>105.2</v>
      </c>
      <c r="Z671" s="5">
        <v>104.4</v>
      </c>
      <c r="AA671" s="5">
        <v>106.4</v>
      </c>
      <c r="AB671" s="5">
        <v>111.5</v>
      </c>
      <c r="AC671" s="5">
        <v>113</v>
      </c>
      <c r="AD671" s="5">
        <v>104.5</v>
      </c>
      <c r="AE671" s="5">
        <v>109.9</v>
      </c>
      <c r="AF671" s="5">
        <v>115.7</v>
      </c>
      <c r="AG671" s="5">
        <v>110.7</v>
      </c>
      <c r="AH671" s="5">
        <v>114.5</v>
      </c>
      <c r="AI671" s="5">
        <v>110.1</v>
      </c>
      <c r="AJ671" s="5">
        <v>111.3</v>
      </c>
      <c r="AK671" s="5">
        <v>108.5</v>
      </c>
      <c r="AL671" s="5">
        <v>109.1</v>
      </c>
      <c r="AM671" s="5">
        <v>108</v>
      </c>
      <c r="AN671" s="5">
        <v>111.7</v>
      </c>
      <c r="AO671" s="5">
        <v>104.7</v>
      </c>
      <c r="AP671" s="5">
        <v>112.5</v>
      </c>
      <c r="AQ671" s="5">
        <v>108.3</v>
      </c>
      <c r="AR671" s="5">
        <v>107.4</v>
      </c>
      <c r="AS671" s="5">
        <v>100.4</v>
      </c>
      <c r="AT671" s="5">
        <v>101.2</v>
      </c>
      <c r="AU671" s="5">
        <v>101</v>
      </c>
      <c r="AV671" s="5">
        <v>101.4</v>
      </c>
      <c r="AW671" s="5">
        <v>101.4</v>
      </c>
      <c r="AX671" s="5">
        <v>101.4</v>
      </c>
      <c r="AY671" s="5">
        <v>102</v>
      </c>
      <c r="AZ671" s="5">
        <v>103.1</v>
      </c>
      <c r="BA671" s="5">
        <v>103</v>
      </c>
      <c r="BB671" s="5">
        <v>103.3</v>
      </c>
      <c r="BC671" s="5">
        <v>103.4</v>
      </c>
      <c r="BD671" s="5">
        <v>101.1</v>
      </c>
      <c r="BE671" s="5">
        <v>101.1</v>
      </c>
      <c r="BF671" s="5">
        <v>101.1</v>
      </c>
      <c r="BG671" s="5">
        <v>100</v>
      </c>
      <c r="BH671" s="5">
        <v>100</v>
      </c>
      <c r="BI671" s="5">
        <v>100.5</v>
      </c>
      <c r="BJ671" s="5">
        <v>100.7</v>
      </c>
      <c r="BK671" s="5">
        <v>99.1</v>
      </c>
      <c r="BL671" s="5">
        <v>98.5</v>
      </c>
      <c r="BM671" s="5">
        <v>98</v>
      </c>
      <c r="BN671" s="5">
        <v>101.2</v>
      </c>
      <c r="BO671" s="5">
        <v>99.7</v>
      </c>
      <c r="BP671" s="5">
        <v>100.1</v>
      </c>
      <c r="BQ671" s="5">
        <v>101.1</v>
      </c>
      <c r="BR671" s="5">
        <v>100.7</v>
      </c>
      <c r="BS671" s="5">
        <v>98.4</v>
      </c>
      <c r="BT671" s="5">
        <v>97.3</v>
      </c>
      <c r="BU671" s="5">
        <v>98.6</v>
      </c>
      <c r="BV671" s="5">
        <v>95.6</v>
      </c>
      <c r="BW671" s="5">
        <v>98.5</v>
      </c>
      <c r="BX671" s="5">
        <v>101.3</v>
      </c>
      <c r="BY671" s="5">
        <v>97</v>
      </c>
      <c r="BZ671" s="5">
        <v>100</v>
      </c>
      <c r="CA671" s="5">
        <v>99.1</v>
      </c>
      <c r="CB671" s="5">
        <v>102</v>
      </c>
      <c r="CC671" s="5">
        <v>97.5</v>
      </c>
      <c r="CD671" s="5">
        <v>98.1</v>
      </c>
      <c r="CE671" s="5">
        <v>103</v>
      </c>
      <c r="CF671" s="5">
        <v>102.5</v>
      </c>
      <c r="CG671" s="5">
        <v>102.5</v>
      </c>
      <c r="CH671" s="5">
        <v>103.6</v>
      </c>
      <c r="CI671" s="5">
        <v>103.9</v>
      </c>
      <c r="CJ671" s="5">
        <v>107.3</v>
      </c>
      <c r="CK671" s="5">
        <v>104</v>
      </c>
      <c r="CL671" s="5">
        <v>99.4</v>
      </c>
      <c r="CM671" s="5">
        <v>102</v>
      </c>
      <c r="CN671" s="5">
        <v>100.8</v>
      </c>
      <c r="CO671" s="5">
        <v>100.4</v>
      </c>
      <c r="CP671" s="5">
        <v>102.4</v>
      </c>
      <c r="CQ671" s="5">
        <v>108.8</v>
      </c>
      <c r="CR671" s="5">
        <v>101.5</v>
      </c>
      <c r="CS671" s="5">
        <v>101.2</v>
      </c>
      <c r="CT671" s="5">
        <v>101.4</v>
      </c>
      <c r="CU671" s="5">
        <v>106.4</v>
      </c>
      <c r="CV671" s="5">
        <v>101.9</v>
      </c>
      <c r="CW671" s="5">
        <v>107.2</v>
      </c>
      <c r="CX671" s="5">
        <v>109</v>
      </c>
      <c r="CY671" s="5">
        <v>114</v>
      </c>
      <c r="CZ671" s="5">
        <v>106.3</v>
      </c>
      <c r="DA671" s="5">
        <v>108.9</v>
      </c>
      <c r="DB671" s="5">
        <v>106.6</v>
      </c>
      <c r="DC671" s="5">
        <v>106.6</v>
      </c>
      <c r="DD671" s="5">
        <v>111.6</v>
      </c>
      <c r="DE671" s="5">
        <v>111.8</v>
      </c>
      <c r="DF671" s="5">
        <v>115.3</v>
      </c>
      <c r="DG671" s="5">
        <v>116.6</v>
      </c>
      <c r="DH671" s="5">
        <v>113.4</v>
      </c>
      <c r="DI671" s="5">
        <v>114.8</v>
      </c>
      <c r="DJ671" s="5">
        <v>116.6</v>
      </c>
      <c r="DK671" s="5">
        <v>120.1</v>
      </c>
      <c r="DL671" s="5">
        <v>121.1</v>
      </c>
      <c r="DM671" s="5">
        <v>118.2</v>
      </c>
      <c r="DN671" s="5">
        <v>118.9</v>
      </c>
      <c r="DO671" s="5">
        <v>115.4</v>
      </c>
      <c r="DP671" s="5">
        <v>114.9</v>
      </c>
      <c r="DQ671" s="5">
        <v>114</v>
      </c>
      <c r="DR671" s="5">
        <v>112.3</v>
      </c>
      <c r="DS671" s="5">
        <v>110.9</v>
      </c>
      <c r="DT671" s="5">
        <v>109.3</v>
      </c>
    </row>
    <row r="672" spans="1:124">
      <c r="A672" s="3" t="s">
        <v>1357</v>
      </c>
      <c r="B672" s="3" t="s">
        <v>1358</v>
      </c>
      <c r="C672" s="4">
        <v>2.2179999999999998E-2</v>
      </c>
      <c r="D672" s="5">
        <v>101.5</v>
      </c>
      <c r="E672" s="5">
        <v>101.4</v>
      </c>
      <c r="F672" s="5">
        <v>101.5</v>
      </c>
      <c r="G672" s="5">
        <v>101.7</v>
      </c>
      <c r="H672" s="5">
        <v>101.2</v>
      </c>
      <c r="I672" s="5">
        <v>100.9</v>
      </c>
      <c r="J672" s="5">
        <v>101.7</v>
      </c>
      <c r="K672" s="5">
        <v>101.4</v>
      </c>
      <c r="L672" s="5">
        <v>100.7</v>
      </c>
      <c r="M672" s="5">
        <v>101.7</v>
      </c>
      <c r="N672" s="5">
        <v>101.6</v>
      </c>
      <c r="O672" s="5">
        <v>101.5</v>
      </c>
      <c r="P672" s="5">
        <v>102.2</v>
      </c>
      <c r="Q672" s="5">
        <v>102.1</v>
      </c>
      <c r="R672" s="5">
        <v>103.4</v>
      </c>
      <c r="S672" s="5">
        <v>103.8</v>
      </c>
      <c r="T672" s="5">
        <v>104.1</v>
      </c>
      <c r="U672" s="5">
        <v>104.1</v>
      </c>
      <c r="V672" s="5">
        <v>103.6</v>
      </c>
      <c r="W672" s="5">
        <v>104.9</v>
      </c>
      <c r="X672" s="5">
        <v>104</v>
      </c>
      <c r="Y672" s="5">
        <v>105.2</v>
      </c>
      <c r="Z672" s="5">
        <v>105.3</v>
      </c>
      <c r="AA672" s="5">
        <v>105.3</v>
      </c>
      <c r="AB672" s="5">
        <v>108.2</v>
      </c>
      <c r="AC672" s="5">
        <v>108.4</v>
      </c>
      <c r="AD672" s="5">
        <v>107.8</v>
      </c>
      <c r="AE672" s="5">
        <v>108.2</v>
      </c>
      <c r="AF672" s="5">
        <v>109.5</v>
      </c>
      <c r="AG672" s="5">
        <v>110.1</v>
      </c>
      <c r="AH672" s="5">
        <v>110.2</v>
      </c>
      <c r="AI672" s="5">
        <v>110.9</v>
      </c>
      <c r="AJ672" s="5">
        <v>112.1</v>
      </c>
      <c r="AK672" s="5">
        <v>110.5</v>
      </c>
      <c r="AL672" s="5">
        <v>110</v>
      </c>
      <c r="AM672" s="5">
        <v>110.9</v>
      </c>
      <c r="AN672" s="5">
        <v>112.1</v>
      </c>
      <c r="AO672" s="5">
        <v>112.5</v>
      </c>
      <c r="AP672" s="5">
        <v>112.1</v>
      </c>
      <c r="AQ672" s="5">
        <v>111.5</v>
      </c>
      <c r="AR672" s="5">
        <v>112.5</v>
      </c>
      <c r="AS672" s="5">
        <v>112.6</v>
      </c>
      <c r="AT672" s="5">
        <v>111.9</v>
      </c>
      <c r="AU672" s="5">
        <v>110</v>
      </c>
      <c r="AV672" s="5">
        <v>111.3</v>
      </c>
      <c r="AW672" s="5">
        <v>109.7</v>
      </c>
      <c r="AX672" s="5">
        <v>111.8</v>
      </c>
      <c r="AY672" s="5">
        <v>113.6</v>
      </c>
      <c r="AZ672" s="5">
        <v>111.1</v>
      </c>
      <c r="BA672" s="5">
        <v>114.2</v>
      </c>
      <c r="BB672" s="5">
        <v>114.9</v>
      </c>
      <c r="BC672" s="5">
        <v>115.5</v>
      </c>
      <c r="BD672" s="5">
        <v>112.8</v>
      </c>
      <c r="BE672" s="5">
        <v>110.8</v>
      </c>
      <c r="BF672" s="5">
        <v>111</v>
      </c>
      <c r="BG672" s="5">
        <v>110.7</v>
      </c>
      <c r="BH672" s="5">
        <v>117</v>
      </c>
      <c r="BI672" s="5">
        <v>111.8</v>
      </c>
      <c r="BJ672" s="5">
        <v>112.5</v>
      </c>
      <c r="BK672" s="5">
        <v>114.1</v>
      </c>
      <c r="BL672" s="5">
        <v>114.2</v>
      </c>
      <c r="BM672" s="5">
        <v>114.6</v>
      </c>
      <c r="BN672" s="5">
        <v>114</v>
      </c>
      <c r="BO672" s="5">
        <v>115.8</v>
      </c>
      <c r="BP672" s="5">
        <v>115.2</v>
      </c>
      <c r="BQ672" s="5">
        <v>115.1</v>
      </c>
      <c r="BR672" s="5">
        <v>116</v>
      </c>
      <c r="BS672" s="5">
        <v>116.1</v>
      </c>
      <c r="BT672" s="5">
        <v>116.6</v>
      </c>
      <c r="BU672" s="5">
        <v>115.5</v>
      </c>
      <c r="BV672" s="5">
        <v>116</v>
      </c>
      <c r="BW672" s="5">
        <v>116.3</v>
      </c>
      <c r="BX672" s="5">
        <v>117.2</v>
      </c>
      <c r="BY672" s="5">
        <v>116.8</v>
      </c>
      <c r="BZ672" s="5">
        <v>117</v>
      </c>
      <c r="CA672" s="5">
        <v>117.6</v>
      </c>
      <c r="CB672" s="5">
        <v>118</v>
      </c>
      <c r="CC672" s="5">
        <v>118.1</v>
      </c>
      <c r="CD672" s="5">
        <v>118</v>
      </c>
      <c r="CE672" s="5">
        <v>118</v>
      </c>
      <c r="CF672" s="5">
        <v>118.2</v>
      </c>
      <c r="CG672" s="5">
        <v>118.2</v>
      </c>
      <c r="CH672" s="5">
        <v>118.5</v>
      </c>
      <c r="CI672" s="5">
        <v>118.6</v>
      </c>
      <c r="CJ672" s="5">
        <v>118.6</v>
      </c>
      <c r="CK672" s="5">
        <v>118.2</v>
      </c>
      <c r="CL672" s="5">
        <v>118.5</v>
      </c>
      <c r="CM672" s="5">
        <v>118.5</v>
      </c>
      <c r="CN672" s="5">
        <v>121.2</v>
      </c>
      <c r="CO672" s="5">
        <v>121.6</v>
      </c>
      <c r="CP672" s="5">
        <v>121.6</v>
      </c>
      <c r="CQ672" s="5">
        <v>122.2</v>
      </c>
      <c r="CR672" s="5">
        <v>123</v>
      </c>
      <c r="CS672" s="5">
        <v>122.5</v>
      </c>
      <c r="CT672" s="5">
        <v>123.8</v>
      </c>
      <c r="CU672" s="5">
        <v>123.1</v>
      </c>
      <c r="CV672" s="5">
        <v>123.1</v>
      </c>
      <c r="CW672" s="5">
        <v>123.2</v>
      </c>
      <c r="CX672" s="5">
        <v>123.1</v>
      </c>
      <c r="CY672" s="5">
        <v>125.9</v>
      </c>
      <c r="CZ672" s="5">
        <v>126.9</v>
      </c>
      <c r="DA672" s="5">
        <v>125.6</v>
      </c>
      <c r="DB672" s="5">
        <v>125.3</v>
      </c>
      <c r="DC672" s="5">
        <v>125.6</v>
      </c>
      <c r="DD672" s="5">
        <v>125.9</v>
      </c>
      <c r="DE672" s="5">
        <v>129.6</v>
      </c>
      <c r="DF672" s="5">
        <v>130.80000000000001</v>
      </c>
      <c r="DG672" s="5">
        <v>132.6</v>
      </c>
      <c r="DH672" s="5">
        <v>133.69999999999999</v>
      </c>
      <c r="DI672" s="5">
        <v>134.6</v>
      </c>
      <c r="DJ672" s="5">
        <v>135</v>
      </c>
      <c r="DK672" s="5">
        <v>136.4</v>
      </c>
      <c r="DL672" s="5">
        <v>137.30000000000001</v>
      </c>
      <c r="DM672" s="5">
        <v>137.4</v>
      </c>
      <c r="DN672" s="5">
        <v>137.19999999999999</v>
      </c>
      <c r="DO672" s="5">
        <v>137.30000000000001</v>
      </c>
      <c r="DP672" s="5">
        <v>137.19999999999999</v>
      </c>
      <c r="DQ672" s="5">
        <v>137.4</v>
      </c>
      <c r="DR672" s="5">
        <v>137.4</v>
      </c>
      <c r="DS672" s="5">
        <v>137.19999999999999</v>
      </c>
      <c r="DT672" s="5">
        <v>140.30000000000001</v>
      </c>
    </row>
    <row r="673" spans="1:124">
      <c r="A673" s="3" t="s">
        <v>1359</v>
      </c>
      <c r="B673" s="3" t="s">
        <v>1360</v>
      </c>
      <c r="C673" s="4">
        <v>4.3450000000000003E-2</v>
      </c>
      <c r="D673" s="5">
        <v>100.2</v>
      </c>
      <c r="E673" s="5">
        <v>100.2</v>
      </c>
      <c r="F673" s="5">
        <v>100.4</v>
      </c>
      <c r="G673" s="5">
        <v>100.3</v>
      </c>
      <c r="H673" s="5">
        <v>100.4</v>
      </c>
      <c r="I673" s="5">
        <v>99.9</v>
      </c>
      <c r="J673" s="5">
        <v>100.2</v>
      </c>
      <c r="K673" s="5">
        <v>101.5</v>
      </c>
      <c r="L673" s="5">
        <v>101.5</v>
      </c>
      <c r="M673" s="5">
        <v>101.9</v>
      </c>
      <c r="N673" s="5">
        <v>101.9</v>
      </c>
      <c r="O673" s="5">
        <v>101.6</v>
      </c>
      <c r="P673" s="5">
        <v>102</v>
      </c>
      <c r="Q673" s="5">
        <v>100.2</v>
      </c>
      <c r="R673" s="5">
        <v>100.2</v>
      </c>
      <c r="S673" s="5">
        <v>100.1</v>
      </c>
      <c r="T673" s="5">
        <v>100.5</v>
      </c>
      <c r="U673" s="5">
        <v>100.4</v>
      </c>
      <c r="V673" s="5">
        <v>100</v>
      </c>
      <c r="W673" s="5">
        <v>101.5</v>
      </c>
      <c r="X673" s="5">
        <v>101.6</v>
      </c>
      <c r="Y673" s="5">
        <v>101.3</v>
      </c>
      <c r="Z673" s="5">
        <v>101.5</v>
      </c>
      <c r="AA673" s="5">
        <v>102</v>
      </c>
      <c r="AB673" s="5">
        <v>101.7</v>
      </c>
      <c r="AC673" s="5">
        <v>101.5</v>
      </c>
      <c r="AD673" s="5">
        <v>101.5</v>
      </c>
      <c r="AE673" s="5">
        <v>102.1</v>
      </c>
      <c r="AF673" s="5">
        <v>103.3</v>
      </c>
      <c r="AG673" s="5">
        <v>103.4</v>
      </c>
      <c r="AH673" s="5">
        <v>103.1</v>
      </c>
      <c r="AI673" s="5">
        <v>103.1</v>
      </c>
      <c r="AJ673" s="5">
        <v>102.3</v>
      </c>
      <c r="AK673" s="5">
        <v>101.4</v>
      </c>
      <c r="AL673" s="5">
        <v>101</v>
      </c>
      <c r="AM673" s="5">
        <v>101</v>
      </c>
      <c r="AN673" s="5">
        <v>99.7</v>
      </c>
      <c r="AO673" s="5">
        <v>100.5</v>
      </c>
      <c r="AP673" s="5">
        <v>100.6</v>
      </c>
      <c r="AQ673" s="5">
        <v>100.2</v>
      </c>
      <c r="AR673" s="5">
        <v>97.9</v>
      </c>
      <c r="AS673" s="5">
        <v>97.7</v>
      </c>
      <c r="AT673" s="5">
        <v>97.6</v>
      </c>
      <c r="AU673" s="5">
        <v>97</v>
      </c>
      <c r="AV673" s="5">
        <v>96.5</v>
      </c>
      <c r="AW673" s="5">
        <v>97.4</v>
      </c>
      <c r="AX673" s="5">
        <v>97.3</v>
      </c>
      <c r="AY673" s="5">
        <v>98.1</v>
      </c>
      <c r="AZ673" s="5">
        <v>96.5</v>
      </c>
      <c r="BA673" s="5">
        <v>96.2</v>
      </c>
      <c r="BB673" s="5">
        <v>95.4</v>
      </c>
      <c r="BC673" s="5">
        <v>93.6</v>
      </c>
      <c r="BD673" s="5">
        <v>94</v>
      </c>
      <c r="BE673" s="5">
        <v>92.7</v>
      </c>
      <c r="BF673" s="5">
        <v>93</v>
      </c>
      <c r="BG673" s="5">
        <v>93.5</v>
      </c>
      <c r="BH673" s="5">
        <v>93.5</v>
      </c>
      <c r="BI673" s="5">
        <v>93.5</v>
      </c>
      <c r="BJ673" s="5">
        <v>93.5</v>
      </c>
      <c r="BK673" s="5">
        <v>93.5</v>
      </c>
      <c r="BL673" s="5">
        <v>93.8</v>
      </c>
      <c r="BM673" s="5">
        <v>94.5</v>
      </c>
      <c r="BN673" s="5">
        <v>96.6</v>
      </c>
      <c r="BO673" s="5">
        <v>95.5</v>
      </c>
      <c r="BP673" s="5">
        <v>95.7</v>
      </c>
      <c r="BQ673" s="5">
        <v>95.7</v>
      </c>
      <c r="BR673" s="5">
        <v>95.7</v>
      </c>
      <c r="BS673" s="5">
        <v>94.7</v>
      </c>
      <c r="BT673" s="5">
        <v>95.5</v>
      </c>
      <c r="BU673" s="5">
        <v>94.5</v>
      </c>
      <c r="BV673" s="5">
        <v>94.7</v>
      </c>
      <c r="BW673" s="5">
        <v>95</v>
      </c>
      <c r="BX673" s="5">
        <v>94.1</v>
      </c>
      <c r="BY673" s="5">
        <v>95.2</v>
      </c>
      <c r="BZ673" s="5">
        <v>95.2</v>
      </c>
      <c r="CA673" s="5">
        <v>95.4</v>
      </c>
      <c r="CB673" s="5">
        <v>95</v>
      </c>
      <c r="CC673" s="5">
        <v>95.4</v>
      </c>
      <c r="CD673" s="5">
        <v>95.4</v>
      </c>
      <c r="CE673" s="5">
        <v>95.4</v>
      </c>
      <c r="CF673" s="5">
        <v>95.4</v>
      </c>
      <c r="CG673" s="5">
        <v>95.6</v>
      </c>
      <c r="CH673" s="5">
        <v>95.4</v>
      </c>
      <c r="CI673" s="5">
        <v>96.3</v>
      </c>
      <c r="CJ673" s="5">
        <v>94.8</v>
      </c>
      <c r="CK673" s="5">
        <v>96.4</v>
      </c>
      <c r="CL673" s="5">
        <v>96</v>
      </c>
      <c r="CM673" s="5">
        <v>95.5</v>
      </c>
      <c r="CN673" s="5">
        <v>95.8</v>
      </c>
      <c r="CO673" s="5">
        <v>96.1</v>
      </c>
      <c r="CP673" s="5">
        <v>96.3</v>
      </c>
      <c r="CQ673" s="5">
        <v>96.4</v>
      </c>
      <c r="CR673" s="5">
        <v>96.7</v>
      </c>
      <c r="CS673" s="5">
        <v>96.9</v>
      </c>
      <c r="CT673" s="5">
        <v>96.9</v>
      </c>
      <c r="CU673" s="5">
        <v>96.9</v>
      </c>
      <c r="CV673" s="5">
        <v>96.9</v>
      </c>
      <c r="CW673" s="5">
        <v>96.8</v>
      </c>
      <c r="CX673" s="5">
        <v>97.1</v>
      </c>
      <c r="CY673" s="5">
        <v>97.1</v>
      </c>
      <c r="CZ673" s="5">
        <v>97.1</v>
      </c>
      <c r="DA673" s="5">
        <v>97.2</v>
      </c>
      <c r="DB673" s="5">
        <v>96</v>
      </c>
      <c r="DC673" s="5">
        <v>95.6</v>
      </c>
      <c r="DD673" s="5">
        <v>95.3</v>
      </c>
      <c r="DE673" s="5">
        <v>96.5</v>
      </c>
      <c r="DF673" s="5">
        <v>98</v>
      </c>
      <c r="DG673" s="5">
        <v>99.2</v>
      </c>
      <c r="DH673" s="5">
        <v>99.9</v>
      </c>
      <c r="DI673" s="5">
        <v>100.1</v>
      </c>
      <c r="DJ673" s="5">
        <v>103.4</v>
      </c>
      <c r="DK673" s="5">
        <v>98.4</v>
      </c>
      <c r="DL673" s="5">
        <v>97.8</v>
      </c>
      <c r="DM673" s="5">
        <v>96.3</v>
      </c>
      <c r="DN673" s="5">
        <v>100.9</v>
      </c>
      <c r="DO673" s="5">
        <v>100</v>
      </c>
      <c r="DP673" s="5">
        <v>103.5</v>
      </c>
      <c r="DQ673" s="5">
        <v>105.4</v>
      </c>
      <c r="DR673" s="5">
        <v>105.9</v>
      </c>
      <c r="DS673" s="5">
        <v>103.6</v>
      </c>
      <c r="DT673" s="5">
        <v>104.4</v>
      </c>
    </row>
    <row r="674" spans="1:124">
      <c r="A674" s="3" t="s">
        <v>1361</v>
      </c>
      <c r="B674" s="3" t="s">
        <v>1362</v>
      </c>
      <c r="C674" s="4">
        <v>2.069E-2</v>
      </c>
      <c r="D674" s="5">
        <v>99.8</v>
      </c>
      <c r="E674" s="5">
        <v>99.1</v>
      </c>
      <c r="F674" s="5">
        <v>99.1</v>
      </c>
      <c r="G674" s="5">
        <v>99.2</v>
      </c>
      <c r="H674" s="5">
        <v>100.8</v>
      </c>
      <c r="I674" s="5">
        <v>101</v>
      </c>
      <c r="J674" s="5">
        <v>101.5</v>
      </c>
      <c r="K674" s="5">
        <v>100.9</v>
      </c>
      <c r="L674" s="5">
        <v>101.7</v>
      </c>
      <c r="M674" s="5">
        <v>104</v>
      </c>
      <c r="N674" s="5">
        <v>104.1</v>
      </c>
      <c r="O674" s="5">
        <v>104.1</v>
      </c>
      <c r="P674" s="5">
        <v>104.8</v>
      </c>
      <c r="Q674" s="5">
        <v>105.8</v>
      </c>
      <c r="R674" s="5">
        <v>105.1</v>
      </c>
      <c r="S674" s="5">
        <v>105.4</v>
      </c>
      <c r="T674" s="5">
        <v>106.6</v>
      </c>
      <c r="U674" s="5">
        <v>106.7</v>
      </c>
      <c r="V674" s="5">
        <v>107.6</v>
      </c>
      <c r="W674" s="5">
        <v>109.5</v>
      </c>
      <c r="X674" s="5">
        <v>108.4</v>
      </c>
      <c r="Y674" s="5">
        <v>110.5</v>
      </c>
      <c r="Z674" s="5">
        <v>110.5</v>
      </c>
      <c r="AA674" s="5">
        <v>109.9</v>
      </c>
      <c r="AB674" s="5">
        <v>109.3</v>
      </c>
      <c r="AC674" s="5">
        <v>108.4</v>
      </c>
      <c r="AD674" s="5">
        <v>111.5</v>
      </c>
      <c r="AE674" s="5">
        <v>109.9</v>
      </c>
      <c r="AF674" s="5">
        <v>110.5</v>
      </c>
      <c r="AG674" s="5">
        <v>108.6</v>
      </c>
      <c r="AH674" s="5">
        <v>109.2</v>
      </c>
      <c r="AI674" s="5">
        <v>109.5</v>
      </c>
      <c r="AJ674" s="5">
        <v>109.6</v>
      </c>
      <c r="AK674" s="5">
        <v>111.4</v>
      </c>
      <c r="AL674" s="5">
        <v>109.1</v>
      </c>
      <c r="AM674" s="5">
        <v>109.1</v>
      </c>
      <c r="AN674" s="5">
        <v>110.5</v>
      </c>
      <c r="AO674" s="5">
        <v>108.9</v>
      </c>
      <c r="AP674" s="5">
        <v>109.4</v>
      </c>
      <c r="AQ674" s="5">
        <v>111.8</v>
      </c>
      <c r="AR674" s="5">
        <v>111.8</v>
      </c>
      <c r="AS674" s="5">
        <v>111.8</v>
      </c>
      <c r="AT674" s="5">
        <v>112.1</v>
      </c>
      <c r="AU674" s="5">
        <v>113.8</v>
      </c>
      <c r="AV674" s="5">
        <v>113.6</v>
      </c>
      <c r="AW674" s="5">
        <v>111</v>
      </c>
      <c r="AX674" s="5">
        <v>110.6</v>
      </c>
      <c r="AY674" s="5">
        <v>112.8</v>
      </c>
      <c r="AZ674" s="5">
        <v>110.4</v>
      </c>
      <c r="BA674" s="5">
        <v>110.4</v>
      </c>
      <c r="BB674" s="5">
        <v>111.1</v>
      </c>
      <c r="BC674" s="5">
        <v>108.4</v>
      </c>
      <c r="BD674" s="5">
        <v>110</v>
      </c>
      <c r="BE674" s="5">
        <v>108.9</v>
      </c>
      <c r="BF674" s="5">
        <v>111.1</v>
      </c>
      <c r="BG674" s="5">
        <v>106.8</v>
      </c>
      <c r="BH674" s="5">
        <v>107.2</v>
      </c>
      <c r="BI674" s="5">
        <v>106.1</v>
      </c>
      <c r="BJ674" s="5">
        <v>108</v>
      </c>
      <c r="BK674" s="5">
        <v>108.6</v>
      </c>
      <c r="BL674" s="5">
        <v>106.8</v>
      </c>
      <c r="BM674" s="5">
        <v>107.5</v>
      </c>
      <c r="BN674" s="5">
        <v>106.9</v>
      </c>
      <c r="BO674" s="5">
        <v>106.3</v>
      </c>
      <c r="BP674" s="5">
        <v>105.6</v>
      </c>
      <c r="BQ674" s="5">
        <v>104.9</v>
      </c>
      <c r="BR674" s="5">
        <v>105.5</v>
      </c>
      <c r="BS674" s="5">
        <v>105.5</v>
      </c>
      <c r="BT674" s="5">
        <v>103.8</v>
      </c>
      <c r="BU674" s="5">
        <v>103.4</v>
      </c>
      <c r="BV674" s="5">
        <v>104.5</v>
      </c>
      <c r="BW674" s="5">
        <v>105.2</v>
      </c>
      <c r="BX674" s="5">
        <v>105.9</v>
      </c>
      <c r="BY674" s="5">
        <v>106.2</v>
      </c>
      <c r="BZ674" s="5">
        <v>105.1</v>
      </c>
      <c r="CA674" s="5">
        <v>105.6</v>
      </c>
      <c r="CB674" s="5">
        <v>105.1</v>
      </c>
      <c r="CC674" s="5">
        <v>105.1</v>
      </c>
      <c r="CD674" s="5">
        <v>105.9</v>
      </c>
      <c r="CE674" s="5">
        <v>105.1</v>
      </c>
      <c r="CF674" s="5">
        <v>106.1</v>
      </c>
      <c r="CG674" s="5">
        <v>106.4</v>
      </c>
      <c r="CH674" s="5">
        <v>106.1</v>
      </c>
      <c r="CI674" s="5">
        <v>106.1</v>
      </c>
      <c r="CJ674" s="5">
        <v>106.9</v>
      </c>
      <c r="CK674" s="5">
        <v>108.7</v>
      </c>
      <c r="CL674" s="5">
        <v>108.4</v>
      </c>
      <c r="CM674" s="5">
        <v>107.2</v>
      </c>
      <c r="CN674" s="5">
        <v>108.9</v>
      </c>
      <c r="CO674" s="5">
        <v>109</v>
      </c>
      <c r="CP674" s="5">
        <v>108.5</v>
      </c>
      <c r="CQ674" s="5">
        <v>108.4</v>
      </c>
      <c r="CR674" s="5">
        <v>108.7</v>
      </c>
      <c r="CS674" s="5">
        <v>109.7</v>
      </c>
      <c r="CT674" s="5">
        <v>108.2</v>
      </c>
      <c r="CU674" s="5">
        <v>109.1</v>
      </c>
      <c r="CV674" s="5">
        <v>109.4</v>
      </c>
      <c r="CW674" s="5">
        <v>109</v>
      </c>
      <c r="CX674" s="5">
        <v>108.8</v>
      </c>
      <c r="CY674" s="5">
        <v>108.6</v>
      </c>
      <c r="CZ674" s="5">
        <v>111.2</v>
      </c>
      <c r="DA674" s="5">
        <v>111</v>
      </c>
      <c r="DB674" s="5">
        <v>112.3</v>
      </c>
      <c r="DC674" s="5">
        <v>112.2</v>
      </c>
      <c r="DD674" s="5">
        <v>112.8</v>
      </c>
      <c r="DE674" s="5">
        <v>114</v>
      </c>
      <c r="DF674" s="5">
        <v>114.1</v>
      </c>
      <c r="DG674" s="5">
        <v>114.4</v>
      </c>
      <c r="DH674" s="5">
        <v>113.8</v>
      </c>
      <c r="DI674" s="5">
        <v>114.6</v>
      </c>
      <c r="DJ674" s="5">
        <v>115.9</v>
      </c>
      <c r="DK674" s="5">
        <v>117.6</v>
      </c>
      <c r="DL674" s="5">
        <v>117.8</v>
      </c>
      <c r="DM674" s="5">
        <v>118.2</v>
      </c>
      <c r="DN674" s="5">
        <v>120.1</v>
      </c>
      <c r="DO674" s="5">
        <v>119.4</v>
      </c>
      <c r="DP674" s="5">
        <v>119.5</v>
      </c>
      <c r="DQ674" s="5">
        <v>120.8</v>
      </c>
      <c r="DR674" s="5">
        <v>121.4</v>
      </c>
      <c r="DS674" s="5">
        <v>121.1</v>
      </c>
      <c r="DT674" s="5">
        <v>122.8</v>
      </c>
    </row>
    <row r="675" spans="1:124">
      <c r="A675" s="3" t="s">
        <v>1363</v>
      </c>
      <c r="B675" s="3" t="s">
        <v>1364</v>
      </c>
      <c r="C675" s="4">
        <v>5.246E-2</v>
      </c>
      <c r="D675" s="5">
        <v>101.9</v>
      </c>
      <c r="E675" s="5">
        <v>102</v>
      </c>
      <c r="F675" s="5">
        <v>102</v>
      </c>
      <c r="G675" s="5">
        <v>102.1</v>
      </c>
      <c r="H675" s="5">
        <v>102.1</v>
      </c>
      <c r="I675" s="5">
        <v>102.1</v>
      </c>
      <c r="J675" s="5">
        <v>102.2</v>
      </c>
      <c r="K675" s="5">
        <v>102</v>
      </c>
      <c r="L675" s="5">
        <v>102.3</v>
      </c>
      <c r="M675" s="5">
        <v>102.6</v>
      </c>
      <c r="N675" s="5">
        <v>100.9</v>
      </c>
      <c r="O675" s="5">
        <v>101</v>
      </c>
      <c r="P675" s="5">
        <v>100.8</v>
      </c>
      <c r="Q675" s="5">
        <v>100.2</v>
      </c>
      <c r="R675" s="5">
        <v>99.2</v>
      </c>
      <c r="S675" s="5">
        <v>99.8</v>
      </c>
      <c r="T675" s="5">
        <v>99.8</v>
      </c>
      <c r="U675" s="5">
        <v>100.5</v>
      </c>
      <c r="V675" s="5">
        <v>101.3</v>
      </c>
      <c r="W675" s="5">
        <v>101.8</v>
      </c>
      <c r="X675" s="5">
        <v>101.5</v>
      </c>
      <c r="Y675" s="5">
        <v>102.3</v>
      </c>
      <c r="Z675" s="5">
        <v>102.3</v>
      </c>
      <c r="AA675" s="5">
        <v>102.9</v>
      </c>
      <c r="AB675" s="5">
        <v>102.3</v>
      </c>
      <c r="AC675" s="5">
        <v>103.1</v>
      </c>
      <c r="AD675" s="5">
        <v>103.2</v>
      </c>
      <c r="AE675" s="5">
        <v>103.1</v>
      </c>
      <c r="AF675" s="5">
        <v>103.7</v>
      </c>
      <c r="AG675" s="5">
        <v>102.9</v>
      </c>
      <c r="AH675" s="5">
        <v>103.5</v>
      </c>
      <c r="AI675" s="5">
        <v>103.1</v>
      </c>
      <c r="AJ675" s="5">
        <v>103.6</v>
      </c>
      <c r="AK675" s="5">
        <v>105.5</v>
      </c>
      <c r="AL675" s="5">
        <v>105.5</v>
      </c>
      <c r="AM675" s="5">
        <v>105.6</v>
      </c>
      <c r="AN675" s="5">
        <v>107.1</v>
      </c>
      <c r="AO675" s="5">
        <v>106.8</v>
      </c>
      <c r="AP675" s="5">
        <v>106.6</v>
      </c>
      <c r="AQ675" s="5">
        <v>107.6</v>
      </c>
      <c r="AR675" s="5">
        <v>107.6</v>
      </c>
      <c r="AS675" s="5">
        <v>107.7</v>
      </c>
      <c r="AT675" s="5">
        <v>107.1</v>
      </c>
      <c r="AU675" s="5">
        <v>108.6</v>
      </c>
      <c r="AV675" s="5">
        <v>109.7</v>
      </c>
      <c r="AW675" s="5">
        <v>109.2</v>
      </c>
      <c r="AX675" s="5">
        <v>109.2</v>
      </c>
      <c r="AY675" s="5">
        <v>109.1</v>
      </c>
      <c r="AZ675" s="5">
        <v>106.2</v>
      </c>
      <c r="BA675" s="5">
        <v>105.9</v>
      </c>
      <c r="BB675" s="5">
        <v>105.9</v>
      </c>
      <c r="BC675" s="5">
        <v>107.2</v>
      </c>
      <c r="BD675" s="5">
        <v>107.2</v>
      </c>
      <c r="BE675" s="5">
        <v>107.6</v>
      </c>
      <c r="BF675" s="5">
        <v>108.1</v>
      </c>
      <c r="BG675" s="5">
        <v>108</v>
      </c>
      <c r="BH675" s="5">
        <v>108</v>
      </c>
      <c r="BI675" s="5">
        <v>108.4</v>
      </c>
      <c r="BJ675" s="5">
        <v>108.6</v>
      </c>
      <c r="BK675" s="5">
        <v>108.9</v>
      </c>
      <c r="BL675" s="5">
        <v>109.1</v>
      </c>
      <c r="BM675" s="5">
        <v>109.1</v>
      </c>
      <c r="BN675" s="5">
        <v>109.1</v>
      </c>
      <c r="BO675" s="5">
        <v>110.1</v>
      </c>
      <c r="BP675" s="5">
        <v>110.1</v>
      </c>
      <c r="BQ675" s="5">
        <v>110.1</v>
      </c>
      <c r="BR675" s="5">
        <v>110.1</v>
      </c>
      <c r="BS675" s="5">
        <v>110.1</v>
      </c>
      <c r="BT675" s="5">
        <v>111.2</v>
      </c>
      <c r="BU675" s="5">
        <v>111.2</v>
      </c>
      <c r="BV675" s="5">
        <v>111.5</v>
      </c>
      <c r="BW675" s="5">
        <v>111.7</v>
      </c>
      <c r="BX675" s="5">
        <v>112</v>
      </c>
      <c r="BY675" s="5">
        <v>112.5</v>
      </c>
      <c r="BZ675" s="5">
        <v>112.7</v>
      </c>
      <c r="CA675" s="5">
        <v>111.5</v>
      </c>
      <c r="CB675" s="5">
        <v>111.9</v>
      </c>
      <c r="CC675" s="5">
        <v>111.9</v>
      </c>
      <c r="CD675" s="5">
        <v>112.5</v>
      </c>
      <c r="CE675" s="5">
        <v>112.5</v>
      </c>
      <c r="CF675" s="5">
        <v>112.6</v>
      </c>
      <c r="CG675" s="5">
        <v>112.6</v>
      </c>
      <c r="CH675" s="5">
        <v>112.6</v>
      </c>
      <c r="CI675" s="5">
        <v>112.6</v>
      </c>
      <c r="CJ675" s="5">
        <v>112.6</v>
      </c>
      <c r="CK675" s="5">
        <v>112.6</v>
      </c>
      <c r="CL675" s="5">
        <v>112.6</v>
      </c>
      <c r="CM675" s="5">
        <v>112.5</v>
      </c>
      <c r="CN675" s="5">
        <v>112.5</v>
      </c>
      <c r="CO675" s="5">
        <v>112.5</v>
      </c>
      <c r="CP675" s="5">
        <v>112.6</v>
      </c>
      <c r="CQ675" s="5">
        <v>112.6</v>
      </c>
      <c r="CR675" s="5">
        <v>112.6</v>
      </c>
      <c r="CS675" s="5">
        <v>112.6</v>
      </c>
      <c r="CT675" s="5">
        <v>112.6</v>
      </c>
      <c r="CU675" s="5">
        <v>112.6</v>
      </c>
      <c r="CV675" s="5">
        <v>112.6</v>
      </c>
      <c r="CW675" s="5">
        <v>112.6</v>
      </c>
      <c r="CX675" s="5">
        <v>112.6</v>
      </c>
      <c r="CY675" s="5">
        <v>112.6</v>
      </c>
      <c r="CZ675" s="5">
        <v>112.6</v>
      </c>
      <c r="DA675" s="5">
        <v>112.6</v>
      </c>
      <c r="DB675" s="5">
        <v>112.6</v>
      </c>
      <c r="DC675" s="5">
        <v>112.6</v>
      </c>
      <c r="DD675" s="5">
        <v>112.7</v>
      </c>
      <c r="DE675" s="5">
        <v>113</v>
      </c>
      <c r="DF675" s="5">
        <v>113</v>
      </c>
      <c r="DG675" s="5">
        <v>113.1</v>
      </c>
      <c r="DH675" s="5">
        <v>113.1</v>
      </c>
      <c r="DI675" s="5">
        <v>113.1</v>
      </c>
      <c r="DJ675" s="5">
        <v>113.1</v>
      </c>
      <c r="DK675" s="5">
        <v>113.1</v>
      </c>
      <c r="DL675" s="5">
        <v>113.8</v>
      </c>
      <c r="DM675" s="5">
        <v>114.1</v>
      </c>
      <c r="DN675" s="5">
        <v>114.1</v>
      </c>
      <c r="DO675" s="5">
        <v>114.1</v>
      </c>
      <c r="DP675" s="5">
        <v>114.2</v>
      </c>
      <c r="DQ675" s="5">
        <v>114.6</v>
      </c>
      <c r="DR675" s="5">
        <v>114.6</v>
      </c>
      <c r="DS675" s="5">
        <v>114.7</v>
      </c>
      <c r="DT675" s="5">
        <v>114.7</v>
      </c>
    </row>
    <row r="676" spans="1:124">
      <c r="A676" s="3" t="s">
        <v>1365</v>
      </c>
      <c r="B676" s="3" t="s">
        <v>1366</v>
      </c>
      <c r="C676" s="4">
        <v>1.1000000000000001E-3</v>
      </c>
      <c r="D676" s="5">
        <v>104.2</v>
      </c>
      <c r="E676" s="5">
        <v>105.9</v>
      </c>
      <c r="F676" s="5">
        <v>106.5</v>
      </c>
      <c r="G676" s="5">
        <v>107.5</v>
      </c>
      <c r="H676" s="5">
        <v>107.4</v>
      </c>
      <c r="I676" s="5">
        <v>105.5</v>
      </c>
      <c r="J676" s="5">
        <v>104</v>
      </c>
      <c r="K676" s="5">
        <v>104.5</v>
      </c>
      <c r="L676" s="5">
        <v>106.6</v>
      </c>
      <c r="M676" s="5">
        <v>105.7</v>
      </c>
      <c r="N676" s="5">
        <v>104.7</v>
      </c>
      <c r="O676" s="5">
        <v>106.4</v>
      </c>
      <c r="P676" s="5">
        <v>104.6</v>
      </c>
      <c r="Q676" s="5">
        <v>104.5</v>
      </c>
      <c r="R676" s="5">
        <v>105.7</v>
      </c>
      <c r="S676" s="5">
        <v>109.7</v>
      </c>
      <c r="T676" s="5">
        <v>108.3</v>
      </c>
      <c r="U676" s="5">
        <v>110.6</v>
      </c>
      <c r="V676" s="5">
        <v>109.4</v>
      </c>
      <c r="W676" s="5">
        <v>108.3</v>
      </c>
      <c r="X676" s="5">
        <v>109.2</v>
      </c>
      <c r="Y676" s="5">
        <v>108</v>
      </c>
      <c r="Z676" s="5">
        <v>108.5</v>
      </c>
      <c r="AA676" s="5">
        <v>107.8</v>
      </c>
      <c r="AB676" s="5">
        <v>107.8</v>
      </c>
      <c r="AC676" s="5">
        <v>109.8</v>
      </c>
      <c r="AD676" s="5">
        <v>110.6</v>
      </c>
      <c r="AE676" s="5">
        <v>110</v>
      </c>
      <c r="AF676" s="5">
        <v>108.6</v>
      </c>
      <c r="AG676" s="5">
        <v>108.9</v>
      </c>
      <c r="AH676" s="5">
        <v>109.5</v>
      </c>
      <c r="AI676" s="5">
        <v>108.4</v>
      </c>
      <c r="AJ676" s="5">
        <v>108.2</v>
      </c>
      <c r="AK676" s="5">
        <v>108.9</v>
      </c>
      <c r="AL676" s="5">
        <v>108.5</v>
      </c>
      <c r="AM676" s="5">
        <v>110.5</v>
      </c>
      <c r="AN676" s="5">
        <v>113.4</v>
      </c>
      <c r="AO676" s="5">
        <v>113</v>
      </c>
      <c r="AP676" s="5">
        <v>113.5</v>
      </c>
      <c r="AQ676" s="5">
        <v>112.4</v>
      </c>
      <c r="AR676" s="5">
        <v>112.5</v>
      </c>
      <c r="AS676" s="5">
        <v>112.7</v>
      </c>
      <c r="AT676" s="5">
        <v>112.8</v>
      </c>
      <c r="AU676" s="5">
        <v>120.6</v>
      </c>
      <c r="AV676" s="5">
        <v>119.6</v>
      </c>
      <c r="AW676" s="5">
        <v>119.1</v>
      </c>
      <c r="AX676" s="5">
        <v>120.5</v>
      </c>
      <c r="AY676" s="5">
        <v>121.7</v>
      </c>
      <c r="AZ676" s="5">
        <v>121.2</v>
      </c>
      <c r="BA676" s="5">
        <v>119.9</v>
      </c>
      <c r="BB676" s="5">
        <v>118.9</v>
      </c>
      <c r="BC676" s="5">
        <v>121.3</v>
      </c>
      <c r="BD676" s="5">
        <v>121.1</v>
      </c>
      <c r="BE676" s="5">
        <v>120.2</v>
      </c>
      <c r="BF676" s="5">
        <v>121.1</v>
      </c>
      <c r="BG676" s="5">
        <v>121.6</v>
      </c>
      <c r="BH676" s="5">
        <v>123.1</v>
      </c>
      <c r="BI676" s="5">
        <v>123.1</v>
      </c>
      <c r="BJ676" s="5">
        <v>123.1</v>
      </c>
      <c r="BK676" s="5">
        <v>123.1</v>
      </c>
      <c r="BL676" s="5">
        <v>123.1</v>
      </c>
      <c r="BM676" s="5">
        <v>123.1</v>
      </c>
      <c r="BN676" s="5">
        <v>113.6</v>
      </c>
      <c r="BO676" s="5">
        <v>113.3</v>
      </c>
      <c r="BP676" s="5">
        <v>113</v>
      </c>
      <c r="BQ676" s="5">
        <v>113</v>
      </c>
      <c r="BR676" s="5">
        <v>110.4</v>
      </c>
      <c r="BS676" s="5">
        <v>110.4</v>
      </c>
      <c r="BT676" s="5">
        <v>114.2</v>
      </c>
      <c r="BU676" s="5">
        <v>111.3</v>
      </c>
      <c r="BV676" s="5">
        <v>111.6</v>
      </c>
      <c r="BW676" s="5">
        <v>112.9</v>
      </c>
      <c r="BX676" s="5">
        <v>112.9</v>
      </c>
      <c r="BY676" s="5">
        <v>112.9</v>
      </c>
      <c r="BZ676" s="5">
        <v>112.9</v>
      </c>
      <c r="CA676" s="5">
        <v>112.9</v>
      </c>
      <c r="CB676" s="5">
        <v>114</v>
      </c>
      <c r="CC676" s="5">
        <v>114</v>
      </c>
      <c r="CD676" s="5">
        <v>114.7</v>
      </c>
      <c r="CE676" s="5">
        <v>116.6</v>
      </c>
      <c r="CF676" s="5">
        <v>117.2</v>
      </c>
      <c r="CG676" s="5">
        <v>117.2</v>
      </c>
      <c r="CH676" s="5">
        <v>117.2</v>
      </c>
      <c r="CI676" s="5">
        <v>117.2</v>
      </c>
      <c r="CJ676" s="5">
        <v>117.2</v>
      </c>
      <c r="CK676" s="5">
        <v>115.1</v>
      </c>
      <c r="CL676" s="5">
        <v>115.4</v>
      </c>
      <c r="CM676" s="5">
        <v>115.2</v>
      </c>
      <c r="CN676" s="5">
        <v>115.2</v>
      </c>
      <c r="CO676" s="5">
        <v>115.8</v>
      </c>
      <c r="CP676" s="5">
        <v>116</v>
      </c>
      <c r="CQ676" s="5">
        <v>116.5</v>
      </c>
      <c r="CR676" s="5">
        <v>116.8</v>
      </c>
      <c r="CS676" s="5">
        <v>117.3</v>
      </c>
      <c r="CT676" s="5">
        <v>117.3</v>
      </c>
      <c r="CU676" s="5">
        <v>117.3</v>
      </c>
      <c r="CV676" s="5">
        <v>117.3</v>
      </c>
      <c r="CW676" s="5">
        <v>117.3</v>
      </c>
      <c r="CX676" s="5">
        <v>117.3</v>
      </c>
      <c r="CY676" s="5">
        <v>117.3</v>
      </c>
      <c r="CZ676" s="5">
        <v>117.3</v>
      </c>
      <c r="DA676" s="5">
        <v>117.3</v>
      </c>
      <c r="DB676" s="5">
        <v>117.3</v>
      </c>
      <c r="DC676" s="5">
        <v>117.3</v>
      </c>
      <c r="DD676" s="5">
        <v>117.4</v>
      </c>
      <c r="DE676" s="5">
        <v>118.6</v>
      </c>
      <c r="DF676" s="5">
        <v>124.2</v>
      </c>
      <c r="DG676" s="5">
        <v>124.2</v>
      </c>
      <c r="DH676" s="5">
        <v>130.80000000000001</v>
      </c>
      <c r="DI676" s="5">
        <v>130.9</v>
      </c>
      <c r="DJ676" s="5">
        <v>130.9</v>
      </c>
      <c r="DK676" s="5">
        <v>132</v>
      </c>
      <c r="DL676" s="5">
        <v>132.5</v>
      </c>
      <c r="DM676" s="5">
        <v>133.30000000000001</v>
      </c>
      <c r="DN676" s="5">
        <v>133.6</v>
      </c>
      <c r="DO676" s="5">
        <v>133.6</v>
      </c>
      <c r="DP676" s="5">
        <v>134</v>
      </c>
      <c r="DQ676" s="5">
        <v>134.9</v>
      </c>
      <c r="DR676" s="5">
        <v>134.9</v>
      </c>
      <c r="DS676" s="5">
        <v>134.6</v>
      </c>
      <c r="DT676" s="5">
        <v>134.69999999999999</v>
      </c>
    </row>
    <row r="677" spans="1:124">
      <c r="A677" s="3" t="s">
        <v>1367</v>
      </c>
      <c r="B677" s="3" t="s">
        <v>1368</v>
      </c>
      <c r="C677" s="4">
        <v>0.1027</v>
      </c>
      <c r="D677" s="5">
        <v>103.5</v>
      </c>
      <c r="E677" s="5">
        <v>104.4</v>
      </c>
      <c r="F677" s="5">
        <v>106.4</v>
      </c>
      <c r="G677" s="5">
        <v>106.4</v>
      </c>
      <c r="H677" s="5">
        <v>106.3</v>
      </c>
      <c r="I677" s="5">
        <v>105.9</v>
      </c>
      <c r="J677" s="5">
        <v>108.2</v>
      </c>
      <c r="K677" s="5">
        <v>110.6</v>
      </c>
      <c r="L677" s="5">
        <v>109.8</v>
      </c>
      <c r="M677" s="5">
        <v>109.1</v>
      </c>
      <c r="N677" s="5">
        <v>108.5</v>
      </c>
      <c r="O677" s="5">
        <v>109.1</v>
      </c>
      <c r="P677" s="5">
        <v>107</v>
      </c>
      <c r="Q677" s="5">
        <v>103.1</v>
      </c>
      <c r="R677" s="5">
        <v>108.5</v>
      </c>
      <c r="S677" s="5">
        <v>108.2</v>
      </c>
      <c r="T677" s="5">
        <v>108.4</v>
      </c>
      <c r="U677" s="5">
        <v>110.2</v>
      </c>
      <c r="V677" s="5">
        <v>110.7</v>
      </c>
      <c r="W677" s="5">
        <v>111.9</v>
      </c>
      <c r="X677" s="5">
        <v>109.3</v>
      </c>
      <c r="Y677" s="5">
        <v>110.5</v>
      </c>
      <c r="Z677" s="5">
        <v>109.1</v>
      </c>
      <c r="AA677" s="5">
        <v>108</v>
      </c>
      <c r="AB677" s="5">
        <v>110.7</v>
      </c>
      <c r="AC677" s="5">
        <v>110.5</v>
      </c>
      <c r="AD677" s="5">
        <v>112.3</v>
      </c>
      <c r="AE677" s="5">
        <v>112.2</v>
      </c>
      <c r="AF677" s="5">
        <v>115.6</v>
      </c>
      <c r="AG677" s="5">
        <v>114.1</v>
      </c>
      <c r="AH677" s="5">
        <v>113.6</v>
      </c>
      <c r="AI677" s="5">
        <v>111.3</v>
      </c>
      <c r="AJ677" s="5">
        <v>110</v>
      </c>
      <c r="AK677" s="5">
        <v>108</v>
      </c>
      <c r="AL677" s="5">
        <v>105.5</v>
      </c>
      <c r="AM677" s="5">
        <v>107.5</v>
      </c>
      <c r="AN677" s="5">
        <v>108.8</v>
      </c>
      <c r="AO677" s="5">
        <v>107.2</v>
      </c>
      <c r="AP677" s="5">
        <v>106</v>
      </c>
      <c r="AQ677" s="5">
        <v>105.5</v>
      </c>
      <c r="AR677" s="5">
        <v>101.5</v>
      </c>
      <c r="AS677" s="5">
        <v>102.1</v>
      </c>
      <c r="AT677" s="5">
        <v>102.5</v>
      </c>
      <c r="AU677" s="5">
        <v>101</v>
      </c>
      <c r="AV677" s="5">
        <v>101.5</v>
      </c>
      <c r="AW677" s="5">
        <v>101.3</v>
      </c>
      <c r="AX677" s="5">
        <v>103.2</v>
      </c>
      <c r="AY677" s="5">
        <v>105.1</v>
      </c>
      <c r="AZ677" s="5">
        <v>103.8</v>
      </c>
      <c r="BA677" s="5">
        <v>102.8</v>
      </c>
      <c r="BB677" s="5">
        <v>103.1</v>
      </c>
      <c r="BC677" s="5">
        <v>103.3</v>
      </c>
      <c r="BD677" s="5">
        <v>101.8</v>
      </c>
      <c r="BE677" s="5">
        <v>102</v>
      </c>
      <c r="BF677" s="5">
        <v>102.4</v>
      </c>
      <c r="BG677" s="5">
        <v>101.9</v>
      </c>
      <c r="BH677" s="5">
        <v>102.8</v>
      </c>
      <c r="BI677" s="5">
        <v>103.1</v>
      </c>
      <c r="BJ677" s="5">
        <v>103.6</v>
      </c>
      <c r="BK677" s="5">
        <v>104</v>
      </c>
      <c r="BL677" s="5">
        <v>104.4</v>
      </c>
      <c r="BM677" s="5">
        <v>103</v>
      </c>
      <c r="BN677" s="5">
        <v>104.9</v>
      </c>
      <c r="BO677" s="5">
        <v>104.4</v>
      </c>
      <c r="BP677" s="5">
        <v>104.3</v>
      </c>
      <c r="BQ677" s="5">
        <v>104.2</v>
      </c>
      <c r="BR677" s="5">
        <v>104.8</v>
      </c>
      <c r="BS677" s="5">
        <v>104.4</v>
      </c>
      <c r="BT677" s="5">
        <v>106</v>
      </c>
      <c r="BU677" s="5">
        <v>106.7</v>
      </c>
      <c r="BV677" s="5">
        <v>107.3</v>
      </c>
      <c r="BW677" s="5">
        <v>107.9</v>
      </c>
      <c r="BX677" s="5">
        <v>108.9</v>
      </c>
      <c r="BY677" s="5">
        <v>108.9</v>
      </c>
      <c r="BZ677" s="5">
        <v>109.6</v>
      </c>
      <c r="CA677" s="5">
        <v>108.6</v>
      </c>
      <c r="CB677" s="5">
        <v>107.8</v>
      </c>
      <c r="CC677" s="5">
        <v>108.9</v>
      </c>
      <c r="CD677" s="5">
        <v>109.3</v>
      </c>
      <c r="CE677" s="5">
        <v>109.3</v>
      </c>
      <c r="CF677" s="5">
        <v>108.4</v>
      </c>
      <c r="CG677" s="5">
        <v>107.1</v>
      </c>
      <c r="CH677" s="5">
        <v>107</v>
      </c>
      <c r="CI677" s="5">
        <v>107.3</v>
      </c>
      <c r="CJ677" s="5">
        <v>111.4</v>
      </c>
      <c r="CK677" s="5">
        <v>110.8</v>
      </c>
      <c r="CL677" s="5">
        <v>110.2</v>
      </c>
      <c r="CM677" s="5">
        <v>109.7</v>
      </c>
      <c r="CN677" s="5">
        <v>110.2</v>
      </c>
      <c r="CO677" s="5">
        <v>110.5</v>
      </c>
      <c r="CP677" s="5">
        <v>109.6</v>
      </c>
      <c r="CQ677" s="5">
        <v>108.8</v>
      </c>
      <c r="CR677" s="5">
        <v>108.5</v>
      </c>
      <c r="CS677" s="5">
        <v>108.8</v>
      </c>
      <c r="CT677" s="5">
        <v>109.4</v>
      </c>
      <c r="CU677" s="5">
        <v>109.7</v>
      </c>
      <c r="CV677" s="5">
        <v>109.2</v>
      </c>
      <c r="CW677" s="5">
        <v>108.2</v>
      </c>
      <c r="CX677" s="5">
        <v>108.5</v>
      </c>
      <c r="CY677" s="5">
        <v>106.6</v>
      </c>
      <c r="CZ677" s="5">
        <v>108.1</v>
      </c>
      <c r="DA677" s="5">
        <v>108.7</v>
      </c>
      <c r="DB677" s="5">
        <v>109.6</v>
      </c>
      <c r="DC677" s="5">
        <v>112.9</v>
      </c>
      <c r="DD677" s="5">
        <v>116</v>
      </c>
      <c r="DE677" s="5">
        <v>117.7</v>
      </c>
      <c r="DF677" s="5">
        <v>115</v>
      </c>
      <c r="DG677" s="5">
        <v>126.8</v>
      </c>
      <c r="DH677" s="5">
        <v>120.4</v>
      </c>
      <c r="DI677" s="5">
        <v>121</v>
      </c>
      <c r="DJ677" s="5">
        <v>122.4</v>
      </c>
      <c r="DK677" s="5">
        <v>120.9</v>
      </c>
      <c r="DL677" s="5">
        <v>126.8</v>
      </c>
      <c r="DM677" s="5">
        <v>127.5</v>
      </c>
      <c r="DN677" s="5">
        <v>130.80000000000001</v>
      </c>
      <c r="DO677" s="5">
        <v>135.30000000000001</v>
      </c>
      <c r="DP677" s="5">
        <v>130.9</v>
      </c>
      <c r="DQ677" s="5">
        <v>136.69999999999999</v>
      </c>
      <c r="DR677" s="5">
        <v>135.30000000000001</v>
      </c>
      <c r="DS677" s="5">
        <v>138.4</v>
      </c>
      <c r="DT677" s="5">
        <v>142.9</v>
      </c>
    </row>
    <row r="678" spans="1:124">
      <c r="A678" s="3" t="s">
        <v>1369</v>
      </c>
      <c r="B678" s="3" t="s">
        <v>1370</v>
      </c>
      <c r="C678" s="4">
        <v>5.2500000000000003E-3</v>
      </c>
      <c r="D678" s="5">
        <v>101.9</v>
      </c>
      <c r="E678" s="5">
        <v>105.7</v>
      </c>
      <c r="F678" s="5">
        <v>103.3</v>
      </c>
      <c r="G678" s="5">
        <v>100.1</v>
      </c>
      <c r="H678" s="5">
        <v>103.2</v>
      </c>
      <c r="I678" s="5">
        <v>104.6</v>
      </c>
      <c r="J678" s="5">
        <v>104.7</v>
      </c>
      <c r="K678" s="5">
        <v>107.5</v>
      </c>
      <c r="L678" s="5">
        <v>110.4</v>
      </c>
      <c r="M678" s="5">
        <v>111.3</v>
      </c>
      <c r="N678" s="5">
        <v>115.7</v>
      </c>
      <c r="O678" s="5">
        <v>113.2</v>
      </c>
      <c r="P678" s="5">
        <v>117.5</v>
      </c>
      <c r="Q678" s="5">
        <v>123.6</v>
      </c>
      <c r="R678" s="5">
        <v>118.1</v>
      </c>
      <c r="S678" s="5">
        <v>116.8</v>
      </c>
      <c r="T678" s="5">
        <v>116.8</v>
      </c>
      <c r="U678" s="5">
        <v>116</v>
      </c>
      <c r="V678" s="5">
        <v>110.5</v>
      </c>
      <c r="W678" s="5">
        <v>112.8</v>
      </c>
      <c r="X678" s="5">
        <v>114.9</v>
      </c>
      <c r="Y678" s="5">
        <v>115.3</v>
      </c>
      <c r="Z678" s="5">
        <v>113.5</v>
      </c>
      <c r="AA678" s="5">
        <v>113.8</v>
      </c>
      <c r="AB678" s="5">
        <v>116.9</v>
      </c>
      <c r="AC678" s="5">
        <v>116.3</v>
      </c>
      <c r="AD678" s="5">
        <v>118.5</v>
      </c>
      <c r="AE678" s="5">
        <v>119.1</v>
      </c>
      <c r="AF678" s="5">
        <v>119.1</v>
      </c>
      <c r="AG678" s="5">
        <v>124.5</v>
      </c>
      <c r="AH678" s="5">
        <v>122.4</v>
      </c>
      <c r="AI678" s="5">
        <v>122.5</v>
      </c>
      <c r="AJ678" s="5">
        <v>121.4</v>
      </c>
      <c r="AK678" s="5">
        <v>121.1</v>
      </c>
      <c r="AL678" s="5">
        <v>124.9</v>
      </c>
      <c r="AM678" s="5">
        <v>124.5</v>
      </c>
      <c r="AN678" s="5">
        <v>122.6</v>
      </c>
      <c r="AO678" s="5">
        <v>124.5</v>
      </c>
      <c r="AP678" s="5">
        <v>130.69999999999999</v>
      </c>
      <c r="AQ678" s="5">
        <v>129.9</v>
      </c>
      <c r="AR678" s="5">
        <v>130</v>
      </c>
      <c r="AS678" s="5">
        <v>130.30000000000001</v>
      </c>
      <c r="AT678" s="5">
        <v>128.30000000000001</v>
      </c>
      <c r="AU678" s="5">
        <v>128.30000000000001</v>
      </c>
      <c r="AV678" s="5">
        <v>131.19999999999999</v>
      </c>
      <c r="AW678" s="5">
        <v>123.3</v>
      </c>
      <c r="AX678" s="5">
        <v>123.3</v>
      </c>
      <c r="AY678" s="5">
        <v>125.3</v>
      </c>
      <c r="AZ678" s="5">
        <v>125.3</v>
      </c>
      <c r="BA678" s="5">
        <v>125.5</v>
      </c>
      <c r="BB678" s="5">
        <v>125.3</v>
      </c>
      <c r="BC678" s="5">
        <v>125.6</v>
      </c>
      <c r="BD678" s="5">
        <v>123.3</v>
      </c>
      <c r="BE678" s="5">
        <v>122.9</v>
      </c>
      <c r="BF678" s="5">
        <v>122.9</v>
      </c>
      <c r="BG678" s="5">
        <v>123.1</v>
      </c>
      <c r="BH678" s="5">
        <v>123.1</v>
      </c>
      <c r="BI678" s="5">
        <v>123.1</v>
      </c>
      <c r="BJ678" s="5">
        <v>123.1</v>
      </c>
      <c r="BK678" s="5">
        <v>123.1</v>
      </c>
      <c r="BL678" s="5">
        <v>123.1</v>
      </c>
      <c r="BM678" s="5">
        <v>123.6</v>
      </c>
      <c r="BN678" s="5">
        <v>123.6</v>
      </c>
      <c r="BO678" s="5">
        <v>122.3</v>
      </c>
      <c r="BP678" s="5">
        <v>122.3</v>
      </c>
      <c r="BQ678" s="5">
        <v>122.3</v>
      </c>
      <c r="BR678" s="5">
        <v>122.3</v>
      </c>
      <c r="BS678" s="5">
        <v>122.3</v>
      </c>
      <c r="BT678" s="5">
        <v>122.3</v>
      </c>
      <c r="BU678" s="5">
        <v>122.3</v>
      </c>
      <c r="BV678" s="5">
        <v>122.3</v>
      </c>
      <c r="BW678" s="5">
        <v>123.2</v>
      </c>
      <c r="BX678" s="5">
        <v>123.3</v>
      </c>
      <c r="BY678" s="5">
        <v>122.6</v>
      </c>
      <c r="BZ678" s="5">
        <v>122.6</v>
      </c>
      <c r="CA678" s="5">
        <v>122.7</v>
      </c>
      <c r="CB678" s="5">
        <v>122.7</v>
      </c>
      <c r="CC678" s="5">
        <v>121</v>
      </c>
      <c r="CD678" s="5">
        <v>111.9</v>
      </c>
      <c r="CE678" s="5">
        <v>114.4</v>
      </c>
      <c r="CF678" s="5">
        <v>114.4</v>
      </c>
      <c r="CG678" s="5">
        <v>114.4</v>
      </c>
      <c r="CH678" s="5">
        <v>107.9</v>
      </c>
      <c r="CI678" s="5">
        <v>108</v>
      </c>
      <c r="CJ678" s="5">
        <v>109.5</v>
      </c>
      <c r="CK678" s="5">
        <v>109.5</v>
      </c>
      <c r="CL678" s="5">
        <v>109.4</v>
      </c>
      <c r="CM678" s="5">
        <v>109</v>
      </c>
      <c r="CN678" s="5">
        <v>109</v>
      </c>
      <c r="CO678" s="5">
        <v>109.2</v>
      </c>
      <c r="CP678" s="5">
        <v>109.2</v>
      </c>
      <c r="CQ678" s="5">
        <v>109.9</v>
      </c>
      <c r="CR678" s="5">
        <v>109.9</v>
      </c>
      <c r="CS678" s="5">
        <v>110.8</v>
      </c>
      <c r="CT678" s="5">
        <v>111.3</v>
      </c>
      <c r="CU678" s="5">
        <v>108.8</v>
      </c>
      <c r="CV678" s="5">
        <v>109.5</v>
      </c>
      <c r="CW678" s="5">
        <v>109.5</v>
      </c>
      <c r="CX678" s="5">
        <v>108.7</v>
      </c>
      <c r="CY678" s="5">
        <v>108.5</v>
      </c>
      <c r="CZ678" s="5">
        <v>107.9</v>
      </c>
      <c r="DA678" s="5">
        <v>107.9</v>
      </c>
      <c r="DB678" s="5">
        <v>108.3</v>
      </c>
      <c r="DC678" s="5">
        <v>108.3</v>
      </c>
      <c r="DD678" s="5">
        <v>109</v>
      </c>
      <c r="DE678" s="5">
        <v>109.1</v>
      </c>
      <c r="DF678" s="5">
        <v>109.1</v>
      </c>
      <c r="DG678" s="5">
        <v>109.8</v>
      </c>
      <c r="DH678" s="5">
        <v>109.7</v>
      </c>
      <c r="DI678" s="5">
        <v>110</v>
      </c>
      <c r="DJ678" s="5">
        <v>111.4</v>
      </c>
      <c r="DK678" s="5">
        <v>111.5</v>
      </c>
      <c r="DL678" s="5">
        <v>111.5</v>
      </c>
      <c r="DM678" s="5">
        <v>111.9</v>
      </c>
      <c r="DN678" s="5">
        <v>112.3</v>
      </c>
      <c r="DO678" s="5">
        <v>112.2</v>
      </c>
      <c r="DP678" s="5">
        <v>113.1</v>
      </c>
      <c r="DQ678" s="5">
        <v>113.7</v>
      </c>
      <c r="DR678" s="5">
        <v>117.7</v>
      </c>
      <c r="DS678" s="5">
        <v>117.7</v>
      </c>
      <c r="DT678" s="5">
        <v>117.7</v>
      </c>
    </row>
    <row r="679" spans="1:124">
      <c r="A679" s="3" t="s">
        <v>1371</v>
      </c>
      <c r="B679" s="3" t="s">
        <v>1372</v>
      </c>
      <c r="C679" s="4">
        <v>1.3999999999999999E-4</v>
      </c>
      <c r="D679" s="5">
        <v>102.6</v>
      </c>
      <c r="E679" s="5">
        <v>102.6</v>
      </c>
      <c r="F679" s="5">
        <v>102.6</v>
      </c>
      <c r="G679" s="5">
        <v>102.6</v>
      </c>
      <c r="H679" s="5">
        <v>102.6</v>
      </c>
      <c r="I679" s="5">
        <v>102.6</v>
      </c>
      <c r="J679" s="5">
        <v>102.6</v>
      </c>
      <c r="K679" s="5">
        <v>102.6</v>
      </c>
      <c r="L679" s="5">
        <v>102.6</v>
      </c>
      <c r="M679" s="5">
        <v>102.6</v>
      </c>
      <c r="N679" s="5">
        <v>102.6</v>
      </c>
      <c r="O679" s="5">
        <v>102.6</v>
      </c>
      <c r="P679" s="5">
        <v>106</v>
      </c>
      <c r="Q679" s="5">
        <v>106</v>
      </c>
      <c r="R679" s="5">
        <v>106</v>
      </c>
      <c r="S679" s="5">
        <v>106</v>
      </c>
      <c r="T679" s="5">
        <v>106</v>
      </c>
      <c r="U679" s="5">
        <v>106</v>
      </c>
      <c r="V679" s="5">
        <v>106</v>
      </c>
      <c r="W679" s="5">
        <v>106</v>
      </c>
      <c r="X679" s="5">
        <v>106</v>
      </c>
      <c r="Y679" s="5">
        <v>106</v>
      </c>
      <c r="Z679" s="5">
        <v>106</v>
      </c>
      <c r="AA679" s="5">
        <v>106</v>
      </c>
      <c r="AB679" s="5">
        <v>111.2</v>
      </c>
      <c r="AC679" s="5">
        <v>111.2</v>
      </c>
      <c r="AD679" s="5">
        <v>111.2</v>
      </c>
      <c r="AE679" s="5">
        <v>111.2</v>
      </c>
      <c r="AF679" s="5">
        <v>111.2</v>
      </c>
      <c r="AG679" s="5">
        <v>111.2</v>
      </c>
      <c r="AH679" s="5">
        <v>114.1</v>
      </c>
      <c r="AI679" s="5">
        <v>114.1</v>
      </c>
      <c r="AJ679" s="5">
        <v>114.1</v>
      </c>
      <c r="AK679" s="5">
        <v>114.1</v>
      </c>
      <c r="AL679" s="5">
        <v>114.1</v>
      </c>
      <c r="AM679" s="5">
        <v>114.1</v>
      </c>
      <c r="AN679" s="5">
        <v>120</v>
      </c>
      <c r="AO679" s="5">
        <v>120</v>
      </c>
      <c r="AP679" s="5">
        <v>120</v>
      </c>
      <c r="AQ679" s="5">
        <v>120</v>
      </c>
      <c r="AR679" s="5">
        <v>120</v>
      </c>
      <c r="AS679" s="5">
        <v>120</v>
      </c>
      <c r="AT679" s="5">
        <v>120</v>
      </c>
      <c r="AU679" s="5">
        <v>126.7</v>
      </c>
      <c r="AV679" s="5">
        <v>126.7</v>
      </c>
      <c r="AW679" s="5">
        <v>126.7</v>
      </c>
      <c r="AX679" s="5">
        <v>126.7</v>
      </c>
      <c r="AY679" s="5">
        <v>126.7</v>
      </c>
      <c r="AZ679" s="5">
        <v>126.7</v>
      </c>
      <c r="BA679" s="5">
        <v>126.7</v>
      </c>
      <c r="BB679" s="5">
        <v>126.7</v>
      </c>
      <c r="BC679" s="5">
        <v>126.7</v>
      </c>
      <c r="BD679" s="5">
        <v>129.80000000000001</v>
      </c>
      <c r="BE679" s="5">
        <v>129.80000000000001</v>
      </c>
      <c r="BF679" s="5">
        <v>129.80000000000001</v>
      </c>
      <c r="BG679" s="5">
        <v>129.80000000000001</v>
      </c>
      <c r="BH679" s="5">
        <v>129.80000000000001</v>
      </c>
      <c r="BI679" s="5">
        <v>129.80000000000001</v>
      </c>
      <c r="BJ679" s="5">
        <v>129.80000000000001</v>
      </c>
      <c r="BK679" s="5">
        <v>129.80000000000001</v>
      </c>
      <c r="BL679" s="5">
        <v>129.80000000000001</v>
      </c>
      <c r="BM679" s="5">
        <v>129.80000000000001</v>
      </c>
      <c r="BN679" s="5">
        <v>129.80000000000001</v>
      </c>
      <c r="BO679" s="5">
        <v>129.80000000000001</v>
      </c>
      <c r="BP679" s="5">
        <v>129.80000000000001</v>
      </c>
      <c r="BQ679" s="5">
        <v>129.80000000000001</v>
      </c>
      <c r="BR679" s="5">
        <v>129.80000000000001</v>
      </c>
      <c r="BS679" s="5">
        <v>129.80000000000001</v>
      </c>
      <c r="BT679" s="5">
        <v>129.80000000000001</v>
      </c>
      <c r="BU679" s="5">
        <v>129.80000000000001</v>
      </c>
      <c r="BV679" s="5">
        <v>129.9</v>
      </c>
      <c r="BW679" s="5">
        <v>129.9</v>
      </c>
      <c r="BX679" s="5">
        <v>129.9</v>
      </c>
      <c r="BY679" s="5">
        <v>133</v>
      </c>
      <c r="BZ679" s="5">
        <v>133</v>
      </c>
      <c r="CA679" s="5">
        <v>133</v>
      </c>
      <c r="CB679" s="5">
        <v>133</v>
      </c>
      <c r="CC679" s="5">
        <v>133</v>
      </c>
      <c r="CD679" s="5">
        <v>133</v>
      </c>
      <c r="CE679" s="5">
        <v>133</v>
      </c>
      <c r="CF679" s="5">
        <v>133</v>
      </c>
      <c r="CG679" s="5">
        <v>133</v>
      </c>
      <c r="CH679" s="5">
        <v>133</v>
      </c>
      <c r="CI679" s="5">
        <v>133</v>
      </c>
      <c r="CJ679" s="5">
        <v>133</v>
      </c>
      <c r="CK679" s="5">
        <v>133</v>
      </c>
      <c r="CL679" s="5">
        <v>133</v>
      </c>
      <c r="CM679" s="5">
        <v>133</v>
      </c>
      <c r="CN679" s="5">
        <v>133</v>
      </c>
      <c r="CO679" s="5">
        <v>133</v>
      </c>
      <c r="CP679" s="5">
        <v>133</v>
      </c>
      <c r="CQ679" s="5">
        <v>133</v>
      </c>
      <c r="CR679" s="5">
        <v>133</v>
      </c>
      <c r="CS679" s="5">
        <v>133</v>
      </c>
      <c r="CT679" s="5">
        <v>133</v>
      </c>
      <c r="CU679" s="5">
        <v>133</v>
      </c>
      <c r="CV679" s="5">
        <v>133</v>
      </c>
      <c r="CW679" s="5">
        <v>133</v>
      </c>
      <c r="CX679" s="5">
        <v>133</v>
      </c>
      <c r="CY679" s="5">
        <v>133</v>
      </c>
      <c r="CZ679" s="5">
        <v>133</v>
      </c>
      <c r="DA679" s="5">
        <v>133</v>
      </c>
      <c r="DB679" s="5">
        <v>133</v>
      </c>
      <c r="DC679" s="5">
        <v>133</v>
      </c>
      <c r="DD679" s="5">
        <v>133</v>
      </c>
      <c r="DE679" s="5">
        <v>133</v>
      </c>
      <c r="DF679" s="5">
        <v>133</v>
      </c>
      <c r="DG679" s="5">
        <v>133</v>
      </c>
      <c r="DH679" s="5">
        <v>133</v>
      </c>
      <c r="DI679" s="5">
        <v>133</v>
      </c>
      <c r="DJ679" s="5">
        <v>133</v>
      </c>
      <c r="DK679" s="5">
        <v>133</v>
      </c>
      <c r="DL679" s="5">
        <v>133</v>
      </c>
      <c r="DM679" s="5">
        <v>133</v>
      </c>
      <c r="DN679" s="5">
        <v>133</v>
      </c>
      <c r="DO679" s="5">
        <v>133</v>
      </c>
      <c r="DP679" s="5">
        <v>133</v>
      </c>
      <c r="DQ679" s="5">
        <v>133</v>
      </c>
      <c r="DR679" s="5">
        <v>133</v>
      </c>
      <c r="DS679" s="5">
        <v>133</v>
      </c>
      <c r="DT679" s="5">
        <v>133</v>
      </c>
    </row>
    <row r="680" spans="1:124">
      <c r="A680" s="3" t="s">
        <v>1373</v>
      </c>
      <c r="B680" s="3" t="s">
        <v>1374</v>
      </c>
      <c r="C680" s="4">
        <v>8.0790000000000001E-2</v>
      </c>
      <c r="D680" s="5">
        <v>99.9</v>
      </c>
      <c r="E680" s="5">
        <v>100.6</v>
      </c>
      <c r="F680" s="5">
        <v>100.8</v>
      </c>
      <c r="G680" s="5">
        <v>102.1</v>
      </c>
      <c r="H680" s="5">
        <v>102.1</v>
      </c>
      <c r="I680" s="5">
        <v>102.3</v>
      </c>
      <c r="J680" s="5">
        <v>102.6</v>
      </c>
      <c r="K680" s="5">
        <v>102.9</v>
      </c>
      <c r="L680" s="5">
        <v>103</v>
      </c>
      <c r="M680" s="5">
        <v>103.3</v>
      </c>
      <c r="N680" s="5">
        <v>103.4</v>
      </c>
      <c r="O680" s="5">
        <v>103.5</v>
      </c>
      <c r="P680" s="5">
        <v>103.5</v>
      </c>
      <c r="Q680" s="5">
        <v>103.7</v>
      </c>
      <c r="R680" s="5">
        <v>102.9</v>
      </c>
      <c r="S680" s="5">
        <v>103.2</v>
      </c>
      <c r="T680" s="5">
        <v>103.5</v>
      </c>
      <c r="U680" s="5">
        <v>104</v>
      </c>
      <c r="V680" s="5">
        <v>103.6</v>
      </c>
      <c r="W680" s="5">
        <v>104.2</v>
      </c>
      <c r="X680" s="5">
        <v>103.9</v>
      </c>
      <c r="Y680" s="5">
        <v>104</v>
      </c>
      <c r="Z680" s="5">
        <v>102.8</v>
      </c>
      <c r="AA680" s="5">
        <v>102.6</v>
      </c>
      <c r="AB680" s="5">
        <v>102.4</v>
      </c>
      <c r="AC680" s="5">
        <v>102.5</v>
      </c>
      <c r="AD680" s="5">
        <v>103.1</v>
      </c>
      <c r="AE680" s="5">
        <v>104.1</v>
      </c>
      <c r="AF680" s="5">
        <v>104.7</v>
      </c>
      <c r="AG680" s="5">
        <v>104.6</v>
      </c>
      <c r="AH680" s="5">
        <v>104.4</v>
      </c>
      <c r="AI680" s="5">
        <v>104.5</v>
      </c>
      <c r="AJ680" s="5">
        <v>103.8</v>
      </c>
      <c r="AK680" s="5">
        <v>105</v>
      </c>
      <c r="AL680" s="5">
        <v>104.7</v>
      </c>
      <c r="AM680" s="5">
        <v>104.8</v>
      </c>
      <c r="AN680" s="5">
        <v>107.6</v>
      </c>
      <c r="AO680" s="5">
        <v>107.9</v>
      </c>
      <c r="AP680" s="5">
        <v>107.8</v>
      </c>
      <c r="AQ680" s="5">
        <v>107.9</v>
      </c>
      <c r="AR680" s="5">
        <v>109.6</v>
      </c>
      <c r="AS680" s="5">
        <v>110.2</v>
      </c>
      <c r="AT680" s="5">
        <v>108.9</v>
      </c>
      <c r="AU680" s="5">
        <v>107.6</v>
      </c>
      <c r="AV680" s="5">
        <v>104.4</v>
      </c>
      <c r="AW680" s="5">
        <v>104.4</v>
      </c>
      <c r="AX680" s="5">
        <v>104.7</v>
      </c>
      <c r="AY680" s="5">
        <v>104.8</v>
      </c>
      <c r="AZ680" s="5">
        <v>107.3</v>
      </c>
      <c r="BA680" s="5">
        <v>105.4</v>
      </c>
      <c r="BB680" s="5">
        <v>101.1</v>
      </c>
      <c r="BC680" s="5">
        <v>105.8</v>
      </c>
      <c r="BD680" s="5">
        <v>105.9</v>
      </c>
      <c r="BE680" s="5">
        <v>100.5</v>
      </c>
      <c r="BF680" s="5">
        <v>102</v>
      </c>
      <c r="BG680" s="5">
        <v>100</v>
      </c>
      <c r="BH680" s="5">
        <v>102.5</v>
      </c>
      <c r="BI680" s="5">
        <v>101.8</v>
      </c>
      <c r="BJ680" s="5">
        <v>102.5</v>
      </c>
      <c r="BK680" s="5">
        <v>102.1</v>
      </c>
      <c r="BL680" s="5">
        <v>102.8</v>
      </c>
      <c r="BM680" s="5">
        <v>102.8</v>
      </c>
      <c r="BN680" s="5">
        <v>102.9</v>
      </c>
      <c r="BO680" s="5">
        <v>102.8</v>
      </c>
      <c r="BP680" s="5">
        <v>102.5</v>
      </c>
      <c r="BQ680" s="5">
        <v>103.1</v>
      </c>
      <c r="BR680" s="5">
        <v>103.3</v>
      </c>
      <c r="BS680" s="5">
        <v>103</v>
      </c>
      <c r="BT680" s="5">
        <v>102.9</v>
      </c>
      <c r="BU680" s="5">
        <v>102.7</v>
      </c>
      <c r="BV680" s="5">
        <v>102.7</v>
      </c>
      <c r="BW680" s="5">
        <v>102.8</v>
      </c>
      <c r="BX680" s="5">
        <v>103.1</v>
      </c>
      <c r="BY680" s="5">
        <v>103.4</v>
      </c>
      <c r="BZ680" s="5">
        <v>103.6</v>
      </c>
      <c r="CA680" s="5">
        <v>103.7</v>
      </c>
      <c r="CB680" s="5">
        <v>99.6</v>
      </c>
      <c r="CC680" s="5">
        <v>99.8</v>
      </c>
      <c r="CD680" s="5">
        <v>100.3</v>
      </c>
      <c r="CE680" s="5">
        <v>100.4</v>
      </c>
      <c r="CF680" s="5">
        <v>99.8</v>
      </c>
      <c r="CG680" s="5">
        <v>99.6</v>
      </c>
      <c r="CH680" s="5">
        <v>99.3</v>
      </c>
      <c r="CI680" s="5">
        <v>99.6</v>
      </c>
      <c r="CJ680" s="5">
        <v>101.4</v>
      </c>
      <c r="CK680" s="5">
        <v>101.3</v>
      </c>
      <c r="CL680" s="5">
        <v>101.3</v>
      </c>
      <c r="CM680" s="5">
        <v>101.1</v>
      </c>
      <c r="CN680" s="5">
        <v>101.3</v>
      </c>
      <c r="CO680" s="5">
        <v>101.7</v>
      </c>
      <c r="CP680" s="5">
        <v>101.4</v>
      </c>
      <c r="CQ680" s="5">
        <v>101.5</v>
      </c>
      <c r="CR680" s="5">
        <v>101.7</v>
      </c>
      <c r="CS680" s="5">
        <v>102.1</v>
      </c>
      <c r="CT680" s="5">
        <v>102.1</v>
      </c>
      <c r="CU680" s="5">
        <v>102.2</v>
      </c>
      <c r="CV680" s="5">
        <v>102.6</v>
      </c>
      <c r="CW680" s="5">
        <v>103</v>
      </c>
      <c r="CX680" s="5">
        <v>103.2</v>
      </c>
      <c r="CY680" s="5">
        <v>103.2</v>
      </c>
      <c r="CZ680" s="5">
        <v>102.6</v>
      </c>
      <c r="DA680" s="5">
        <v>102.8</v>
      </c>
      <c r="DB680" s="5">
        <v>103</v>
      </c>
      <c r="DC680" s="5">
        <v>103.1</v>
      </c>
      <c r="DD680" s="5">
        <v>107.8</v>
      </c>
      <c r="DE680" s="5">
        <v>107.9</v>
      </c>
      <c r="DF680" s="5">
        <v>102.6</v>
      </c>
      <c r="DG680" s="5">
        <v>103</v>
      </c>
      <c r="DH680" s="5">
        <v>103.7</v>
      </c>
      <c r="DI680" s="5">
        <v>103.6</v>
      </c>
      <c r="DJ680" s="5">
        <v>103.9</v>
      </c>
      <c r="DK680" s="5">
        <v>104.5</v>
      </c>
      <c r="DL680" s="5">
        <v>104.5</v>
      </c>
      <c r="DM680" s="5">
        <v>106.1</v>
      </c>
      <c r="DN680" s="5">
        <v>106.9</v>
      </c>
      <c r="DO680" s="5">
        <v>107.5</v>
      </c>
      <c r="DP680" s="5">
        <v>111.6</v>
      </c>
      <c r="DQ680" s="5">
        <v>111.7</v>
      </c>
      <c r="DR680" s="5">
        <v>112.1</v>
      </c>
      <c r="DS680" s="5">
        <v>112.6</v>
      </c>
      <c r="DT680" s="5">
        <v>113.2</v>
      </c>
    </row>
    <row r="681" spans="1:124">
      <c r="A681" s="3" t="s">
        <v>1375</v>
      </c>
      <c r="B681" s="3" t="s">
        <v>1376</v>
      </c>
      <c r="C681" s="4">
        <v>7.3200000000000001E-3</v>
      </c>
      <c r="D681" s="5">
        <v>108.8</v>
      </c>
      <c r="E681" s="5">
        <v>107.9</v>
      </c>
      <c r="F681" s="5">
        <v>109.6</v>
      </c>
      <c r="G681" s="5">
        <v>109.2</v>
      </c>
      <c r="H681" s="5">
        <v>109.2</v>
      </c>
      <c r="I681" s="5">
        <v>109</v>
      </c>
      <c r="J681" s="5">
        <v>110.4</v>
      </c>
      <c r="K681" s="5">
        <v>109.9</v>
      </c>
      <c r="L681" s="5">
        <v>109.9</v>
      </c>
      <c r="M681" s="5">
        <v>109.9</v>
      </c>
      <c r="N681" s="5">
        <v>112</v>
      </c>
      <c r="O681" s="5">
        <v>112</v>
      </c>
      <c r="P681" s="5">
        <v>106.4</v>
      </c>
      <c r="Q681" s="5">
        <v>105</v>
      </c>
      <c r="R681" s="5">
        <v>103.5</v>
      </c>
      <c r="S681" s="5">
        <v>105.3</v>
      </c>
      <c r="T681" s="5">
        <v>106</v>
      </c>
      <c r="U681" s="5">
        <v>105.9</v>
      </c>
      <c r="V681" s="5">
        <v>106</v>
      </c>
      <c r="W681" s="5">
        <v>105.7</v>
      </c>
      <c r="X681" s="5">
        <v>106</v>
      </c>
      <c r="Y681" s="5">
        <v>106</v>
      </c>
      <c r="Z681" s="5">
        <v>106</v>
      </c>
      <c r="AA681" s="5">
        <v>106</v>
      </c>
      <c r="AB681" s="5">
        <v>107.4</v>
      </c>
      <c r="AC681" s="5">
        <v>107.9</v>
      </c>
      <c r="AD681" s="5">
        <v>107.9</v>
      </c>
      <c r="AE681" s="5">
        <v>108.4</v>
      </c>
      <c r="AF681" s="5">
        <v>108.3</v>
      </c>
      <c r="AG681" s="5">
        <v>108.3</v>
      </c>
      <c r="AH681" s="5">
        <v>110.9</v>
      </c>
      <c r="AI681" s="5">
        <v>111.1</v>
      </c>
      <c r="AJ681" s="5">
        <v>111.3</v>
      </c>
      <c r="AK681" s="5">
        <v>111.3</v>
      </c>
      <c r="AL681" s="5">
        <v>111.3</v>
      </c>
      <c r="AM681" s="5">
        <v>113</v>
      </c>
      <c r="AN681" s="5">
        <v>120.9</v>
      </c>
      <c r="AO681" s="5">
        <v>120.3</v>
      </c>
      <c r="AP681" s="5">
        <v>118.6</v>
      </c>
      <c r="AQ681" s="5">
        <v>118.3</v>
      </c>
      <c r="AR681" s="5">
        <v>118.1</v>
      </c>
      <c r="AS681" s="5">
        <v>116.6</v>
      </c>
      <c r="AT681" s="5">
        <v>113</v>
      </c>
      <c r="AU681" s="5">
        <v>124.2</v>
      </c>
      <c r="AV681" s="5">
        <v>128.4</v>
      </c>
      <c r="AW681" s="5">
        <v>128.1</v>
      </c>
      <c r="AX681" s="5">
        <v>127.5</v>
      </c>
      <c r="AY681" s="5">
        <v>128.6</v>
      </c>
      <c r="AZ681" s="5">
        <v>124.4</v>
      </c>
      <c r="BA681" s="5">
        <v>121.4</v>
      </c>
      <c r="BB681" s="5">
        <v>122.7</v>
      </c>
      <c r="BC681" s="5">
        <v>121.9</v>
      </c>
      <c r="BD681" s="5">
        <v>121.3</v>
      </c>
      <c r="BE681" s="5">
        <v>121.4</v>
      </c>
      <c r="BF681" s="5">
        <v>120.7</v>
      </c>
      <c r="BG681" s="5">
        <v>122</v>
      </c>
      <c r="BH681" s="5">
        <v>123.6</v>
      </c>
      <c r="BI681" s="5">
        <v>123.4</v>
      </c>
      <c r="BJ681" s="5">
        <v>125.1</v>
      </c>
      <c r="BK681" s="5">
        <v>123.7</v>
      </c>
      <c r="BL681" s="5">
        <v>121.6</v>
      </c>
      <c r="BM681" s="5">
        <v>124.9</v>
      </c>
      <c r="BN681" s="5">
        <v>125.8</v>
      </c>
      <c r="BO681" s="5">
        <v>130.19999999999999</v>
      </c>
      <c r="BP681" s="5">
        <v>131.30000000000001</v>
      </c>
      <c r="BQ681" s="5">
        <v>131.5</v>
      </c>
      <c r="BR681" s="5">
        <v>131.19999999999999</v>
      </c>
      <c r="BS681" s="5">
        <v>132.69999999999999</v>
      </c>
      <c r="BT681" s="5">
        <v>136.69999999999999</v>
      </c>
      <c r="BU681" s="5">
        <v>142.30000000000001</v>
      </c>
      <c r="BV681" s="5">
        <v>142.30000000000001</v>
      </c>
      <c r="BW681" s="5">
        <v>143.69999999999999</v>
      </c>
      <c r="BX681" s="5">
        <v>145.30000000000001</v>
      </c>
      <c r="BY681" s="5">
        <v>146</v>
      </c>
      <c r="BZ681" s="5">
        <v>145.69999999999999</v>
      </c>
      <c r="CA681" s="5">
        <v>143.69999999999999</v>
      </c>
      <c r="CB681" s="5">
        <v>144.30000000000001</v>
      </c>
      <c r="CC681" s="5">
        <v>144.1</v>
      </c>
      <c r="CD681" s="5">
        <v>148</v>
      </c>
      <c r="CE681" s="5">
        <v>148.80000000000001</v>
      </c>
      <c r="CF681" s="5">
        <v>146.80000000000001</v>
      </c>
      <c r="CG681" s="5">
        <v>148.5</v>
      </c>
      <c r="CH681" s="5">
        <v>148.4</v>
      </c>
      <c r="CI681" s="5">
        <v>150.30000000000001</v>
      </c>
      <c r="CJ681" s="5">
        <v>150.4</v>
      </c>
      <c r="CK681" s="5">
        <v>149.4</v>
      </c>
      <c r="CL681" s="5">
        <v>149.4</v>
      </c>
      <c r="CM681" s="5">
        <v>147</v>
      </c>
      <c r="CN681" s="5">
        <v>149.5</v>
      </c>
      <c r="CO681" s="5">
        <v>149.5</v>
      </c>
      <c r="CP681" s="5">
        <v>151.1</v>
      </c>
      <c r="CQ681" s="5">
        <v>149.4</v>
      </c>
      <c r="CR681" s="5">
        <v>150.19999999999999</v>
      </c>
      <c r="CS681" s="5">
        <v>150.6</v>
      </c>
      <c r="CT681" s="5">
        <v>149.9</v>
      </c>
      <c r="CU681" s="5">
        <v>149.6</v>
      </c>
      <c r="CV681" s="5">
        <v>149.6</v>
      </c>
      <c r="CW681" s="5">
        <v>145.6</v>
      </c>
      <c r="CX681" s="5">
        <v>145.9</v>
      </c>
      <c r="CY681" s="5">
        <v>144.6</v>
      </c>
      <c r="CZ681" s="5">
        <v>148</v>
      </c>
      <c r="DA681" s="5">
        <v>147.69999999999999</v>
      </c>
      <c r="DB681" s="5">
        <v>151.9</v>
      </c>
      <c r="DC681" s="5">
        <v>152.69999999999999</v>
      </c>
      <c r="DD681" s="5">
        <v>155.1</v>
      </c>
      <c r="DE681" s="5">
        <v>156.9</v>
      </c>
      <c r="DF681" s="5">
        <v>158.4</v>
      </c>
      <c r="DG681" s="5">
        <v>159.80000000000001</v>
      </c>
      <c r="DH681" s="5">
        <v>159.80000000000001</v>
      </c>
      <c r="DI681" s="5">
        <v>160.19999999999999</v>
      </c>
      <c r="DJ681" s="5">
        <v>161.9</v>
      </c>
      <c r="DK681" s="5">
        <v>164.4</v>
      </c>
      <c r="DL681" s="5">
        <v>167.4</v>
      </c>
      <c r="DM681" s="5">
        <v>168.8</v>
      </c>
      <c r="DN681" s="5">
        <v>167.9</v>
      </c>
      <c r="DO681" s="5">
        <v>178</v>
      </c>
      <c r="DP681" s="5">
        <v>179.8</v>
      </c>
      <c r="DQ681" s="5">
        <v>179.7</v>
      </c>
      <c r="DR681" s="5">
        <v>180.7</v>
      </c>
      <c r="DS681" s="5">
        <v>181.9</v>
      </c>
      <c r="DT681" s="5">
        <v>180.6</v>
      </c>
    </row>
    <row r="682" spans="1:124">
      <c r="A682" s="3" t="s">
        <v>1377</v>
      </c>
      <c r="B682" s="3" t="s">
        <v>1378</v>
      </c>
      <c r="C682" s="4">
        <v>4.5999999999999999E-3</v>
      </c>
      <c r="D682" s="5">
        <v>100.5</v>
      </c>
      <c r="E682" s="5">
        <v>109.5</v>
      </c>
      <c r="F682" s="5">
        <v>111.1</v>
      </c>
      <c r="G682" s="5">
        <v>110.7</v>
      </c>
      <c r="H682" s="5">
        <v>110.9</v>
      </c>
      <c r="I682" s="5">
        <v>110.9</v>
      </c>
      <c r="J682" s="5">
        <v>110</v>
      </c>
      <c r="K682" s="5">
        <v>111.2</v>
      </c>
      <c r="L682" s="5">
        <v>111</v>
      </c>
      <c r="M682" s="5">
        <v>111</v>
      </c>
      <c r="N682" s="5">
        <v>111</v>
      </c>
      <c r="O682" s="5">
        <v>111</v>
      </c>
      <c r="P682" s="5">
        <v>114.6</v>
      </c>
      <c r="Q682" s="5">
        <v>115</v>
      </c>
      <c r="R682" s="5">
        <v>116.9</v>
      </c>
      <c r="S682" s="5">
        <v>116.7</v>
      </c>
      <c r="T682" s="5">
        <v>117.9</v>
      </c>
      <c r="U682" s="5">
        <v>118.9</v>
      </c>
      <c r="V682" s="5">
        <v>117.7</v>
      </c>
      <c r="W682" s="5">
        <v>118.3</v>
      </c>
      <c r="X682" s="5">
        <v>118.1</v>
      </c>
      <c r="Y682" s="5">
        <v>117.7</v>
      </c>
      <c r="Z682" s="5">
        <v>118.1</v>
      </c>
      <c r="AA682" s="5">
        <v>117.6</v>
      </c>
      <c r="AB682" s="5">
        <v>128.4</v>
      </c>
      <c r="AC682" s="5">
        <v>128.4</v>
      </c>
      <c r="AD682" s="5">
        <v>128.6</v>
      </c>
      <c r="AE682" s="5">
        <v>128.80000000000001</v>
      </c>
      <c r="AF682" s="5">
        <v>129.4</v>
      </c>
      <c r="AG682" s="5">
        <v>128.9</v>
      </c>
      <c r="AH682" s="5">
        <v>129.6</v>
      </c>
      <c r="AI682" s="5">
        <v>129.80000000000001</v>
      </c>
      <c r="AJ682" s="5">
        <v>130.4</v>
      </c>
      <c r="AK682" s="5">
        <v>129.9</v>
      </c>
      <c r="AL682" s="5">
        <v>130</v>
      </c>
      <c r="AM682" s="5">
        <v>130</v>
      </c>
      <c r="AN682" s="5">
        <v>127.4</v>
      </c>
      <c r="AO682" s="5">
        <v>127.6</v>
      </c>
      <c r="AP682" s="5">
        <v>127.3</v>
      </c>
      <c r="AQ682" s="5">
        <v>128.1</v>
      </c>
      <c r="AR682" s="5">
        <v>128.1</v>
      </c>
      <c r="AS682" s="5">
        <v>128.1</v>
      </c>
      <c r="AT682" s="5">
        <v>128</v>
      </c>
      <c r="AU682" s="5">
        <v>140.6</v>
      </c>
      <c r="AV682" s="5">
        <v>141.30000000000001</v>
      </c>
      <c r="AW682" s="5">
        <v>138.19999999999999</v>
      </c>
      <c r="AX682" s="5">
        <v>132.6</v>
      </c>
      <c r="AY682" s="5">
        <v>140.1</v>
      </c>
      <c r="AZ682" s="5">
        <v>139.4</v>
      </c>
      <c r="BA682" s="5">
        <v>138.5</v>
      </c>
      <c r="BB682" s="5">
        <v>137.80000000000001</v>
      </c>
      <c r="BC682" s="5">
        <v>143.6</v>
      </c>
      <c r="BD682" s="5">
        <v>137.80000000000001</v>
      </c>
      <c r="BE682" s="5">
        <v>140.19999999999999</v>
      </c>
      <c r="BF682" s="5">
        <v>133.6</v>
      </c>
      <c r="BG682" s="5">
        <v>132.5</v>
      </c>
      <c r="BH682" s="5">
        <v>132.6</v>
      </c>
      <c r="BI682" s="5">
        <v>137.5</v>
      </c>
      <c r="BJ682" s="5">
        <v>139.30000000000001</v>
      </c>
      <c r="BK682" s="5">
        <v>144.9</v>
      </c>
      <c r="BL682" s="5">
        <v>137.5</v>
      </c>
      <c r="BM682" s="5">
        <v>133.5</v>
      </c>
      <c r="BN682" s="5">
        <v>131.4</v>
      </c>
      <c r="BO682" s="5">
        <v>135.6</v>
      </c>
      <c r="BP682" s="5">
        <v>144.9</v>
      </c>
      <c r="BQ682" s="5">
        <v>133.6</v>
      </c>
      <c r="BR682" s="5">
        <v>139.5</v>
      </c>
      <c r="BS682" s="5">
        <v>138.69999999999999</v>
      </c>
      <c r="BT682" s="5">
        <v>133.30000000000001</v>
      </c>
      <c r="BU682" s="5">
        <v>143.9</v>
      </c>
      <c r="BV682" s="5">
        <v>135.6</v>
      </c>
      <c r="BW682" s="5">
        <v>138.5</v>
      </c>
      <c r="BX682" s="5">
        <v>143.19999999999999</v>
      </c>
      <c r="BY682" s="5">
        <v>138.1</v>
      </c>
      <c r="BZ682" s="5">
        <v>146.19999999999999</v>
      </c>
      <c r="CA682" s="5">
        <v>141.9</v>
      </c>
      <c r="CB682" s="5">
        <v>149.4</v>
      </c>
      <c r="CC682" s="5">
        <v>150.4</v>
      </c>
      <c r="CD682" s="5">
        <v>149.19999999999999</v>
      </c>
      <c r="CE682" s="5">
        <v>148.5</v>
      </c>
      <c r="CF682" s="5">
        <v>151.4</v>
      </c>
      <c r="CG682" s="5">
        <v>147.6</v>
      </c>
      <c r="CH682" s="5">
        <v>151.9</v>
      </c>
      <c r="CI682" s="5">
        <v>147.19999999999999</v>
      </c>
      <c r="CJ682" s="5">
        <v>147.80000000000001</v>
      </c>
      <c r="CK682" s="5">
        <v>147.80000000000001</v>
      </c>
      <c r="CL682" s="5">
        <v>152.5</v>
      </c>
      <c r="CM682" s="5">
        <v>152.19999999999999</v>
      </c>
      <c r="CN682" s="5">
        <v>148.1</v>
      </c>
      <c r="CO682" s="5">
        <v>148.1</v>
      </c>
      <c r="CP682" s="5">
        <v>146.80000000000001</v>
      </c>
      <c r="CQ682" s="5">
        <v>147.9</v>
      </c>
      <c r="CR682" s="5">
        <v>147.1</v>
      </c>
      <c r="CS682" s="5">
        <v>150.80000000000001</v>
      </c>
      <c r="CT682" s="5">
        <v>146.6</v>
      </c>
      <c r="CU682" s="5">
        <v>146.6</v>
      </c>
      <c r="CV682" s="5">
        <v>146.6</v>
      </c>
      <c r="CW682" s="5">
        <v>145.69999999999999</v>
      </c>
      <c r="CX682" s="5">
        <v>150.80000000000001</v>
      </c>
      <c r="CY682" s="5">
        <v>140</v>
      </c>
      <c r="CZ682" s="5">
        <v>144.5</v>
      </c>
      <c r="DA682" s="5">
        <v>150.5</v>
      </c>
      <c r="DB682" s="5">
        <v>142.5</v>
      </c>
      <c r="DC682" s="5">
        <v>141.80000000000001</v>
      </c>
      <c r="DD682" s="5">
        <v>151.4</v>
      </c>
      <c r="DE682" s="5">
        <v>154.1</v>
      </c>
      <c r="DF682" s="5">
        <v>155.69999999999999</v>
      </c>
      <c r="DG682" s="5">
        <v>157.4</v>
      </c>
      <c r="DH682" s="5">
        <v>159</v>
      </c>
      <c r="DI682" s="5">
        <v>158.69999999999999</v>
      </c>
      <c r="DJ682" s="5">
        <v>159.19999999999999</v>
      </c>
      <c r="DK682" s="5">
        <v>170.4</v>
      </c>
      <c r="DL682" s="5">
        <v>168.2</v>
      </c>
      <c r="DM682" s="5">
        <v>165.7</v>
      </c>
      <c r="DN682" s="5">
        <v>165.5</v>
      </c>
      <c r="DO682" s="5">
        <v>167.3</v>
      </c>
      <c r="DP682" s="5">
        <v>166.7</v>
      </c>
      <c r="DQ682" s="5">
        <v>166.5</v>
      </c>
      <c r="DR682" s="5">
        <v>170.5</v>
      </c>
      <c r="DS682" s="5">
        <v>170.3</v>
      </c>
      <c r="DT682" s="5">
        <v>173.1</v>
      </c>
    </row>
    <row r="683" spans="1:124">
      <c r="A683" s="3" t="s">
        <v>1379</v>
      </c>
      <c r="B683" s="3" t="s">
        <v>1380</v>
      </c>
      <c r="C683" s="4">
        <v>0.23573</v>
      </c>
      <c r="D683" s="5">
        <v>100.2</v>
      </c>
      <c r="E683" s="5">
        <v>100.6</v>
      </c>
      <c r="F683" s="5">
        <v>101.1</v>
      </c>
      <c r="G683" s="5">
        <v>102.2</v>
      </c>
      <c r="H683" s="5">
        <v>103.7</v>
      </c>
      <c r="I683" s="5">
        <v>104.3</v>
      </c>
      <c r="J683" s="5">
        <v>103</v>
      </c>
      <c r="K683" s="5">
        <v>103.4</v>
      </c>
      <c r="L683" s="5">
        <v>103.3</v>
      </c>
      <c r="M683" s="5">
        <v>104.8</v>
      </c>
      <c r="N683" s="5">
        <v>105.9</v>
      </c>
      <c r="O683" s="5">
        <v>106.4</v>
      </c>
      <c r="P683" s="5">
        <v>109.1</v>
      </c>
      <c r="Q683" s="5">
        <v>111.8</v>
      </c>
      <c r="R683" s="5">
        <v>110.2</v>
      </c>
      <c r="S683" s="5">
        <v>108.7</v>
      </c>
      <c r="T683" s="5">
        <v>109.7</v>
      </c>
      <c r="U683" s="5">
        <v>110.7</v>
      </c>
      <c r="V683" s="5">
        <v>112.3</v>
      </c>
      <c r="W683" s="5">
        <v>114.8</v>
      </c>
      <c r="X683" s="5">
        <v>112.8</v>
      </c>
      <c r="Y683" s="5">
        <v>114.5</v>
      </c>
      <c r="Z683" s="5">
        <v>115.2</v>
      </c>
      <c r="AA683" s="5">
        <v>115.2</v>
      </c>
      <c r="AB683" s="5">
        <v>117.9</v>
      </c>
      <c r="AC683" s="5">
        <v>116.8</v>
      </c>
      <c r="AD683" s="5">
        <v>117.9</v>
      </c>
      <c r="AE683" s="5">
        <v>118.3</v>
      </c>
      <c r="AF683" s="5">
        <v>116.3</v>
      </c>
      <c r="AG683" s="5">
        <v>117.2</v>
      </c>
      <c r="AH683" s="5">
        <v>118.1</v>
      </c>
      <c r="AI683" s="5">
        <v>117.9</v>
      </c>
      <c r="AJ683" s="5">
        <v>115.3</v>
      </c>
      <c r="AK683" s="5">
        <v>116.4</v>
      </c>
      <c r="AL683" s="5">
        <v>115.9</v>
      </c>
      <c r="AM683" s="5">
        <v>115.2</v>
      </c>
      <c r="AN683" s="5">
        <v>116.8</v>
      </c>
      <c r="AO683" s="5">
        <v>118.5</v>
      </c>
      <c r="AP683" s="5">
        <v>119.9</v>
      </c>
      <c r="AQ683" s="5">
        <v>120.8</v>
      </c>
      <c r="AR683" s="5">
        <v>120.3</v>
      </c>
      <c r="AS683" s="5">
        <v>120.5</v>
      </c>
      <c r="AT683" s="5">
        <v>120.8</v>
      </c>
      <c r="AU683" s="5">
        <v>121</v>
      </c>
      <c r="AV683" s="5">
        <v>121</v>
      </c>
      <c r="AW683" s="5">
        <v>120.2</v>
      </c>
      <c r="AX683" s="5">
        <v>120.8</v>
      </c>
      <c r="AY683" s="5">
        <v>121</v>
      </c>
      <c r="AZ683" s="5">
        <v>121.7</v>
      </c>
      <c r="BA683" s="5">
        <v>121.7</v>
      </c>
      <c r="BB683" s="5">
        <v>119.3</v>
      </c>
      <c r="BC683" s="5">
        <v>118.8</v>
      </c>
      <c r="BD683" s="5">
        <v>118.7</v>
      </c>
      <c r="BE683" s="5">
        <v>118.4</v>
      </c>
      <c r="BF683" s="5">
        <v>121.3</v>
      </c>
      <c r="BG683" s="5">
        <v>120.3</v>
      </c>
      <c r="BH683" s="5">
        <v>120.8</v>
      </c>
      <c r="BI683" s="5">
        <v>121.7</v>
      </c>
      <c r="BJ683" s="5">
        <v>121.3</v>
      </c>
      <c r="BK683" s="5">
        <v>121.1</v>
      </c>
      <c r="BL683" s="5">
        <v>121.7</v>
      </c>
      <c r="BM683" s="5">
        <v>122.1</v>
      </c>
      <c r="BN683" s="5">
        <v>119.2</v>
      </c>
      <c r="BO683" s="5">
        <v>115.4</v>
      </c>
      <c r="BP683" s="5">
        <v>115.2</v>
      </c>
      <c r="BQ683" s="5">
        <v>115.3</v>
      </c>
      <c r="BR683" s="5">
        <v>115.6</v>
      </c>
      <c r="BS683" s="5">
        <v>116.6</v>
      </c>
      <c r="BT683" s="5">
        <v>116.5</v>
      </c>
      <c r="BU683" s="5">
        <v>116.7</v>
      </c>
      <c r="BV683" s="5">
        <v>117</v>
      </c>
      <c r="BW683" s="5">
        <v>117.2</v>
      </c>
      <c r="BX683" s="5">
        <v>117.3</v>
      </c>
      <c r="BY683" s="5">
        <v>117.3</v>
      </c>
      <c r="BZ683" s="5">
        <v>118</v>
      </c>
      <c r="CA683" s="5">
        <v>118.4</v>
      </c>
      <c r="CB683" s="5">
        <v>118.5</v>
      </c>
      <c r="CC683" s="5">
        <v>118.2</v>
      </c>
      <c r="CD683" s="5">
        <v>118.3</v>
      </c>
      <c r="CE683" s="5">
        <v>118.3</v>
      </c>
      <c r="CF683" s="5">
        <v>117.7</v>
      </c>
      <c r="CG683" s="5">
        <v>117.3</v>
      </c>
      <c r="CH683" s="5">
        <v>116.5</v>
      </c>
      <c r="CI683" s="5">
        <v>116.8</v>
      </c>
      <c r="CJ683" s="5">
        <v>117.6</v>
      </c>
      <c r="CK683" s="5">
        <v>117.5</v>
      </c>
      <c r="CL683" s="5">
        <v>117.6</v>
      </c>
      <c r="CM683" s="5">
        <v>117.5</v>
      </c>
      <c r="CN683" s="5">
        <v>117.5</v>
      </c>
      <c r="CO683" s="5">
        <v>116.8</v>
      </c>
      <c r="CP683" s="5">
        <v>117</v>
      </c>
      <c r="CQ683" s="5">
        <v>117.9</v>
      </c>
      <c r="CR683" s="5">
        <v>116</v>
      </c>
      <c r="CS683" s="5">
        <v>116.6</v>
      </c>
      <c r="CT683" s="5">
        <v>115.9</v>
      </c>
      <c r="CU683" s="5">
        <v>116.4</v>
      </c>
      <c r="CV683" s="5">
        <v>117</v>
      </c>
      <c r="CW683" s="5">
        <v>117.1</v>
      </c>
      <c r="CX683" s="5">
        <v>118.1</v>
      </c>
      <c r="CY683" s="5">
        <v>116.3</v>
      </c>
      <c r="CZ683" s="5">
        <v>116.8</v>
      </c>
      <c r="DA683" s="5">
        <v>117.9</v>
      </c>
      <c r="DB683" s="5">
        <v>119.3</v>
      </c>
      <c r="DC683" s="5">
        <v>117.8</v>
      </c>
      <c r="DD683" s="5">
        <v>115.4</v>
      </c>
      <c r="DE683" s="5">
        <v>115.6</v>
      </c>
      <c r="DF683" s="5">
        <v>117.3</v>
      </c>
      <c r="DG683" s="5">
        <v>116.4</v>
      </c>
      <c r="DH683" s="5">
        <v>116.5</v>
      </c>
      <c r="DI683" s="5">
        <v>115.8</v>
      </c>
      <c r="DJ683" s="5">
        <v>117.5</v>
      </c>
      <c r="DK683" s="5">
        <v>120</v>
      </c>
      <c r="DL683" s="5">
        <v>120.7</v>
      </c>
      <c r="DM683" s="5">
        <v>121.9</v>
      </c>
      <c r="DN683" s="5">
        <v>123.8</v>
      </c>
      <c r="DO683" s="5">
        <v>123.1</v>
      </c>
      <c r="DP683" s="5">
        <v>123.8</v>
      </c>
      <c r="DQ683" s="5">
        <v>125.6</v>
      </c>
      <c r="DR683" s="5">
        <v>125.1</v>
      </c>
      <c r="DS683" s="5">
        <v>126.2</v>
      </c>
      <c r="DT683" s="5">
        <v>129.1</v>
      </c>
    </row>
    <row r="684" spans="1:124">
      <c r="A684" s="3" t="s">
        <v>1381</v>
      </c>
      <c r="B684" s="3" t="s">
        <v>1382</v>
      </c>
      <c r="C684" s="4">
        <v>4.299E-2</v>
      </c>
      <c r="D684" s="5">
        <v>98.8</v>
      </c>
      <c r="E684" s="5">
        <v>98.9</v>
      </c>
      <c r="F684" s="5">
        <v>98.9</v>
      </c>
      <c r="G684" s="5">
        <v>98.9</v>
      </c>
      <c r="H684" s="5">
        <v>98.9</v>
      </c>
      <c r="I684" s="5">
        <v>99.9</v>
      </c>
      <c r="J684" s="5">
        <v>99.9</v>
      </c>
      <c r="K684" s="5">
        <v>99.9</v>
      </c>
      <c r="L684" s="5">
        <v>99.9</v>
      </c>
      <c r="M684" s="5">
        <v>99.9</v>
      </c>
      <c r="N684" s="5">
        <v>99.9</v>
      </c>
      <c r="O684" s="5">
        <v>99.9</v>
      </c>
      <c r="P684" s="5">
        <v>100.4</v>
      </c>
      <c r="Q684" s="5">
        <v>105.3</v>
      </c>
      <c r="R684" s="5">
        <v>105.3</v>
      </c>
      <c r="S684" s="5">
        <v>105.3</v>
      </c>
      <c r="T684" s="5">
        <v>106.1</v>
      </c>
      <c r="U684" s="5">
        <v>111</v>
      </c>
      <c r="V684" s="5">
        <v>114.8</v>
      </c>
      <c r="W684" s="5">
        <v>115.3</v>
      </c>
      <c r="X684" s="5">
        <v>115.3</v>
      </c>
      <c r="Y684" s="5">
        <v>120.7</v>
      </c>
      <c r="Z684" s="5">
        <v>120.7</v>
      </c>
      <c r="AA684" s="5">
        <v>121.6</v>
      </c>
      <c r="AB684" s="5">
        <v>124.7</v>
      </c>
      <c r="AC684" s="5">
        <v>124.7</v>
      </c>
      <c r="AD684" s="5">
        <v>125.2</v>
      </c>
      <c r="AE684" s="5">
        <v>125.2</v>
      </c>
      <c r="AF684" s="5">
        <v>118.6</v>
      </c>
      <c r="AG684" s="5">
        <v>118.6</v>
      </c>
      <c r="AH684" s="5">
        <v>117.3</v>
      </c>
      <c r="AI684" s="5">
        <v>119.5</v>
      </c>
      <c r="AJ684" s="5">
        <v>119.5</v>
      </c>
      <c r="AK684" s="5">
        <v>119.8</v>
      </c>
      <c r="AL684" s="5">
        <v>119.8</v>
      </c>
      <c r="AM684" s="5">
        <v>120.1</v>
      </c>
      <c r="AN684" s="5">
        <v>117.9</v>
      </c>
      <c r="AO684" s="5">
        <v>118.3</v>
      </c>
      <c r="AP684" s="5">
        <v>118.5</v>
      </c>
      <c r="AQ684" s="5">
        <v>119.1</v>
      </c>
      <c r="AR684" s="5">
        <v>119.1</v>
      </c>
      <c r="AS684" s="5">
        <v>119.1</v>
      </c>
      <c r="AT684" s="5">
        <v>119.1</v>
      </c>
      <c r="AU684" s="5">
        <v>121.5</v>
      </c>
      <c r="AV684" s="5">
        <v>122.3</v>
      </c>
      <c r="AW684" s="5">
        <v>122.7</v>
      </c>
      <c r="AX684" s="5">
        <v>122.3</v>
      </c>
      <c r="AY684" s="5">
        <v>122.3</v>
      </c>
      <c r="AZ684" s="5">
        <v>122.3</v>
      </c>
      <c r="BA684" s="5">
        <v>122.3</v>
      </c>
      <c r="BB684" s="5">
        <v>122.3</v>
      </c>
      <c r="BC684" s="5">
        <v>122.3</v>
      </c>
      <c r="BD684" s="5">
        <v>122.3</v>
      </c>
      <c r="BE684" s="5">
        <v>122.3</v>
      </c>
      <c r="BF684" s="5">
        <v>124</v>
      </c>
      <c r="BG684" s="5">
        <v>124</v>
      </c>
      <c r="BH684" s="5">
        <v>124.3</v>
      </c>
      <c r="BI684" s="5">
        <v>124.3</v>
      </c>
      <c r="BJ684" s="5">
        <v>124.3</v>
      </c>
      <c r="BK684" s="5">
        <v>122.5</v>
      </c>
      <c r="BL684" s="5">
        <v>122.5</v>
      </c>
      <c r="BM684" s="5">
        <v>123.2</v>
      </c>
      <c r="BN684" s="5">
        <v>123.2</v>
      </c>
      <c r="BO684" s="5">
        <v>115.8</v>
      </c>
      <c r="BP684" s="5">
        <v>115.8</v>
      </c>
      <c r="BQ684" s="5">
        <v>119.8</v>
      </c>
      <c r="BR684" s="5">
        <v>119.8</v>
      </c>
      <c r="BS684" s="5">
        <v>119.1</v>
      </c>
      <c r="BT684" s="5">
        <v>115.1</v>
      </c>
      <c r="BU684" s="5">
        <v>115.1</v>
      </c>
      <c r="BV684" s="5">
        <v>114.1</v>
      </c>
      <c r="BW684" s="5">
        <v>115</v>
      </c>
      <c r="BX684" s="5">
        <v>115</v>
      </c>
      <c r="BY684" s="5">
        <v>115</v>
      </c>
      <c r="BZ684" s="5">
        <v>115</v>
      </c>
      <c r="CA684" s="5">
        <v>115</v>
      </c>
      <c r="CB684" s="5">
        <v>115</v>
      </c>
      <c r="CC684" s="5">
        <v>115</v>
      </c>
      <c r="CD684" s="5">
        <v>115</v>
      </c>
      <c r="CE684" s="5">
        <v>115</v>
      </c>
      <c r="CF684" s="5">
        <v>115</v>
      </c>
      <c r="CG684" s="5">
        <v>115</v>
      </c>
      <c r="CH684" s="5">
        <v>115</v>
      </c>
      <c r="CI684" s="5">
        <v>115</v>
      </c>
      <c r="CJ684" s="5">
        <v>115</v>
      </c>
      <c r="CK684" s="5">
        <v>115</v>
      </c>
      <c r="CL684" s="5">
        <v>117.3</v>
      </c>
      <c r="CM684" s="5">
        <v>117.3</v>
      </c>
      <c r="CN684" s="5">
        <v>115.8</v>
      </c>
      <c r="CO684" s="5">
        <v>115.8</v>
      </c>
      <c r="CP684" s="5">
        <v>115.8</v>
      </c>
      <c r="CQ684" s="5">
        <v>116.2</v>
      </c>
      <c r="CR684" s="5">
        <v>112.9</v>
      </c>
      <c r="CS684" s="5">
        <v>112.9</v>
      </c>
      <c r="CT684" s="5">
        <v>113</v>
      </c>
      <c r="CU684" s="5">
        <v>113</v>
      </c>
      <c r="CV684" s="5">
        <v>113</v>
      </c>
      <c r="CW684" s="5">
        <v>113.4</v>
      </c>
      <c r="CX684" s="5">
        <v>113.7</v>
      </c>
      <c r="CY684" s="5">
        <v>113.7</v>
      </c>
      <c r="CZ684" s="5">
        <v>113.4</v>
      </c>
      <c r="DA684" s="5">
        <v>114.3</v>
      </c>
      <c r="DB684" s="5">
        <v>114.2</v>
      </c>
      <c r="DC684" s="5">
        <v>114.3</v>
      </c>
      <c r="DD684" s="5">
        <v>113.8</v>
      </c>
      <c r="DE684" s="5">
        <v>114</v>
      </c>
      <c r="DF684" s="5">
        <v>112.3</v>
      </c>
      <c r="DG684" s="5">
        <v>111.4</v>
      </c>
      <c r="DH684" s="5">
        <v>112.9</v>
      </c>
      <c r="DI684" s="5">
        <v>113.9</v>
      </c>
      <c r="DJ684" s="5">
        <v>114.1</v>
      </c>
      <c r="DK684" s="5">
        <v>114.1</v>
      </c>
      <c r="DL684" s="5">
        <v>114.1</v>
      </c>
      <c r="DM684" s="5">
        <v>114.3</v>
      </c>
      <c r="DN684" s="5">
        <v>114.3</v>
      </c>
      <c r="DO684" s="5">
        <v>114.3</v>
      </c>
      <c r="DP684" s="5">
        <v>114.1</v>
      </c>
      <c r="DQ684" s="5">
        <v>116.3</v>
      </c>
      <c r="DR684" s="5">
        <v>117.5</v>
      </c>
      <c r="DS684" s="5">
        <v>122</v>
      </c>
      <c r="DT684" s="5">
        <v>124.6</v>
      </c>
    </row>
    <row r="685" spans="1:124">
      <c r="A685" s="3" t="s">
        <v>1383</v>
      </c>
      <c r="B685" s="3" t="s">
        <v>1384</v>
      </c>
      <c r="C685" s="4">
        <v>3.8999999999999999E-4</v>
      </c>
      <c r="D685" s="5">
        <v>102</v>
      </c>
      <c r="E685" s="5">
        <v>99.8</v>
      </c>
      <c r="F685" s="5">
        <v>104.6</v>
      </c>
      <c r="G685" s="5">
        <v>102.9</v>
      </c>
      <c r="H685" s="5">
        <v>105</v>
      </c>
      <c r="I685" s="5">
        <v>105.1</v>
      </c>
      <c r="J685" s="5">
        <v>107.2</v>
      </c>
      <c r="K685" s="5">
        <v>107.6</v>
      </c>
      <c r="L685" s="5">
        <v>109.9</v>
      </c>
      <c r="M685" s="5">
        <v>112.6</v>
      </c>
      <c r="N685" s="5">
        <v>112.8</v>
      </c>
      <c r="O685" s="5">
        <v>114.8</v>
      </c>
      <c r="P685" s="5">
        <v>121.3</v>
      </c>
      <c r="Q685" s="5">
        <v>122.9</v>
      </c>
      <c r="R685" s="5">
        <v>114.8</v>
      </c>
      <c r="S685" s="5">
        <v>114</v>
      </c>
      <c r="T685" s="5">
        <v>114.2</v>
      </c>
      <c r="U685" s="5">
        <v>114.7</v>
      </c>
      <c r="V685" s="5">
        <v>118.5</v>
      </c>
      <c r="W685" s="5">
        <v>114.1</v>
      </c>
      <c r="X685" s="5">
        <v>113.3</v>
      </c>
      <c r="Y685" s="5">
        <v>115.2</v>
      </c>
      <c r="Z685" s="5">
        <v>117.6</v>
      </c>
      <c r="AA685" s="5">
        <v>117.6</v>
      </c>
      <c r="AB685" s="5">
        <v>122.4</v>
      </c>
      <c r="AC685" s="5">
        <v>125.6</v>
      </c>
      <c r="AD685" s="5">
        <v>125.5</v>
      </c>
      <c r="AE685" s="5">
        <v>123.5</v>
      </c>
      <c r="AF685" s="5">
        <v>122.9</v>
      </c>
      <c r="AG685" s="5">
        <v>122</v>
      </c>
      <c r="AH685" s="5">
        <v>120.7</v>
      </c>
      <c r="AI685" s="5">
        <v>122.6</v>
      </c>
      <c r="AJ685" s="5">
        <v>122.1</v>
      </c>
      <c r="AK685" s="5">
        <v>121</v>
      </c>
      <c r="AL685" s="5">
        <v>124</v>
      </c>
      <c r="AM685" s="5">
        <v>120.4</v>
      </c>
      <c r="AN685" s="5">
        <v>122.3</v>
      </c>
      <c r="AO685" s="5">
        <v>126.1</v>
      </c>
      <c r="AP685" s="5">
        <v>123</v>
      </c>
      <c r="AQ685" s="5">
        <v>124</v>
      </c>
      <c r="AR685" s="5">
        <v>123.1</v>
      </c>
      <c r="AS685" s="5">
        <v>119.6</v>
      </c>
      <c r="AT685" s="5">
        <v>121.9</v>
      </c>
      <c r="AU685" s="5">
        <v>121.3</v>
      </c>
      <c r="AV685" s="5">
        <v>119.3</v>
      </c>
      <c r="AW685" s="5">
        <v>116.8</v>
      </c>
      <c r="AX685" s="5">
        <v>118.6</v>
      </c>
      <c r="AY685" s="5">
        <v>121.1</v>
      </c>
      <c r="AZ685" s="5">
        <v>120.4</v>
      </c>
      <c r="BA685" s="5">
        <v>119.5</v>
      </c>
      <c r="BB685" s="5">
        <v>115.8</v>
      </c>
      <c r="BC685" s="5">
        <v>116.8</v>
      </c>
      <c r="BD685" s="5">
        <v>118.3</v>
      </c>
      <c r="BE685" s="5">
        <v>118</v>
      </c>
      <c r="BF685" s="5">
        <v>119.7</v>
      </c>
      <c r="BG685" s="5">
        <v>120.7</v>
      </c>
      <c r="BH685" s="5">
        <v>120.4</v>
      </c>
      <c r="BI685" s="5">
        <v>121.9</v>
      </c>
      <c r="BJ685" s="5">
        <v>122.1</v>
      </c>
      <c r="BK685" s="5">
        <v>122.1</v>
      </c>
      <c r="BL685" s="5">
        <v>122.1</v>
      </c>
      <c r="BM685" s="5">
        <v>121.1</v>
      </c>
      <c r="BN685" s="5">
        <v>121.1</v>
      </c>
      <c r="BO685" s="5">
        <v>122.1</v>
      </c>
      <c r="BP685" s="5">
        <v>122.2</v>
      </c>
      <c r="BQ685" s="5">
        <v>122.2</v>
      </c>
      <c r="BR685" s="5">
        <v>122.2</v>
      </c>
      <c r="BS685" s="5">
        <v>122.2</v>
      </c>
      <c r="BT685" s="5">
        <v>123.1</v>
      </c>
      <c r="BU685" s="5">
        <v>123.1</v>
      </c>
      <c r="BV685" s="5">
        <v>123.1</v>
      </c>
      <c r="BW685" s="5">
        <v>123.1</v>
      </c>
      <c r="BX685" s="5">
        <v>123.1</v>
      </c>
      <c r="BY685" s="5">
        <v>123.1</v>
      </c>
      <c r="BZ685" s="5">
        <v>123.2</v>
      </c>
      <c r="CA685" s="5">
        <v>123.2</v>
      </c>
      <c r="CB685" s="5">
        <v>123.2</v>
      </c>
      <c r="CC685" s="5">
        <v>123.2</v>
      </c>
      <c r="CD685" s="5">
        <v>123.2</v>
      </c>
      <c r="CE685" s="5">
        <v>122.5</v>
      </c>
      <c r="CF685" s="5">
        <v>121.3</v>
      </c>
      <c r="CG685" s="5">
        <v>121.6</v>
      </c>
      <c r="CH685" s="5">
        <v>121.7</v>
      </c>
      <c r="CI685" s="5">
        <v>121.8</v>
      </c>
      <c r="CJ685" s="5">
        <v>121.8</v>
      </c>
      <c r="CK685" s="5">
        <v>121.4</v>
      </c>
      <c r="CL685" s="5">
        <v>119.3</v>
      </c>
      <c r="CM685" s="5">
        <v>118.9</v>
      </c>
      <c r="CN685" s="5">
        <v>118.9</v>
      </c>
      <c r="CO685" s="5">
        <v>118.9</v>
      </c>
      <c r="CP685" s="5">
        <v>118.9</v>
      </c>
      <c r="CQ685" s="5">
        <v>118.9</v>
      </c>
      <c r="CR685" s="5">
        <v>118.9</v>
      </c>
      <c r="CS685" s="5">
        <v>119.2</v>
      </c>
      <c r="CT685" s="5">
        <v>113.8</v>
      </c>
      <c r="CU685" s="5">
        <v>113.7</v>
      </c>
      <c r="CV685" s="5">
        <v>111.8</v>
      </c>
      <c r="CW685" s="5">
        <v>111.9</v>
      </c>
      <c r="CX685" s="5">
        <v>113.7</v>
      </c>
      <c r="CY685" s="5">
        <v>113</v>
      </c>
      <c r="CZ685" s="5">
        <v>113.2</v>
      </c>
      <c r="DA685" s="5">
        <v>111.4</v>
      </c>
      <c r="DB685" s="5">
        <v>109</v>
      </c>
      <c r="DC685" s="5">
        <v>109.8</v>
      </c>
      <c r="DD685" s="5">
        <v>109.3</v>
      </c>
      <c r="DE685" s="5">
        <v>110.6</v>
      </c>
      <c r="DF685" s="5">
        <v>111.9</v>
      </c>
      <c r="DG685" s="5">
        <v>112.4</v>
      </c>
      <c r="DH685" s="5">
        <v>112.6</v>
      </c>
      <c r="DI685" s="5">
        <v>113</v>
      </c>
      <c r="DJ685" s="5">
        <v>113.3</v>
      </c>
      <c r="DK685" s="5">
        <v>111</v>
      </c>
      <c r="DL685" s="5">
        <v>112.7</v>
      </c>
      <c r="DM685" s="5">
        <v>114.3</v>
      </c>
      <c r="DN685" s="5">
        <v>114.8</v>
      </c>
      <c r="DO685" s="5">
        <v>115.4</v>
      </c>
      <c r="DP685" s="5">
        <v>115.9</v>
      </c>
      <c r="DQ685" s="5">
        <v>116.3</v>
      </c>
      <c r="DR685" s="5">
        <v>116.3</v>
      </c>
      <c r="DS685" s="5">
        <v>117.5</v>
      </c>
      <c r="DT685" s="5">
        <v>118.5</v>
      </c>
    </row>
    <row r="686" spans="1:124">
      <c r="A686" s="3" t="s">
        <v>1385</v>
      </c>
      <c r="B686" s="3" t="s">
        <v>1386</v>
      </c>
      <c r="C686" s="4">
        <v>2.0699999999999998E-3</v>
      </c>
      <c r="D686" s="5">
        <v>108.7</v>
      </c>
      <c r="E686" s="5">
        <v>108.8</v>
      </c>
      <c r="F686" s="5">
        <v>105.9</v>
      </c>
      <c r="G686" s="5">
        <v>104.6</v>
      </c>
      <c r="H686" s="5">
        <v>110.4</v>
      </c>
      <c r="I686" s="5">
        <v>110.4</v>
      </c>
      <c r="J686" s="5">
        <v>119.3</v>
      </c>
      <c r="K686" s="5">
        <v>120.6</v>
      </c>
      <c r="L686" s="5">
        <v>127.1</v>
      </c>
      <c r="M686" s="5">
        <v>122.1</v>
      </c>
      <c r="N686" s="5">
        <v>140.30000000000001</v>
      </c>
      <c r="O686" s="5">
        <v>140.80000000000001</v>
      </c>
      <c r="P686" s="5">
        <v>133.1</v>
      </c>
      <c r="Q686" s="5">
        <v>138.5</v>
      </c>
      <c r="R686" s="5">
        <v>124.4</v>
      </c>
      <c r="S686" s="5">
        <v>104.7</v>
      </c>
      <c r="T686" s="5">
        <v>104.6</v>
      </c>
      <c r="U686" s="5">
        <v>105.8</v>
      </c>
      <c r="V686" s="5">
        <v>116.4</v>
      </c>
      <c r="W686" s="5">
        <v>109.5</v>
      </c>
      <c r="X686" s="5">
        <v>107.7</v>
      </c>
      <c r="Y686" s="5">
        <v>107.4</v>
      </c>
      <c r="Z686" s="5">
        <v>111.1</v>
      </c>
      <c r="AA686" s="5">
        <v>110.7</v>
      </c>
      <c r="AB686" s="5">
        <v>107.7</v>
      </c>
      <c r="AC686" s="5">
        <v>107.6</v>
      </c>
      <c r="AD686" s="5">
        <v>114.3</v>
      </c>
      <c r="AE686" s="5">
        <v>110.6</v>
      </c>
      <c r="AF686" s="5">
        <v>112.9</v>
      </c>
      <c r="AG686" s="5">
        <v>117.7</v>
      </c>
      <c r="AH686" s="5">
        <v>112.1</v>
      </c>
      <c r="AI686" s="5">
        <v>120.3</v>
      </c>
      <c r="AJ686" s="5">
        <v>103.7</v>
      </c>
      <c r="AK686" s="5">
        <v>109.4</v>
      </c>
      <c r="AL686" s="5">
        <v>113.8</v>
      </c>
      <c r="AM686" s="5">
        <v>110.9</v>
      </c>
      <c r="AN686" s="5">
        <v>110.7</v>
      </c>
      <c r="AO686" s="5">
        <v>111.7</v>
      </c>
      <c r="AP686" s="5">
        <v>111.7</v>
      </c>
      <c r="AQ686" s="5">
        <v>111.7</v>
      </c>
      <c r="AR686" s="5">
        <v>111.7</v>
      </c>
      <c r="AS686" s="5">
        <v>110.7</v>
      </c>
      <c r="AT686" s="5">
        <v>107.4</v>
      </c>
      <c r="AU686" s="5">
        <v>107.9</v>
      </c>
      <c r="AV686" s="5">
        <v>107.9</v>
      </c>
      <c r="AW686" s="5">
        <v>117.1</v>
      </c>
      <c r="AX686" s="5">
        <v>116.9</v>
      </c>
      <c r="AY686" s="5">
        <v>118.4</v>
      </c>
      <c r="AZ686" s="5">
        <v>118.5</v>
      </c>
      <c r="BA686" s="5">
        <v>119.2</v>
      </c>
      <c r="BB686" s="5">
        <v>119.2</v>
      </c>
      <c r="BC686" s="5">
        <v>119.2</v>
      </c>
      <c r="BD686" s="5">
        <v>117.1</v>
      </c>
      <c r="BE686" s="5">
        <v>117.1</v>
      </c>
      <c r="BF686" s="5">
        <v>117.1</v>
      </c>
      <c r="BG686" s="5">
        <v>118.2</v>
      </c>
      <c r="BH686" s="5">
        <v>123.2</v>
      </c>
      <c r="BI686" s="5">
        <v>123.2</v>
      </c>
      <c r="BJ686" s="5">
        <v>124</v>
      </c>
      <c r="BK686" s="5">
        <v>124.9</v>
      </c>
      <c r="BL686" s="5">
        <v>124.9</v>
      </c>
      <c r="BM686" s="5">
        <v>125.7</v>
      </c>
      <c r="BN686" s="5">
        <v>133.6</v>
      </c>
      <c r="BO686" s="5">
        <v>132.80000000000001</v>
      </c>
      <c r="BP686" s="5">
        <v>129.69999999999999</v>
      </c>
      <c r="BQ686" s="5">
        <v>127.2</v>
      </c>
      <c r="BR686" s="5">
        <v>127.2</v>
      </c>
      <c r="BS686" s="5">
        <v>128.5</v>
      </c>
      <c r="BT686" s="5">
        <v>129.30000000000001</v>
      </c>
      <c r="BU686" s="5">
        <v>129.30000000000001</v>
      </c>
      <c r="BV686" s="5">
        <v>129.30000000000001</v>
      </c>
      <c r="BW686" s="5">
        <v>129.30000000000001</v>
      </c>
      <c r="BX686" s="5">
        <v>129.6</v>
      </c>
      <c r="BY686" s="5">
        <v>130.19999999999999</v>
      </c>
      <c r="BZ686" s="5">
        <v>130.1</v>
      </c>
      <c r="CA686" s="5">
        <v>130.1</v>
      </c>
      <c r="CB686" s="5">
        <v>130.1</v>
      </c>
      <c r="CC686" s="5">
        <v>130.1</v>
      </c>
      <c r="CD686" s="5">
        <v>130.1</v>
      </c>
      <c r="CE686" s="5">
        <v>130.1</v>
      </c>
      <c r="CF686" s="5">
        <v>130.1</v>
      </c>
      <c r="CG686" s="5">
        <v>130.1</v>
      </c>
      <c r="CH686" s="5">
        <v>120.8</v>
      </c>
      <c r="CI686" s="5">
        <v>120.8</v>
      </c>
      <c r="CJ686" s="5">
        <v>114.6</v>
      </c>
      <c r="CK686" s="5">
        <v>114.6</v>
      </c>
      <c r="CL686" s="5">
        <v>122.9</v>
      </c>
      <c r="CM686" s="5">
        <v>121.6</v>
      </c>
      <c r="CN686" s="5">
        <v>121.7</v>
      </c>
      <c r="CO686" s="5">
        <v>119.4</v>
      </c>
      <c r="CP686" s="5">
        <v>124.1</v>
      </c>
      <c r="CQ686" s="5">
        <v>123.2</v>
      </c>
      <c r="CR686" s="5">
        <v>125</v>
      </c>
      <c r="CS686" s="5">
        <v>125</v>
      </c>
      <c r="CT686" s="5">
        <v>125</v>
      </c>
      <c r="CU686" s="5">
        <v>125</v>
      </c>
      <c r="CV686" s="5">
        <v>125</v>
      </c>
      <c r="CW686" s="5">
        <v>125</v>
      </c>
      <c r="CX686" s="5">
        <v>125.6</v>
      </c>
      <c r="CY686" s="5">
        <v>123.7</v>
      </c>
      <c r="CZ686" s="5">
        <v>125.3</v>
      </c>
      <c r="DA686" s="5">
        <v>122.7</v>
      </c>
      <c r="DB686" s="5">
        <v>122.7</v>
      </c>
      <c r="DC686" s="5">
        <v>115.6</v>
      </c>
      <c r="DD686" s="5">
        <v>115.6</v>
      </c>
      <c r="DE686" s="5">
        <v>115.6</v>
      </c>
      <c r="DF686" s="5">
        <v>115.6</v>
      </c>
      <c r="DG686" s="5">
        <v>116.3</v>
      </c>
      <c r="DH686" s="5">
        <v>131.4</v>
      </c>
      <c r="DI686" s="5">
        <v>131.4</v>
      </c>
      <c r="DJ686" s="5">
        <v>133.80000000000001</v>
      </c>
      <c r="DK686" s="5">
        <v>133.80000000000001</v>
      </c>
      <c r="DL686" s="5">
        <v>133.80000000000001</v>
      </c>
      <c r="DM686" s="5">
        <v>134.1</v>
      </c>
      <c r="DN686" s="5">
        <v>137.1</v>
      </c>
      <c r="DO686" s="5">
        <v>137.1</v>
      </c>
      <c r="DP686" s="5">
        <v>137.1</v>
      </c>
      <c r="DQ686" s="5">
        <v>137.1</v>
      </c>
      <c r="DR686" s="5">
        <v>137.1</v>
      </c>
      <c r="DS686" s="5">
        <v>137.1</v>
      </c>
      <c r="DT686" s="5">
        <v>137.1</v>
      </c>
    </row>
    <row r="687" spans="1:124">
      <c r="A687" s="3" t="s">
        <v>1387</v>
      </c>
      <c r="B687" s="3" t="s">
        <v>1388</v>
      </c>
      <c r="C687" s="4">
        <v>0.19028</v>
      </c>
      <c r="D687" s="5">
        <v>100.4</v>
      </c>
      <c r="E687" s="5">
        <v>100.9</v>
      </c>
      <c r="F687" s="5">
        <v>101.5</v>
      </c>
      <c r="G687" s="5">
        <v>103</v>
      </c>
      <c r="H687" s="5">
        <v>104.7</v>
      </c>
      <c r="I687" s="5">
        <v>105.2</v>
      </c>
      <c r="J687" s="5">
        <v>103.5</v>
      </c>
      <c r="K687" s="5">
        <v>104</v>
      </c>
      <c r="L687" s="5">
        <v>103.8</v>
      </c>
      <c r="M687" s="5">
        <v>105.7</v>
      </c>
      <c r="N687" s="5">
        <v>106.8</v>
      </c>
      <c r="O687" s="5">
        <v>107.5</v>
      </c>
      <c r="P687" s="5">
        <v>110.7</v>
      </c>
      <c r="Q687" s="5">
        <v>112.9</v>
      </c>
      <c r="R687" s="5">
        <v>111.1</v>
      </c>
      <c r="S687" s="5">
        <v>109.5</v>
      </c>
      <c r="T687" s="5">
        <v>110.6</v>
      </c>
      <c r="U687" s="5">
        <v>110.7</v>
      </c>
      <c r="V687" s="5">
        <v>111.7</v>
      </c>
      <c r="W687" s="5">
        <v>114.7</v>
      </c>
      <c r="X687" s="5">
        <v>112.3</v>
      </c>
      <c r="Y687" s="5">
        <v>113.2</v>
      </c>
      <c r="Z687" s="5">
        <v>114</v>
      </c>
      <c r="AA687" s="5">
        <v>113.8</v>
      </c>
      <c r="AB687" s="5">
        <v>116.4</v>
      </c>
      <c r="AC687" s="5">
        <v>115.1</v>
      </c>
      <c r="AD687" s="5">
        <v>116.2</v>
      </c>
      <c r="AE687" s="5">
        <v>116.9</v>
      </c>
      <c r="AF687" s="5">
        <v>115.9</v>
      </c>
      <c r="AG687" s="5">
        <v>116.9</v>
      </c>
      <c r="AH687" s="5">
        <v>118.4</v>
      </c>
      <c r="AI687" s="5">
        <v>117.5</v>
      </c>
      <c r="AJ687" s="5">
        <v>114.4</v>
      </c>
      <c r="AK687" s="5">
        <v>115.7</v>
      </c>
      <c r="AL687" s="5">
        <v>115.1</v>
      </c>
      <c r="AM687" s="5">
        <v>114.1</v>
      </c>
      <c r="AN687" s="5">
        <v>116.6</v>
      </c>
      <c r="AO687" s="5">
        <v>118.6</v>
      </c>
      <c r="AP687" s="5">
        <v>120.3</v>
      </c>
      <c r="AQ687" s="5">
        <v>121.3</v>
      </c>
      <c r="AR687" s="5">
        <v>120.7</v>
      </c>
      <c r="AS687" s="5">
        <v>120.9</v>
      </c>
      <c r="AT687" s="5">
        <v>121.3</v>
      </c>
      <c r="AU687" s="5">
        <v>121.1</v>
      </c>
      <c r="AV687" s="5">
        <v>120.9</v>
      </c>
      <c r="AW687" s="5">
        <v>119.7</v>
      </c>
      <c r="AX687" s="5">
        <v>120.5</v>
      </c>
      <c r="AY687" s="5">
        <v>120.7</v>
      </c>
      <c r="AZ687" s="5">
        <v>121.6</v>
      </c>
      <c r="BA687" s="5">
        <v>121.6</v>
      </c>
      <c r="BB687" s="5">
        <v>118.7</v>
      </c>
      <c r="BC687" s="5">
        <v>118</v>
      </c>
      <c r="BD687" s="5">
        <v>117.9</v>
      </c>
      <c r="BE687" s="5">
        <v>117.6</v>
      </c>
      <c r="BF687" s="5">
        <v>120.8</v>
      </c>
      <c r="BG687" s="5">
        <v>119.6</v>
      </c>
      <c r="BH687" s="5">
        <v>120</v>
      </c>
      <c r="BI687" s="5">
        <v>121.1</v>
      </c>
      <c r="BJ687" s="5">
        <v>120.6</v>
      </c>
      <c r="BK687" s="5">
        <v>120.8</v>
      </c>
      <c r="BL687" s="5">
        <v>121.5</v>
      </c>
      <c r="BM687" s="5">
        <v>121.8</v>
      </c>
      <c r="BN687" s="5">
        <v>118.2</v>
      </c>
      <c r="BO687" s="5">
        <v>115.2</v>
      </c>
      <c r="BP687" s="5">
        <v>114.9</v>
      </c>
      <c r="BQ687" s="5">
        <v>114.1</v>
      </c>
      <c r="BR687" s="5">
        <v>114.5</v>
      </c>
      <c r="BS687" s="5">
        <v>115.8</v>
      </c>
      <c r="BT687" s="5">
        <v>116.6</v>
      </c>
      <c r="BU687" s="5">
        <v>116.8</v>
      </c>
      <c r="BV687" s="5">
        <v>117.5</v>
      </c>
      <c r="BW687" s="5">
        <v>117.5</v>
      </c>
      <c r="BX687" s="5">
        <v>117.7</v>
      </c>
      <c r="BY687" s="5">
        <v>117.7</v>
      </c>
      <c r="BZ687" s="5">
        <v>118.5</v>
      </c>
      <c r="CA687" s="5">
        <v>119</v>
      </c>
      <c r="CB687" s="5">
        <v>119.2</v>
      </c>
      <c r="CC687" s="5">
        <v>118.8</v>
      </c>
      <c r="CD687" s="5">
        <v>118.9</v>
      </c>
      <c r="CE687" s="5">
        <v>118.9</v>
      </c>
      <c r="CF687" s="5">
        <v>118.2</v>
      </c>
      <c r="CG687" s="5">
        <v>117.7</v>
      </c>
      <c r="CH687" s="5">
        <v>116.8</v>
      </c>
      <c r="CI687" s="5">
        <v>117.2</v>
      </c>
      <c r="CJ687" s="5">
        <v>118.3</v>
      </c>
      <c r="CK687" s="5">
        <v>118.1</v>
      </c>
      <c r="CL687" s="5">
        <v>117.6</v>
      </c>
      <c r="CM687" s="5">
        <v>117.5</v>
      </c>
      <c r="CN687" s="5">
        <v>117.8</v>
      </c>
      <c r="CO687" s="5">
        <v>117</v>
      </c>
      <c r="CP687" s="5">
        <v>117.2</v>
      </c>
      <c r="CQ687" s="5">
        <v>118.2</v>
      </c>
      <c r="CR687" s="5">
        <v>116.5</v>
      </c>
      <c r="CS687" s="5">
        <v>117.4</v>
      </c>
      <c r="CT687" s="5">
        <v>116.5</v>
      </c>
      <c r="CU687" s="5">
        <v>117.1</v>
      </c>
      <c r="CV687" s="5">
        <v>117.9</v>
      </c>
      <c r="CW687" s="5">
        <v>117.8</v>
      </c>
      <c r="CX687" s="5">
        <v>119</v>
      </c>
      <c r="CY687" s="5">
        <v>116.8</v>
      </c>
      <c r="CZ687" s="5">
        <v>117.5</v>
      </c>
      <c r="DA687" s="5">
        <v>118.6</v>
      </c>
      <c r="DB687" s="5">
        <v>120.5</v>
      </c>
      <c r="DC687" s="5">
        <v>118.7</v>
      </c>
      <c r="DD687" s="5">
        <v>115.7</v>
      </c>
      <c r="DE687" s="5">
        <v>116</v>
      </c>
      <c r="DF687" s="5">
        <v>118.4</v>
      </c>
      <c r="DG687" s="5">
        <v>117.6</v>
      </c>
      <c r="DH687" s="5">
        <v>117.2</v>
      </c>
      <c r="DI687" s="5">
        <v>116.1</v>
      </c>
      <c r="DJ687" s="5">
        <v>118</v>
      </c>
      <c r="DK687" s="5">
        <v>121.2</v>
      </c>
      <c r="DL687" s="5">
        <v>122.1</v>
      </c>
      <c r="DM687" s="5">
        <v>123.5</v>
      </c>
      <c r="DN687" s="5">
        <v>125.8</v>
      </c>
      <c r="DO687" s="5">
        <v>125</v>
      </c>
      <c r="DP687" s="5">
        <v>125.8</v>
      </c>
      <c r="DQ687" s="5">
        <v>127.5</v>
      </c>
      <c r="DR687" s="5">
        <v>126.7</v>
      </c>
      <c r="DS687" s="5">
        <v>127</v>
      </c>
      <c r="DT687" s="5">
        <v>130</v>
      </c>
    </row>
    <row r="688" spans="1:124">
      <c r="A688" s="3" t="s">
        <v>1389</v>
      </c>
      <c r="B688" s="3" t="s">
        <v>1390</v>
      </c>
      <c r="C688" s="4">
        <v>0.13327</v>
      </c>
      <c r="D688" s="5">
        <v>102.2</v>
      </c>
      <c r="E688" s="5">
        <v>105.3</v>
      </c>
      <c r="F688" s="5">
        <v>107</v>
      </c>
      <c r="G688" s="5">
        <v>107.9</v>
      </c>
      <c r="H688" s="5">
        <v>111.3</v>
      </c>
      <c r="I688" s="5">
        <v>112.5</v>
      </c>
      <c r="J688" s="5">
        <v>111.6</v>
      </c>
      <c r="K688" s="5">
        <v>114.3</v>
      </c>
      <c r="L688" s="5">
        <v>115.6</v>
      </c>
      <c r="M688" s="5">
        <v>119</v>
      </c>
      <c r="N688" s="5">
        <v>119.4</v>
      </c>
      <c r="O688" s="5">
        <v>120.7</v>
      </c>
      <c r="P688" s="5">
        <v>119.6</v>
      </c>
      <c r="Q688" s="5">
        <v>119.6</v>
      </c>
      <c r="R688" s="5">
        <v>117.4</v>
      </c>
      <c r="S688" s="5">
        <v>119.2</v>
      </c>
      <c r="T688" s="5">
        <v>118.5</v>
      </c>
      <c r="U688" s="5">
        <v>118.1</v>
      </c>
      <c r="V688" s="5">
        <v>118.3</v>
      </c>
      <c r="W688" s="5">
        <v>118.2</v>
      </c>
      <c r="X688" s="5">
        <v>118.8</v>
      </c>
      <c r="Y688" s="5">
        <v>119.7</v>
      </c>
      <c r="Z688" s="5">
        <v>123.3</v>
      </c>
      <c r="AA688" s="5">
        <v>126</v>
      </c>
      <c r="AB688" s="5">
        <v>124.2</v>
      </c>
      <c r="AC688" s="5">
        <v>127.8</v>
      </c>
      <c r="AD688" s="5">
        <v>128.69999999999999</v>
      </c>
      <c r="AE688" s="5">
        <v>127.8</v>
      </c>
      <c r="AF688" s="5">
        <v>125.9</v>
      </c>
      <c r="AG688" s="5">
        <v>125.4</v>
      </c>
      <c r="AH688" s="5">
        <v>124.6</v>
      </c>
      <c r="AI688" s="5">
        <v>124.1</v>
      </c>
      <c r="AJ688" s="5">
        <v>123.4</v>
      </c>
      <c r="AK688" s="5">
        <v>126.7</v>
      </c>
      <c r="AL688" s="5">
        <v>126.3</v>
      </c>
      <c r="AM688" s="5">
        <v>127.1</v>
      </c>
      <c r="AN688" s="5">
        <v>124.3</v>
      </c>
      <c r="AO688" s="5">
        <v>124.5</v>
      </c>
      <c r="AP688" s="5">
        <v>124.3</v>
      </c>
      <c r="AQ688" s="5">
        <v>120.7</v>
      </c>
      <c r="AR688" s="5">
        <v>122</v>
      </c>
      <c r="AS688" s="5">
        <v>122.8</v>
      </c>
      <c r="AT688" s="5">
        <v>124</v>
      </c>
      <c r="AU688" s="5">
        <v>123.7</v>
      </c>
      <c r="AV688" s="5">
        <v>118.5</v>
      </c>
      <c r="AW688" s="5">
        <v>117.1</v>
      </c>
      <c r="AX688" s="5">
        <v>121</v>
      </c>
      <c r="AY688" s="5">
        <v>122.4</v>
      </c>
      <c r="AZ688" s="5">
        <v>118.5</v>
      </c>
      <c r="BA688" s="5">
        <v>120</v>
      </c>
      <c r="BB688" s="5">
        <v>119.8</v>
      </c>
      <c r="BC688" s="5">
        <v>122.5</v>
      </c>
      <c r="BD688" s="5">
        <v>119.3</v>
      </c>
      <c r="BE688" s="5">
        <v>120</v>
      </c>
      <c r="BF688" s="5">
        <v>117.2</v>
      </c>
      <c r="BG688" s="5">
        <v>118.4</v>
      </c>
      <c r="BH688" s="5">
        <v>118.3</v>
      </c>
      <c r="BI688" s="5">
        <v>117.9</v>
      </c>
      <c r="BJ688" s="5">
        <v>117.2</v>
      </c>
      <c r="BK688" s="5">
        <v>116.2</v>
      </c>
      <c r="BL688" s="5">
        <v>116.3</v>
      </c>
      <c r="BM688" s="5">
        <v>117.5</v>
      </c>
      <c r="BN688" s="5">
        <v>114.3</v>
      </c>
      <c r="BO688" s="5">
        <v>123.6</v>
      </c>
      <c r="BP688" s="5">
        <v>122.9</v>
      </c>
      <c r="BQ688" s="5">
        <v>123.8</v>
      </c>
      <c r="BR688" s="5">
        <v>117.2</v>
      </c>
      <c r="BS688" s="5">
        <v>112.7</v>
      </c>
      <c r="BT688" s="5">
        <v>112.8</v>
      </c>
      <c r="BU688" s="5">
        <v>113.7</v>
      </c>
      <c r="BV688" s="5">
        <v>110.3</v>
      </c>
      <c r="BW688" s="5">
        <v>112.4</v>
      </c>
      <c r="BX688" s="5">
        <v>116.6</v>
      </c>
      <c r="BY688" s="5">
        <v>126</v>
      </c>
      <c r="BZ688" s="5">
        <v>127.3</v>
      </c>
      <c r="CA688" s="5">
        <v>123.5</v>
      </c>
      <c r="CB688" s="5">
        <v>127</v>
      </c>
      <c r="CC688" s="5">
        <v>129.6</v>
      </c>
      <c r="CD688" s="5">
        <v>128.5</v>
      </c>
      <c r="CE688" s="5">
        <v>126.3</v>
      </c>
      <c r="CF688" s="5">
        <v>128.69999999999999</v>
      </c>
      <c r="CG688" s="5">
        <v>128.80000000000001</v>
      </c>
      <c r="CH688" s="5">
        <v>124.6</v>
      </c>
      <c r="CI688" s="5">
        <v>125.8</v>
      </c>
      <c r="CJ688" s="5">
        <v>119</v>
      </c>
      <c r="CK688" s="5">
        <v>119.4</v>
      </c>
      <c r="CL688" s="5">
        <v>113.6</v>
      </c>
      <c r="CM688" s="5">
        <v>115.4</v>
      </c>
      <c r="CN688" s="5">
        <v>106.6</v>
      </c>
      <c r="CO688" s="5">
        <v>105</v>
      </c>
      <c r="CP688" s="5">
        <v>108.4</v>
      </c>
      <c r="CQ688" s="5">
        <v>104.1</v>
      </c>
      <c r="CR688" s="5">
        <v>109.2</v>
      </c>
      <c r="CS688" s="5">
        <v>108</v>
      </c>
      <c r="CT688" s="5">
        <v>105.9</v>
      </c>
      <c r="CU688" s="5">
        <v>103.8</v>
      </c>
      <c r="CV688" s="5">
        <v>99.4</v>
      </c>
      <c r="CW688" s="5">
        <v>101.1</v>
      </c>
      <c r="CX688" s="5">
        <v>96.9</v>
      </c>
      <c r="CY688" s="5">
        <v>93.7</v>
      </c>
      <c r="CZ688" s="5">
        <v>94.3</v>
      </c>
      <c r="DA688" s="5">
        <v>93.3</v>
      </c>
      <c r="DB688" s="5">
        <v>97.2</v>
      </c>
      <c r="DC688" s="5">
        <v>99.5</v>
      </c>
      <c r="DD688" s="5">
        <v>100.2</v>
      </c>
      <c r="DE688" s="5">
        <v>101.6</v>
      </c>
      <c r="DF688" s="5">
        <v>99.9</v>
      </c>
      <c r="DG688" s="5">
        <v>100.5</v>
      </c>
      <c r="DH688" s="5">
        <v>102.2</v>
      </c>
      <c r="DI688" s="5">
        <v>101.6</v>
      </c>
      <c r="DJ688" s="5">
        <v>101.1</v>
      </c>
      <c r="DK688" s="5">
        <v>99.6</v>
      </c>
      <c r="DL688" s="5">
        <v>101</v>
      </c>
      <c r="DM688" s="5">
        <v>102.1</v>
      </c>
      <c r="DN688" s="5">
        <v>103.7</v>
      </c>
      <c r="DO688" s="5">
        <v>103.8</v>
      </c>
      <c r="DP688" s="5">
        <v>100.4</v>
      </c>
      <c r="DQ688" s="5">
        <v>106</v>
      </c>
      <c r="DR688" s="5">
        <v>106.4</v>
      </c>
      <c r="DS688" s="5">
        <v>107.2</v>
      </c>
      <c r="DT688" s="5">
        <v>102.7</v>
      </c>
    </row>
    <row r="689" spans="1:124">
      <c r="A689" s="3" t="s">
        <v>1391</v>
      </c>
      <c r="B689" s="3" t="s">
        <v>1392</v>
      </c>
      <c r="C689" s="4">
        <v>0.13327</v>
      </c>
      <c r="D689" s="5">
        <v>102.2</v>
      </c>
      <c r="E689" s="5">
        <v>105.3</v>
      </c>
      <c r="F689" s="5">
        <v>107</v>
      </c>
      <c r="G689" s="5">
        <v>107.9</v>
      </c>
      <c r="H689" s="5">
        <v>111.3</v>
      </c>
      <c r="I689" s="5">
        <v>112.5</v>
      </c>
      <c r="J689" s="5">
        <v>111.6</v>
      </c>
      <c r="K689" s="5">
        <v>114.3</v>
      </c>
      <c r="L689" s="5">
        <v>115.6</v>
      </c>
      <c r="M689" s="5">
        <v>119</v>
      </c>
      <c r="N689" s="5">
        <v>119.4</v>
      </c>
      <c r="O689" s="5">
        <v>120.7</v>
      </c>
      <c r="P689" s="5">
        <v>119.6</v>
      </c>
      <c r="Q689" s="5">
        <v>119.6</v>
      </c>
      <c r="R689" s="5">
        <v>117.4</v>
      </c>
      <c r="S689" s="5">
        <v>119.2</v>
      </c>
      <c r="T689" s="5">
        <v>118.5</v>
      </c>
      <c r="U689" s="5">
        <v>118.1</v>
      </c>
      <c r="V689" s="5">
        <v>118.3</v>
      </c>
      <c r="W689" s="5">
        <v>118.2</v>
      </c>
      <c r="X689" s="5">
        <v>118.8</v>
      </c>
      <c r="Y689" s="5">
        <v>119.7</v>
      </c>
      <c r="Z689" s="5">
        <v>123.3</v>
      </c>
      <c r="AA689" s="5">
        <v>126</v>
      </c>
      <c r="AB689" s="5">
        <v>124.2</v>
      </c>
      <c r="AC689" s="5">
        <v>127.8</v>
      </c>
      <c r="AD689" s="5">
        <v>128.69999999999999</v>
      </c>
      <c r="AE689" s="5">
        <v>127.8</v>
      </c>
      <c r="AF689" s="5">
        <v>125.9</v>
      </c>
      <c r="AG689" s="5">
        <v>125.4</v>
      </c>
      <c r="AH689" s="5">
        <v>124.6</v>
      </c>
      <c r="AI689" s="5">
        <v>124.1</v>
      </c>
      <c r="AJ689" s="5">
        <v>123.4</v>
      </c>
      <c r="AK689" s="5">
        <v>126.7</v>
      </c>
      <c r="AL689" s="5">
        <v>126.3</v>
      </c>
      <c r="AM689" s="5">
        <v>127.1</v>
      </c>
      <c r="AN689" s="5">
        <v>124.3</v>
      </c>
      <c r="AO689" s="5">
        <v>124.5</v>
      </c>
      <c r="AP689" s="5">
        <v>124.3</v>
      </c>
      <c r="AQ689" s="5">
        <v>120.7</v>
      </c>
      <c r="AR689" s="5">
        <v>122</v>
      </c>
      <c r="AS689" s="5">
        <v>122.8</v>
      </c>
      <c r="AT689" s="5">
        <v>124</v>
      </c>
      <c r="AU689" s="5">
        <v>123.7</v>
      </c>
      <c r="AV689" s="5">
        <v>118.5</v>
      </c>
      <c r="AW689" s="5">
        <v>117.1</v>
      </c>
      <c r="AX689" s="5">
        <v>121</v>
      </c>
      <c r="AY689" s="5">
        <v>122.4</v>
      </c>
      <c r="AZ689" s="5">
        <v>118.5</v>
      </c>
      <c r="BA689" s="5">
        <v>120</v>
      </c>
      <c r="BB689" s="5">
        <v>119.8</v>
      </c>
      <c r="BC689" s="5">
        <v>122.5</v>
      </c>
      <c r="BD689" s="5">
        <v>119.3</v>
      </c>
      <c r="BE689" s="5">
        <v>120</v>
      </c>
      <c r="BF689" s="5">
        <v>117.2</v>
      </c>
      <c r="BG689" s="5">
        <v>118.4</v>
      </c>
      <c r="BH689" s="5">
        <v>118.3</v>
      </c>
      <c r="BI689" s="5">
        <v>117.9</v>
      </c>
      <c r="BJ689" s="5">
        <v>117.2</v>
      </c>
      <c r="BK689" s="5">
        <v>116.2</v>
      </c>
      <c r="BL689" s="5">
        <v>116.3</v>
      </c>
      <c r="BM689" s="5">
        <v>117.5</v>
      </c>
      <c r="BN689" s="5">
        <v>114.3</v>
      </c>
      <c r="BO689" s="5">
        <v>123.6</v>
      </c>
      <c r="BP689" s="5">
        <v>122.9</v>
      </c>
      <c r="BQ689" s="5">
        <v>123.8</v>
      </c>
      <c r="BR689" s="5">
        <v>117.2</v>
      </c>
      <c r="BS689" s="5">
        <v>112.7</v>
      </c>
      <c r="BT689" s="5">
        <v>112.8</v>
      </c>
      <c r="BU689" s="5">
        <v>113.7</v>
      </c>
      <c r="BV689" s="5">
        <v>110.3</v>
      </c>
      <c r="BW689" s="5">
        <v>112.4</v>
      </c>
      <c r="BX689" s="5">
        <v>116.6</v>
      </c>
      <c r="BY689" s="5">
        <v>126</v>
      </c>
      <c r="BZ689" s="5">
        <v>127.3</v>
      </c>
      <c r="CA689" s="5">
        <v>123.5</v>
      </c>
      <c r="CB689" s="5">
        <v>127</v>
      </c>
      <c r="CC689" s="5">
        <v>129.6</v>
      </c>
      <c r="CD689" s="5">
        <v>128.5</v>
      </c>
      <c r="CE689" s="5">
        <v>126.3</v>
      </c>
      <c r="CF689" s="5">
        <v>128.69999999999999</v>
      </c>
      <c r="CG689" s="5">
        <v>128.80000000000001</v>
      </c>
      <c r="CH689" s="5">
        <v>124.6</v>
      </c>
      <c r="CI689" s="5">
        <v>125.8</v>
      </c>
      <c r="CJ689" s="5">
        <v>119</v>
      </c>
      <c r="CK689" s="5">
        <v>119.4</v>
      </c>
      <c r="CL689" s="5">
        <v>113.6</v>
      </c>
      <c r="CM689" s="5">
        <v>115.4</v>
      </c>
      <c r="CN689" s="5">
        <v>106.6</v>
      </c>
      <c r="CO689" s="5">
        <v>105</v>
      </c>
      <c r="CP689" s="5">
        <v>108.4</v>
      </c>
      <c r="CQ689" s="5">
        <v>104.1</v>
      </c>
      <c r="CR689" s="5">
        <v>109.2</v>
      </c>
      <c r="CS689" s="5">
        <v>108</v>
      </c>
      <c r="CT689" s="5">
        <v>105.9</v>
      </c>
      <c r="CU689" s="5">
        <v>103.8</v>
      </c>
      <c r="CV689" s="5">
        <v>99.4</v>
      </c>
      <c r="CW689" s="5">
        <v>101.1</v>
      </c>
      <c r="CX689" s="5">
        <v>96.9</v>
      </c>
      <c r="CY689" s="5">
        <v>93.7</v>
      </c>
      <c r="CZ689" s="5">
        <v>94.3</v>
      </c>
      <c r="DA689" s="5">
        <v>93.3</v>
      </c>
      <c r="DB689" s="5">
        <v>97.2</v>
      </c>
      <c r="DC689" s="5">
        <v>99.5</v>
      </c>
      <c r="DD689" s="5">
        <v>100.2</v>
      </c>
      <c r="DE689" s="5">
        <v>101.6</v>
      </c>
      <c r="DF689" s="5">
        <v>99.9</v>
      </c>
      <c r="DG689" s="5">
        <v>100.5</v>
      </c>
      <c r="DH689" s="5">
        <v>102.2</v>
      </c>
      <c r="DI689" s="5">
        <v>101.6</v>
      </c>
      <c r="DJ689" s="5">
        <v>101.1</v>
      </c>
      <c r="DK689" s="5">
        <v>99.6</v>
      </c>
      <c r="DL689" s="5">
        <v>101</v>
      </c>
      <c r="DM689" s="5">
        <v>102.1</v>
      </c>
      <c r="DN689" s="5">
        <v>103.7</v>
      </c>
      <c r="DO689" s="5">
        <v>103.8</v>
      </c>
      <c r="DP689" s="5">
        <v>100.4</v>
      </c>
      <c r="DQ689" s="5">
        <v>106</v>
      </c>
      <c r="DR689" s="5">
        <v>106.4</v>
      </c>
      <c r="DS689" s="5">
        <v>107.2</v>
      </c>
      <c r="DT689" s="5">
        <v>102.7</v>
      </c>
    </row>
    <row r="690" spans="1:124">
      <c r="A690" s="3" t="s">
        <v>1393</v>
      </c>
      <c r="B690" s="3" t="s">
        <v>1394</v>
      </c>
      <c r="C690" s="4">
        <v>0.42798000000000003</v>
      </c>
      <c r="D690" s="5">
        <v>103.2</v>
      </c>
      <c r="E690" s="5">
        <v>104.5</v>
      </c>
      <c r="F690" s="5">
        <v>104.8</v>
      </c>
      <c r="G690" s="5">
        <v>103.7</v>
      </c>
      <c r="H690" s="5">
        <v>102.8</v>
      </c>
      <c r="I690" s="5">
        <v>103.6</v>
      </c>
      <c r="J690" s="5">
        <v>105.9</v>
      </c>
      <c r="K690" s="5">
        <v>105.2</v>
      </c>
      <c r="L690" s="5">
        <v>105.9</v>
      </c>
      <c r="M690" s="5">
        <v>105.5</v>
      </c>
      <c r="N690" s="5">
        <v>104.7</v>
      </c>
      <c r="O690" s="5">
        <v>105.7</v>
      </c>
      <c r="P690" s="5">
        <v>103.4</v>
      </c>
      <c r="Q690" s="5">
        <v>103.4</v>
      </c>
      <c r="R690" s="5">
        <v>103.9</v>
      </c>
      <c r="S690" s="5">
        <v>103.8</v>
      </c>
      <c r="T690" s="5">
        <v>104.6</v>
      </c>
      <c r="U690" s="5">
        <v>107.7</v>
      </c>
      <c r="V690" s="5">
        <v>107.8</v>
      </c>
      <c r="W690" s="5">
        <v>108.8</v>
      </c>
      <c r="X690" s="5">
        <v>108.9</v>
      </c>
      <c r="Y690" s="5">
        <v>109.8</v>
      </c>
      <c r="Z690" s="5">
        <v>109</v>
      </c>
      <c r="AA690" s="5">
        <v>109.1</v>
      </c>
      <c r="AB690" s="5">
        <v>106.1</v>
      </c>
      <c r="AC690" s="5">
        <v>105.9</v>
      </c>
      <c r="AD690" s="5">
        <v>106.5</v>
      </c>
      <c r="AE690" s="5">
        <v>106.7</v>
      </c>
      <c r="AF690" s="5">
        <v>109</v>
      </c>
      <c r="AG690" s="5">
        <v>109.8</v>
      </c>
      <c r="AH690" s="5">
        <v>108.4</v>
      </c>
      <c r="AI690" s="5">
        <v>107.7</v>
      </c>
      <c r="AJ690" s="5">
        <v>107.4</v>
      </c>
      <c r="AK690" s="5">
        <v>106.5</v>
      </c>
      <c r="AL690" s="5">
        <v>104.2</v>
      </c>
      <c r="AM690" s="5">
        <v>104.5</v>
      </c>
      <c r="AN690" s="5">
        <v>105.6</v>
      </c>
      <c r="AO690" s="5">
        <v>104.5</v>
      </c>
      <c r="AP690" s="5">
        <v>104.7</v>
      </c>
      <c r="AQ690" s="5">
        <v>103.3</v>
      </c>
      <c r="AR690" s="5">
        <v>100.7</v>
      </c>
      <c r="AS690" s="5">
        <v>101.6</v>
      </c>
      <c r="AT690" s="5">
        <v>101.7</v>
      </c>
      <c r="AU690" s="5">
        <v>99.7</v>
      </c>
      <c r="AV690" s="5">
        <v>98.4</v>
      </c>
      <c r="AW690" s="5">
        <v>99.2</v>
      </c>
      <c r="AX690" s="5">
        <v>97.7</v>
      </c>
      <c r="AY690" s="5">
        <v>98.4</v>
      </c>
      <c r="AZ690" s="5">
        <v>99.9</v>
      </c>
      <c r="BA690" s="5">
        <v>99.1</v>
      </c>
      <c r="BB690" s="5">
        <v>97.7</v>
      </c>
      <c r="BC690" s="5">
        <v>98.5</v>
      </c>
      <c r="BD690" s="5">
        <v>98.2</v>
      </c>
      <c r="BE690" s="5">
        <v>98.8</v>
      </c>
      <c r="BF690" s="5">
        <v>98.4</v>
      </c>
      <c r="BG690" s="5">
        <v>99.2</v>
      </c>
      <c r="BH690" s="5">
        <v>101.4</v>
      </c>
      <c r="BI690" s="5">
        <v>101.6</v>
      </c>
      <c r="BJ690" s="5">
        <v>101.8</v>
      </c>
      <c r="BK690" s="5">
        <v>101.7</v>
      </c>
      <c r="BL690" s="5">
        <v>102.3</v>
      </c>
      <c r="BM690" s="5">
        <v>102.2</v>
      </c>
      <c r="BN690" s="5">
        <v>102.5</v>
      </c>
      <c r="BO690" s="5">
        <v>103.5</v>
      </c>
      <c r="BP690" s="5">
        <v>104.5</v>
      </c>
      <c r="BQ690" s="5">
        <v>106.7</v>
      </c>
      <c r="BR690" s="5">
        <v>106</v>
      </c>
      <c r="BS690" s="5">
        <v>107.3</v>
      </c>
      <c r="BT690" s="5">
        <v>107.5</v>
      </c>
      <c r="BU690" s="5">
        <v>108.1</v>
      </c>
      <c r="BV690" s="5">
        <v>108.6</v>
      </c>
      <c r="BW690" s="5">
        <v>109.2</v>
      </c>
      <c r="BX690" s="5">
        <v>110</v>
      </c>
      <c r="BY690" s="5">
        <v>110.6</v>
      </c>
      <c r="BZ690" s="5">
        <v>111.9</v>
      </c>
      <c r="CA690" s="5">
        <v>111.6</v>
      </c>
      <c r="CB690" s="5">
        <v>110</v>
      </c>
      <c r="CC690" s="5">
        <v>111.3</v>
      </c>
      <c r="CD690" s="5">
        <v>112.3</v>
      </c>
      <c r="CE690" s="5">
        <v>111.8</v>
      </c>
      <c r="CF690" s="5">
        <v>111.5</v>
      </c>
      <c r="CG690" s="5">
        <v>111.4</v>
      </c>
      <c r="CH690" s="5">
        <v>111.3</v>
      </c>
      <c r="CI690" s="5">
        <v>111</v>
      </c>
      <c r="CJ690" s="5">
        <v>110.2</v>
      </c>
      <c r="CK690" s="5">
        <v>110.3</v>
      </c>
      <c r="CL690" s="5">
        <v>109.3</v>
      </c>
      <c r="CM690" s="5">
        <v>109.7</v>
      </c>
      <c r="CN690" s="5">
        <v>109.9</v>
      </c>
      <c r="CO690" s="5">
        <v>109.5</v>
      </c>
      <c r="CP690" s="5">
        <v>110</v>
      </c>
      <c r="CQ690" s="5">
        <v>109.5</v>
      </c>
      <c r="CR690" s="5">
        <v>109.8</v>
      </c>
      <c r="CS690" s="5">
        <v>110.5</v>
      </c>
      <c r="CT690" s="5">
        <v>109.4</v>
      </c>
      <c r="CU690" s="5">
        <v>108.8</v>
      </c>
      <c r="CV690" s="5">
        <v>108.3</v>
      </c>
      <c r="CW690" s="5">
        <v>108.1</v>
      </c>
      <c r="CX690" s="5">
        <v>109.5</v>
      </c>
      <c r="CY690" s="5">
        <v>110.9</v>
      </c>
      <c r="CZ690" s="5">
        <v>112.6</v>
      </c>
      <c r="DA690" s="5">
        <v>114.7</v>
      </c>
      <c r="DB690" s="5">
        <v>114.5</v>
      </c>
      <c r="DC690" s="5">
        <v>116.1</v>
      </c>
      <c r="DD690" s="5">
        <v>119.5</v>
      </c>
      <c r="DE690" s="5">
        <v>122.5</v>
      </c>
      <c r="DF690" s="5">
        <v>124.4</v>
      </c>
      <c r="DG690" s="5">
        <v>129.4</v>
      </c>
      <c r="DH690" s="5">
        <v>130.4</v>
      </c>
      <c r="DI690" s="5">
        <v>134.69999999999999</v>
      </c>
      <c r="DJ690" s="5">
        <v>137.1</v>
      </c>
      <c r="DK690" s="5">
        <v>138.9</v>
      </c>
      <c r="DL690" s="5">
        <v>138.80000000000001</v>
      </c>
      <c r="DM690" s="5">
        <v>140.1</v>
      </c>
      <c r="DN690" s="5">
        <v>141.9</v>
      </c>
      <c r="DO690" s="5">
        <v>142.19999999999999</v>
      </c>
      <c r="DP690" s="5">
        <v>143.1</v>
      </c>
      <c r="DQ690" s="5">
        <v>144.69999999999999</v>
      </c>
      <c r="DR690" s="5">
        <v>146.5</v>
      </c>
      <c r="DS690" s="5">
        <v>148.1</v>
      </c>
      <c r="DT690" s="5">
        <v>151.5</v>
      </c>
    </row>
    <row r="691" spans="1:124">
      <c r="A691" s="3" t="s">
        <v>1395</v>
      </c>
      <c r="B691" s="3" t="s">
        <v>1396</v>
      </c>
      <c r="C691" s="4">
        <v>8.2919999999999994E-2</v>
      </c>
      <c r="D691" s="5">
        <v>98.9</v>
      </c>
      <c r="E691" s="5">
        <v>100.7</v>
      </c>
      <c r="F691" s="5">
        <v>99</v>
      </c>
      <c r="G691" s="5">
        <v>96.4</v>
      </c>
      <c r="H691" s="5">
        <v>96.3</v>
      </c>
      <c r="I691" s="5">
        <v>97.9</v>
      </c>
      <c r="J691" s="5">
        <v>99.9</v>
      </c>
      <c r="K691" s="5">
        <v>98.8</v>
      </c>
      <c r="L691" s="5">
        <v>101.1</v>
      </c>
      <c r="M691" s="5">
        <v>98</v>
      </c>
      <c r="N691" s="5">
        <v>98.3</v>
      </c>
      <c r="O691" s="5">
        <v>98.8</v>
      </c>
      <c r="P691" s="5">
        <v>99.3</v>
      </c>
      <c r="Q691" s="5">
        <v>99.5</v>
      </c>
      <c r="R691" s="5">
        <v>96.5</v>
      </c>
      <c r="S691" s="5">
        <v>99</v>
      </c>
      <c r="T691" s="5">
        <v>101.1</v>
      </c>
      <c r="U691" s="5">
        <v>103.2</v>
      </c>
      <c r="V691" s="5">
        <v>104.5</v>
      </c>
      <c r="W691" s="5">
        <v>105</v>
      </c>
      <c r="X691" s="5">
        <v>106.9</v>
      </c>
      <c r="Y691" s="5">
        <v>105.8</v>
      </c>
      <c r="Z691" s="5">
        <v>106.7</v>
      </c>
      <c r="AA691" s="5">
        <v>106.1</v>
      </c>
      <c r="AB691" s="5">
        <v>104.7</v>
      </c>
      <c r="AC691" s="5">
        <v>105.1</v>
      </c>
      <c r="AD691" s="5">
        <v>104.6</v>
      </c>
      <c r="AE691" s="5">
        <v>103.2</v>
      </c>
      <c r="AF691" s="5">
        <v>105.7</v>
      </c>
      <c r="AG691" s="5">
        <v>107.6</v>
      </c>
      <c r="AH691" s="5">
        <v>107.8</v>
      </c>
      <c r="AI691" s="5">
        <v>109</v>
      </c>
      <c r="AJ691" s="5">
        <v>112</v>
      </c>
      <c r="AK691" s="5">
        <v>111.3</v>
      </c>
      <c r="AL691" s="5">
        <v>108.9</v>
      </c>
      <c r="AM691" s="5">
        <v>107.6</v>
      </c>
      <c r="AN691" s="5">
        <v>107.6</v>
      </c>
      <c r="AO691" s="5">
        <v>106.6</v>
      </c>
      <c r="AP691" s="5">
        <v>109.7</v>
      </c>
      <c r="AQ691" s="5">
        <v>105.6</v>
      </c>
      <c r="AR691" s="5">
        <v>102.7</v>
      </c>
      <c r="AS691" s="5">
        <v>104.4</v>
      </c>
      <c r="AT691" s="5">
        <v>104.7</v>
      </c>
      <c r="AU691" s="5">
        <v>104.2</v>
      </c>
      <c r="AV691" s="5">
        <v>102.2</v>
      </c>
      <c r="AW691" s="5">
        <v>102.4</v>
      </c>
      <c r="AX691" s="5">
        <v>101.2</v>
      </c>
      <c r="AY691" s="5">
        <v>101.1</v>
      </c>
      <c r="AZ691" s="5">
        <v>102.3</v>
      </c>
      <c r="BA691" s="5">
        <v>103.7</v>
      </c>
      <c r="BB691" s="5">
        <v>100.4</v>
      </c>
      <c r="BC691" s="5">
        <v>101</v>
      </c>
      <c r="BD691" s="5">
        <v>101</v>
      </c>
      <c r="BE691" s="5">
        <v>101.9</v>
      </c>
      <c r="BF691" s="5">
        <v>100.4</v>
      </c>
      <c r="BG691" s="5">
        <v>101.6</v>
      </c>
      <c r="BH691" s="5">
        <v>104</v>
      </c>
      <c r="BI691" s="5">
        <v>102.5</v>
      </c>
      <c r="BJ691" s="5">
        <v>105.9</v>
      </c>
      <c r="BK691" s="5">
        <v>103.6</v>
      </c>
      <c r="BL691" s="5">
        <v>105.3</v>
      </c>
      <c r="BM691" s="5">
        <v>104.8</v>
      </c>
      <c r="BN691" s="5">
        <v>107.7</v>
      </c>
      <c r="BO691" s="5">
        <v>106.5</v>
      </c>
      <c r="BP691" s="5">
        <v>109.2</v>
      </c>
      <c r="BQ691" s="5">
        <v>108.2</v>
      </c>
      <c r="BR691" s="5">
        <v>108</v>
      </c>
      <c r="BS691" s="5">
        <v>109.8</v>
      </c>
      <c r="BT691" s="5">
        <v>111.6</v>
      </c>
      <c r="BU691" s="5">
        <v>112.2</v>
      </c>
      <c r="BV691" s="5">
        <v>111.4</v>
      </c>
      <c r="BW691" s="5">
        <v>112.2</v>
      </c>
      <c r="BX691" s="5">
        <v>112.6</v>
      </c>
      <c r="BY691" s="5">
        <v>111</v>
      </c>
      <c r="BZ691" s="5">
        <v>112.4</v>
      </c>
      <c r="CA691" s="5">
        <v>113.6</v>
      </c>
      <c r="CB691" s="5">
        <v>110.7</v>
      </c>
      <c r="CC691" s="5">
        <v>112.6</v>
      </c>
      <c r="CD691" s="5">
        <v>113.4</v>
      </c>
      <c r="CE691" s="5">
        <v>115.6</v>
      </c>
      <c r="CF691" s="5">
        <v>113.1</v>
      </c>
      <c r="CG691" s="5">
        <v>115.6</v>
      </c>
      <c r="CH691" s="5">
        <v>114</v>
      </c>
      <c r="CI691" s="5">
        <v>113.9</v>
      </c>
      <c r="CJ691" s="5">
        <v>112.2</v>
      </c>
      <c r="CK691" s="5">
        <v>111.1</v>
      </c>
      <c r="CL691" s="5">
        <v>109.2</v>
      </c>
      <c r="CM691" s="5">
        <v>112.1</v>
      </c>
      <c r="CN691" s="5">
        <v>111.1</v>
      </c>
      <c r="CO691" s="5">
        <v>109.2</v>
      </c>
      <c r="CP691" s="5">
        <v>110.2</v>
      </c>
      <c r="CQ691" s="5">
        <v>112.6</v>
      </c>
      <c r="CR691" s="5">
        <v>109.6</v>
      </c>
      <c r="CS691" s="5">
        <v>110.7</v>
      </c>
      <c r="CT691" s="5">
        <v>109.9</v>
      </c>
      <c r="CU691" s="5">
        <v>108.5</v>
      </c>
      <c r="CV691" s="5">
        <v>108.7</v>
      </c>
      <c r="CW691" s="5">
        <v>108.4</v>
      </c>
      <c r="CX691" s="5">
        <v>106.9</v>
      </c>
      <c r="CY691" s="5">
        <v>107.4</v>
      </c>
      <c r="CZ691" s="5">
        <v>110.9</v>
      </c>
      <c r="DA691" s="5">
        <v>114.9</v>
      </c>
      <c r="DB691" s="5">
        <v>114.3</v>
      </c>
      <c r="DC691" s="5">
        <v>119.3</v>
      </c>
      <c r="DD691" s="5">
        <v>120.1</v>
      </c>
      <c r="DE691" s="5">
        <v>123.6</v>
      </c>
      <c r="DF691" s="5">
        <v>124.6</v>
      </c>
      <c r="DG691" s="5">
        <v>129.5</v>
      </c>
      <c r="DH691" s="5">
        <v>130.6</v>
      </c>
      <c r="DI691" s="5">
        <v>133.69999999999999</v>
      </c>
      <c r="DJ691" s="5">
        <v>139.9</v>
      </c>
      <c r="DK691" s="5">
        <v>144.4</v>
      </c>
      <c r="DL691" s="5">
        <v>142.4</v>
      </c>
      <c r="DM691" s="5">
        <v>141.4</v>
      </c>
      <c r="DN691" s="5">
        <v>143.9</v>
      </c>
      <c r="DO691" s="5">
        <v>146.30000000000001</v>
      </c>
      <c r="DP691" s="5">
        <v>150.4</v>
      </c>
      <c r="DQ691" s="5">
        <v>151.6</v>
      </c>
      <c r="DR691" s="5">
        <v>154</v>
      </c>
      <c r="DS691" s="5">
        <v>158.19999999999999</v>
      </c>
      <c r="DT691" s="5">
        <v>160.1</v>
      </c>
    </row>
    <row r="692" spans="1:124">
      <c r="A692" s="3" t="s">
        <v>1397</v>
      </c>
      <c r="B692" s="3" t="s">
        <v>1398</v>
      </c>
      <c r="C692" s="4">
        <v>3.6600000000000001E-3</v>
      </c>
      <c r="D692" s="5">
        <v>94.2</v>
      </c>
      <c r="E692" s="5">
        <v>99.1</v>
      </c>
      <c r="F692" s="5">
        <v>103.1</v>
      </c>
      <c r="G692" s="5">
        <v>101.4</v>
      </c>
      <c r="H692" s="5">
        <v>98.2</v>
      </c>
      <c r="I692" s="5">
        <v>107.8</v>
      </c>
      <c r="J692" s="5">
        <v>103.4</v>
      </c>
      <c r="K692" s="5">
        <v>104.5</v>
      </c>
      <c r="L692" s="5">
        <v>104.7</v>
      </c>
      <c r="M692" s="5">
        <v>106.5</v>
      </c>
      <c r="N692" s="5">
        <v>105.3</v>
      </c>
      <c r="O692" s="5">
        <v>104.8</v>
      </c>
      <c r="P692" s="5">
        <v>101.6</v>
      </c>
      <c r="Q692" s="5">
        <v>101.7</v>
      </c>
      <c r="R692" s="5">
        <v>104.7</v>
      </c>
      <c r="S692" s="5">
        <v>100.9</v>
      </c>
      <c r="T692" s="5">
        <v>107.8</v>
      </c>
      <c r="U692" s="5">
        <v>111</v>
      </c>
      <c r="V692" s="5">
        <v>114.1</v>
      </c>
      <c r="W692" s="5">
        <v>109.3</v>
      </c>
      <c r="X692" s="5">
        <v>106.6</v>
      </c>
      <c r="Y692" s="5">
        <v>104.6</v>
      </c>
      <c r="Z692" s="5">
        <v>110.8</v>
      </c>
      <c r="AA692" s="5">
        <v>111</v>
      </c>
      <c r="AB692" s="5">
        <v>108</v>
      </c>
      <c r="AC692" s="5">
        <v>115.2</v>
      </c>
      <c r="AD692" s="5">
        <v>119.8</v>
      </c>
      <c r="AE692" s="5">
        <v>120.3</v>
      </c>
      <c r="AF692" s="5">
        <v>116.8</v>
      </c>
      <c r="AG692" s="5">
        <v>118.3</v>
      </c>
      <c r="AH692" s="5">
        <v>115.7</v>
      </c>
      <c r="AI692" s="5">
        <v>118.5</v>
      </c>
      <c r="AJ692" s="5">
        <v>118.7</v>
      </c>
      <c r="AK692" s="5">
        <v>117</v>
      </c>
      <c r="AL692" s="5">
        <v>114.5</v>
      </c>
      <c r="AM692" s="5">
        <v>115.3</v>
      </c>
      <c r="AN692" s="5">
        <v>116.9</v>
      </c>
      <c r="AO692" s="5">
        <v>116</v>
      </c>
      <c r="AP692" s="5">
        <v>117.7</v>
      </c>
      <c r="AQ692" s="5">
        <v>120.2</v>
      </c>
      <c r="AR692" s="5">
        <v>104.3</v>
      </c>
      <c r="AS692" s="5">
        <v>108</v>
      </c>
      <c r="AT692" s="5">
        <v>108</v>
      </c>
      <c r="AU692" s="5">
        <v>105.4</v>
      </c>
      <c r="AV692" s="5">
        <v>102.6</v>
      </c>
      <c r="AW692" s="5">
        <v>105.6</v>
      </c>
      <c r="AX692" s="5">
        <v>106.4</v>
      </c>
      <c r="AY692" s="5">
        <v>103</v>
      </c>
      <c r="AZ692" s="5">
        <v>105.4</v>
      </c>
      <c r="BA692" s="5">
        <v>102.2</v>
      </c>
      <c r="BB692" s="5">
        <v>102.9</v>
      </c>
      <c r="BC692" s="5">
        <v>102.9</v>
      </c>
      <c r="BD692" s="5">
        <v>106.1</v>
      </c>
      <c r="BE692" s="5">
        <v>107.1</v>
      </c>
      <c r="BF692" s="5">
        <v>106.8</v>
      </c>
      <c r="BG692" s="5">
        <v>101.4</v>
      </c>
      <c r="BH692" s="5">
        <v>102.1</v>
      </c>
      <c r="BI692" s="5">
        <v>102.1</v>
      </c>
      <c r="BJ692" s="5">
        <v>102.1</v>
      </c>
      <c r="BK692" s="5">
        <v>102.1</v>
      </c>
      <c r="BL692" s="5">
        <v>102.1</v>
      </c>
      <c r="BM692" s="5">
        <v>101.7</v>
      </c>
      <c r="BN692" s="5">
        <v>101.7</v>
      </c>
      <c r="BO692" s="5">
        <v>101.6</v>
      </c>
      <c r="BP692" s="5">
        <v>102</v>
      </c>
      <c r="BQ692" s="5">
        <v>104</v>
      </c>
      <c r="BR692" s="5">
        <v>104.8</v>
      </c>
      <c r="BS692" s="5">
        <v>102.4</v>
      </c>
      <c r="BT692" s="5">
        <v>116.2</v>
      </c>
      <c r="BU692" s="5">
        <v>113</v>
      </c>
      <c r="BV692" s="5">
        <v>115</v>
      </c>
      <c r="BW692" s="5">
        <v>119</v>
      </c>
      <c r="BX692" s="5">
        <v>116.7</v>
      </c>
      <c r="BY692" s="5">
        <v>121.5</v>
      </c>
      <c r="BZ692" s="5">
        <v>119</v>
      </c>
      <c r="CA692" s="5">
        <v>119.1</v>
      </c>
      <c r="CB692" s="5">
        <v>119.6</v>
      </c>
      <c r="CC692" s="5">
        <v>118.8</v>
      </c>
      <c r="CD692" s="5">
        <v>122.6</v>
      </c>
      <c r="CE692" s="5">
        <v>114.8</v>
      </c>
      <c r="CF692" s="5">
        <v>115.3</v>
      </c>
      <c r="CG692" s="5">
        <v>117.4</v>
      </c>
      <c r="CH692" s="5">
        <v>119.5</v>
      </c>
      <c r="CI692" s="5">
        <v>118.7</v>
      </c>
      <c r="CJ692" s="5">
        <v>114.6</v>
      </c>
      <c r="CK692" s="5">
        <v>113.2</v>
      </c>
      <c r="CL692" s="5">
        <v>113.3</v>
      </c>
      <c r="CM692" s="5">
        <v>111.7</v>
      </c>
      <c r="CN692" s="5">
        <v>111.9</v>
      </c>
      <c r="CO692" s="5">
        <v>111.4</v>
      </c>
      <c r="CP692" s="5">
        <v>115.6</v>
      </c>
      <c r="CQ692" s="5">
        <v>114.9</v>
      </c>
      <c r="CR692" s="5">
        <v>118.2</v>
      </c>
      <c r="CS692" s="5">
        <v>121</v>
      </c>
      <c r="CT692" s="5">
        <v>124.1</v>
      </c>
      <c r="CU692" s="5">
        <v>121.4</v>
      </c>
      <c r="CV692" s="5">
        <v>121.4</v>
      </c>
      <c r="CW692" s="5">
        <v>120.8</v>
      </c>
      <c r="CX692" s="5">
        <v>120.7</v>
      </c>
      <c r="CY692" s="5">
        <v>122.4</v>
      </c>
      <c r="CZ692" s="5">
        <v>118.2</v>
      </c>
      <c r="DA692" s="5">
        <v>123.2</v>
      </c>
      <c r="DB692" s="5">
        <v>128.30000000000001</v>
      </c>
      <c r="DC692" s="5">
        <v>123.1</v>
      </c>
      <c r="DD692" s="5">
        <v>125</v>
      </c>
      <c r="DE692" s="5">
        <v>129.9</v>
      </c>
      <c r="DF692" s="5">
        <v>127.9</v>
      </c>
      <c r="DG692" s="5">
        <v>117.8</v>
      </c>
      <c r="DH692" s="5">
        <v>121.4</v>
      </c>
      <c r="DI692" s="5">
        <v>131.30000000000001</v>
      </c>
      <c r="DJ692" s="5">
        <v>136.80000000000001</v>
      </c>
      <c r="DK692" s="5">
        <v>129.80000000000001</v>
      </c>
      <c r="DL692" s="5">
        <v>131.6</v>
      </c>
      <c r="DM692" s="5">
        <v>134.9</v>
      </c>
      <c r="DN692" s="5">
        <v>140.5</v>
      </c>
      <c r="DO692" s="5">
        <v>134.5</v>
      </c>
      <c r="DP692" s="5">
        <v>135.1</v>
      </c>
      <c r="DQ692" s="5">
        <v>136.9</v>
      </c>
      <c r="DR692" s="5">
        <v>139.69999999999999</v>
      </c>
      <c r="DS692" s="5">
        <v>137.69999999999999</v>
      </c>
      <c r="DT692" s="5">
        <v>142.30000000000001</v>
      </c>
    </row>
    <row r="693" spans="1:124">
      <c r="A693" s="3" t="s">
        <v>1399</v>
      </c>
      <c r="B693" s="3" t="s">
        <v>1400</v>
      </c>
      <c r="C693" s="4">
        <v>2.1569999999999999E-2</v>
      </c>
      <c r="D693" s="5">
        <v>102.4</v>
      </c>
      <c r="E693" s="5">
        <v>105.2</v>
      </c>
      <c r="F693" s="5">
        <v>111.3</v>
      </c>
      <c r="G693" s="5">
        <v>111.7</v>
      </c>
      <c r="H693" s="5">
        <v>113</v>
      </c>
      <c r="I693" s="5">
        <v>113</v>
      </c>
      <c r="J693" s="5">
        <v>113.8</v>
      </c>
      <c r="K693" s="5">
        <v>113</v>
      </c>
      <c r="L693" s="5">
        <v>113</v>
      </c>
      <c r="M693" s="5">
        <v>113</v>
      </c>
      <c r="N693" s="5">
        <v>113</v>
      </c>
      <c r="O693" s="5">
        <v>113.1</v>
      </c>
      <c r="P693" s="5">
        <v>111.7</v>
      </c>
      <c r="Q693" s="5">
        <v>112.1</v>
      </c>
      <c r="R693" s="5">
        <v>112.1</v>
      </c>
      <c r="S693" s="5">
        <v>112.1</v>
      </c>
      <c r="T693" s="5">
        <v>112.9</v>
      </c>
      <c r="U693" s="5">
        <v>114.2</v>
      </c>
      <c r="V693" s="5">
        <v>109.2</v>
      </c>
      <c r="W693" s="5">
        <v>114.2</v>
      </c>
      <c r="X693" s="5">
        <v>115.9</v>
      </c>
      <c r="Y693" s="5">
        <v>116.4</v>
      </c>
      <c r="Z693" s="5">
        <v>116.9</v>
      </c>
      <c r="AA693" s="5">
        <v>116.5</v>
      </c>
      <c r="AB693" s="5">
        <v>115.4</v>
      </c>
      <c r="AC693" s="5">
        <v>115.4</v>
      </c>
      <c r="AD693" s="5">
        <v>115.4</v>
      </c>
      <c r="AE693" s="5">
        <v>115.4</v>
      </c>
      <c r="AF693" s="5">
        <v>115.4</v>
      </c>
      <c r="AG693" s="5">
        <v>116</v>
      </c>
      <c r="AH693" s="5">
        <v>116</v>
      </c>
      <c r="AI693" s="5">
        <v>110.3</v>
      </c>
      <c r="AJ693" s="5">
        <v>109.7</v>
      </c>
      <c r="AK693" s="5">
        <v>108.9</v>
      </c>
      <c r="AL693" s="5">
        <v>108</v>
      </c>
      <c r="AM693" s="5">
        <v>108</v>
      </c>
      <c r="AN693" s="5">
        <v>108</v>
      </c>
      <c r="AO693" s="5">
        <v>110.9</v>
      </c>
      <c r="AP693" s="5">
        <v>110.5</v>
      </c>
      <c r="AQ693" s="5">
        <v>110</v>
      </c>
      <c r="AR693" s="5">
        <v>109.4</v>
      </c>
      <c r="AS693" s="5">
        <v>108.8</v>
      </c>
      <c r="AT693" s="5">
        <v>106.8</v>
      </c>
      <c r="AU693" s="5">
        <v>106.4</v>
      </c>
      <c r="AV693" s="5">
        <v>105.9</v>
      </c>
      <c r="AW693" s="5">
        <v>102.7</v>
      </c>
      <c r="AX693" s="5">
        <v>102.3</v>
      </c>
      <c r="AY693" s="5">
        <v>99.4</v>
      </c>
      <c r="AZ693" s="5">
        <v>99.4</v>
      </c>
      <c r="BA693" s="5">
        <v>99.4</v>
      </c>
      <c r="BB693" s="5">
        <v>98.8</v>
      </c>
      <c r="BC693" s="5">
        <v>98.8</v>
      </c>
      <c r="BD693" s="5">
        <v>98.8</v>
      </c>
      <c r="BE693" s="5">
        <v>98.8</v>
      </c>
      <c r="BF693" s="5">
        <v>98.8</v>
      </c>
      <c r="BG693" s="5">
        <v>99.6</v>
      </c>
      <c r="BH693" s="5">
        <v>99.6</v>
      </c>
      <c r="BI693" s="5">
        <v>100.7</v>
      </c>
      <c r="BJ693" s="5">
        <v>100.7</v>
      </c>
      <c r="BK693" s="5">
        <v>101.8</v>
      </c>
      <c r="BL693" s="5">
        <v>101.8</v>
      </c>
      <c r="BM693" s="5">
        <v>101.8</v>
      </c>
      <c r="BN693" s="5">
        <v>102.2</v>
      </c>
      <c r="BO693" s="5">
        <v>103.6</v>
      </c>
      <c r="BP693" s="5">
        <v>105.9</v>
      </c>
      <c r="BQ693" s="5">
        <v>107.9</v>
      </c>
      <c r="BR693" s="5">
        <v>107.9</v>
      </c>
      <c r="BS693" s="5">
        <v>110.8</v>
      </c>
      <c r="BT693" s="5">
        <v>110.8</v>
      </c>
      <c r="BU693" s="5">
        <v>110.1</v>
      </c>
      <c r="BV693" s="5">
        <v>110.1</v>
      </c>
      <c r="BW693" s="5">
        <v>111.4</v>
      </c>
      <c r="BX693" s="5">
        <v>111.4</v>
      </c>
      <c r="BY693" s="5">
        <v>112.5</v>
      </c>
      <c r="BZ693" s="5">
        <v>113.6</v>
      </c>
      <c r="CA693" s="5">
        <v>113</v>
      </c>
      <c r="CB693" s="5">
        <v>113</v>
      </c>
      <c r="CC693" s="5">
        <v>112.5</v>
      </c>
      <c r="CD693" s="5">
        <v>113.2</v>
      </c>
      <c r="CE693" s="5">
        <v>113.4</v>
      </c>
      <c r="CF693" s="5">
        <v>113.4</v>
      </c>
      <c r="CG693" s="5">
        <v>112.8</v>
      </c>
      <c r="CH693" s="5">
        <v>112.8</v>
      </c>
      <c r="CI693" s="5">
        <v>112.8</v>
      </c>
      <c r="CJ693" s="5">
        <v>113.6</v>
      </c>
      <c r="CK693" s="5">
        <v>112.3</v>
      </c>
      <c r="CL693" s="5">
        <v>112.1</v>
      </c>
      <c r="CM693" s="5">
        <v>112.1</v>
      </c>
      <c r="CN693" s="5">
        <v>112.1</v>
      </c>
      <c r="CO693" s="5">
        <v>112.1</v>
      </c>
      <c r="CP693" s="5">
        <v>112.1</v>
      </c>
      <c r="CQ693" s="5">
        <v>112.1</v>
      </c>
      <c r="CR693" s="5">
        <v>112.1</v>
      </c>
      <c r="CS693" s="5">
        <v>111.2</v>
      </c>
      <c r="CT693" s="5">
        <v>110.7</v>
      </c>
      <c r="CU693" s="5">
        <v>110.7</v>
      </c>
      <c r="CV693" s="5">
        <v>110.7</v>
      </c>
      <c r="CW693" s="5">
        <v>110.7</v>
      </c>
      <c r="CX693" s="5">
        <v>107.9</v>
      </c>
      <c r="CY693" s="5">
        <v>107.6</v>
      </c>
      <c r="CZ693" s="5">
        <v>109.9</v>
      </c>
      <c r="DA693" s="5">
        <v>111.7</v>
      </c>
      <c r="DB693" s="5">
        <v>111.7</v>
      </c>
      <c r="DC693" s="5">
        <v>114.8</v>
      </c>
      <c r="DD693" s="5">
        <v>127.4</v>
      </c>
      <c r="DE693" s="5">
        <v>129.4</v>
      </c>
      <c r="DF693" s="5">
        <v>132.6</v>
      </c>
      <c r="DG693" s="5">
        <v>137.80000000000001</v>
      </c>
      <c r="DH693" s="5">
        <v>138.4</v>
      </c>
      <c r="DI693" s="5">
        <v>144.1</v>
      </c>
      <c r="DJ693" s="5">
        <v>145.69999999999999</v>
      </c>
      <c r="DK693" s="5">
        <v>147.6</v>
      </c>
      <c r="DL693" s="5">
        <v>147.5</v>
      </c>
      <c r="DM693" s="5">
        <v>147.6</v>
      </c>
      <c r="DN693" s="5">
        <v>149.80000000000001</v>
      </c>
      <c r="DO693" s="5">
        <v>149.80000000000001</v>
      </c>
      <c r="DP693" s="5">
        <v>148.80000000000001</v>
      </c>
      <c r="DQ693" s="5">
        <v>149.30000000000001</v>
      </c>
      <c r="DR693" s="5">
        <v>149.1</v>
      </c>
      <c r="DS693" s="5">
        <v>155.19999999999999</v>
      </c>
      <c r="DT693" s="5">
        <v>157.4</v>
      </c>
    </row>
    <row r="694" spans="1:124">
      <c r="A694" s="3" t="s">
        <v>1401</v>
      </c>
      <c r="B694" s="3" t="s">
        <v>1402</v>
      </c>
      <c r="C694" s="4">
        <v>4.7410000000000001E-2</v>
      </c>
      <c r="D694" s="5">
        <v>100.3</v>
      </c>
      <c r="E694" s="5">
        <v>100.7</v>
      </c>
      <c r="F694" s="5">
        <v>100</v>
      </c>
      <c r="G694" s="5">
        <v>103.3</v>
      </c>
      <c r="H694" s="5">
        <v>100.6</v>
      </c>
      <c r="I694" s="5">
        <v>101.3</v>
      </c>
      <c r="J694" s="5">
        <v>105.2</v>
      </c>
      <c r="K694" s="5">
        <v>104.5</v>
      </c>
      <c r="L694" s="5">
        <v>104.4</v>
      </c>
      <c r="M694" s="5">
        <v>106</v>
      </c>
      <c r="N694" s="5">
        <v>107.2</v>
      </c>
      <c r="O694" s="5">
        <v>107.4</v>
      </c>
      <c r="P694" s="5">
        <v>106.5</v>
      </c>
      <c r="Q694" s="5">
        <v>106.2</v>
      </c>
      <c r="R694" s="5">
        <v>107</v>
      </c>
      <c r="S694" s="5">
        <v>107.2</v>
      </c>
      <c r="T694" s="5">
        <v>107.3</v>
      </c>
      <c r="U694" s="5">
        <v>107.7</v>
      </c>
      <c r="V694" s="5">
        <v>108.2</v>
      </c>
      <c r="W694" s="5">
        <v>105.4</v>
      </c>
      <c r="X694" s="5">
        <v>104.7</v>
      </c>
      <c r="Y694" s="5">
        <v>105.5</v>
      </c>
      <c r="Z694" s="5">
        <v>106.2</v>
      </c>
      <c r="AA694" s="5">
        <v>107.3</v>
      </c>
      <c r="AB694" s="5">
        <v>107.6</v>
      </c>
      <c r="AC694" s="5">
        <v>107.7</v>
      </c>
      <c r="AD694" s="5">
        <v>109.8</v>
      </c>
      <c r="AE694" s="5">
        <v>111</v>
      </c>
      <c r="AF694" s="5">
        <v>111.9</v>
      </c>
      <c r="AG694" s="5">
        <v>112.1</v>
      </c>
      <c r="AH694" s="5">
        <v>113.3</v>
      </c>
      <c r="AI694" s="5">
        <v>113.2</v>
      </c>
      <c r="AJ694" s="5">
        <v>112.8</v>
      </c>
      <c r="AK694" s="5">
        <v>113.2</v>
      </c>
      <c r="AL694" s="5">
        <v>113.2</v>
      </c>
      <c r="AM694" s="5">
        <v>112.9</v>
      </c>
      <c r="AN694" s="5">
        <v>112</v>
      </c>
      <c r="AO694" s="5">
        <v>113.7</v>
      </c>
      <c r="AP694" s="5">
        <v>112.7</v>
      </c>
      <c r="AQ694" s="5">
        <v>113.3</v>
      </c>
      <c r="AR694" s="5">
        <v>112.8</v>
      </c>
      <c r="AS694" s="5">
        <v>110.3</v>
      </c>
      <c r="AT694" s="5">
        <v>106.9</v>
      </c>
      <c r="AU694" s="5">
        <v>105.7</v>
      </c>
      <c r="AV694" s="5">
        <v>106.5</v>
      </c>
      <c r="AW694" s="5">
        <v>106.1</v>
      </c>
      <c r="AX694" s="5">
        <v>106.7</v>
      </c>
      <c r="AY694" s="5">
        <v>106.9</v>
      </c>
      <c r="AZ694" s="5">
        <v>111.4</v>
      </c>
      <c r="BA694" s="5">
        <v>107.2</v>
      </c>
      <c r="BB694" s="5">
        <v>107.9</v>
      </c>
      <c r="BC694" s="5">
        <v>108.3</v>
      </c>
      <c r="BD694" s="5">
        <v>109</v>
      </c>
      <c r="BE694" s="5">
        <v>109.2</v>
      </c>
      <c r="BF694" s="5">
        <v>109.3</v>
      </c>
      <c r="BG694" s="5">
        <v>109.2</v>
      </c>
      <c r="BH694" s="5">
        <v>110</v>
      </c>
      <c r="BI694" s="5">
        <v>110.7</v>
      </c>
      <c r="BJ694" s="5">
        <v>110.9</v>
      </c>
      <c r="BK694" s="5">
        <v>112.1</v>
      </c>
      <c r="BL694" s="5">
        <v>111.9</v>
      </c>
      <c r="BM694" s="5">
        <v>112.6</v>
      </c>
      <c r="BN694" s="5">
        <v>112.5</v>
      </c>
      <c r="BO694" s="5">
        <v>115.2</v>
      </c>
      <c r="BP694" s="5">
        <v>114.5</v>
      </c>
      <c r="BQ694" s="5">
        <v>115.5</v>
      </c>
      <c r="BR694" s="5">
        <v>112.4</v>
      </c>
      <c r="BS694" s="5">
        <v>115.6</v>
      </c>
      <c r="BT694" s="5">
        <v>112</v>
      </c>
      <c r="BU694" s="5">
        <v>113.4</v>
      </c>
      <c r="BV694" s="5">
        <v>116.1</v>
      </c>
      <c r="BW694" s="5">
        <v>117.8</v>
      </c>
      <c r="BX694" s="5">
        <v>118.3</v>
      </c>
      <c r="BY694" s="5">
        <v>116.2</v>
      </c>
      <c r="BZ694" s="5">
        <v>117.8</v>
      </c>
      <c r="CA694" s="5">
        <v>117.9</v>
      </c>
      <c r="CB694" s="5">
        <v>116.7</v>
      </c>
      <c r="CC694" s="5">
        <v>121.2</v>
      </c>
      <c r="CD694" s="5">
        <v>123.3</v>
      </c>
      <c r="CE694" s="5">
        <v>115.6</v>
      </c>
      <c r="CF694" s="5">
        <v>115.8</v>
      </c>
      <c r="CG694" s="5">
        <v>116.3</v>
      </c>
      <c r="CH694" s="5">
        <v>118.6</v>
      </c>
      <c r="CI694" s="5">
        <v>113.4</v>
      </c>
      <c r="CJ694" s="5">
        <v>111.6</v>
      </c>
      <c r="CK694" s="5">
        <v>111.8</v>
      </c>
      <c r="CL694" s="5">
        <v>112.9</v>
      </c>
      <c r="CM694" s="5">
        <v>114.1</v>
      </c>
      <c r="CN694" s="5">
        <v>114.1</v>
      </c>
      <c r="CO694" s="5">
        <v>118.2</v>
      </c>
      <c r="CP694" s="5">
        <v>117.8</v>
      </c>
      <c r="CQ694" s="5">
        <v>113</v>
      </c>
      <c r="CR694" s="5">
        <v>114.8</v>
      </c>
      <c r="CS694" s="5">
        <v>117.7</v>
      </c>
      <c r="CT694" s="5">
        <v>111.7</v>
      </c>
      <c r="CU694" s="5">
        <v>116.5</v>
      </c>
      <c r="CV694" s="5">
        <v>116.2</v>
      </c>
      <c r="CW694" s="5">
        <v>114.3</v>
      </c>
      <c r="CX694" s="5">
        <v>119.2</v>
      </c>
      <c r="CY694" s="5">
        <v>118</v>
      </c>
      <c r="CZ694" s="5">
        <v>116.8</v>
      </c>
      <c r="DA694" s="5">
        <v>113.9</v>
      </c>
      <c r="DB694" s="5">
        <v>112.3</v>
      </c>
      <c r="DC694" s="5">
        <v>113.5</v>
      </c>
      <c r="DD694" s="5">
        <v>114.4</v>
      </c>
      <c r="DE694" s="5">
        <v>115.2</v>
      </c>
      <c r="DF694" s="5">
        <v>120.2</v>
      </c>
      <c r="DG694" s="5">
        <v>120.4</v>
      </c>
      <c r="DH694" s="5">
        <v>120.3</v>
      </c>
      <c r="DI694" s="5">
        <v>126.5</v>
      </c>
      <c r="DJ694" s="5">
        <v>129.4</v>
      </c>
      <c r="DK694" s="5">
        <v>130.9</v>
      </c>
      <c r="DL694" s="5">
        <v>128.19999999999999</v>
      </c>
      <c r="DM694" s="5">
        <v>129.6</v>
      </c>
      <c r="DN694" s="5">
        <v>131.80000000000001</v>
      </c>
      <c r="DO694" s="5">
        <v>131.1</v>
      </c>
      <c r="DP694" s="5">
        <v>129.19999999999999</v>
      </c>
      <c r="DQ694" s="5">
        <v>129.69999999999999</v>
      </c>
      <c r="DR694" s="5">
        <v>132.80000000000001</v>
      </c>
      <c r="DS694" s="5">
        <v>121.8</v>
      </c>
      <c r="DT694" s="5">
        <v>137.19999999999999</v>
      </c>
    </row>
    <row r="695" spans="1:124">
      <c r="A695" s="3" t="s">
        <v>1403</v>
      </c>
      <c r="B695" s="3" t="s">
        <v>1404</v>
      </c>
      <c r="C695" s="4">
        <v>2.6669999999999999E-2</v>
      </c>
      <c r="D695" s="5">
        <v>98.5</v>
      </c>
      <c r="E695" s="5">
        <v>101</v>
      </c>
      <c r="F695" s="5">
        <v>101.8</v>
      </c>
      <c r="G695" s="5">
        <v>100.2</v>
      </c>
      <c r="H695" s="5">
        <v>100.3</v>
      </c>
      <c r="I695" s="5">
        <v>102.3</v>
      </c>
      <c r="J695" s="5">
        <v>102.6</v>
      </c>
      <c r="K695" s="5">
        <v>99.9</v>
      </c>
      <c r="L695" s="5">
        <v>106.2</v>
      </c>
      <c r="M695" s="5">
        <v>108.5</v>
      </c>
      <c r="N695" s="5">
        <v>108.1</v>
      </c>
      <c r="O695" s="5">
        <v>106.4</v>
      </c>
      <c r="P695" s="5">
        <v>107.9</v>
      </c>
      <c r="Q695" s="5">
        <v>108.3</v>
      </c>
      <c r="R695" s="5">
        <v>109.9</v>
      </c>
      <c r="S695" s="5">
        <v>105.8</v>
      </c>
      <c r="T695" s="5">
        <v>106</v>
      </c>
      <c r="U695" s="5">
        <v>106.9</v>
      </c>
      <c r="V695" s="5">
        <v>107.4</v>
      </c>
      <c r="W695" s="5">
        <v>106</v>
      </c>
      <c r="X695" s="5">
        <v>105</v>
      </c>
      <c r="Y695" s="5">
        <v>105.7</v>
      </c>
      <c r="Z695" s="5">
        <v>106.5</v>
      </c>
      <c r="AA695" s="5">
        <v>109.1</v>
      </c>
      <c r="AB695" s="5">
        <v>109.6</v>
      </c>
      <c r="AC695" s="5">
        <v>110.7</v>
      </c>
      <c r="AD695" s="5">
        <v>109.8</v>
      </c>
      <c r="AE695" s="5">
        <v>111.7</v>
      </c>
      <c r="AF695" s="5">
        <v>114</v>
      </c>
      <c r="AG695" s="5">
        <v>115.4</v>
      </c>
      <c r="AH695" s="5">
        <v>117.2</v>
      </c>
      <c r="AI695" s="5">
        <v>119.4</v>
      </c>
      <c r="AJ695" s="5">
        <v>118</v>
      </c>
      <c r="AK695" s="5">
        <v>115.5</v>
      </c>
      <c r="AL695" s="5">
        <v>116.7</v>
      </c>
      <c r="AM695" s="5">
        <v>115.8</v>
      </c>
      <c r="AN695" s="5">
        <v>116</v>
      </c>
      <c r="AO695" s="5">
        <v>112.1</v>
      </c>
      <c r="AP695" s="5">
        <v>110.1</v>
      </c>
      <c r="AQ695" s="5">
        <v>108.5</v>
      </c>
      <c r="AR695" s="5">
        <v>113</v>
      </c>
      <c r="AS695" s="5">
        <v>112.8</v>
      </c>
      <c r="AT695" s="5">
        <v>112.4</v>
      </c>
      <c r="AU695" s="5">
        <v>110.5</v>
      </c>
      <c r="AV695" s="5">
        <v>110.3</v>
      </c>
      <c r="AW695" s="5">
        <v>111.5</v>
      </c>
      <c r="AX695" s="5">
        <v>111.1</v>
      </c>
      <c r="AY695" s="5">
        <v>109.5</v>
      </c>
      <c r="AZ695" s="5">
        <v>108.9</v>
      </c>
      <c r="BA695" s="5">
        <v>110.1</v>
      </c>
      <c r="BB695" s="5">
        <v>109.1</v>
      </c>
      <c r="BC695" s="5">
        <v>110.6</v>
      </c>
      <c r="BD695" s="5">
        <v>109.5</v>
      </c>
      <c r="BE695" s="5">
        <v>109.2</v>
      </c>
      <c r="BF695" s="5">
        <v>110</v>
      </c>
      <c r="BG695" s="5">
        <v>110.5</v>
      </c>
      <c r="BH695" s="5">
        <v>111.8</v>
      </c>
      <c r="BI695" s="5">
        <v>112.5</v>
      </c>
      <c r="BJ695" s="5">
        <v>113.6</v>
      </c>
      <c r="BK695" s="5">
        <v>115.7</v>
      </c>
      <c r="BL695" s="5">
        <v>117.5</v>
      </c>
      <c r="BM695" s="5">
        <v>117</v>
      </c>
      <c r="BN695" s="5">
        <v>117.4</v>
      </c>
      <c r="BO695" s="5">
        <v>117.9</v>
      </c>
      <c r="BP695" s="5">
        <v>118.5</v>
      </c>
      <c r="BQ695" s="5">
        <v>121.9</v>
      </c>
      <c r="BR695" s="5">
        <v>123.1</v>
      </c>
      <c r="BS695" s="5">
        <v>122.9</v>
      </c>
      <c r="BT695" s="5">
        <v>122.2</v>
      </c>
      <c r="BU695" s="5">
        <v>124</v>
      </c>
      <c r="BV695" s="5">
        <v>125.8</v>
      </c>
      <c r="BW695" s="5">
        <v>124.5</v>
      </c>
      <c r="BX695" s="5">
        <v>125.6</v>
      </c>
      <c r="BY695" s="5">
        <v>128.30000000000001</v>
      </c>
      <c r="BZ695" s="5">
        <v>128.19999999999999</v>
      </c>
      <c r="CA695" s="5">
        <v>128</v>
      </c>
      <c r="CB695" s="5">
        <v>126.6</v>
      </c>
      <c r="CC695" s="5">
        <v>128</v>
      </c>
      <c r="CD695" s="5">
        <v>128.6</v>
      </c>
      <c r="CE695" s="5">
        <v>129.30000000000001</v>
      </c>
      <c r="CF695" s="5">
        <v>127.8</v>
      </c>
      <c r="CG695" s="5">
        <v>124.3</v>
      </c>
      <c r="CH695" s="5">
        <v>124.1</v>
      </c>
      <c r="CI695" s="5">
        <v>118.2</v>
      </c>
      <c r="CJ695" s="5">
        <v>117.5</v>
      </c>
      <c r="CK695" s="5">
        <v>116.8</v>
      </c>
      <c r="CL695" s="5">
        <v>119.5</v>
      </c>
      <c r="CM695" s="5">
        <v>119.6</v>
      </c>
      <c r="CN695" s="5">
        <v>119.1</v>
      </c>
      <c r="CO695" s="5">
        <v>119.1</v>
      </c>
      <c r="CP695" s="5">
        <v>118.6</v>
      </c>
      <c r="CQ695" s="5">
        <v>116.3</v>
      </c>
      <c r="CR695" s="5">
        <v>116.8</v>
      </c>
      <c r="CS695" s="5">
        <v>117.2</v>
      </c>
      <c r="CT695" s="5">
        <v>116.4</v>
      </c>
      <c r="CU695" s="5">
        <v>116.7</v>
      </c>
      <c r="CV695" s="5">
        <v>117.8</v>
      </c>
      <c r="CW695" s="5">
        <v>117.5</v>
      </c>
      <c r="CX695" s="5">
        <v>118.2</v>
      </c>
      <c r="CY695" s="5">
        <v>119.1</v>
      </c>
      <c r="CZ695" s="5">
        <v>118.7</v>
      </c>
      <c r="DA695" s="5">
        <v>129</v>
      </c>
      <c r="DB695" s="5">
        <v>130.6</v>
      </c>
      <c r="DC695" s="5">
        <v>134</v>
      </c>
      <c r="DD695" s="5">
        <v>136.69999999999999</v>
      </c>
      <c r="DE695" s="5">
        <v>136.80000000000001</v>
      </c>
      <c r="DF695" s="5">
        <v>137</v>
      </c>
      <c r="DG695" s="5">
        <v>138.69999999999999</v>
      </c>
      <c r="DH695" s="5">
        <v>139.80000000000001</v>
      </c>
      <c r="DI695" s="5">
        <v>141.80000000000001</v>
      </c>
      <c r="DJ695" s="5">
        <v>140.80000000000001</v>
      </c>
      <c r="DK695" s="5">
        <v>142.30000000000001</v>
      </c>
      <c r="DL695" s="5">
        <v>145.19999999999999</v>
      </c>
      <c r="DM695" s="5">
        <v>149.4</v>
      </c>
      <c r="DN695" s="5">
        <v>153.5</v>
      </c>
      <c r="DO695" s="5">
        <v>152.5</v>
      </c>
      <c r="DP695" s="5">
        <v>152.69999999999999</v>
      </c>
      <c r="DQ695" s="5">
        <v>154.5</v>
      </c>
      <c r="DR695" s="5">
        <v>159.1</v>
      </c>
      <c r="DS695" s="5">
        <v>165.9</v>
      </c>
      <c r="DT695" s="5">
        <v>169.7</v>
      </c>
    </row>
    <row r="696" spans="1:124">
      <c r="A696" s="3" t="s">
        <v>1405</v>
      </c>
      <c r="B696" s="3" t="s">
        <v>1406</v>
      </c>
      <c r="C696" s="4">
        <v>1.353E-2</v>
      </c>
      <c r="D696" s="5">
        <v>101.7</v>
      </c>
      <c r="E696" s="5">
        <v>103.8</v>
      </c>
      <c r="F696" s="5">
        <v>103.3</v>
      </c>
      <c r="G696" s="5">
        <v>100.7</v>
      </c>
      <c r="H696" s="5">
        <v>100.2</v>
      </c>
      <c r="I696" s="5">
        <v>102.8</v>
      </c>
      <c r="J696" s="5">
        <v>101</v>
      </c>
      <c r="K696" s="5">
        <v>106.7</v>
      </c>
      <c r="L696" s="5">
        <v>106.7</v>
      </c>
      <c r="M696" s="5">
        <v>107.1</v>
      </c>
      <c r="N696" s="5">
        <v>106.5</v>
      </c>
      <c r="O696" s="5">
        <v>107.2</v>
      </c>
      <c r="P696" s="5">
        <v>105.7</v>
      </c>
      <c r="Q696" s="5">
        <v>104.7</v>
      </c>
      <c r="R696" s="5">
        <v>105.8</v>
      </c>
      <c r="S696" s="5">
        <v>108.8</v>
      </c>
      <c r="T696" s="5">
        <v>112.5</v>
      </c>
      <c r="U696" s="5">
        <v>111.7</v>
      </c>
      <c r="V696" s="5">
        <v>108.7</v>
      </c>
      <c r="W696" s="5">
        <v>111</v>
      </c>
      <c r="X696" s="5">
        <v>111.6</v>
      </c>
      <c r="Y696" s="5">
        <v>111.2</v>
      </c>
      <c r="Z696" s="5">
        <v>112.2</v>
      </c>
      <c r="AA696" s="5">
        <v>109</v>
      </c>
      <c r="AB696" s="5">
        <v>110.4</v>
      </c>
      <c r="AC696" s="5">
        <v>110.9</v>
      </c>
      <c r="AD696" s="5">
        <v>112.4</v>
      </c>
      <c r="AE696" s="5">
        <v>114.1</v>
      </c>
      <c r="AF696" s="5">
        <v>116.1</v>
      </c>
      <c r="AG696" s="5">
        <v>117</v>
      </c>
      <c r="AH696" s="5">
        <v>118.2</v>
      </c>
      <c r="AI696" s="5">
        <v>120.2</v>
      </c>
      <c r="AJ696" s="5">
        <v>120.1</v>
      </c>
      <c r="AK696" s="5">
        <v>118.7</v>
      </c>
      <c r="AL696" s="5">
        <v>117.8</v>
      </c>
      <c r="AM696" s="5">
        <v>115.8</v>
      </c>
      <c r="AN696" s="5">
        <v>115.6</v>
      </c>
      <c r="AO696" s="5">
        <v>113.7</v>
      </c>
      <c r="AP696" s="5">
        <v>110.9</v>
      </c>
      <c r="AQ696" s="5">
        <v>109.9</v>
      </c>
      <c r="AR696" s="5">
        <v>108.9</v>
      </c>
      <c r="AS696" s="5">
        <v>107.4</v>
      </c>
      <c r="AT696" s="5">
        <v>106.6</v>
      </c>
      <c r="AU696" s="5">
        <v>103.9</v>
      </c>
      <c r="AV696" s="5">
        <v>106.2</v>
      </c>
      <c r="AW696" s="5">
        <v>105.9</v>
      </c>
      <c r="AX696" s="5">
        <v>107.8</v>
      </c>
      <c r="AY696" s="5">
        <v>109.2</v>
      </c>
      <c r="AZ696" s="5">
        <v>109.6</v>
      </c>
      <c r="BA696" s="5">
        <v>111.1</v>
      </c>
      <c r="BB696" s="5">
        <v>109.1</v>
      </c>
      <c r="BC696" s="5">
        <v>110.6</v>
      </c>
      <c r="BD696" s="5">
        <v>110.5</v>
      </c>
      <c r="BE696" s="5">
        <v>109.9</v>
      </c>
      <c r="BF696" s="5">
        <v>110.9</v>
      </c>
      <c r="BG696" s="5">
        <v>112.7</v>
      </c>
      <c r="BH696" s="5">
        <v>112.9</v>
      </c>
      <c r="BI696" s="5">
        <v>113.6</v>
      </c>
      <c r="BJ696" s="5">
        <v>116.2</v>
      </c>
      <c r="BK696" s="5">
        <v>116.6</v>
      </c>
      <c r="BL696" s="5">
        <v>116.7</v>
      </c>
      <c r="BM696" s="5">
        <v>117.4</v>
      </c>
      <c r="BN696" s="5">
        <v>115.8</v>
      </c>
      <c r="BO696" s="5">
        <v>112</v>
      </c>
      <c r="BP696" s="5">
        <v>112.4</v>
      </c>
      <c r="BQ696" s="5">
        <v>118.1</v>
      </c>
      <c r="BR696" s="5">
        <v>122.6</v>
      </c>
      <c r="BS696" s="5">
        <v>118.1</v>
      </c>
      <c r="BT696" s="5">
        <v>117.7</v>
      </c>
      <c r="BU696" s="5">
        <v>120.2</v>
      </c>
      <c r="BV696" s="5">
        <v>120.9</v>
      </c>
      <c r="BW696" s="5">
        <v>120.2</v>
      </c>
      <c r="BX696" s="5">
        <v>123.4</v>
      </c>
      <c r="BY696" s="5">
        <v>128.1</v>
      </c>
      <c r="BZ696" s="5">
        <v>127.6</v>
      </c>
      <c r="CA696" s="5">
        <v>124.5</v>
      </c>
      <c r="CB696" s="5">
        <v>123.6</v>
      </c>
      <c r="CC696" s="5">
        <v>123.9</v>
      </c>
      <c r="CD696" s="5">
        <v>124.3</v>
      </c>
      <c r="CE696" s="5">
        <v>124</v>
      </c>
      <c r="CF696" s="5">
        <v>120.5</v>
      </c>
      <c r="CG696" s="5">
        <v>119</v>
      </c>
      <c r="CH696" s="5">
        <v>120.5</v>
      </c>
      <c r="CI696" s="5">
        <v>120.6</v>
      </c>
      <c r="CJ696" s="5">
        <v>120.4</v>
      </c>
      <c r="CK696" s="5">
        <v>119.3</v>
      </c>
      <c r="CL696" s="5">
        <v>117</v>
      </c>
      <c r="CM696" s="5">
        <v>117.2</v>
      </c>
      <c r="CN696" s="5">
        <v>117.4</v>
      </c>
      <c r="CO696" s="5">
        <v>116.9</v>
      </c>
      <c r="CP696" s="5">
        <v>116.3</v>
      </c>
      <c r="CQ696" s="5">
        <v>116.2</v>
      </c>
      <c r="CR696" s="5">
        <v>116.7</v>
      </c>
      <c r="CS696" s="5">
        <v>117.2</v>
      </c>
      <c r="CT696" s="5">
        <v>114.8</v>
      </c>
      <c r="CU696" s="5">
        <v>115</v>
      </c>
      <c r="CV696" s="5">
        <v>113.3</v>
      </c>
      <c r="CW696" s="5">
        <v>113.2</v>
      </c>
      <c r="CX696" s="5">
        <v>113.7</v>
      </c>
      <c r="CY696" s="5">
        <v>114.1</v>
      </c>
      <c r="CZ696" s="5">
        <v>115.8</v>
      </c>
      <c r="DA696" s="5">
        <v>116.2</v>
      </c>
      <c r="DB696" s="5">
        <v>118.2</v>
      </c>
      <c r="DC696" s="5">
        <v>122.5</v>
      </c>
      <c r="DD696" s="5">
        <v>125.5</v>
      </c>
      <c r="DE696" s="5">
        <v>125.7</v>
      </c>
      <c r="DF696" s="5">
        <v>127.9</v>
      </c>
      <c r="DG696" s="5">
        <v>130.6</v>
      </c>
      <c r="DH696" s="5">
        <v>135.6</v>
      </c>
      <c r="DI696" s="5">
        <v>141.30000000000001</v>
      </c>
      <c r="DJ696" s="5">
        <v>141.19999999999999</v>
      </c>
      <c r="DK696" s="5">
        <v>144.30000000000001</v>
      </c>
      <c r="DL696" s="5">
        <v>145.5</v>
      </c>
      <c r="DM696" s="5">
        <v>148.9</v>
      </c>
      <c r="DN696" s="5">
        <v>154.4</v>
      </c>
      <c r="DO696" s="5">
        <v>152.69999999999999</v>
      </c>
      <c r="DP696" s="5">
        <v>151.1</v>
      </c>
      <c r="DQ696" s="5">
        <v>153.5</v>
      </c>
      <c r="DR696" s="5">
        <v>159.6</v>
      </c>
      <c r="DS696" s="5">
        <v>165.7</v>
      </c>
      <c r="DT696" s="5">
        <v>165.9</v>
      </c>
    </row>
    <row r="697" spans="1:124">
      <c r="A697" s="3" t="s">
        <v>1407</v>
      </c>
      <c r="B697" s="3" t="s">
        <v>1408</v>
      </c>
      <c r="C697" s="4">
        <v>7.782E-2</v>
      </c>
      <c r="D697" s="5">
        <v>104.7</v>
      </c>
      <c r="E697" s="5">
        <v>105.4</v>
      </c>
      <c r="F697" s="5">
        <v>104.3</v>
      </c>
      <c r="G697" s="5">
        <v>104</v>
      </c>
      <c r="H697" s="5">
        <v>103.6</v>
      </c>
      <c r="I697" s="5">
        <v>104</v>
      </c>
      <c r="J697" s="5">
        <v>105.8</v>
      </c>
      <c r="K697" s="5">
        <v>104.6</v>
      </c>
      <c r="L697" s="5">
        <v>104.7</v>
      </c>
      <c r="M697" s="5">
        <v>105.1</v>
      </c>
      <c r="N697" s="5">
        <v>105.4</v>
      </c>
      <c r="O697" s="5">
        <v>104.9</v>
      </c>
      <c r="P697" s="5">
        <v>101.6</v>
      </c>
      <c r="Q697" s="5">
        <v>99.4</v>
      </c>
      <c r="R697" s="5">
        <v>101.9</v>
      </c>
      <c r="S697" s="5">
        <v>101.4</v>
      </c>
      <c r="T697" s="5">
        <v>104.4</v>
      </c>
      <c r="U697" s="5">
        <v>110.2</v>
      </c>
      <c r="V697" s="5">
        <v>109.6</v>
      </c>
      <c r="W697" s="5">
        <v>111.8</v>
      </c>
      <c r="X697" s="5">
        <v>112.3</v>
      </c>
      <c r="Y697" s="5">
        <v>119</v>
      </c>
      <c r="Z697" s="5">
        <v>112.6</v>
      </c>
      <c r="AA697" s="5">
        <v>109.8</v>
      </c>
      <c r="AB697" s="5">
        <v>108.1</v>
      </c>
      <c r="AC697" s="5">
        <v>107.9</v>
      </c>
      <c r="AD697" s="5">
        <v>107.2</v>
      </c>
      <c r="AE697" s="5">
        <v>110.1</v>
      </c>
      <c r="AF697" s="5">
        <v>111.8</v>
      </c>
      <c r="AG697" s="5">
        <v>108.3</v>
      </c>
      <c r="AH697" s="5">
        <v>107.9</v>
      </c>
      <c r="AI697" s="5">
        <v>107.7</v>
      </c>
      <c r="AJ697" s="5">
        <v>105.4</v>
      </c>
      <c r="AK697" s="5">
        <v>102.3</v>
      </c>
      <c r="AL697" s="5">
        <v>97.6</v>
      </c>
      <c r="AM697" s="5">
        <v>98.6</v>
      </c>
      <c r="AN697" s="5">
        <v>103</v>
      </c>
      <c r="AO697" s="5">
        <v>101.4</v>
      </c>
      <c r="AP697" s="5">
        <v>99.6</v>
      </c>
      <c r="AQ697" s="5">
        <v>98.5</v>
      </c>
      <c r="AR697" s="5">
        <v>94.4</v>
      </c>
      <c r="AS697" s="5">
        <v>93.8</v>
      </c>
      <c r="AT697" s="5">
        <v>95.3</v>
      </c>
      <c r="AU697" s="5">
        <v>90.7</v>
      </c>
      <c r="AV697" s="5">
        <v>87.1</v>
      </c>
      <c r="AW697" s="5">
        <v>87.1</v>
      </c>
      <c r="AX697" s="5">
        <v>86.5</v>
      </c>
      <c r="AY697" s="5">
        <v>88</v>
      </c>
      <c r="AZ697" s="5">
        <v>90.3</v>
      </c>
      <c r="BA697" s="5">
        <v>89.7</v>
      </c>
      <c r="BB697" s="5">
        <v>87.4</v>
      </c>
      <c r="BC697" s="5">
        <v>89.3</v>
      </c>
      <c r="BD697" s="5">
        <v>89.6</v>
      </c>
      <c r="BE697" s="5">
        <v>88.4</v>
      </c>
      <c r="BF697" s="5">
        <v>88.3</v>
      </c>
      <c r="BG697" s="5">
        <v>90</v>
      </c>
      <c r="BH697" s="5">
        <v>95.5</v>
      </c>
      <c r="BI697" s="5">
        <v>96</v>
      </c>
      <c r="BJ697" s="5">
        <v>94.8</v>
      </c>
      <c r="BK697" s="5">
        <v>94.5</v>
      </c>
      <c r="BL697" s="5">
        <v>96</v>
      </c>
      <c r="BM697" s="5">
        <v>94.8</v>
      </c>
      <c r="BN697" s="5">
        <v>94.1</v>
      </c>
      <c r="BO697" s="5">
        <v>94.2</v>
      </c>
      <c r="BP697" s="5">
        <v>96.5</v>
      </c>
      <c r="BQ697" s="5">
        <v>102.9</v>
      </c>
      <c r="BR697" s="5">
        <v>101.3</v>
      </c>
      <c r="BS697" s="5">
        <v>104.9</v>
      </c>
      <c r="BT697" s="5">
        <v>104.9</v>
      </c>
      <c r="BU697" s="5">
        <v>106.7</v>
      </c>
      <c r="BV697" s="5">
        <v>106.6</v>
      </c>
      <c r="BW697" s="5">
        <v>107.6</v>
      </c>
      <c r="BX697" s="5">
        <v>107.5</v>
      </c>
      <c r="BY697" s="5">
        <v>110.1</v>
      </c>
      <c r="BZ697" s="5">
        <v>110</v>
      </c>
      <c r="CA697" s="5">
        <v>109.9</v>
      </c>
      <c r="CB697" s="5">
        <v>107.6</v>
      </c>
      <c r="CC697" s="5">
        <v>107.9</v>
      </c>
      <c r="CD697" s="5">
        <v>108.7</v>
      </c>
      <c r="CE697" s="5">
        <v>108.9</v>
      </c>
      <c r="CF697" s="5">
        <v>109</v>
      </c>
      <c r="CG697" s="5">
        <v>108.4</v>
      </c>
      <c r="CH697" s="5">
        <v>108.3</v>
      </c>
      <c r="CI697" s="5">
        <v>111</v>
      </c>
      <c r="CJ697" s="5">
        <v>110.6</v>
      </c>
      <c r="CK697" s="5">
        <v>112.2</v>
      </c>
      <c r="CL697" s="5">
        <v>109.8</v>
      </c>
      <c r="CM697" s="5">
        <v>106.5</v>
      </c>
      <c r="CN697" s="5">
        <v>107.9</v>
      </c>
      <c r="CO697" s="5">
        <v>106.7</v>
      </c>
      <c r="CP697" s="5">
        <v>107.4</v>
      </c>
      <c r="CQ697" s="5">
        <v>105.8</v>
      </c>
      <c r="CR697" s="5">
        <v>108.8</v>
      </c>
      <c r="CS697" s="5">
        <v>109.3</v>
      </c>
      <c r="CT697" s="5">
        <v>107.9</v>
      </c>
      <c r="CU697" s="5">
        <v>105.5</v>
      </c>
      <c r="CV697" s="5">
        <v>102.4</v>
      </c>
      <c r="CW697" s="5">
        <v>104.8</v>
      </c>
      <c r="CX697" s="5">
        <v>107.6</v>
      </c>
      <c r="CY697" s="5">
        <v>110.8</v>
      </c>
      <c r="CZ697" s="5">
        <v>116.8</v>
      </c>
      <c r="DA697" s="5">
        <v>115.4</v>
      </c>
      <c r="DB697" s="5">
        <v>116.7</v>
      </c>
      <c r="DC697" s="5">
        <v>117.8</v>
      </c>
      <c r="DD697" s="5">
        <v>123.4</v>
      </c>
      <c r="DE697" s="5">
        <v>127.2</v>
      </c>
      <c r="DF697" s="5">
        <v>131</v>
      </c>
      <c r="DG697" s="5">
        <v>142.69999999999999</v>
      </c>
      <c r="DH697" s="5">
        <v>144.6</v>
      </c>
      <c r="DI697" s="5">
        <v>151.1</v>
      </c>
      <c r="DJ697" s="5">
        <v>154</v>
      </c>
      <c r="DK697" s="5">
        <v>152.69999999999999</v>
      </c>
      <c r="DL697" s="5">
        <v>152.69999999999999</v>
      </c>
      <c r="DM697" s="5">
        <v>155.80000000000001</v>
      </c>
      <c r="DN697" s="5">
        <v>158</v>
      </c>
      <c r="DO697" s="5">
        <v>156.4</v>
      </c>
      <c r="DP697" s="5">
        <v>155.6</v>
      </c>
      <c r="DQ697" s="5">
        <v>161.5</v>
      </c>
      <c r="DR697" s="5">
        <v>165.7</v>
      </c>
      <c r="DS697" s="5">
        <v>169.8</v>
      </c>
      <c r="DT697" s="5">
        <v>172.6</v>
      </c>
    </row>
    <row r="698" spans="1:124">
      <c r="A698" s="3" t="s">
        <v>1409</v>
      </c>
      <c r="B698" s="3" t="s">
        <v>1410</v>
      </c>
      <c r="C698" s="4">
        <v>1.9640000000000001E-2</v>
      </c>
      <c r="D698" s="5">
        <v>129.6</v>
      </c>
      <c r="E698" s="5">
        <v>127</v>
      </c>
      <c r="F698" s="5">
        <v>129</v>
      </c>
      <c r="G698" s="5">
        <v>126.5</v>
      </c>
      <c r="H698" s="5">
        <v>124.7</v>
      </c>
      <c r="I698" s="5">
        <v>118</v>
      </c>
      <c r="J698" s="5">
        <v>117.6</v>
      </c>
      <c r="K698" s="5">
        <v>117</v>
      </c>
      <c r="L698" s="5">
        <v>127.1</v>
      </c>
      <c r="M698" s="5">
        <v>113.8</v>
      </c>
      <c r="N698" s="5">
        <v>98.9</v>
      </c>
      <c r="O698" s="5">
        <v>107.2</v>
      </c>
      <c r="P698" s="5">
        <v>108.1</v>
      </c>
      <c r="Q698" s="5">
        <v>106.8</v>
      </c>
      <c r="R698" s="5">
        <v>116.8</v>
      </c>
      <c r="S698" s="5">
        <v>109.5</v>
      </c>
      <c r="T698" s="5">
        <v>98.8</v>
      </c>
      <c r="U698" s="5">
        <v>98.1</v>
      </c>
      <c r="V698" s="5">
        <v>105</v>
      </c>
      <c r="W698" s="5">
        <v>100.9</v>
      </c>
      <c r="X698" s="5">
        <v>101.4</v>
      </c>
      <c r="Y698" s="5">
        <v>103.4</v>
      </c>
      <c r="Z698" s="5">
        <v>110.2</v>
      </c>
      <c r="AA698" s="5">
        <v>109.6</v>
      </c>
      <c r="AB698" s="5">
        <v>98.3</v>
      </c>
      <c r="AC698" s="5">
        <v>99.1</v>
      </c>
      <c r="AD698" s="5">
        <v>101.7</v>
      </c>
      <c r="AE698" s="5">
        <v>101.5</v>
      </c>
      <c r="AF698" s="5">
        <v>108.4</v>
      </c>
      <c r="AG698" s="5">
        <v>109.4</v>
      </c>
      <c r="AH698" s="5">
        <v>109.1</v>
      </c>
      <c r="AI698" s="5">
        <v>100.5</v>
      </c>
      <c r="AJ698" s="5">
        <v>96.6</v>
      </c>
      <c r="AK698" s="5">
        <v>93.8</v>
      </c>
      <c r="AL698" s="5">
        <v>85.9</v>
      </c>
      <c r="AM698" s="5">
        <v>91.8</v>
      </c>
      <c r="AN698" s="5">
        <v>89.4</v>
      </c>
      <c r="AO698" s="5">
        <v>94.4</v>
      </c>
      <c r="AP698" s="5">
        <v>89.5</v>
      </c>
      <c r="AQ698" s="5">
        <v>75.5</v>
      </c>
      <c r="AR698" s="5">
        <v>71.7</v>
      </c>
      <c r="AS698" s="5">
        <v>74.900000000000006</v>
      </c>
      <c r="AT698" s="5">
        <v>77</v>
      </c>
      <c r="AU698" s="5">
        <v>77</v>
      </c>
      <c r="AV698" s="5">
        <v>79.7</v>
      </c>
      <c r="AW698" s="5">
        <v>81.3</v>
      </c>
      <c r="AX698" s="5">
        <v>79.5</v>
      </c>
      <c r="AY698" s="5">
        <v>79.900000000000006</v>
      </c>
      <c r="AZ698" s="5">
        <v>80.099999999999994</v>
      </c>
      <c r="BA698" s="5">
        <v>79.8</v>
      </c>
      <c r="BB698" s="5">
        <v>79.5</v>
      </c>
      <c r="BC698" s="5">
        <v>80</v>
      </c>
      <c r="BD698" s="5">
        <v>80.5</v>
      </c>
      <c r="BE698" s="5">
        <v>80.3</v>
      </c>
      <c r="BF698" s="5">
        <v>80.2</v>
      </c>
      <c r="BG698" s="5">
        <v>80.099999999999994</v>
      </c>
      <c r="BH698" s="5">
        <v>80.5</v>
      </c>
      <c r="BI698" s="5">
        <v>80.599999999999994</v>
      </c>
      <c r="BJ698" s="5">
        <v>66.3</v>
      </c>
      <c r="BK698" s="5">
        <v>66.5</v>
      </c>
      <c r="BL698" s="5">
        <v>64.900000000000006</v>
      </c>
      <c r="BM698" s="5">
        <v>65.5</v>
      </c>
      <c r="BN698" s="5">
        <v>65.400000000000006</v>
      </c>
      <c r="BO698" s="5">
        <v>64.400000000000006</v>
      </c>
      <c r="BP698" s="5">
        <v>65.400000000000006</v>
      </c>
      <c r="BQ698" s="5">
        <v>64.8</v>
      </c>
      <c r="BR698" s="5">
        <v>65.2</v>
      </c>
      <c r="BS698" s="5">
        <v>65.3</v>
      </c>
      <c r="BT698" s="5">
        <v>65.5</v>
      </c>
      <c r="BU698" s="5">
        <v>61.1</v>
      </c>
      <c r="BV698" s="5">
        <v>61.2</v>
      </c>
      <c r="BW698" s="5">
        <v>61.9</v>
      </c>
      <c r="BX698" s="5">
        <v>62.2</v>
      </c>
      <c r="BY698" s="5">
        <v>62.1</v>
      </c>
      <c r="BZ698" s="5">
        <v>63.2</v>
      </c>
      <c r="CA698" s="5">
        <v>62.9</v>
      </c>
      <c r="CB698" s="5">
        <v>62.8</v>
      </c>
      <c r="CC698" s="5">
        <v>62.3</v>
      </c>
      <c r="CD698" s="5">
        <v>62.6</v>
      </c>
      <c r="CE698" s="5">
        <v>63</v>
      </c>
      <c r="CF698" s="5">
        <v>63</v>
      </c>
      <c r="CG698" s="5">
        <v>62.5</v>
      </c>
      <c r="CH698" s="5">
        <v>62.9</v>
      </c>
      <c r="CI698" s="5">
        <v>62.9</v>
      </c>
      <c r="CJ698" s="5">
        <v>62.3</v>
      </c>
      <c r="CK698" s="5">
        <v>62.4</v>
      </c>
      <c r="CL698" s="5">
        <v>62.1</v>
      </c>
      <c r="CM698" s="5">
        <v>62</v>
      </c>
      <c r="CN698" s="5">
        <v>62.2</v>
      </c>
      <c r="CO698" s="5">
        <v>62.5</v>
      </c>
      <c r="CP698" s="5">
        <v>62.4</v>
      </c>
      <c r="CQ698" s="5">
        <v>62.5</v>
      </c>
      <c r="CR698" s="5">
        <v>62.5</v>
      </c>
      <c r="CS698" s="5">
        <v>62.5</v>
      </c>
      <c r="CT698" s="5">
        <v>62.6</v>
      </c>
      <c r="CU698" s="5">
        <v>62.1</v>
      </c>
      <c r="CV698" s="5">
        <v>62.1</v>
      </c>
      <c r="CW698" s="5">
        <v>62.9</v>
      </c>
      <c r="CX698" s="5">
        <v>63.5</v>
      </c>
      <c r="CY698" s="5">
        <v>62.9</v>
      </c>
      <c r="CZ698" s="5">
        <v>64.400000000000006</v>
      </c>
      <c r="DA698" s="5">
        <v>64.2</v>
      </c>
      <c r="DB698" s="5">
        <v>63.9</v>
      </c>
      <c r="DC698" s="5">
        <v>65.099999999999994</v>
      </c>
      <c r="DD698" s="5">
        <v>65.900000000000006</v>
      </c>
      <c r="DE698" s="5">
        <v>66.900000000000006</v>
      </c>
      <c r="DF698" s="5">
        <v>67.599999999999994</v>
      </c>
      <c r="DG698" s="5">
        <v>69.099999999999994</v>
      </c>
      <c r="DH698" s="5">
        <v>69.7</v>
      </c>
      <c r="DI698" s="5">
        <v>70.400000000000006</v>
      </c>
      <c r="DJ698" s="5">
        <v>69.400000000000006</v>
      </c>
      <c r="DK698" s="5">
        <v>71</v>
      </c>
      <c r="DL698" s="5">
        <v>70.8</v>
      </c>
      <c r="DM698" s="5">
        <v>70.900000000000006</v>
      </c>
      <c r="DN698" s="5">
        <v>71.599999999999994</v>
      </c>
      <c r="DO698" s="5">
        <v>72.5</v>
      </c>
      <c r="DP698" s="5">
        <v>74.2</v>
      </c>
      <c r="DQ698" s="5">
        <v>74.3</v>
      </c>
      <c r="DR698" s="5">
        <v>74.599999999999994</v>
      </c>
      <c r="DS698" s="5">
        <v>74.8</v>
      </c>
      <c r="DT698" s="5">
        <v>76.5</v>
      </c>
    </row>
    <row r="699" spans="1:124">
      <c r="A699" s="3" t="s">
        <v>1411</v>
      </c>
      <c r="B699" s="3" t="s">
        <v>1412</v>
      </c>
      <c r="C699" s="4">
        <v>8.6440000000000003E-2</v>
      </c>
      <c r="D699" s="5">
        <v>104.1</v>
      </c>
      <c r="E699" s="5">
        <v>107.2</v>
      </c>
      <c r="F699" s="5">
        <v>105.5</v>
      </c>
      <c r="G699" s="5">
        <v>104.2</v>
      </c>
      <c r="H699" s="5">
        <v>102.5</v>
      </c>
      <c r="I699" s="5">
        <v>101.8</v>
      </c>
      <c r="J699" s="5">
        <v>107</v>
      </c>
      <c r="K699" s="5">
        <v>106.1</v>
      </c>
      <c r="L699" s="5">
        <v>104.5</v>
      </c>
      <c r="M699" s="5">
        <v>105.2</v>
      </c>
      <c r="N699" s="5">
        <v>105.9</v>
      </c>
      <c r="O699" s="5">
        <v>109.7</v>
      </c>
      <c r="P699" s="5">
        <v>101.9</v>
      </c>
      <c r="Q699" s="5">
        <v>102.6</v>
      </c>
      <c r="R699" s="5">
        <v>102.3</v>
      </c>
      <c r="S699" s="5">
        <v>102.8</v>
      </c>
      <c r="T699" s="5">
        <v>104</v>
      </c>
      <c r="U699" s="5">
        <v>112.2</v>
      </c>
      <c r="V699" s="5">
        <v>110</v>
      </c>
      <c r="W699" s="5">
        <v>112.3</v>
      </c>
      <c r="X699" s="5">
        <v>110.9</v>
      </c>
      <c r="Y699" s="5">
        <v>109.2</v>
      </c>
      <c r="Z699" s="5">
        <v>107</v>
      </c>
      <c r="AA699" s="5">
        <v>109.9</v>
      </c>
      <c r="AB699" s="5">
        <v>100.9</v>
      </c>
      <c r="AC699" s="5">
        <v>98.4</v>
      </c>
      <c r="AD699" s="5">
        <v>98.2</v>
      </c>
      <c r="AE699" s="5">
        <v>97.1</v>
      </c>
      <c r="AF699" s="5">
        <v>100.6</v>
      </c>
      <c r="AG699" s="5">
        <v>104.9</v>
      </c>
      <c r="AH699" s="5">
        <v>96.3</v>
      </c>
      <c r="AI699" s="5">
        <v>96.1</v>
      </c>
      <c r="AJ699" s="5">
        <v>96.9</v>
      </c>
      <c r="AK699" s="5">
        <v>97.6</v>
      </c>
      <c r="AL699" s="5">
        <v>94.1</v>
      </c>
      <c r="AM699" s="5">
        <v>93.3</v>
      </c>
      <c r="AN699" s="5">
        <v>96.9</v>
      </c>
      <c r="AO699" s="5">
        <v>92.9</v>
      </c>
      <c r="AP699" s="5">
        <v>94.3</v>
      </c>
      <c r="AQ699" s="5">
        <v>96.7</v>
      </c>
      <c r="AR699" s="5">
        <v>95</v>
      </c>
      <c r="AS699" s="5">
        <v>98.7</v>
      </c>
      <c r="AT699" s="5">
        <v>98.4</v>
      </c>
      <c r="AU699" s="5">
        <v>95</v>
      </c>
      <c r="AV699" s="5">
        <v>92.8</v>
      </c>
      <c r="AW699" s="5">
        <v>94.6</v>
      </c>
      <c r="AX699" s="5">
        <v>89.9</v>
      </c>
      <c r="AY699" s="5">
        <v>93</v>
      </c>
      <c r="AZ699" s="5">
        <v>94.1</v>
      </c>
      <c r="BA699" s="5">
        <v>91.4</v>
      </c>
      <c r="BB699" s="5">
        <v>89.8</v>
      </c>
      <c r="BC699" s="5">
        <v>89.5</v>
      </c>
      <c r="BD699" s="5">
        <v>88.4</v>
      </c>
      <c r="BE699" s="5">
        <v>91</v>
      </c>
      <c r="BF699" s="5">
        <v>90.5</v>
      </c>
      <c r="BG699" s="5">
        <v>91.9</v>
      </c>
      <c r="BH699" s="5">
        <v>93.2</v>
      </c>
      <c r="BI699" s="5">
        <v>95.9</v>
      </c>
      <c r="BJ699" s="5">
        <v>96</v>
      </c>
      <c r="BK699" s="5">
        <v>96.3</v>
      </c>
      <c r="BL699" s="5">
        <v>95.8</v>
      </c>
      <c r="BM699" s="5">
        <v>95</v>
      </c>
      <c r="BN699" s="5">
        <v>97.1</v>
      </c>
      <c r="BO699" s="5">
        <v>97.6</v>
      </c>
      <c r="BP699" s="5">
        <v>97.5</v>
      </c>
      <c r="BQ699" s="5">
        <v>98.9</v>
      </c>
      <c r="BR699" s="5">
        <v>98.2</v>
      </c>
      <c r="BS699" s="5">
        <v>99.2</v>
      </c>
      <c r="BT699" s="5">
        <v>100.9</v>
      </c>
      <c r="BU699" s="5">
        <v>101.1</v>
      </c>
      <c r="BV699" s="5">
        <v>103.4</v>
      </c>
      <c r="BW699" s="5">
        <v>102.3</v>
      </c>
      <c r="BX699" s="5">
        <v>103.6</v>
      </c>
      <c r="BY699" s="5">
        <v>104.3</v>
      </c>
      <c r="BZ699" s="5">
        <v>106.5</v>
      </c>
      <c r="CA699" s="5">
        <v>104.8</v>
      </c>
      <c r="CB699" s="5">
        <v>102.9</v>
      </c>
      <c r="CC699" s="5">
        <v>104.5</v>
      </c>
      <c r="CD699" s="5">
        <v>107</v>
      </c>
      <c r="CE699" s="5">
        <v>106.5</v>
      </c>
      <c r="CF699" s="5">
        <v>107.2</v>
      </c>
      <c r="CG699" s="5">
        <v>106</v>
      </c>
      <c r="CH699" s="5">
        <v>106</v>
      </c>
      <c r="CI699" s="5">
        <v>106.5</v>
      </c>
      <c r="CJ699" s="5">
        <v>106.7</v>
      </c>
      <c r="CK699" s="5">
        <v>106.8</v>
      </c>
      <c r="CL699" s="5">
        <v>105</v>
      </c>
      <c r="CM699" s="5">
        <v>105.4</v>
      </c>
      <c r="CN699" s="5">
        <v>106</v>
      </c>
      <c r="CO699" s="5">
        <v>106</v>
      </c>
      <c r="CP699" s="5">
        <v>106.8</v>
      </c>
      <c r="CQ699" s="5">
        <v>106.2</v>
      </c>
      <c r="CR699" s="5">
        <v>107.5</v>
      </c>
      <c r="CS699" s="5">
        <v>107.6</v>
      </c>
      <c r="CT699" s="5">
        <v>108.6</v>
      </c>
      <c r="CU699" s="5">
        <v>109.2</v>
      </c>
      <c r="CV699" s="5">
        <v>109.5</v>
      </c>
      <c r="CW699" s="5">
        <v>104.4</v>
      </c>
      <c r="CX699" s="5">
        <v>104.6</v>
      </c>
      <c r="CY699" s="5">
        <v>110.4</v>
      </c>
      <c r="CZ699" s="5">
        <v>109.7</v>
      </c>
      <c r="DA699" s="5">
        <v>115.3</v>
      </c>
      <c r="DB699" s="5">
        <v>113.9</v>
      </c>
      <c r="DC699" s="5">
        <v>115.3</v>
      </c>
      <c r="DD699" s="5">
        <v>121.1</v>
      </c>
      <c r="DE699" s="5">
        <v>126.1</v>
      </c>
      <c r="DF699" s="5">
        <v>126.9</v>
      </c>
      <c r="DG699" s="5">
        <v>132.30000000000001</v>
      </c>
      <c r="DH699" s="5">
        <v>133.80000000000001</v>
      </c>
      <c r="DI699" s="5">
        <v>140.80000000000001</v>
      </c>
      <c r="DJ699" s="5">
        <v>140.6</v>
      </c>
      <c r="DK699" s="5">
        <v>142.9</v>
      </c>
      <c r="DL699" s="5">
        <v>144.19999999999999</v>
      </c>
      <c r="DM699" s="5">
        <v>142.69999999999999</v>
      </c>
      <c r="DN699" s="5">
        <v>145</v>
      </c>
      <c r="DO699" s="5">
        <v>144.9</v>
      </c>
      <c r="DP699" s="5">
        <v>146.6</v>
      </c>
      <c r="DQ699" s="5">
        <v>147.19999999999999</v>
      </c>
      <c r="DR699" s="5">
        <v>146.1</v>
      </c>
      <c r="DS699" s="5">
        <v>148.6</v>
      </c>
      <c r="DT699" s="5">
        <v>150</v>
      </c>
    </row>
    <row r="700" spans="1:124">
      <c r="A700" s="3" t="s">
        <v>1413</v>
      </c>
      <c r="B700" s="3" t="s">
        <v>1414</v>
      </c>
      <c r="C700" s="4">
        <v>4.8320000000000002E-2</v>
      </c>
      <c r="D700" s="5">
        <v>102.4</v>
      </c>
      <c r="E700" s="5">
        <v>101.8</v>
      </c>
      <c r="F700" s="5">
        <v>108</v>
      </c>
      <c r="G700" s="5">
        <v>105.8</v>
      </c>
      <c r="H700" s="5">
        <v>104.4</v>
      </c>
      <c r="I700" s="5">
        <v>108.5</v>
      </c>
      <c r="J700" s="5">
        <v>109.8</v>
      </c>
      <c r="K700" s="5">
        <v>110.5</v>
      </c>
      <c r="L700" s="5">
        <v>108.3</v>
      </c>
      <c r="M700" s="5">
        <v>109.9</v>
      </c>
      <c r="N700" s="5">
        <v>106.2</v>
      </c>
      <c r="O700" s="5">
        <v>105.1</v>
      </c>
      <c r="P700" s="5">
        <v>104.1</v>
      </c>
      <c r="Q700" s="5">
        <v>107.1</v>
      </c>
      <c r="R700" s="5">
        <v>106.6</v>
      </c>
      <c r="S700" s="5">
        <v>106.3</v>
      </c>
      <c r="T700" s="5">
        <v>104.7</v>
      </c>
      <c r="U700" s="5">
        <v>103.4</v>
      </c>
      <c r="V700" s="5">
        <v>105.9</v>
      </c>
      <c r="W700" s="5">
        <v>108.9</v>
      </c>
      <c r="X700" s="5">
        <v>108.8</v>
      </c>
      <c r="Y700" s="5">
        <v>108.7</v>
      </c>
      <c r="Z700" s="5">
        <v>109.8</v>
      </c>
      <c r="AA700" s="5">
        <v>109.7</v>
      </c>
      <c r="AB700" s="5">
        <v>109.1</v>
      </c>
      <c r="AC700" s="5">
        <v>109.5</v>
      </c>
      <c r="AD700" s="5">
        <v>113.4</v>
      </c>
      <c r="AE700" s="5">
        <v>112.8</v>
      </c>
      <c r="AF700" s="5">
        <v>114.6</v>
      </c>
      <c r="AG700" s="5">
        <v>114.2</v>
      </c>
      <c r="AH700" s="5">
        <v>115.4</v>
      </c>
      <c r="AI700" s="5">
        <v>111.9</v>
      </c>
      <c r="AJ700" s="5">
        <v>109.1</v>
      </c>
      <c r="AK700" s="5">
        <v>109.4</v>
      </c>
      <c r="AL700" s="5">
        <v>110.6</v>
      </c>
      <c r="AM700" s="5">
        <v>113.8</v>
      </c>
      <c r="AN700" s="5">
        <v>112</v>
      </c>
      <c r="AO700" s="5">
        <v>110.9</v>
      </c>
      <c r="AP700" s="5">
        <v>113</v>
      </c>
      <c r="AQ700" s="5">
        <v>111.6</v>
      </c>
      <c r="AR700" s="5">
        <v>104.1</v>
      </c>
      <c r="AS700" s="5">
        <v>105.4</v>
      </c>
      <c r="AT700" s="5">
        <v>108</v>
      </c>
      <c r="AU700" s="5">
        <v>107.5</v>
      </c>
      <c r="AV700" s="5">
        <v>107.1</v>
      </c>
      <c r="AW700" s="5">
        <v>111.3</v>
      </c>
      <c r="AX700" s="5">
        <v>109.3</v>
      </c>
      <c r="AY700" s="5">
        <v>109.4</v>
      </c>
      <c r="AZ700" s="5">
        <v>110.8</v>
      </c>
      <c r="BA700" s="5">
        <v>110.4</v>
      </c>
      <c r="BB700" s="5">
        <v>110.5</v>
      </c>
      <c r="BC700" s="5">
        <v>112.3</v>
      </c>
      <c r="BD700" s="5">
        <v>110.9</v>
      </c>
      <c r="BE700" s="5">
        <v>111.9</v>
      </c>
      <c r="BF700" s="5">
        <v>111.7</v>
      </c>
      <c r="BG700" s="5">
        <v>110.2</v>
      </c>
      <c r="BH700" s="5">
        <v>112.9</v>
      </c>
      <c r="BI700" s="5">
        <v>110</v>
      </c>
      <c r="BJ700" s="5">
        <v>111.4</v>
      </c>
      <c r="BK700" s="5">
        <v>112.2</v>
      </c>
      <c r="BL700" s="5">
        <v>112.8</v>
      </c>
      <c r="BM700" s="5">
        <v>114.9</v>
      </c>
      <c r="BN700" s="5">
        <v>110.2</v>
      </c>
      <c r="BO700" s="5">
        <v>117.7</v>
      </c>
      <c r="BP700" s="5">
        <v>117.6</v>
      </c>
      <c r="BQ700" s="5">
        <v>120.8</v>
      </c>
      <c r="BR700" s="5">
        <v>119.9</v>
      </c>
      <c r="BS700" s="5">
        <v>117.5</v>
      </c>
      <c r="BT700" s="5">
        <v>116</v>
      </c>
      <c r="BU700" s="5">
        <v>116</v>
      </c>
      <c r="BV700" s="5">
        <v>114.4</v>
      </c>
      <c r="BW700" s="5">
        <v>116.4</v>
      </c>
      <c r="BX700" s="5">
        <v>118.9</v>
      </c>
      <c r="BY700" s="5">
        <v>119.9</v>
      </c>
      <c r="BZ700" s="5">
        <v>123.4</v>
      </c>
      <c r="CA700" s="5">
        <v>122.6</v>
      </c>
      <c r="CB700" s="5">
        <v>123.3</v>
      </c>
      <c r="CC700" s="5">
        <v>123.1</v>
      </c>
      <c r="CD700" s="5">
        <v>121.6</v>
      </c>
      <c r="CE700" s="5">
        <v>121.5</v>
      </c>
      <c r="CF700" s="5">
        <v>123.1</v>
      </c>
      <c r="CG700" s="5">
        <v>123.6</v>
      </c>
      <c r="CH700" s="5">
        <v>122.3</v>
      </c>
      <c r="CI700" s="5">
        <v>123.3</v>
      </c>
      <c r="CJ700" s="5">
        <v>121.6</v>
      </c>
      <c r="CK700" s="5">
        <v>122.9</v>
      </c>
      <c r="CL700" s="5">
        <v>122.1</v>
      </c>
      <c r="CM700" s="5">
        <v>124.6</v>
      </c>
      <c r="CN700" s="5">
        <v>124.9</v>
      </c>
      <c r="CO700" s="5">
        <v>122.4</v>
      </c>
      <c r="CP700" s="5">
        <v>123.4</v>
      </c>
      <c r="CQ700" s="5">
        <v>124.1</v>
      </c>
      <c r="CR700" s="5">
        <v>122.6</v>
      </c>
      <c r="CS700" s="5">
        <v>123.1</v>
      </c>
      <c r="CT700" s="5">
        <v>122.1</v>
      </c>
      <c r="CU700" s="5">
        <v>117.5</v>
      </c>
      <c r="CV700" s="5">
        <v>117.5</v>
      </c>
      <c r="CW700" s="5">
        <v>122.7</v>
      </c>
      <c r="CX700" s="5">
        <v>129</v>
      </c>
      <c r="CY700" s="5">
        <v>126</v>
      </c>
      <c r="CZ700" s="5">
        <v>125.8</v>
      </c>
      <c r="DA700" s="5">
        <v>125.6</v>
      </c>
      <c r="DB700" s="5">
        <v>124.9</v>
      </c>
      <c r="DC700" s="5">
        <v>120.6</v>
      </c>
      <c r="DD700" s="5">
        <v>121</v>
      </c>
      <c r="DE700" s="5">
        <v>123.8</v>
      </c>
      <c r="DF700" s="5">
        <v>124.2</v>
      </c>
      <c r="DG700" s="5">
        <v>127.6</v>
      </c>
      <c r="DH700" s="5">
        <v>126.1</v>
      </c>
      <c r="DI700" s="5">
        <v>123.8</v>
      </c>
      <c r="DJ700" s="5">
        <v>127.3</v>
      </c>
      <c r="DK700" s="5">
        <v>128.80000000000001</v>
      </c>
      <c r="DL700" s="5">
        <v>129.80000000000001</v>
      </c>
      <c r="DM700" s="5">
        <v>135.9</v>
      </c>
      <c r="DN700" s="5">
        <v>132.1</v>
      </c>
      <c r="DO700" s="5">
        <v>135.30000000000001</v>
      </c>
      <c r="DP700" s="5">
        <v>136.19999999999999</v>
      </c>
      <c r="DQ700" s="5">
        <v>135.5</v>
      </c>
      <c r="DR700" s="5">
        <v>134.9</v>
      </c>
      <c r="DS700" s="5">
        <v>133</v>
      </c>
      <c r="DT700" s="5">
        <v>134</v>
      </c>
    </row>
    <row r="701" spans="1:124">
      <c r="A701" s="3" t="s">
        <v>1415</v>
      </c>
      <c r="B701" s="3" t="s">
        <v>1416</v>
      </c>
      <c r="C701" s="4">
        <v>0.26294000000000001</v>
      </c>
      <c r="D701" s="5">
        <v>95.3</v>
      </c>
      <c r="E701" s="5">
        <v>95.3</v>
      </c>
      <c r="F701" s="5">
        <v>96.9</v>
      </c>
      <c r="G701" s="5">
        <v>96.5</v>
      </c>
      <c r="H701" s="5">
        <v>98.1</v>
      </c>
      <c r="I701" s="5">
        <v>97.7</v>
      </c>
      <c r="J701" s="5">
        <v>98.5</v>
      </c>
      <c r="K701" s="5">
        <v>98.6</v>
      </c>
      <c r="L701" s="5">
        <v>103.5</v>
      </c>
      <c r="M701" s="5">
        <v>98.9</v>
      </c>
      <c r="N701" s="5">
        <v>98.5</v>
      </c>
      <c r="O701" s="5">
        <v>98.9</v>
      </c>
      <c r="P701" s="5">
        <v>98.8</v>
      </c>
      <c r="Q701" s="5">
        <v>98.1</v>
      </c>
      <c r="R701" s="5">
        <v>98.8</v>
      </c>
      <c r="S701" s="5">
        <v>100.4</v>
      </c>
      <c r="T701" s="5">
        <v>100.5</v>
      </c>
      <c r="U701" s="5">
        <v>101.9</v>
      </c>
      <c r="V701" s="5">
        <v>103.7</v>
      </c>
      <c r="W701" s="5">
        <v>100.2</v>
      </c>
      <c r="X701" s="5">
        <v>102.3</v>
      </c>
      <c r="Y701" s="5">
        <v>103.3</v>
      </c>
      <c r="Z701" s="5">
        <v>101.9</v>
      </c>
      <c r="AA701" s="5">
        <v>103.8</v>
      </c>
      <c r="AB701" s="5">
        <v>104.6</v>
      </c>
      <c r="AC701" s="5">
        <v>103.4</v>
      </c>
      <c r="AD701" s="5">
        <v>106.3</v>
      </c>
      <c r="AE701" s="5">
        <v>104.9</v>
      </c>
      <c r="AF701" s="5">
        <v>104.2</v>
      </c>
      <c r="AG701" s="5">
        <v>102.8</v>
      </c>
      <c r="AH701" s="5">
        <v>102.7</v>
      </c>
      <c r="AI701" s="5">
        <v>102.9</v>
      </c>
      <c r="AJ701" s="5">
        <v>106.2</v>
      </c>
      <c r="AK701" s="5">
        <v>104</v>
      </c>
      <c r="AL701" s="5">
        <v>104.2</v>
      </c>
      <c r="AM701" s="5">
        <v>104.2</v>
      </c>
      <c r="AN701" s="5">
        <v>112.6</v>
      </c>
      <c r="AO701" s="5">
        <v>110.7</v>
      </c>
      <c r="AP701" s="5">
        <v>111.4</v>
      </c>
      <c r="AQ701" s="5">
        <v>110.8</v>
      </c>
      <c r="AR701" s="5">
        <v>111.2</v>
      </c>
      <c r="AS701" s="5">
        <v>110.9</v>
      </c>
      <c r="AT701" s="5">
        <v>109.4</v>
      </c>
      <c r="AU701" s="5">
        <v>109.8</v>
      </c>
      <c r="AV701" s="5">
        <v>109.2</v>
      </c>
      <c r="AW701" s="5">
        <v>107.1</v>
      </c>
      <c r="AX701" s="5">
        <v>108.2</v>
      </c>
      <c r="AY701" s="5">
        <v>107.9</v>
      </c>
      <c r="AZ701" s="5">
        <v>110</v>
      </c>
      <c r="BA701" s="5">
        <v>107.8</v>
      </c>
      <c r="BB701" s="5">
        <v>106.5</v>
      </c>
      <c r="BC701" s="5">
        <v>112.1</v>
      </c>
      <c r="BD701" s="5">
        <v>110.4</v>
      </c>
      <c r="BE701" s="5">
        <v>111.4</v>
      </c>
      <c r="BF701" s="5">
        <v>107.7</v>
      </c>
      <c r="BG701" s="5">
        <v>110.1</v>
      </c>
      <c r="BH701" s="5">
        <v>107.2</v>
      </c>
      <c r="BI701" s="5">
        <v>106.3</v>
      </c>
      <c r="BJ701" s="5">
        <v>105.8</v>
      </c>
      <c r="BK701" s="5">
        <v>107.1</v>
      </c>
      <c r="BL701" s="5">
        <v>107.4</v>
      </c>
      <c r="BM701" s="5">
        <v>106.8</v>
      </c>
      <c r="BN701" s="5">
        <v>105.7</v>
      </c>
      <c r="BO701" s="5">
        <v>111.6</v>
      </c>
      <c r="BP701" s="5">
        <v>111.6</v>
      </c>
      <c r="BQ701" s="5">
        <v>110.7</v>
      </c>
      <c r="BR701" s="5">
        <v>111.9</v>
      </c>
      <c r="BS701" s="5">
        <v>112</v>
      </c>
      <c r="BT701" s="5">
        <v>111.3</v>
      </c>
      <c r="BU701" s="5">
        <v>111</v>
      </c>
      <c r="BV701" s="5">
        <v>109.5</v>
      </c>
      <c r="BW701" s="5">
        <v>109.7</v>
      </c>
      <c r="BX701" s="5">
        <v>109.4</v>
      </c>
      <c r="BY701" s="5">
        <v>109.2</v>
      </c>
      <c r="BZ701" s="5">
        <v>108.2</v>
      </c>
      <c r="CA701" s="5">
        <v>108.8</v>
      </c>
      <c r="CB701" s="5">
        <v>108.7</v>
      </c>
      <c r="CC701" s="5">
        <v>108.8</v>
      </c>
      <c r="CD701" s="5">
        <v>109.8</v>
      </c>
      <c r="CE701" s="5">
        <v>105.9</v>
      </c>
      <c r="CF701" s="5">
        <v>106.4</v>
      </c>
      <c r="CG701" s="5">
        <v>108.5</v>
      </c>
      <c r="CH701" s="5">
        <v>109.3</v>
      </c>
      <c r="CI701" s="5">
        <v>109.8</v>
      </c>
      <c r="CJ701" s="5">
        <v>110.3</v>
      </c>
      <c r="CK701" s="5">
        <v>110.2</v>
      </c>
      <c r="CL701" s="5">
        <v>111.4</v>
      </c>
      <c r="CM701" s="5">
        <v>107.9</v>
      </c>
      <c r="CN701" s="5">
        <v>112.1</v>
      </c>
      <c r="CO701" s="5">
        <v>111.9</v>
      </c>
      <c r="CP701" s="5">
        <v>112.6</v>
      </c>
      <c r="CQ701" s="5">
        <v>111.7</v>
      </c>
      <c r="CR701" s="5">
        <v>110.3</v>
      </c>
      <c r="CS701" s="5">
        <v>111.3</v>
      </c>
      <c r="CT701" s="5">
        <v>111.7</v>
      </c>
      <c r="CU701" s="5">
        <v>112.2</v>
      </c>
      <c r="CV701" s="5">
        <v>111.1</v>
      </c>
      <c r="CW701" s="5">
        <v>112</v>
      </c>
      <c r="CX701" s="5">
        <v>110.4</v>
      </c>
      <c r="CY701" s="5">
        <v>110.5</v>
      </c>
      <c r="CZ701" s="5">
        <v>110.9</v>
      </c>
      <c r="DA701" s="5">
        <v>110.1</v>
      </c>
      <c r="DB701" s="5">
        <v>110.7</v>
      </c>
      <c r="DC701" s="5">
        <v>111.2</v>
      </c>
      <c r="DD701" s="5">
        <v>111.6</v>
      </c>
      <c r="DE701" s="5">
        <v>111.4</v>
      </c>
      <c r="DF701" s="5">
        <v>111.8</v>
      </c>
      <c r="DG701" s="5">
        <v>111.8</v>
      </c>
      <c r="DH701" s="5">
        <v>112.4</v>
      </c>
      <c r="DI701" s="5">
        <v>113.9</v>
      </c>
      <c r="DJ701" s="5">
        <v>113.8</v>
      </c>
      <c r="DK701" s="5">
        <v>114.1</v>
      </c>
      <c r="DL701" s="5">
        <v>113.8</v>
      </c>
      <c r="DM701" s="5">
        <v>114</v>
      </c>
      <c r="DN701" s="5">
        <v>114.9</v>
      </c>
      <c r="DO701" s="5">
        <v>115.6</v>
      </c>
      <c r="DP701" s="5">
        <v>115.6</v>
      </c>
      <c r="DQ701" s="5">
        <v>115.3</v>
      </c>
      <c r="DR701" s="5">
        <v>115.4</v>
      </c>
      <c r="DS701" s="5">
        <v>115.3</v>
      </c>
      <c r="DT701" s="5">
        <v>115.8</v>
      </c>
    </row>
    <row r="702" spans="1:124">
      <c r="A702" s="3" t="s">
        <v>1417</v>
      </c>
      <c r="B702" s="3" t="s">
        <v>1418</v>
      </c>
      <c r="C702" s="4">
        <v>0.17380999999999999</v>
      </c>
      <c r="D702" s="5">
        <v>92.2</v>
      </c>
      <c r="E702" s="5">
        <v>91.8</v>
      </c>
      <c r="F702" s="5">
        <v>93.3</v>
      </c>
      <c r="G702" s="5">
        <v>92.8</v>
      </c>
      <c r="H702" s="5">
        <v>95.2</v>
      </c>
      <c r="I702" s="5">
        <v>94.2</v>
      </c>
      <c r="J702" s="5">
        <v>95.1</v>
      </c>
      <c r="K702" s="5">
        <v>94.7</v>
      </c>
      <c r="L702" s="5">
        <v>102</v>
      </c>
      <c r="M702" s="5">
        <v>94.8</v>
      </c>
      <c r="N702" s="5">
        <v>94.1</v>
      </c>
      <c r="O702" s="5">
        <v>94.6</v>
      </c>
      <c r="P702" s="5">
        <v>95.7</v>
      </c>
      <c r="Q702" s="5">
        <v>95</v>
      </c>
      <c r="R702" s="5">
        <v>96</v>
      </c>
      <c r="S702" s="5">
        <v>98.3</v>
      </c>
      <c r="T702" s="5">
        <v>98.8</v>
      </c>
      <c r="U702" s="5">
        <v>100.5</v>
      </c>
      <c r="V702" s="5">
        <v>103</v>
      </c>
      <c r="W702" s="5">
        <v>97.5</v>
      </c>
      <c r="X702" s="5">
        <v>99.4</v>
      </c>
      <c r="Y702" s="5">
        <v>101.5</v>
      </c>
      <c r="Z702" s="5">
        <v>99</v>
      </c>
      <c r="AA702" s="5">
        <v>101.9</v>
      </c>
      <c r="AB702" s="5">
        <v>102.1</v>
      </c>
      <c r="AC702" s="5">
        <v>100.4</v>
      </c>
      <c r="AD702" s="5">
        <v>104.7</v>
      </c>
      <c r="AE702" s="5">
        <v>102.4</v>
      </c>
      <c r="AF702" s="5">
        <v>101.1</v>
      </c>
      <c r="AG702" s="5">
        <v>99</v>
      </c>
      <c r="AH702" s="5">
        <v>98.9</v>
      </c>
      <c r="AI702" s="5">
        <v>98.8</v>
      </c>
      <c r="AJ702" s="5">
        <v>104.4</v>
      </c>
      <c r="AK702" s="5">
        <v>100.5</v>
      </c>
      <c r="AL702" s="5">
        <v>100.8</v>
      </c>
      <c r="AM702" s="5">
        <v>100.6</v>
      </c>
      <c r="AN702" s="5">
        <v>113.3</v>
      </c>
      <c r="AO702" s="5">
        <v>110.9</v>
      </c>
      <c r="AP702" s="5">
        <v>112.4</v>
      </c>
      <c r="AQ702" s="5">
        <v>111</v>
      </c>
      <c r="AR702" s="5">
        <v>111</v>
      </c>
      <c r="AS702" s="5">
        <v>111.1</v>
      </c>
      <c r="AT702" s="5">
        <v>108.8</v>
      </c>
      <c r="AU702" s="5">
        <v>109.8</v>
      </c>
      <c r="AV702" s="5">
        <v>109.1</v>
      </c>
      <c r="AW702" s="5">
        <v>105.6</v>
      </c>
      <c r="AX702" s="5">
        <v>108.1</v>
      </c>
      <c r="AY702" s="5">
        <v>107.8</v>
      </c>
      <c r="AZ702" s="5">
        <v>109.3</v>
      </c>
      <c r="BA702" s="5">
        <v>105.9</v>
      </c>
      <c r="BB702" s="5">
        <v>104.1</v>
      </c>
      <c r="BC702" s="5">
        <v>112.4</v>
      </c>
      <c r="BD702" s="5">
        <v>110.4</v>
      </c>
      <c r="BE702" s="5">
        <v>113.1</v>
      </c>
      <c r="BF702" s="5">
        <v>107.6</v>
      </c>
      <c r="BG702" s="5">
        <v>110.6</v>
      </c>
      <c r="BH702" s="5">
        <v>106.6</v>
      </c>
      <c r="BI702" s="5">
        <v>104.8</v>
      </c>
      <c r="BJ702" s="5">
        <v>104.5</v>
      </c>
      <c r="BK702" s="5">
        <v>105.9</v>
      </c>
      <c r="BL702" s="5">
        <v>105.9</v>
      </c>
      <c r="BM702" s="5">
        <v>105.9</v>
      </c>
      <c r="BN702" s="5">
        <v>103.9</v>
      </c>
      <c r="BO702" s="5">
        <v>112.1</v>
      </c>
      <c r="BP702" s="5">
        <v>112.1</v>
      </c>
      <c r="BQ702" s="5">
        <v>110.9</v>
      </c>
      <c r="BR702" s="5">
        <v>112.6</v>
      </c>
      <c r="BS702" s="5">
        <v>112.6</v>
      </c>
      <c r="BT702" s="5">
        <v>111.5</v>
      </c>
      <c r="BU702" s="5">
        <v>111.2</v>
      </c>
      <c r="BV702" s="5">
        <v>108.8</v>
      </c>
      <c r="BW702" s="5">
        <v>109.1</v>
      </c>
      <c r="BX702" s="5">
        <v>108.5</v>
      </c>
      <c r="BY702" s="5">
        <v>108.3</v>
      </c>
      <c r="BZ702" s="5">
        <v>106.4</v>
      </c>
      <c r="CA702" s="5">
        <v>107.3</v>
      </c>
      <c r="CB702" s="5">
        <v>107.1</v>
      </c>
      <c r="CC702" s="5">
        <v>107.3</v>
      </c>
      <c r="CD702" s="5">
        <v>107.8</v>
      </c>
      <c r="CE702" s="5">
        <v>101.6</v>
      </c>
      <c r="CF702" s="5">
        <v>101.8</v>
      </c>
      <c r="CG702" s="5">
        <v>105.1</v>
      </c>
      <c r="CH702" s="5">
        <v>106.3</v>
      </c>
      <c r="CI702" s="5">
        <v>107.4</v>
      </c>
      <c r="CJ702" s="5">
        <v>108</v>
      </c>
      <c r="CK702" s="5">
        <v>107.9</v>
      </c>
      <c r="CL702" s="5">
        <v>109.5</v>
      </c>
      <c r="CM702" s="5">
        <v>104</v>
      </c>
      <c r="CN702" s="5">
        <v>111.3</v>
      </c>
      <c r="CO702" s="5">
        <v>110.8</v>
      </c>
      <c r="CP702" s="5">
        <v>111.8</v>
      </c>
      <c r="CQ702" s="5">
        <v>110.6</v>
      </c>
      <c r="CR702" s="5">
        <v>109.1</v>
      </c>
      <c r="CS702" s="5">
        <v>110</v>
      </c>
      <c r="CT702" s="5">
        <v>110.6</v>
      </c>
      <c r="CU702" s="5">
        <v>111.8</v>
      </c>
      <c r="CV702" s="5">
        <v>110.4</v>
      </c>
      <c r="CW702" s="5">
        <v>112</v>
      </c>
      <c r="CX702" s="5">
        <v>109.6</v>
      </c>
      <c r="CY702" s="5">
        <v>109.8</v>
      </c>
      <c r="CZ702" s="5">
        <v>110.7</v>
      </c>
      <c r="DA702" s="5">
        <v>109.2</v>
      </c>
      <c r="DB702" s="5">
        <v>110.2</v>
      </c>
      <c r="DC702" s="5">
        <v>110.6</v>
      </c>
      <c r="DD702" s="5">
        <v>110.9</v>
      </c>
      <c r="DE702" s="5">
        <v>110.8</v>
      </c>
      <c r="DF702" s="5">
        <v>110.8</v>
      </c>
      <c r="DG702" s="5">
        <v>110.8</v>
      </c>
      <c r="DH702" s="5">
        <v>111.2</v>
      </c>
      <c r="DI702" s="5">
        <v>111.2</v>
      </c>
      <c r="DJ702" s="5">
        <v>111.2</v>
      </c>
      <c r="DK702" s="5">
        <v>112.1</v>
      </c>
      <c r="DL702" s="5">
        <v>111</v>
      </c>
      <c r="DM702" s="5">
        <v>111.2</v>
      </c>
      <c r="DN702" s="5">
        <v>112.5</v>
      </c>
      <c r="DO702" s="5">
        <v>113.4</v>
      </c>
      <c r="DP702" s="5">
        <v>113.6</v>
      </c>
      <c r="DQ702" s="5">
        <v>113</v>
      </c>
      <c r="DR702" s="5">
        <v>112.5</v>
      </c>
      <c r="DS702" s="5">
        <v>112.5</v>
      </c>
      <c r="DT702" s="5">
        <v>113.8</v>
      </c>
    </row>
    <row r="703" spans="1:124">
      <c r="A703" s="3" t="s">
        <v>1419</v>
      </c>
      <c r="B703" s="3" t="s">
        <v>1420</v>
      </c>
      <c r="C703" s="4">
        <v>3.1130000000000001E-2</v>
      </c>
      <c r="D703" s="5">
        <v>102.3</v>
      </c>
      <c r="E703" s="5">
        <v>104</v>
      </c>
      <c r="F703" s="5">
        <v>106.8</v>
      </c>
      <c r="G703" s="5">
        <v>106.3</v>
      </c>
      <c r="H703" s="5">
        <v>106.7</v>
      </c>
      <c r="I703" s="5">
        <v>107.8</v>
      </c>
      <c r="J703" s="5">
        <v>108.2</v>
      </c>
      <c r="K703" s="5">
        <v>109.6</v>
      </c>
      <c r="L703" s="5">
        <v>110</v>
      </c>
      <c r="M703" s="5">
        <v>111.7</v>
      </c>
      <c r="N703" s="5">
        <v>111.7</v>
      </c>
      <c r="O703" s="5">
        <v>111.7</v>
      </c>
      <c r="P703" s="5">
        <v>104.2</v>
      </c>
      <c r="Q703" s="5">
        <v>103.5</v>
      </c>
      <c r="R703" s="5">
        <v>106.2</v>
      </c>
      <c r="S703" s="5">
        <v>107.1</v>
      </c>
      <c r="T703" s="5">
        <v>106</v>
      </c>
      <c r="U703" s="5">
        <v>107.6</v>
      </c>
      <c r="V703" s="5">
        <v>107.3</v>
      </c>
      <c r="W703" s="5">
        <v>107</v>
      </c>
      <c r="X703" s="5">
        <v>109.6</v>
      </c>
      <c r="Y703" s="5">
        <v>108.6</v>
      </c>
      <c r="Z703" s="5">
        <v>109.6</v>
      </c>
      <c r="AA703" s="5">
        <v>108.4</v>
      </c>
      <c r="AB703" s="5">
        <v>114.9</v>
      </c>
      <c r="AC703" s="5">
        <v>114.2</v>
      </c>
      <c r="AD703" s="5">
        <v>115.3</v>
      </c>
      <c r="AE703" s="5">
        <v>117.6</v>
      </c>
      <c r="AF703" s="5">
        <v>118.6</v>
      </c>
      <c r="AG703" s="5">
        <v>119.2</v>
      </c>
      <c r="AH703" s="5">
        <v>118.2</v>
      </c>
      <c r="AI703" s="5">
        <v>119.7</v>
      </c>
      <c r="AJ703" s="5">
        <v>118.1</v>
      </c>
      <c r="AK703" s="5">
        <v>120.3</v>
      </c>
      <c r="AL703" s="5">
        <v>117.5</v>
      </c>
      <c r="AM703" s="5">
        <v>121</v>
      </c>
      <c r="AN703" s="5">
        <v>121.4</v>
      </c>
      <c r="AO703" s="5">
        <v>117.4</v>
      </c>
      <c r="AP703" s="5">
        <v>115.4</v>
      </c>
      <c r="AQ703" s="5">
        <v>119.6</v>
      </c>
      <c r="AR703" s="5">
        <v>122.9</v>
      </c>
      <c r="AS703" s="5">
        <v>123.5</v>
      </c>
      <c r="AT703" s="5">
        <v>123.3</v>
      </c>
      <c r="AU703" s="5">
        <v>123.5</v>
      </c>
      <c r="AV703" s="5">
        <v>122.6</v>
      </c>
      <c r="AW703" s="5">
        <v>126.2</v>
      </c>
      <c r="AX703" s="5">
        <v>121.8</v>
      </c>
      <c r="AY703" s="5">
        <v>120.5</v>
      </c>
      <c r="AZ703" s="5">
        <v>128.69999999999999</v>
      </c>
      <c r="BA703" s="5">
        <v>129</v>
      </c>
      <c r="BB703" s="5">
        <v>127.7</v>
      </c>
      <c r="BC703" s="5">
        <v>129.80000000000001</v>
      </c>
      <c r="BD703" s="5">
        <v>126.4</v>
      </c>
      <c r="BE703" s="5">
        <v>120.3</v>
      </c>
      <c r="BF703" s="5">
        <v>120.9</v>
      </c>
      <c r="BG703" s="5">
        <v>123.1</v>
      </c>
      <c r="BH703" s="5">
        <v>122.2</v>
      </c>
      <c r="BI703" s="5">
        <v>124.5</v>
      </c>
      <c r="BJ703" s="5">
        <v>122.1</v>
      </c>
      <c r="BK703" s="5">
        <v>125.1</v>
      </c>
      <c r="BL703" s="5">
        <v>127.1</v>
      </c>
      <c r="BM703" s="5">
        <v>121.4</v>
      </c>
      <c r="BN703" s="5">
        <v>124.1</v>
      </c>
      <c r="BO703" s="5">
        <v>124.1</v>
      </c>
      <c r="BP703" s="5">
        <v>124.6</v>
      </c>
      <c r="BQ703" s="5">
        <v>123.3</v>
      </c>
      <c r="BR703" s="5">
        <v>123.3</v>
      </c>
      <c r="BS703" s="5">
        <v>123.4</v>
      </c>
      <c r="BT703" s="5">
        <v>123.4</v>
      </c>
      <c r="BU703" s="5">
        <v>122.3</v>
      </c>
      <c r="BV703" s="5">
        <v>122.7</v>
      </c>
      <c r="BW703" s="5">
        <v>122.7</v>
      </c>
      <c r="BX703" s="5">
        <v>124</v>
      </c>
      <c r="BY703" s="5">
        <v>123.6</v>
      </c>
      <c r="BZ703" s="5">
        <v>126.3</v>
      </c>
      <c r="CA703" s="5">
        <v>126.5</v>
      </c>
      <c r="CB703" s="5">
        <v>127.2</v>
      </c>
      <c r="CC703" s="5">
        <v>127.3</v>
      </c>
      <c r="CD703" s="5">
        <v>127.2</v>
      </c>
      <c r="CE703" s="5">
        <v>127.5</v>
      </c>
      <c r="CF703" s="5">
        <v>127.5</v>
      </c>
      <c r="CG703" s="5">
        <v>127.2</v>
      </c>
      <c r="CH703" s="5">
        <v>127.3</v>
      </c>
      <c r="CI703" s="5">
        <v>127.2</v>
      </c>
      <c r="CJ703" s="5">
        <v>126.9</v>
      </c>
      <c r="CK703" s="5">
        <v>126.5</v>
      </c>
      <c r="CL703" s="5">
        <v>126.7</v>
      </c>
      <c r="CM703" s="5">
        <v>127.1</v>
      </c>
      <c r="CN703" s="5">
        <v>123.6</v>
      </c>
      <c r="CO703" s="5">
        <v>123.8</v>
      </c>
      <c r="CP703" s="5">
        <v>124.1</v>
      </c>
      <c r="CQ703" s="5">
        <v>123.9</v>
      </c>
      <c r="CR703" s="5">
        <v>123.2</v>
      </c>
      <c r="CS703" s="5">
        <v>123.6</v>
      </c>
      <c r="CT703" s="5">
        <v>123.6</v>
      </c>
      <c r="CU703" s="5">
        <v>123.1</v>
      </c>
      <c r="CV703" s="5">
        <v>121.5</v>
      </c>
      <c r="CW703" s="5">
        <v>120.3</v>
      </c>
      <c r="CX703" s="5">
        <v>121.3</v>
      </c>
      <c r="CY703" s="5">
        <v>121</v>
      </c>
      <c r="CZ703" s="5">
        <v>121.2</v>
      </c>
      <c r="DA703" s="5">
        <v>121.5</v>
      </c>
      <c r="DB703" s="5">
        <v>121.3</v>
      </c>
      <c r="DC703" s="5">
        <v>122.4</v>
      </c>
      <c r="DD703" s="5">
        <v>122.7</v>
      </c>
      <c r="DE703" s="5">
        <v>121.4</v>
      </c>
      <c r="DF703" s="5">
        <v>124.7</v>
      </c>
      <c r="DG703" s="5">
        <v>124.3</v>
      </c>
      <c r="DH703" s="5">
        <v>124.1</v>
      </c>
      <c r="DI703" s="5">
        <v>135</v>
      </c>
      <c r="DJ703" s="5">
        <v>135.6</v>
      </c>
      <c r="DK703" s="5">
        <v>135.80000000000001</v>
      </c>
      <c r="DL703" s="5">
        <v>136.1</v>
      </c>
      <c r="DM703" s="5">
        <v>136.30000000000001</v>
      </c>
      <c r="DN703" s="5">
        <v>136.30000000000001</v>
      </c>
      <c r="DO703" s="5">
        <v>136.30000000000001</v>
      </c>
      <c r="DP703" s="5">
        <v>135.5</v>
      </c>
      <c r="DQ703" s="5">
        <v>135.9</v>
      </c>
      <c r="DR703" s="5">
        <v>135.9</v>
      </c>
      <c r="DS703" s="5">
        <v>136</v>
      </c>
      <c r="DT703" s="5">
        <v>136</v>
      </c>
    </row>
    <row r="704" spans="1:124">
      <c r="A704" s="3" t="s">
        <v>1421</v>
      </c>
      <c r="B704" s="3" t="s">
        <v>1422</v>
      </c>
      <c r="C704" s="4">
        <v>3.823E-2</v>
      </c>
      <c r="D704" s="5">
        <v>99.6</v>
      </c>
      <c r="E704" s="5">
        <v>100.8</v>
      </c>
      <c r="F704" s="5">
        <v>102.3</v>
      </c>
      <c r="G704" s="5">
        <v>102.7</v>
      </c>
      <c r="H704" s="5">
        <v>102</v>
      </c>
      <c r="I704" s="5">
        <v>102</v>
      </c>
      <c r="J704" s="5">
        <v>103.2</v>
      </c>
      <c r="K704" s="5">
        <v>104.4</v>
      </c>
      <c r="L704" s="5">
        <v>104.3</v>
      </c>
      <c r="M704" s="5">
        <v>104</v>
      </c>
      <c r="N704" s="5">
        <v>103.7</v>
      </c>
      <c r="O704" s="5">
        <v>104.1</v>
      </c>
      <c r="P704" s="5">
        <v>103.9</v>
      </c>
      <c r="Q704" s="5">
        <v>103.1</v>
      </c>
      <c r="R704" s="5">
        <v>101.9</v>
      </c>
      <c r="S704" s="5">
        <v>102.4</v>
      </c>
      <c r="T704" s="5">
        <v>101.3</v>
      </c>
      <c r="U704" s="5">
        <v>101</v>
      </c>
      <c r="V704" s="5">
        <v>102.4</v>
      </c>
      <c r="W704" s="5">
        <v>103.1</v>
      </c>
      <c r="X704" s="5">
        <v>104.3</v>
      </c>
      <c r="Y704" s="5">
        <v>104.7</v>
      </c>
      <c r="Z704" s="5">
        <v>104.8</v>
      </c>
      <c r="AA704" s="5">
        <v>105.7</v>
      </c>
      <c r="AB704" s="5">
        <v>104.5</v>
      </c>
      <c r="AC704" s="5">
        <v>104.7</v>
      </c>
      <c r="AD704" s="5">
        <v>103.4</v>
      </c>
      <c r="AE704" s="5">
        <v>103</v>
      </c>
      <c r="AF704" s="5">
        <v>103.7</v>
      </c>
      <c r="AG704" s="5">
        <v>103.7</v>
      </c>
      <c r="AH704" s="5">
        <v>104.7</v>
      </c>
      <c r="AI704" s="5">
        <v>103.9</v>
      </c>
      <c r="AJ704" s="5">
        <v>103</v>
      </c>
      <c r="AK704" s="5">
        <v>104.1</v>
      </c>
      <c r="AL704" s="5">
        <v>106.2</v>
      </c>
      <c r="AM704" s="5">
        <v>104.6</v>
      </c>
      <c r="AN704" s="5">
        <v>104.2</v>
      </c>
      <c r="AO704" s="5">
        <v>105.1</v>
      </c>
      <c r="AP704" s="5">
        <v>104.5</v>
      </c>
      <c r="AQ704" s="5">
        <v>104.1</v>
      </c>
      <c r="AR704" s="5">
        <v>104.3</v>
      </c>
      <c r="AS704" s="5">
        <v>102.3</v>
      </c>
      <c r="AT704" s="5">
        <v>102.2</v>
      </c>
      <c r="AU704" s="5">
        <v>100.6</v>
      </c>
      <c r="AV704" s="5">
        <v>100.4</v>
      </c>
      <c r="AW704" s="5">
        <v>100.5</v>
      </c>
      <c r="AX704" s="5">
        <v>99.8</v>
      </c>
      <c r="AY704" s="5">
        <v>99.6</v>
      </c>
      <c r="AZ704" s="5">
        <v>99.9</v>
      </c>
      <c r="BA704" s="5">
        <v>99.6</v>
      </c>
      <c r="BB704" s="5">
        <v>99.4</v>
      </c>
      <c r="BC704" s="5">
        <v>99.3</v>
      </c>
      <c r="BD704" s="5">
        <v>99.7</v>
      </c>
      <c r="BE704" s="5">
        <v>99.4</v>
      </c>
      <c r="BF704" s="5">
        <v>98.9</v>
      </c>
      <c r="BG704" s="5">
        <v>98.4</v>
      </c>
      <c r="BH704" s="5">
        <v>98.6</v>
      </c>
      <c r="BI704" s="5">
        <v>98.7</v>
      </c>
      <c r="BJ704" s="5">
        <v>97.9</v>
      </c>
      <c r="BK704" s="5">
        <v>97.8</v>
      </c>
      <c r="BL704" s="5">
        <v>98.6</v>
      </c>
      <c r="BM704" s="5">
        <v>98.8</v>
      </c>
      <c r="BN704" s="5">
        <v>98.9</v>
      </c>
      <c r="BO704" s="5">
        <v>101.4</v>
      </c>
      <c r="BP704" s="5">
        <v>101.1</v>
      </c>
      <c r="BQ704" s="5">
        <v>101.3</v>
      </c>
      <c r="BR704" s="5">
        <v>101.7</v>
      </c>
      <c r="BS704" s="5">
        <v>102.4</v>
      </c>
      <c r="BT704" s="5">
        <v>102.6</v>
      </c>
      <c r="BU704" s="5">
        <v>102.6</v>
      </c>
      <c r="BV704" s="5">
        <v>102.8</v>
      </c>
      <c r="BW704" s="5">
        <v>103</v>
      </c>
      <c r="BX704" s="5">
        <v>102.9</v>
      </c>
      <c r="BY704" s="5">
        <v>102.6</v>
      </c>
      <c r="BZ704" s="5">
        <v>102.3</v>
      </c>
      <c r="CA704" s="5">
        <v>102.2</v>
      </c>
      <c r="CB704" s="5">
        <v>102.2</v>
      </c>
      <c r="CC704" s="5">
        <v>102.2</v>
      </c>
      <c r="CD704" s="5">
        <v>105.3</v>
      </c>
      <c r="CE704" s="5">
        <v>106.1</v>
      </c>
      <c r="CF704" s="5">
        <v>109</v>
      </c>
      <c r="CG704" s="5">
        <v>110.1</v>
      </c>
      <c r="CH704" s="5">
        <v>110.4</v>
      </c>
      <c r="CI704" s="5">
        <v>108.4</v>
      </c>
      <c r="CJ704" s="5">
        <v>109.2</v>
      </c>
      <c r="CK704" s="5">
        <v>109.2</v>
      </c>
      <c r="CL704" s="5">
        <v>109.8</v>
      </c>
      <c r="CM704" s="5">
        <v>110</v>
      </c>
      <c r="CN704" s="5">
        <v>108.7</v>
      </c>
      <c r="CO704" s="5">
        <v>110</v>
      </c>
      <c r="CP704" s="5">
        <v>110.1</v>
      </c>
      <c r="CQ704" s="5">
        <v>109.7</v>
      </c>
      <c r="CR704" s="5">
        <v>107.8</v>
      </c>
      <c r="CS704" s="5">
        <v>108.9</v>
      </c>
      <c r="CT704" s="5">
        <v>109.3</v>
      </c>
      <c r="CU704" s="5">
        <v>108.4</v>
      </c>
      <c r="CV704" s="5">
        <v>108.4</v>
      </c>
      <c r="CW704" s="5">
        <v>107.9</v>
      </c>
      <c r="CX704" s="5">
        <v>107.4</v>
      </c>
      <c r="CY704" s="5">
        <v>108</v>
      </c>
      <c r="CZ704" s="5">
        <v>107.1</v>
      </c>
      <c r="DA704" s="5">
        <v>108</v>
      </c>
      <c r="DB704" s="5">
        <v>107.1</v>
      </c>
      <c r="DC704" s="5">
        <v>107.9</v>
      </c>
      <c r="DD704" s="5">
        <v>108.9</v>
      </c>
      <c r="DE704" s="5">
        <v>109.5</v>
      </c>
      <c r="DF704" s="5">
        <v>109.2</v>
      </c>
      <c r="DG704" s="5">
        <v>109.8</v>
      </c>
      <c r="DH704" s="5">
        <v>110.9</v>
      </c>
      <c r="DI704" s="5">
        <v>113</v>
      </c>
      <c r="DJ704" s="5">
        <v>111</v>
      </c>
      <c r="DK704" s="5">
        <v>109.1</v>
      </c>
      <c r="DL704" s="5">
        <v>111.8</v>
      </c>
      <c r="DM704" s="5">
        <v>112.1</v>
      </c>
      <c r="DN704" s="5">
        <v>112.3</v>
      </c>
      <c r="DO704" s="5">
        <v>112.7</v>
      </c>
      <c r="DP704" s="5">
        <v>112.6</v>
      </c>
      <c r="DQ704" s="5">
        <v>112.2</v>
      </c>
      <c r="DR704" s="5">
        <v>114.2</v>
      </c>
      <c r="DS704" s="5">
        <v>114</v>
      </c>
      <c r="DT704" s="5">
        <v>111.9</v>
      </c>
    </row>
    <row r="705" spans="1:124">
      <c r="A705" s="3" t="s">
        <v>1423</v>
      </c>
      <c r="B705" s="3" t="s">
        <v>1424</v>
      </c>
      <c r="C705" s="4">
        <v>1.6000000000000001E-3</v>
      </c>
      <c r="D705" s="5">
        <v>100.2</v>
      </c>
      <c r="E705" s="5">
        <v>101.3</v>
      </c>
      <c r="F705" s="5">
        <v>101.8</v>
      </c>
      <c r="G705" s="5">
        <v>104.7</v>
      </c>
      <c r="H705" s="5">
        <v>103.8</v>
      </c>
      <c r="I705" s="5">
        <v>104.9</v>
      </c>
      <c r="J705" s="5">
        <v>103.5</v>
      </c>
      <c r="K705" s="5">
        <v>104.4</v>
      </c>
      <c r="L705" s="5">
        <v>103</v>
      </c>
      <c r="M705" s="5">
        <v>103.8</v>
      </c>
      <c r="N705" s="5">
        <v>103.2</v>
      </c>
      <c r="O705" s="5">
        <v>107.2</v>
      </c>
      <c r="P705" s="5">
        <v>106.6</v>
      </c>
      <c r="Q705" s="5">
        <v>102.6</v>
      </c>
      <c r="R705" s="5">
        <v>104.4</v>
      </c>
      <c r="S705" s="5">
        <v>101.9</v>
      </c>
      <c r="T705" s="5">
        <v>105.2</v>
      </c>
      <c r="U705" s="5">
        <v>105.2</v>
      </c>
      <c r="V705" s="5">
        <v>105.6</v>
      </c>
      <c r="W705" s="5">
        <v>104.3</v>
      </c>
      <c r="X705" s="5">
        <v>105.1</v>
      </c>
      <c r="Y705" s="5">
        <v>104.5</v>
      </c>
      <c r="Z705" s="5">
        <v>106.1</v>
      </c>
      <c r="AA705" s="5">
        <v>105.4</v>
      </c>
      <c r="AB705" s="5">
        <v>106.2</v>
      </c>
      <c r="AC705" s="5">
        <v>105.7</v>
      </c>
      <c r="AD705" s="5">
        <v>107.6</v>
      </c>
      <c r="AE705" s="5">
        <v>104.9</v>
      </c>
      <c r="AF705" s="5">
        <v>107.9</v>
      </c>
      <c r="AG705" s="5">
        <v>106.2</v>
      </c>
      <c r="AH705" s="5">
        <v>107.2</v>
      </c>
      <c r="AI705" s="5">
        <v>105.8</v>
      </c>
      <c r="AJ705" s="5">
        <v>104.7</v>
      </c>
      <c r="AK705" s="5">
        <v>106.7</v>
      </c>
      <c r="AL705" s="5">
        <v>105.9</v>
      </c>
      <c r="AM705" s="5">
        <v>104.5</v>
      </c>
      <c r="AN705" s="5">
        <v>104.3</v>
      </c>
      <c r="AO705" s="5">
        <v>105.1</v>
      </c>
      <c r="AP705" s="5">
        <v>106.7</v>
      </c>
      <c r="AQ705" s="5">
        <v>105.6</v>
      </c>
      <c r="AR705" s="5">
        <v>105.4</v>
      </c>
      <c r="AS705" s="5">
        <v>104</v>
      </c>
      <c r="AT705" s="5">
        <v>105.5</v>
      </c>
      <c r="AU705" s="5">
        <v>105.9</v>
      </c>
      <c r="AV705" s="5">
        <v>105.5</v>
      </c>
      <c r="AW705" s="5">
        <v>104.6</v>
      </c>
      <c r="AX705" s="5">
        <v>104.3</v>
      </c>
      <c r="AY705" s="5">
        <v>104</v>
      </c>
      <c r="AZ705" s="5">
        <v>104.4</v>
      </c>
      <c r="BA705" s="5">
        <v>104.3</v>
      </c>
      <c r="BB705" s="5">
        <v>104.7</v>
      </c>
      <c r="BC705" s="5">
        <v>104.2</v>
      </c>
      <c r="BD705" s="5">
        <v>104.2</v>
      </c>
      <c r="BE705" s="5">
        <v>104.5</v>
      </c>
      <c r="BF705" s="5">
        <v>104.2</v>
      </c>
      <c r="BG705" s="5">
        <v>104.3</v>
      </c>
      <c r="BH705" s="5">
        <v>104.5</v>
      </c>
      <c r="BI705" s="5">
        <v>105</v>
      </c>
      <c r="BJ705" s="5">
        <v>104.9</v>
      </c>
      <c r="BK705" s="5">
        <v>105.1</v>
      </c>
      <c r="BL705" s="5">
        <v>105</v>
      </c>
      <c r="BM705" s="5">
        <v>105.3</v>
      </c>
      <c r="BN705" s="5">
        <v>105.6</v>
      </c>
      <c r="BO705" s="5">
        <v>108.3</v>
      </c>
      <c r="BP705" s="5">
        <v>107.7</v>
      </c>
      <c r="BQ705" s="5">
        <v>106.5</v>
      </c>
      <c r="BR705" s="5">
        <v>105.9</v>
      </c>
      <c r="BS705" s="5">
        <v>106.6</v>
      </c>
      <c r="BT705" s="5">
        <v>106.3</v>
      </c>
      <c r="BU705" s="5">
        <v>106.5</v>
      </c>
      <c r="BV705" s="5">
        <v>107.1</v>
      </c>
      <c r="BW705" s="5">
        <v>107.6</v>
      </c>
      <c r="BX705" s="5">
        <v>109.1</v>
      </c>
      <c r="BY705" s="5">
        <v>108.9</v>
      </c>
      <c r="BZ705" s="5">
        <v>108.7</v>
      </c>
      <c r="CA705" s="5">
        <v>108.3</v>
      </c>
      <c r="CB705" s="5">
        <v>108.4</v>
      </c>
      <c r="CC705" s="5">
        <v>108.5</v>
      </c>
      <c r="CD705" s="5">
        <v>110.8</v>
      </c>
      <c r="CE705" s="5">
        <v>112.1</v>
      </c>
      <c r="CF705" s="5">
        <v>112.4</v>
      </c>
      <c r="CG705" s="5">
        <v>110.2</v>
      </c>
      <c r="CH705" s="5">
        <v>109.4</v>
      </c>
      <c r="CI705" s="5">
        <v>108.8</v>
      </c>
      <c r="CJ705" s="5">
        <v>110.2</v>
      </c>
      <c r="CK705" s="5">
        <v>110</v>
      </c>
      <c r="CL705" s="5">
        <v>111.5</v>
      </c>
      <c r="CM705" s="5">
        <v>112.9</v>
      </c>
      <c r="CN705" s="5">
        <v>110.9</v>
      </c>
      <c r="CO705" s="5">
        <v>112.4</v>
      </c>
      <c r="CP705" s="5">
        <v>112.4</v>
      </c>
      <c r="CQ705" s="5">
        <v>112.3</v>
      </c>
      <c r="CR705" s="5">
        <v>112.4</v>
      </c>
      <c r="CS705" s="5">
        <v>112.4</v>
      </c>
      <c r="CT705" s="5">
        <v>112.1</v>
      </c>
      <c r="CU705" s="5">
        <v>112.1</v>
      </c>
      <c r="CV705" s="5">
        <v>112.1</v>
      </c>
      <c r="CW705" s="5">
        <v>112.2</v>
      </c>
      <c r="CX705" s="5">
        <v>112.7</v>
      </c>
      <c r="CY705" s="5">
        <v>112.7</v>
      </c>
      <c r="CZ705" s="5">
        <v>112.8</v>
      </c>
      <c r="DA705" s="5">
        <v>113.8</v>
      </c>
      <c r="DB705" s="5">
        <v>112.4</v>
      </c>
      <c r="DC705" s="5">
        <v>112.7</v>
      </c>
      <c r="DD705" s="5">
        <v>113.7</v>
      </c>
      <c r="DE705" s="5">
        <v>113.5</v>
      </c>
      <c r="DF705" s="5">
        <v>112.1</v>
      </c>
      <c r="DG705" s="5">
        <v>112.7</v>
      </c>
      <c r="DH705" s="5">
        <v>115.1</v>
      </c>
      <c r="DI705" s="5">
        <v>115.5</v>
      </c>
      <c r="DJ705" s="5">
        <v>116.5</v>
      </c>
      <c r="DK705" s="5">
        <v>116.1</v>
      </c>
      <c r="DL705" s="5">
        <v>114.7</v>
      </c>
      <c r="DM705" s="5">
        <v>115.4</v>
      </c>
      <c r="DN705" s="5">
        <v>114.4</v>
      </c>
      <c r="DO705" s="5">
        <v>113.4</v>
      </c>
      <c r="DP705" s="5">
        <v>112.7</v>
      </c>
      <c r="DQ705" s="5">
        <v>112.7</v>
      </c>
      <c r="DR705" s="5">
        <v>112</v>
      </c>
      <c r="DS705" s="5">
        <v>112.5</v>
      </c>
      <c r="DT705" s="5">
        <v>111.7</v>
      </c>
    </row>
    <row r="706" spans="1:124">
      <c r="A706" s="3" t="s">
        <v>1425</v>
      </c>
      <c r="B706" s="3" t="s">
        <v>1426</v>
      </c>
      <c r="C706" s="4">
        <v>1.4710000000000001E-2</v>
      </c>
      <c r="D706" s="5">
        <v>104.1</v>
      </c>
      <c r="E706" s="5">
        <v>102</v>
      </c>
      <c r="F706" s="5">
        <v>102.4</v>
      </c>
      <c r="G706" s="5">
        <v>102.4</v>
      </c>
      <c r="H706" s="5">
        <v>102.4</v>
      </c>
      <c r="I706" s="5">
        <v>104.8</v>
      </c>
      <c r="J706" s="5">
        <v>104.8</v>
      </c>
      <c r="K706" s="5">
        <v>104.8</v>
      </c>
      <c r="L706" s="5">
        <v>106.7</v>
      </c>
      <c r="M706" s="5">
        <v>107.2</v>
      </c>
      <c r="N706" s="5">
        <v>108</v>
      </c>
      <c r="O706" s="5">
        <v>108</v>
      </c>
      <c r="P706" s="5">
        <v>110.5</v>
      </c>
      <c r="Q706" s="5">
        <v>108.7</v>
      </c>
      <c r="R706" s="5">
        <v>107.4</v>
      </c>
      <c r="S706" s="5">
        <v>106.7</v>
      </c>
      <c r="T706" s="5">
        <v>107.3</v>
      </c>
      <c r="U706" s="5">
        <v>108.4</v>
      </c>
      <c r="V706" s="5">
        <v>109.4</v>
      </c>
      <c r="W706" s="5">
        <v>110.4</v>
      </c>
      <c r="X706" s="5">
        <v>115.7</v>
      </c>
      <c r="Y706" s="5">
        <v>111.1</v>
      </c>
      <c r="Z706" s="5">
        <v>112.3</v>
      </c>
      <c r="AA706" s="5">
        <v>112.3</v>
      </c>
      <c r="AB706" s="5">
        <v>114</v>
      </c>
      <c r="AC706" s="5">
        <v>113.8</v>
      </c>
      <c r="AD706" s="5">
        <v>114.7</v>
      </c>
      <c r="AE706" s="5">
        <v>113.3</v>
      </c>
      <c r="AF706" s="5">
        <v>113.5</v>
      </c>
      <c r="AG706" s="5">
        <v>111.5</v>
      </c>
      <c r="AH706" s="5">
        <v>110.7</v>
      </c>
      <c r="AI706" s="5">
        <v>113.9</v>
      </c>
      <c r="AJ706" s="5">
        <v>112.9</v>
      </c>
      <c r="AK706" s="5">
        <v>112</v>
      </c>
      <c r="AL706" s="5">
        <v>112.5</v>
      </c>
      <c r="AM706" s="5">
        <v>112.6</v>
      </c>
      <c r="AN706" s="5">
        <v>113.4</v>
      </c>
      <c r="AO706" s="5">
        <v>113.1</v>
      </c>
      <c r="AP706" s="5">
        <v>113.4</v>
      </c>
      <c r="AQ706" s="5">
        <v>112.7</v>
      </c>
      <c r="AR706" s="5">
        <v>112.2</v>
      </c>
      <c r="AS706" s="5">
        <v>110.5</v>
      </c>
      <c r="AT706" s="5">
        <v>111.2</v>
      </c>
      <c r="AU706" s="5">
        <v>110.8</v>
      </c>
      <c r="AV706" s="5">
        <v>109.8</v>
      </c>
      <c r="AW706" s="5">
        <v>107.4</v>
      </c>
      <c r="AX706" s="5">
        <v>109</v>
      </c>
      <c r="AY706" s="5">
        <v>109.2</v>
      </c>
      <c r="AZ706" s="5">
        <v>110.1</v>
      </c>
      <c r="BA706" s="5">
        <v>111.8</v>
      </c>
      <c r="BB706" s="5">
        <v>111.9</v>
      </c>
      <c r="BC706" s="5">
        <v>109.6</v>
      </c>
      <c r="BD706" s="5">
        <v>110.8</v>
      </c>
      <c r="BE706" s="5">
        <v>109.6</v>
      </c>
      <c r="BF706" s="5">
        <v>109.4</v>
      </c>
      <c r="BG706" s="5">
        <v>111.1</v>
      </c>
      <c r="BH706" s="5">
        <v>109.9</v>
      </c>
      <c r="BI706" s="5">
        <v>108.8</v>
      </c>
      <c r="BJ706" s="5">
        <v>111.6</v>
      </c>
      <c r="BK706" s="5">
        <v>111.1</v>
      </c>
      <c r="BL706" s="5">
        <v>109.4</v>
      </c>
      <c r="BM706" s="5">
        <v>110.1</v>
      </c>
      <c r="BN706" s="5">
        <v>110.1</v>
      </c>
      <c r="BO706" s="5">
        <v>111.5</v>
      </c>
      <c r="BP706" s="5">
        <v>111.5</v>
      </c>
      <c r="BQ706" s="5">
        <v>111.5</v>
      </c>
      <c r="BR706" s="5">
        <v>111.4</v>
      </c>
      <c r="BS706" s="5">
        <v>111.4</v>
      </c>
      <c r="BT706" s="5">
        <v>111.8</v>
      </c>
      <c r="BU706" s="5">
        <v>111.7</v>
      </c>
      <c r="BV706" s="5">
        <v>111.5</v>
      </c>
      <c r="BW706" s="5">
        <v>110.9</v>
      </c>
      <c r="BX706" s="5">
        <v>110.9</v>
      </c>
      <c r="BY706" s="5">
        <v>110.4</v>
      </c>
      <c r="BZ706" s="5">
        <v>110.5</v>
      </c>
      <c r="CA706" s="5">
        <v>110.2</v>
      </c>
      <c r="CB706" s="5">
        <v>110.4</v>
      </c>
      <c r="CC706" s="5">
        <v>109.6</v>
      </c>
      <c r="CD706" s="5">
        <v>112.3</v>
      </c>
      <c r="CE706" s="5">
        <v>112.3</v>
      </c>
      <c r="CF706" s="5">
        <v>112.3</v>
      </c>
      <c r="CG706" s="5">
        <v>109.5</v>
      </c>
      <c r="CH706" s="5">
        <v>109.3</v>
      </c>
      <c r="CI706" s="5">
        <v>109.4</v>
      </c>
      <c r="CJ706" s="5">
        <v>110.8</v>
      </c>
      <c r="CK706" s="5">
        <v>110.2</v>
      </c>
      <c r="CL706" s="5">
        <v>111.2</v>
      </c>
      <c r="CM706" s="5">
        <v>110.9</v>
      </c>
      <c r="CN706" s="5">
        <v>110.3</v>
      </c>
      <c r="CO706" s="5">
        <v>109.9</v>
      </c>
      <c r="CP706" s="5">
        <v>109.3</v>
      </c>
      <c r="CQ706" s="5">
        <v>109</v>
      </c>
      <c r="CR706" s="5">
        <v>109.4</v>
      </c>
      <c r="CS706" s="5">
        <v>110.3</v>
      </c>
      <c r="CT706" s="5">
        <v>110.2</v>
      </c>
      <c r="CU706" s="5">
        <v>109.2</v>
      </c>
      <c r="CV706" s="5">
        <v>109.2</v>
      </c>
      <c r="CW706" s="5">
        <v>109.2</v>
      </c>
      <c r="CX706" s="5">
        <v>108.9</v>
      </c>
      <c r="CY706" s="5">
        <v>107.2</v>
      </c>
      <c r="CZ706" s="5">
        <v>107.3</v>
      </c>
      <c r="DA706" s="5">
        <v>107.5</v>
      </c>
      <c r="DB706" s="5">
        <v>107.1</v>
      </c>
      <c r="DC706" s="5">
        <v>107.1</v>
      </c>
      <c r="DD706" s="5">
        <v>107.4</v>
      </c>
      <c r="DE706" s="5">
        <v>107.4</v>
      </c>
      <c r="DF706" s="5">
        <v>107.5</v>
      </c>
      <c r="DG706" s="5">
        <v>107.7</v>
      </c>
      <c r="DH706" s="5">
        <v>109.6</v>
      </c>
      <c r="DI706" s="5">
        <v>109.3</v>
      </c>
      <c r="DJ706" s="5">
        <v>110.8</v>
      </c>
      <c r="DK706" s="5">
        <v>111.4</v>
      </c>
      <c r="DL706" s="5">
        <v>110.3</v>
      </c>
      <c r="DM706" s="5">
        <v>110.3</v>
      </c>
      <c r="DN706" s="5">
        <v>110.2</v>
      </c>
      <c r="DO706" s="5">
        <v>111.8</v>
      </c>
      <c r="DP706" s="5">
        <v>111.8</v>
      </c>
      <c r="DQ706" s="5">
        <v>112.9</v>
      </c>
      <c r="DR706" s="5">
        <v>115.1</v>
      </c>
      <c r="DS706" s="5">
        <v>114.4</v>
      </c>
      <c r="DT706" s="5">
        <v>113.1</v>
      </c>
    </row>
    <row r="707" spans="1:124">
      <c r="A707" s="3" t="s">
        <v>1427</v>
      </c>
      <c r="B707" s="3" t="s">
        <v>1428</v>
      </c>
      <c r="C707" s="4">
        <v>3.46E-3</v>
      </c>
      <c r="D707" s="5">
        <v>99.4</v>
      </c>
      <c r="E707" s="5">
        <v>99.4</v>
      </c>
      <c r="F707" s="5">
        <v>99.4</v>
      </c>
      <c r="G707" s="5">
        <v>99.4</v>
      </c>
      <c r="H707" s="5">
        <v>99.4</v>
      </c>
      <c r="I707" s="5">
        <v>99.4</v>
      </c>
      <c r="J707" s="5">
        <v>98.1</v>
      </c>
      <c r="K707" s="5">
        <v>98.1</v>
      </c>
      <c r="L707" s="5">
        <v>98.1</v>
      </c>
      <c r="M707" s="5">
        <v>98.1</v>
      </c>
      <c r="N707" s="5">
        <v>98.1</v>
      </c>
      <c r="O707" s="5">
        <v>98.1</v>
      </c>
      <c r="P707" s="5">
        <v>98.1</v>
      </c>
      <c r="Q707" s="5">
        <v>98.1</v>
      </c>
      <c r="R707" s="5">
        <v>98.1</v>
      </c>
      <c r="S707" s="5">
        <v>98.1</v>
      </c>
      <c r="T707" s="5">
        <v>98.1</v>
      </c>
      <c r="U707" s="5">
        <v>98.1</v>
      </c>
      <c r="V707" s="5">
        <v>98.1</v>
      </c>
      <c r="W707" s="5">
        <v>98.1</v>
      </c>
      <c r="X707" s="5">
        <v>98.1</v>
      </c>
      <c r="Y707" s="5">
        <v>98.1</v>
      </c>
      <c r="Z707" s="5">
        <v>98.1</v>
      </c>
      <c r="AA707" s="5">
        <v>99.4</v>
      </c>
      <c r="AB707" s="5">
        <v>99.4</v>
      </c>
      <c r="AC707" s="5">
        <v>99.4</v>
      </c>
      <c r="AD707" s="5">
        <v>99.4</v>
      </c>
      <c r="AE707" s="5">
        <v>99.4</v>
      </c>
      <c r="AF707" s="5">
        <v>99.4</v>
      </c>
      <c r="AG707" s="5">
        <v>99.4</v>
      </c>
      <c r="AH707" s="5">
        <v>99.4</v>
      </c>
      <c r="AI707" s="5">
        <v>99.4</v>
      </c>
      <c r="AJ707" s="5">
        <v>99.4</v>
      </c>
      <c r="AK707" s="5">
        <v>99.4</v>
      </c>
      <c r="AL707" s="5">
        <v>99.4</v>
      </c>
      <c r="AM707" s="5">
        <v>92.3</v>
      </c>
      <c r="AN707" s="5">
        <v>92.3</v>
      </c>
      <c r="AO707" s="5">
        <v>92.3</v>
      </c>
      <c r="AP707" s="5">
        <v>92.3</v>
      </c>
      <c r="AQ707" s="5">
        <v>92.3</v>
      </c>
      <c r="AR707" s="5">
        <v>92.3</v>
      </c>
      <c r="AS707" s="5">
        <v>91.2</v>
      </c>
      <c r="AT707" s="5">
        <v>91.1</v>
      </c>
      <c r="AU707" s="5">
        <v>91.1</v>
      </c>
      <c r="AV707" s="5">
        <v>88.6</v>
      </c>
      <c r="AW707" s="5">
        <v>88.6</v>
      </c>
      <c r="AX707" s="5">
        <v>87</v>
      </c>
      <c r="AY707" s="5">
        <v>88.2</v>
      </c>
      <c r="AZ707" s="5">
        <v>89.8</v>
      </c>
      <c r="BA707" s="5">
        <v>89.8</v>
      </c>
      <c r="BB707" s="5">
        <v>89.8</v>
      </c>
      <c r="BC707" s="5">
        <v>89.8</v>
      </c>
      <c r="BD707" s="5">
        <v>89.8</v>
      </c>
      <c r="BE707" s="5">
        <v>89.8</v>
      </c>
      <c r="BF707" s="5">
        <v>89.8</v>
      </c>
      <c r="BG707" s="5">
        <v>89.8</v>
      </c>
      <c r="BH707" s="5">
        <v>89.8</v>
      </c>
      <c r="BI707" s="5">
        <v>89.8</v>
      </c>
      <c r="BJ707" s="5">
        <v>89.8</v>
      </c>
      <c r="BK707" s="5">
        <v>89.8</v>
      </c>
      <c r="BL707" s="5">
        <v>89.8</v>
      </c>
      <c r="BM707" s="5">
        <v>89.8</v>
      </c>
      <c r="BN707" s="5">
        <v>89.8</v>
      </c>
      <c r="BO707" s="5">
        <v>89.8</v>
      </c>
      <c r="BP707" s="5">
        <v>89.8</v>
      </c>
      <c r="BQ707" s="5">
        <v>89.8</v>
      </c>
      <c r="BR707" s="5">
        <v>89.8</v>
      </c>
      <c r="BS707" s="5">
        <v>89.8</v>
      </c>
      <c r="BT707" s="5">
        <v>89.8</v>
      </c>
      <c r="BU707" s="5">
        <v>89.8</v>
      </c>
      <c r="BV707" s="5">
        <v>89.8</v>
      </c>
      <c r="BW707" s="5">
        <v>89.8</v>
      </c>
      <c r="BX707" s="5">
        <v>89.8</v>
      </c>
      <c r="BY707" s="5">
        <v>89.8</v>
      </c>
      <c r="BZ707" s="5">
        <v>89.8</v>
      </c>
      <c r="CA707" s="5">
        <v>89.8</v>
      </c>
      <c r="CB707" s="5">
        <v>89.8</v>
      </c>
      <c r="CC707" s="5">
        <v>89.8</v>
      </c>
      <c r="CD707" s="5">
        <v>89.8</v>
      </c>
      <c r="CE707" s="5">
        <v>89.8</v>
      </c>
      <c r="CF707" s="5">
        <v>89.8</v>
      </c>
      <c r="CG707" s="5">
        <v>89.8</v>
      </c>
      <c r="CH707" s="5">
        <v>89.8</v>
      </c>
      <c r="CI707" s="5">
        <v>89.8</v>
      </c>
      <c r="CJ707" s="5">
        <v>89.8</v>
      </c>
      <c r="CK707" s="5">
        <v>89.8</v>
      </c>
      <c r="CL707" s="5">
        <v>89.8</v>
      </c>
      <c r="CM707" s="5">
        <v>89.8</v>
      </c>
      <c r="CN707" s="5">
        <v>89.8</v>
      </c>
      <c r="CO707" s="5">
        <v>89.8</v>
      </c>
      <c r="CP707" s="5">
        <v>89.8</v>
      </c>
      <c r="CQ707" s="5">
        <v>89.8</v>
      </c>
      <c r="CR707" s="5">
        <v>89.8</v>
      </c>
      <c r="CS707" s="5">
        <v>89.8</v>
      </c>
      <c r="CT707" s="5">
        <v>89.8</v>
      </c>
      <c r="CU707" s="5">
        <v>89.8</v>
      </c>
      <c r="CV707" s="5">
        <v>89.8</v>
      </c>
      <c r="CW707" s="5">
        <v>89.8</v>
      </c>
      <c r="CX707" s="5">
        <v>89.8</v>
      </c>
      <c r="CY707" s="5">
        <v>89.8</v>
      </c>
      <c r="CZ707" s="5">
        <v>89.8</v>
      </c>
      <c r="DA707" s="5">
        <v>89.8</v>
      </c>
      <c r="DB707" s="5">
        <v>89.8</v>
      </c>
      <c r="DC707" s="5">
        <v>89.8</v>
      </c>
      <c r="DD707" s="5">
        <v>89.8</v>
      </c>
      <c r="DE707" s="5">
        <v>89.8</v>
      </c>
      <c r="DF707" s="5">
        <v>89.8</v>
      </c>
      <c r="DG707" s="5">
        <v>89.8</v>
      </c>
      <c r="DH707" s="5">
        <v>89.8</v>
      </c>
      <c r="DI707" s="5">
        <v>89.8</v>
      </c>
      <c r="DJ707" s="5">
        <v>89.8</v>
      </c>
      <c r="DK707" s="5">
        <v>89.8</v>
      </c>
      <c r="DL707" s="5">
        <v>89.8</v>
      </c>
      <c r="DM707" s="5">
        <v>89.8</v>
      </c>
      <c r="DN707" s="5">
        <v>89.8</v>
      </c>
      <c r="DO707" s="5">
        <v>89.8</v>
      </c>
      <c r="DP707" s="5">
        <v>89.8</v>
      </c>
      <c r="DQ707" s="5">
        <v>89.8</v>
      </c>
      <c r="DR707" s="5">
        <v>89.8</v>
      </c>
      <c r="DS707" s="5">
        <v>89.8</v>
      </c>
      <c r="DT707" s="5">
        <v>89.8</v>
      </c>
    </row>
    <row r="708" spans="1:124">
      <c r="A708" s="3" t="s">
        <v>1429</v>
      </c>
      <c r="B708" s="3" t="s">
        <v>1430</v>
      </c>
      <c r="C708" s="4">
        <v>0.36599999999999999</v>
      </c>
      <c r="D708" s="5">
        <v>102.3</v>
      </c>
      <c r="E708" s="5">
        <v>102.2</v>
      </c>
      <c r="F708" s="5">
        <v>104.4</v>
      </c>
      <c r="G708" s="5">
        <v>105.7</v>
      </c>
      <c r="H708" s="5">
        <v>107.5</v>
      </c>
      <c r="I708" s="5">
        <v>109.8</v>
      </c>
      <c r="J708" s="5">
        <v>109.8</v>
      </c>
      <c r="K708" s="5">
        <v>109.4</v>
      </c>
      <c r="L708" s="5">
        <v>109.1</v>
      </c>
      <c r="M708" s="5">
        <v>110.6</v>
      </c>
      <c r="N708" s="5">
        <v>110.9</v>
      </c>
      <c r="O708" s="5">
        <v>111.4</v>
      </c>
      <c r="P708" s="5">
        <v>111.9</v>
      </c>
      <c r="Q708" s="5">
        <v>112.4</v>
      </c>
      <c r="R708" s="5">
        <v>111.7</v>
      </c>
      <c r="S708" s="5">
        <v>111.9</v>
      </c>
      <c r="T708" s="5">
        <v>112</v>
      </c>
      <c r="U708" s="5">
        <v>114.4</v>
      </c>
      <c r="V708" s="5">
        <v>114.9</v>
      </c>
      <c r="W708" s="5">
        <v>116.1</v>
      </c>
      <c r="X708" s="5">
        <v>115.4</v>
      </c>
      <c r="Y708" s="5">
        <v>116.2</v>
      </c>
      <c r="Z708" s="5">
        <v>115.3</v>
      </c>
      <c r="AA708" s="5">
        <v>114.6</v>
      </c>
      <c r="AB708" s="5">
        <v>115.2</v>
      </c>
      <c r="AC708" s="5">
        <v>116</v>
      </c>
      <c r="AD708" s="5">
        <v>115.2</v>
      </c>
      <c r="AE708" s="5">
        <v>116.6</v>
      </c>
      <c r="AF708" s="5">
        <v>117</v>
      </c>
      <c r="AG708" s="5">
        <v>117.1</v>
      </c>
      <c r="AH708" s="5">
        <v>117.2</v>
      </c>
      <c r="AI708" s="5">
        <v>118.2</v>
      </c>
      <c r="AJ708" s="5">
        <v>116.7</v>
      </c>
      <c r="AK708" s="5">
        <v>116.1</v>
      </c>
      <c r="AL708" s="5">
        <v>116.2</v>
      </c>
      <c r="AM708" s="5">
        <v>115.8</v>
      </c>
      <c r="AN708" s="5">
        <v>115.8</v>
      </c>
      <c r="AO708" s="5">
        <v>116.9</v>
      </c>
      <c r="AP708" s="5">
        <v>117.3</v>
      </c>
      <c r="AQ708" s="5">
        <v>119</v>
      </c>
      <c r="AR708" s="5">
        <v>118.4</v>
      </c>
      <c r="AS708" s="5">
        <v>118.8</v>
      </c>
      <c r="AT708" s="5">
        <v>119.1</v>
      </c>
      <c r="AU708" s="5">
        <v>118.6</v>
      </c>
      <c r="AV708" s="5">
        <v>119.2</v>
      </c>
      <c r="AW708" s="5">
        <v>119.4</v>
      </c>
      <c r="AX708" s="5">
        <v>119.2</v>
      </c>
      <c r="AY708" s="5">
        <v>119.4</v>
      </c>
      <c r="AZ708" s="5">
        <v>118.8</v>
      </c>
      <c r="BA708" s="5">
        <v>119.1</v>
      </c>
      <c r="BB708" s="5">
        <v>119.3</v>
      </c>
      <c r="BC708" s="5">
        <v>119.2</v>
      </c>
      <c r="BD708" s="5">
        <v>119.1</v>
      </c>
      <c r="BE708" s="5">
        <v>119.6</v>
      </c>
      <c r="BF708" s="5">
        <v>119.9</v>
      </c>
      <c r="BG708" s="5">
        <v>119.4</v>
      </c>
      <c r="BH708" s="5">
        <v>119.9</v>
      </c>
      <c r="BI708" s="5">
        <v>120.5</v>
      </c>
      <c r="BJ708" s="5">
        <v>118.8</v>
      </c>
      <c r="BK708" s="5">
        <v>119</v>
      </c>
      <c r="BL708" s="5">
        <v>119.8</v>
      </c>
      <c r="BM708" s="5">
        <v>120.4</v>
      </c>
      <c r="BN708" s="5">
        <v>120.7</v>
      </c>
      <c r="BO708" s="5">
        <v>121.4</v>
      </c>
      <c r="BP708" s="5">
        <v>121.5</v>
      </c>
      <c r="BQ708" s="5">
        <v>122.1</v>
      </c>
      <c r="BR708" s="5">
        <v>121.7</v>
      </c>
      <c r="BS708" s="5">
        <v>121.5</v>
      </c>
      <c r="BT708" s="5">
        <v>121.5</v>
      </c>
      <c r="BU708" s="5">
        <v>121.8</v>
      </c>
      <c r="BV708" s="5">
        <v>121.7</v>
      </c>
      <c r="BW708" s="5">
        <v>121.5</v>
      </c>
      <c r="BX708" s="5">
        <v>121.8</v>
      </c>
      <c r="BY708" s="5">
        <v>122.8</v>
      </c>
      <c r="BZ708" s="5">
        <v>122.9</v>
      </c>
      <c r="CA708" s="5">
        <v>122.7</v>
      </c>
      <c r="CB708" s="5">
        <v>121.8</v>
      </c>
      <c r="CC708" s="5">
        <v>122.1</v>
      </c>
      <c r="CD708" s="5">
        <v>121</v>
      </c>
      <c r="CE708" s="5">
        <v>121.1</v>
      </c>
      <c r="CF708" s="5">
        <v>120.8</v>
      </c>
      <c r="CG708" s="5">
        <v>120.9</v>
      </c>
      <c r="CH708" s="5">
        <v>120.7</v>
      </c>
      <c r="CI708" s="5">
        <v>120.3</v>
      </c>
      <c r="CJ708" s="5">
        <v>120.4</v>
      </c>
      <c r="CK708" s="5">
        <v>120.4</v>
      </c>
      <c r="CL708" s="5">
        <v>120.4</v>
      </c>
      <c r="CM708" s="5">
        <v>120.5</v>
      </c>
      <c r="CN708" s="5">
        <v>120.5</v>
      </c>
      <c r="CO708" s="5">
        <v>120.7</v>
      </c>
      <c r="CP708" s="5">
        <v>120.5</v>
      </c>
      <c r="CQ708" s="5">
        <v>120.3</v>
      </c>
      <c r="CR708" s="5">
        <v>120.4</v>
      </c>
      <c r="CS708" s="5">
        <v>118.3</v>
      </c>
      <c r="CT708" s="5">
        <v>118.1</v>
      </c>
      <c r="CU708" s="5">
        <v>118.1</v>
      </c>
      <c r="CV708" s="5">
        <v>118.1</v>
      </c>
      <c r="CW708" s="5">
        <v>118.2</v>
      </c>
      <c r="CX708" s="5">
        <v>117.8</v>
      </c>
      <c r="CY708" s="5">
        <v>118.2</v>
      </c>
      <c r="CZ708" s="5">
        <v>118.6</v>
      </c>
      <c r="DA708" s="5">
        <v>119.4</v>
      </c>
      <c r="DB708" s="5">
        <v>118.6</v>
      </c>
      <c r="DC708" s="5">
        <v>119.2</v>
      </c>
      <c r="DD708" s="5">
        <v>120.4</v>
      </c>
      <c r="DE708" s="5">
        <v>121</v>
      </c>
      <c r="DF708" s="5">
        <v>122.9</v>
      </c>
      <c r="DG708" s="5">
        <v>123.8</v>
      </c>
      <c r="DH708" s="5">
        <v>124.6</v>
      </c>
      <c r="DI708" s="5">
        <v>125.1</v>
      </c>
      <c r="DJ708" s="5">
        <v>125.2</v>
      </c>
      <c r="DK708" s="5">
        <v>126.3</v>
      </c>
      <c r="DL708" s="5">
        <v>127.7</v>
      </c>
      <c r="DM708" s="5">
        <v>128.69999999999999</v>
      </c>
      <c r="DN708" s="5">
        <v>128.69999999999999</v>
      </c>
      <c r="DO708" s="5">
        <v>129.6</v>
      </c>
      <c r="DP708" s="5">
        <v>130.80000000000001</v>
      </c>
      <c r="DQ708" s="5">
        <v>131.30000000000001</v>
      </c>
      <c r="DR708" s="5">
        <v>131.30000000000001</v>
      </c>
      <c r="DS708" s="5">
        <v>131.30000000000001</v>
      </c>
      <c r="DT708" s="5">
        <v>131.9</v>
      </c>
    </row>
    <row r="709" spans="1:124">
      <c r="A709" s="3" t="s">
        <v>1431</v>
      </c>
      <c r="B709" s="3" t="s">
        <v>1432</v>
      </c>
      <c r="C709" s="4">
        <v>0.13502</v>
      </c>
      <c r="D709" s="5">
        <v>101.5</v>
      </c>
      <c r="E709" s="5">
        <v>103.4</v>
      </c>
      <c r="F709" s="5">
        <v>106.9</v>
      </c>
      <c r="G709" s="5">
        <v>107.1</v>
      </c>
      <c r="H709" s="5">
        <v>110.2</v>
      </c>
      <c r="I709" s="5">
        <v>111.1</v>
      </c>
      <c r="J709" s="5">
        <v>114.1</v>
      </c>
      <c r="K709" s="5">
        <v>113.7</v>
      </c>
      <c r="L709" s="5">
        <v>113.8</v>
      </c>
      <c r="M709" s="5">
        <v>113.2</v>
      </c>
      <c r="N709" s="5">
        <v>113.6</v>
      </c>
      <c r="O709" s="5">
        <v>113.2</v>
      </c>
      <c r="P709" s="5">
        <v>117.9</v>
      </c>
      <c r="Q709" s="5">
        <v>119.3</v>
      </c>
      <c r="R709" s="5">
        <v>115.4</v>
      </c>
      <c r="S709" s="5">
        <v>116.6</v>
      </c>
      <c r="T709" s="5">
        <v>118.5</v>
      </c>
      <c r="U709" s="5">
        <v>120</v>
      </c>
      <c r="V709" s="5">
        <v>120.7</v>
      </c>
      <c r="W709" s="5">
        <v>121.4</v>
      </c>
      <c r="X709" s="5">
        <v>121.7</v>
      </c>
      <c r="Y709" s="5">
        <v>121.4</v>
      </c>
      <c r="Z709" s="5">
        <v>118.5</v>
      </c>
      <c r="AA709" s="5">
        <v>118.5</v>
      </c>
      <c r="AB709" s="5">
        <v>119.4</v>
      </c>
      <c r="AC709" s="5">
        <v>119.2</v>
      </c>
      <c r="AD709" s="5">
        <v>117.1</v>
      </c>
      <c r="AE709" s="5">
        <v>119.1</v>
      </c>
      <c r="AF709" s="5">
        <v>120</v>
      </c>
      <c r="AG709" s="5">
        <v>121</v>
      </c>
      <c r="AH709" s="5">
        <v>121.7</v>
      </c>
      <c r="AI709" s="5">
        <v>121.8</v>
      </c>
      <c r="AJ709" s="5">
        <v>118.2</v>
      </c>
      <c r="AK709" s="5">
        <v>119.9</v>
      </c>
      <c r="AL709" s="5">
        <v>119.2</v>
      </c>
      <c r="AM709" s="5">
        <v>117.2</v>
      </c>
      <c r="AN709" s="5">
        <v>118</v>
      </c>
      <c r="AO709" s="5">
        <v>118.7</v>
      </c>
      <c r="AP709" s="5">
        <v>119.5</v>
      </c>
      <c r="AQ709" s="5">
        <v>122.5</v>
      </c>
      <c r="AR709" s="5">
        <v>123.7</v>
      </c>
      <c r="AS709" s="5">
        <v>124.5</v>
      </c>
      <c r="AT709" s="5">
        <v>126</v>
      </c>
      <c r="AU709" s="5">
        <v>125.5</v>
      </c>
      <c r="AV709" s="5">
        <v>126.8</v>
      </c>
      <c r="AW709" s="5">
        <v>126.2</v>
      </c>
      <c r="AX709" s="5">
        <v>126</v>
      </c>
      <c r="AY709" s="5">
        <v>126.3</v>
      </c>
      <c r="AZ709" s="5">
        <v>125.8</v>
      </c>
      <c r="BA709" s="5">
        <v>126.9</v>
      </c>
      <c r="BB709" s="5">
        <v>126.7</v>
      </c>
      <c r="BC709" s="5">
        <v>126.7</v>
      </c>
      <c r="BD709" s="5">
        <v>127.3</v>
      </c>
      <c r="BE709" s="5">
        <v>127.5</v>
      </c>
      <c r="BF709" s="5">
        <v>127.6</v>
      </c>
      <c r="BG709" s="5">
        <v>126.6</v>
      </c>
      <c r="BH709" s="5">
        <v>126.8</v>
      </c>
      <c r="BI709" s="5">
        <v>127.3</v>
      </c>
      <c r="BJ709" s="5">
        <v>126.5</v>
      </c>
      <c r="BK709" s="5">
        <v>127.2</v>
      </c>
      <c r="BL709" s="5">
        <v>126.7</v>
      </c>
      <c r="BM709" s="5">
        <v>128.4</v>
      </c>
      <c r="BN709" s="5">
        <v>129.19999999999999</v>
      </c>
      <c r="BO709" s="5">
        <v>129.19999999999999</v>
      </c>
      <c r="BP709" s="5">
        <v>130.4</v>
      </c>
      <c r="BQ709" s="5">
        <v>130.69999999999999</v>
      </c>
      <c r="BR709" s="5">
        <v>130.69999999999999</v>
      </c>
      <c r="BS709" s="5">
        <v>130.6</v>
      </c>
      <c r="BT709" s="5">
        <v>130.9</v>
      </c>
      <c r="BU709" s="5">
        <v>130.69999999999999</v>
      </c>
      <c r="BV709" s="5">
        <v>130.69999999999999</v>
      </c>
      <c r="BW709" s="5">
        <v>130.80000000000001</v>
      </c>
      <c r="BX709" s="5">
        <v>130.6</v>
      </c>
      <c r="BY709" s="5">
        <v>131.4</v>
      </c>
      <c r="BZ709" s="5">
        <v>132</v>
      </c>
      <c r="CA709" s="5">
        <v>132.19999999999999</v>
      </c>
      <c r="CB709" s="5">
        <v>129.6</v>
      </c>
      <c r="CC709" s="5">
        <v>129.30000000000001</v>
      </c>
      <c r="CD709" s="5">
        <v>126.3</v>
      </c>
      <c r="CE709" s="5">
        <v>125.8</v>
      </c>
      <c r="CF709" s="5">
        <v>125.6</v>
      </c>
      <c r="CG709" s="5">
        <v>125.3</v>
      </c>
      <c r="CH709" s="5">
        <v>125.9</v>
      </c>
      <c r="CI709" s="5">
        <v>124.3</v>
      </c>
      <c r="CJ709" s="5">
        <v>124</v>
      </c>
      <c r="CK709" s="5">
        <v>124</v>
      </c>
      <c r="CL709" s="5">
        <v>124</v>
      </c>
      <c r="CM709" s="5">
        <v>124</v>
      </c>
      <c r="CN709" s="5">
        <v>123.8</v>
      </c>
      <c r="CO709" s="5">
        <v>123.8</v>
      </c>
      <c r="CP709" s="5">
        <v>123.7</v>
      </c>
      <c r="CQ709" s="5">
        <v>123.7</v>
      </c>
      <c r="CR709" s="5">
        <v>123.7</v>
      </c>
      <c r="CS709" s="5">
        <v>123.7</v>
      </c>
      <c r="CT709" s="5">
        <v>123.3</v>
      </c>
      <c r="CU709" s="5">
        <v>123.7</v>
      </c>
      <c r="CV709" s="5">
        <v>123.7</v>
      </c>
      <c r="CW709" s="5">
        <v>123.7</v>
      </c>
      <c r="CX709" s="5">
        <v>123.2</v>
      </c>
      <c r="CY709" s="5">
        <v>123.3</v>
      </c>
      <c r="CZ709" s="5">
        <v>123.7</v>
      </c>
      <c r="DA709" s="5">
        <v>125.1</v>
      </c>
      <c r="DB709" s="5">
        <v>123.7</v>
      </c>
      <c r="DC709" s="5">
        <v>123.6</v>
      </c>
      <c r="DD709" s="5">
        <v>123.9</v>
      </c>
      <c r="DE709" s="5">
        <v>123.8</v>
      </c>
      <c r="DF709" s="5">
        <v>125.4</v>
      </c>
      <c r="DG709" s="5">
        <v>126.8</v>
      </c>
      <c r="DH709" s="5">
        <v>127</v>
      </c>
      <c r="DI709" s="5">
        <v>127.2</v>
      </c>
      <c r="DJ709" s="5">
        <v>127.3</v>
      </c>
      <c r="DK709" s="5">
        <v>128</v>
      </c>
      <c r="DL709" s="5">
        <v>128.30000000000001</v>
      </c>
      <c r="DM709" s="5">
        <v>129.19999999999999</v>
      </c>
      <c r="DN709" s="5">
        <v>128.80000000000001</v>
      </c>
      <c r="DO709" s="5">
        <v>130.6</v>
      </c>
      <c r="DP709" s="5">
        <v>131.80000000000001</v>
      </c>
      <c r="DQ709" s="5">
        <v>131.30000000000001</v>
      </c>
      <c r="DR709" s="5">
        <v>131.4</v>
      </c>
      <c r="DS709" s="5">
        <v>131.30000000000001</v>
      </c>
      <c r="DT709" s="5">
        <v>131.6</v>
      </c>
    </row>
    <row r="710" spans="1:124">
      <c r="A710" s="3" t="s">
        <v>1433</v>
      </c>
      <c r="B710" s="3" t="s">
        <v>1434</v>
      </c>
      <c r="C710" s="4">
        <v>4.3130000000000002E-2</v>
      </c>
      <c r="D710" s="5">
        <v>101.5</v>
      </c>
      <c r="E710" s="5">
        <v>101.4</v>
      </c>
      <c r="F710" s="5">
        <v>101.6</v>
      </c>
      <c r="G710" s="5">
        <v>101.7</v>
      </c>
      <c r="H710" s="5">
        <v>102</v>
      </c>
      <c r="I710" s="5">
        <v>102.2</v>
      </c>
      <c r="J710" s="5">
        <v>100.3</v>
      </c>
      <c r="K710" s="5">
        <v>99.6</v>
      </c>
      <c r="L710" s="5">
        <v>98.8</v>
      </c>
      <c r="M710" s="5">
        <v>98.6</v>
      </c>
      <c r="N710" s="5">
        <v>98.5</v>
      </c>
      <c r="O710" s="5">
        <v>99.5</v>
      </c>
      <c r="P710" s="5">
        <v>100.5</v>
      </c>
      <c r="Q710" s="5">
        <v>100.6</v>
      </c>
      <c r="R710" s="5">
        <v>100.7</v>
      </c>
      <c r="S710" s="5">
        <v>100.8</v>
      </c>
      <c r="T710" s="5">
        <v>101.3</v>
      </c>
      <c r="U710" s="5">
        <v>101.2</v>
      </c>
      <c r="V710" s="5">
        <v>101</v>
      </c>
      <c r="W710" s="5">
        <v>98.6</v>
      </c>
      <c r="X710" s="5">
        <v>98.2</v>
      </c>
      <c r="Y710" s="5">
        <v>98.8</v>
      </c>
      <c r="Z710" s="5">
        <v>99.1</v>
      </c>
      <c r="AA710" s="5">
        <v>99</v>
      </c>
      <c r="AB710" s="5">
        <v>94.6</v>
      </c>
      <c r="AC710" s="5">
        <v>96</v>
      </c>
      <c r="AD710" s="5">
        <v>96.5</v>
      </c>
      <c r="AE710" s="5">
        <v>96.9</v>
      </c>
      <c r="AF710" s="5">
        <v>95</v>
      </c>
      <c r="AG710" s="5">
        <v>94.1</v>
      </c>
      <c r="AH710" s="5">
        <v>96.3</v>
      </c>
      <c r="AI710" s="5">
        <v>96</v>
      </c>
      <c r="AJ710" s="5">
        <v>95.6</v>
      </c>
      <c r="AK710" s="5">
        <v>94.8</v>
      </c>
      <c r="AL710" s="5">
        <v>91.2</v>
      </c>
      <c r="AM710" s="5">
        <v>91.8</v>
      </c>
      <c r="AN710" s="5">
        <v>93.6</v>
      </c>
      <c r="AO710" s="5">
        <v>90.8</v>
      </c>
      <c r="AP710" s="5">
        <v>91.6</v>
      </c>
      <c r="AQ710" s="5">
        <v>90.6</v>
      </c>
      <c r="AR710" s="5">
        <v>91</v>
      </c>
      <c r="AS710" s="5">
        <v>91.5</v>
      </c>
      <c r="AT710" s="5">
        <v>90.5</v>
      </c>
      <c r="AU710" s="5">
        <v>89.1</v>
      </c>
      <c r="AV710" s="5">
        <v>89.5</v>
      </c>
      <c r="AW710" s="5">
        <v>90.1</v>
      </c>
      <c r="AX710" s="5">
        <v>90.1</v>
      </c>
      <c r="AY710" s="5">
        <v>89.5</v>
      </c>
      <c r="AZ710" s="5">
        <v>88.4</v>
      </c>
      <c r="BA710" s="5">
        <v>87.2</v>
      </c>
      <c r="BB710" s="5">
        <v>87</v>
      </c>
      <c r="BC710" s="5">
        <v>86.6</v>
      </c>
      <c r="BD710" s="5">
        <v>85.6</v>
      </c>
      <c r="BE710" s="5">
        <v>86.3</v>
      </c>
      <c r="BF710" s="5">
        <v>88.9</v>
      </c>
      <c r="BG710" s="5">
        <v>88.8</v>
      </c>
      <c r="BH710" s="5">
        <v>90.2</v>
      </c>
      <c r="BI710" s="5">
        <v>89.5</v>
      </c>
      <c r="BJ710" s="5">
        <v>89.6</v>
      </c>
      <c r="BK710" s="5">
        <v>88.7</v>
      </c>
      <c r="BL710" s="5">
        <v>89.2</v>
      </c>
      <c r="BM710" s="5">
        <v>88.9</v>
      </c>
      <c r="BN710" s="5">
        <v>89.4</v>
      </c>
      <c r="BO710" s="5">
        <v>89.8</v>
      </c>
      <c r="BP710" s="5">
        <v>89.9</v>
      </c>
      <c r="BQ710" s="5">
        <v>90.4</v>
      </c>
      <c r="BR710" s="5">
        <v>90.2</v>
      </c>
      <c r="BS710" s="5">
        <v>90</v>
      </c>
      <c r="BT710" s="5">
        <v>90.4</v>
      </c>
      <c r="BU710" s="5">
        <v>90.5</v>
      </c>
      <c r="BV710" s="5">
        <v>90.1</v>
      </c>
      <c r="BW710" s="5">
        <v>89.8</v>
      </c>
      <c r="BX710" s="5">
        <v>90.3</v>
      </c>
      <c r="BY710" s="5">
        <v>90.5</v>
      </c>
      <c r="BZ710" s="5">
        <v>89.9</v>
      </c>
      <c r="CA710" s="5">
        <v>90.3</v>
      </c>
      <c r="CB710" s="5">
        <v>90.7</v>
      </c>
      <c r="CC710" s="5">
        <v>91.5</v>
      </c>
      <c r="CD710" s="5">
        <v>90.9</v>
      </c>
      <c r="CE710" s="5">
        <v>89.8</v>
      </c>
      <c r="CF710" s="5">
        <v>90.8</v>
      </c>
      <c r="CG710" s="5">
        <v>90.6</v>
      </c>
      <c r="CH710" s="5">
        <v>89.9</v>
      </c>
      <c r="CI710" s="5">
        <v>89.3</v>
      </c>
      <c r="CJ710" s="5">
        <v>89.9</v>
      </c>
      <c r="CK710" s="5">
        <v>89.8</v>
      </c>
      <c r="CL710" s="5">
        <v>89.2</v>
      </c>
      <c r="CM710" s="5">
        <v>88.8</v>
      </c>
      <c r="CN710" s="5">
        <v>89.6</v>
      </c>
      <c r="CO710" s="5">
        <v>89.9</v>
      </c>
      <c r="CP710" s="5">
        <v>89.1</v>
      </c>
      <c r="CQ710" s="5">
        <v>89.5</v>
      </c>
      <c r="CR710" s="5">
        <v>88.8</v>
      </c>
      <c r="CS710" s="5">
        <v>90.6</v>
      </c>
      <c r="CT710" s="5">
        <v>89.6</v>
      </c>
      <c r="CU710" s="5">
        <v>89.5</v>
      </c>
      <c r="CV710" s="5">
        <v>89.5</v>
      </c>
      <c r="CW710" s="5">
        <v>90.4</v>
      </c>
      <c r="CX710" s="5">
        <v>90.4</v>
      </c>
      <c r="CY710" s="5">
        <v>91.3</v>
      </c>
      <c r="CZ710" s="5">
        <v>90.9</v>
      </c>
      <c r="DA710" s="5">
        <v>91.8</v>
      </c>
      <c r="DB710" s="5">
        <v>91.9</v>
      </c>
      <c r="DC710" s="5">
        <v>92.3</v>
      </c>
      <c r="DD710" s="5">
        <v>97.4</v>
      </c>
      <c r="DE710" s="5">
        <v>99.9</v>
      </c>
      <c r="DF710" s="5">
        <v>101.7</v>
      </c>
      <c r="DG710" s="5">
        <v>100.2</v>
      </c>
      <c r="DH710" s="5">
        <v>100.5</v>
      </c>
      <c r="DI710" s="5">
        <v>100.1</v>
      </c>
      <c r="DJ710" s="5">
        <v>99.6</v>
      </c>
      <c r="DK710" s="5">
        <v>102.9</v>
      </c>
      <c r="DL710" s="5">
        <v>102.7</v>
      </c>
      <c r="DM710" s="5">
        <v>103.5</v>
      </c>
      <c r="DN710" s="5">
        <v>104.8</v>
      </c>
      <c r="DO710" s="5">
        <v>103.9</v>
      </c>
      <c r="DP710" s="5">
        <v>105.3</v>
      </c>
      <c r="DQ710" s="5">
        <v>105.9</v>
      </c>
      <c r="DR710" s="5">
        <v>107.6</v>
      </c>
      <c r="DS710" s="5">
        <v>107.7</v>
      </c>
      <c r="DT710" s="5">
        <v>107.9</v>
      </c>
    </row>
    <row r="711" spans="1:124">
      <c r="A711" s="3" t="s">
        <v>1435</v>
      </c>
      <c r="B711" s="3" t="s">
        <v>1436</v>
      </c>
      <c r="C711" s="4">
        <v>6.9699999999999996E-3</v>
      </c>
      <c r="D711" s="5">
        <v>100.4</v>
      </c>
      <c r="E711" s="5">
        <v>100.4</v>
      </c>
      <c r="F711" s="5">
        <v>100.6</v>
      </c>
      <c r="G711" s="5">
        <v>101.1</v>
      </c>
      <c r="H711" s="5">
        <v>101.1</v>
      </c>
      <c r="I711" s="5">
        <v>101.1</v>
      </c>
      <c r="J711" s="5">
        <v>100.2</v>
      </c>
      <c r="K711" s="5">
        <v>100.1</v>
      </c>
      <c r="L711" s="5">
        <v>101.8</v>
      </c>
      <c r="M711" s="5">
        <v>102.3</v>
      </c>
      <c r="N711" s="5">
        <v>102.1</v>
      </c>
      <c r="O711" s="5">
        <v>102.4</v>
      </c>
      <c r="P711" s="5">
        <v>102.1</v>
      </c>
      <c r="Q711" s="5">
        <v>101.9</v>
      </c>
      <c r="R711" s="5">
        <v>101.6</v>
      </c>
      <c r="S711" s="5">
        <v>101.6</v>
      </c>
      <c r="T711" s="5">
        <v>107</v>
      </c>
      <c r="U711" s="5">
        <v>114.6</v>
      </c>
      <c r="V711" s="5">
        <v>109.6</v>
      </c>
      <c r="W711" s="5">
        <v>113.1</v>
      </c>
      <c r="X711" s="5">
        <v>111.8</v>
      </c>
      <c r="Y711" s="5">
        <v>111.2</v>
      </c>
      <c r="Z711" s="5">
        <v>111</v>
      </c>
      <c r="AA711" s="5">
        <v>111.3</v>
      </c>
      <c r="AB711" s="5">
        <v>111.4</v>
      </c>
      <c r="AC711" s="5">
        <v>112.7</v>
      </c>
      <c r="AD711" s="5">
        <v>112.5</v>
      </c>
      <c r="AE711" s="5">
        <v>115.8</v>
      </c>
      <c r="AF711" s="5">
        <v>116</v>
      </c>
      <c r="AG711" s="5">
        <v>116.6</v>
      </c>
      <c r="AH711" s="5">
        <v>117</v>
      </c>
      <c r="AI711" s="5">
        <v>117.2</v>
      </c>
      <c r="AJ711" s="5">
        <v>117</v>
      </c>
      <c r="AK711" s="5">
        <v>116.3</v>
      </c>
      <c r="AL711" s="5">
        <v>113</v>
      </c>
      <c r="AM711" s="5">
        <v>113.6</v>
      </c>
      <c r="AN711" s="5">
        <v>113.6</v>
      </c>
      <c r="AO711" s="5">
        <v>114.2</v>
      </c>
      <c r="AP711" s="5">
        <v>112.8</v>
      </c>
      <c r="AQ711" s="5">
        <v>118.2</v>
      </c>
      <c r="AR711" s="5">
        <v>117.1</v>
      </c>
      <c r="AS711" s="5">
        <v>114.4</v>
      </c>
      <c r="AT711" s="5">
        <v>114.4</v>
      </c>
      <c r="AU711" s="5">
        <v>111.6</v>
      </c>
      <c r="AV711" s="5">
        <v>109.9</v>
      </c>
      <c r="AW711" s="5">
        <v>114.2</v>
      </c>
      <c r="AX711" s="5">
        <v>113.4</v>
      </c>
      <c r="AY711" s="5">
        <v>113.9</v>
      </c>
      <c r="AZ711" s="5">
        <v>114.5</v>
      </c>
      <c r="BA711" s="5">
        <v>115.3</v>
      </c>
      <c r="BB711" s="5">
        <v>115.3</v>
      </c>
      <c r="BC711" s="5">
        <v>115.3</v>
      </c>
      <c r="BD711" s="5">
        <v>116</v>
      </c>
      <c r="BE711" s="5">
        <v>115.9</v>
      </c>
      <c r="BF711" s="5">
        <v>116.1</v>
      </c>
      <c r="BG711" s="5">
        <v>116.2</v>
      </c>
      <c r="BH711" s="5">
        <v>117</v>
      </c>
      <c r="BI711" s="5">
        <v>117</v>
      </c>
      <c r="BJ711" s="5">
        <v>117</v>
      </c>
      <c r="BK711" s="5">
        <v>117</v>
      </c>
      <c r="BL711" s="5">
        <v>118.2</v>
      </c>
      <c r="BM711" s="5">
        <v>118.2</v>
      </c>
      <c r="BN711" s="5">
        <v>118.2</v>
      </c>
      <c r="BO711" s="5">
        <v>118.2</v>
      </c>
      <c r="BP711" s="5">
        <v>118.2</v>
      </c>
      <c r="BQ711" s="5">
        <v>117.5</v>
      </c>
      <c r="BR711" s="5">
        <v>117.5</v>
      </c>
      <c r="BS711" s="5">
        <v>117.5</v>
      </c>
      <c r="BT711" s="5">
        <v>117.2</v>
      </c>
      <c r="BU711" s="5">
        <v>117.5</v>
      </c>
      <c r="BV711" s="5">
        <v>117.9</v>
      </c>
      <c r="BW711" s="5">
        <v>117.9</v>
      </c>
      <c r="BX711" s="5">
        <v>118.2</v>
      </c>
      <c r="BY711" s="5">
        <v>118.2</v>
      </c>
      <c r="BZ711" s="5">
        <v>118.2</v>
      </c>
      <c r="CA711" s="5">
        <v>118.2</v>
      </c>
      <c r="CB711" s="5">
        <v>118.2</v>
      </c>
      <c r="CC711" s="5">
        <v>121.3</v>
      </c>
      <c r="CD711" s="5">
        <v>121.3</v>
      </c>
      <c r="CE711" s="5">
        <v>120.8</v>
      </c>
      <c r="CF711" s="5">
        <v>121.4</v>
      </c>
      <c r="CG711" s="5">
        <v>120.6</v>
      </c>
      <c r="CH711" s="5">
        <v>120.6</v>
      </c>
      <c r="CI711" s="5">
        <v>117.6</v>
      </c>
      <c r="CJ711" s="5">
        <v>120.7</v>
      </c>
      <c r="CK711" s="5">
        <v>120.7</v>
      </c>
      <c r="CL711" s="5">
        <v>119.5</v>
      </c>
      <c r="CM711" s="5">
        <v>117.5</v>
      </c>
      <c r="CN711" s="5">
        <v>119.5</v>
      </c>
      <c r="CO711" s="5">
        <v>119.2</v>
      </c>
      <c r="CP711" s="5">
        <v>118.8</v>
      </c>
      <c r="CQ711" s="5">
        <v>113.8</v>
      </c>
      <c r="CR711" s="5">
        <v>119.2</v>
      </c>
      <c r="CS711" s="5">
        <v>119.7</v>
      </c>
      <c r="CT711" s="5">
        <v>118.9</v>
      </c>
      <c r="CU711" s="5">
        <v>118.9</v>
      </c>
      <c r="CV711" s="5">
        <v>118.9</v>
      </c>
      <c r="CW711" s="5">
        <v>116.1</v>
      </c>
      <c r="CX711" s="5">
        <v>116.1</v>
      </c>
      <c r="CY711" s="5">
        <v>116.1</v>
      </c>
      <c r="CZ711" s="5">
        <v>116.1</v>
      </c>
      <c r="DA711" s="5">
        <v>117.6</v>
      </c>
      <c r="DB711" s="5">
        <v>115.5</v>
      </c>
      <c r="DC711" s="5">
        <v>114.6</v>
      </c>
      <c r="DD711" s="5">
        <v>116.3</v>
      </c>
      <c r="DE711" s="5">
        <v>115.5</v>
      </c>
      <c r="DF711" s="5">
        <v>118.7</v>
      </c>
      <c r="DG711" s="5">
        <v>118.7</v>
      </c>
      <c r="DH711" s="5">
        <v>118.7</v>
      </c>
      <c r="DI711" s="5">
        <v>118.7</v>
      </c>
      <c r="DJ711" s="5">
        <v>115.4</v>
      </c>
      <c r="DK711" s="5">
        <v>118.7</v>
      </c>
      <c r="DL711" s="5">
        <v>121</v>
      </c>
      <c r="DM711" s="5">
        <v>120.2</v>
      </c>
      <c r="DN711" s="5">
        <v>124.4</v>
      </c>
      <c r="DO711" s="5">
        <v>124.9</v>
      </c>
      <c r="DP711" s="5">
        <v>125.6</v>
      </c>
      <c r="DQ711" s="5">
        <v>127</v>
      </c>
      <c r="DR711" s="5">
        <v>129.9</v>
      </c>
      <c r="DS711" s="5">
        <v>127.8</v>
      </c>
      <c r="DT711" s="5">
        <v>126.2</v>
      </c>
    </row>
    <row r="712" spans="1:124">
      <c r="A712" s="3" t="s">
        <v>1437</v>
      </c>
      <c r="B712" s="3" t="s">
        <v>1438</v>
      </c>
      <c r="C712" s="4">
        <v>2.6900000000000001E-3</v>
      </c>
      <c r="D712" s="5">
        <v>104.9</v>
      </c>
      <c r="E712" s="5">
        <v>104.9</v>
      </c>
      <c r="F712" s="5">
        <v>105.2</v>
      </c>
      <c r="G712" s="5">
        <v>103.7</v>
      </c>
      <c r="H712" s="5">
        <v>103.7</v>
      </c>
      <c r="I712" s="5">
        <v>107.5</v>
      </c>
      <c r="J712" s="5">
        <v>112</v>
      </c>
      <c r="K712" s="5">
        <v>109.1</v>
      </c>
      <c r="L712" s="5">
        <v>103.9</v>
      </c>
      <c r="M712" s="5">
        <v>119.3</v>
      </c>
      <c r="N712" s="5">
        <v>113.1</v>
      </c>
      <c r="O712" s="5">
        <v>111.9</v>
      </c>
      <c r="P712" s="5">
        <v>111.8</v>
      </c>
      <c r="Q712" s="5">
        <v>114.1</v>
      </c>
      <c r="R712" s="5">
        <v>114.3</v>
      </c>
      <c r="S712" s="5">
        <v>119.7</v>
      </c>
      <c r="T712" s="5">
        <v>123.4</v>
      </c>
      <c r="U712" s="5">
        <v>123.4</v>
      </c>
      <c r="V712" s="5">
        <v>124.6</v>
      </c>
      <c r="W712" s="5">
        <v>124.6</v>
      </c>
      <c r="X712" s="5">
        <v>123.4</v>
      </c>
      <c r="Y712" s="5">
        <v>106.7</v>
      </c>
      <c r="Z712" s="5">
        <v>107.7</v>
      </c>
      <c r="AA712" s="5">
        <v>107.6</v>
      </c>
      <c r="AB712" s="5">
        <v>108.7</v>
      </c>
      <c r="AC712" s="5">
        <v>108.7</v>
      </c>
      <c r="AD712" s="5">
        <v>108.7</v>
      </c>
      <c r="AE712" s="5">
        <v>108.7</v>
      </c>
      <c r="AF712" s="5">
        <v>108.7</v>
      </c>
      <c r="AG712" s="5">
        <v>108.7</v>
      </c>
      <c r="AH712" s="5">
        <v>111.4</v>
      </c>
      <c r="AI712" s="5">
        <v>111.4</v>
      </c>
      <c r="AJ712" s="5">
        <v>111.4</v>
      </c>
      <c r="AK712" s="5">
        <v>105.3</v>
      </c>
      <c r="AL712" s="5">
        <v>111.5</v>
      </c>
      <c r="AM712" s="5">
        <v>111.4</v>
      </c>
      <c r="AN712" s="5">
        <v>111.4</v>
      </c>
      <c r="AO712" s="5">
        <v>111.1</v>
      </c>
      <c r="AP712" s="5">
        <v>112.9</v>
      </c>
      <c r="AQ712" s="5">
        <v>112.6</v>
      </c>
      <c r="AR712" s="5">
        <v>114.2</v>
      </c>
      <c r="AS712" s="5">
        <v>113.4</v>
      </c>
      <c r="AT712" s="5">
        <v>104.4</v>
      </c>
      <c r="AU712" s="5">
        <v>104.8</v>
      </c>
      <c r="AV712" s="5">
        <v>102.5</v>
      </c>
      <c r="AW712" s="5">
        <v>104.8</v>
      </c>
      <c r="AX712" s="5">
        <v>105.1</v>
      </c>
      <c r="AY712" s="5">
        <v>105.1</v>
      </c>
      <c r="AZ712" s="5">
        <v>105.1</v>
      </c>
      <c r="BA712" s="5">
        <v>112.7</v>
      </c>
      <c r="BB712" s="5">
        <v>112.7</v>
      </c>
      <c r="BC712" s="5">
        <v>105.1</v>
      </c>
      <c r="BD712" s="5">
        <v>98.5</v>
      </c>
      <c r="BE712" s="5">
        <v>98.7</v>
      </c>
      <c r="BF712" s="5">
        <v>98.9</v>
      </c>
      <c r="BG712" s="5">
        <v>97.4</v>
      </c>
      <c r="BH712" s="5">
        <v>98.8</v>
      </c>
      <c r="BI712" s="5">
        <v>98.8</v>
      </c>
      <c r="BJ712" s="5">
        <v>98.8</v>
      </c>
      <c r="BK712" s="5">
        <v>98.8</v>
      </c>
      <c r="BL712" s="5">
        <v>98.8</v>
      </c>
      <c r="BM712" s="5">
        <v>98.8</v>
      </c>
      <c r="BN712" s="5">
        <v>98.9</v>
      </c>
      <c r="BO712" s="5">
        <v>101.9</v>
      </c>
      <c r="BP712" s="5">
        <v>101.9</v>
      </c>
      <c r="BQ712" s="5">
        <v>101.9</v>
      </c>
      <c r="BR712" s="5">
        <v>101.9</v>
      </c>
      <c r="BS712" s="5">
        <v>101.9</v>
      </c>
      <c r="BT712" s="5">
        <v>101.9</v>
      </c>
      <c r="BU712" s="5">
        <v>101.9</v>
      </c>
      <c r="BV712" s="5">
        <v>101.9</v>
      </c>
      <c r="BW712" s="5">
        <v>101.9</v>
      </c>
      <c r="BX712" s="5">
        <v>101.9</v>
      </c>
      <c r="BY712" s="5">
        <v>101.9</v>
      </c>
      <c r="BZ712" s="5">
        <v>101.9</v>
      </c>
      <c r="CA712" s="5">
        <v>102.2</v>
      </c>
      <c r="CB712" s="5">
        <v>101.9</v>
      </c>
      <c r="CC712" s="5">
        <v>101.9</v>
      </c>
      <c r="CD712" s="5">
        <v>101.9</v>
      </c>
      <c r="CE712" s="5">
        <v>101.9</v>
      </c>
      <c r="CF712" s="5">
        <v>101.9</v>
      </c>
      <c r="CG712" s="5">
        <v>101.9</v>
      </c>
      <c r="CH712" s="5">
        <v>101.9</v>
      </c>
      <c r="CI712" s="5">
        <v>101.9</v>
      </c>
      <c r="CJ712" s="5">
        <v>101.9</v>
      </c>
      <c r="CK712" s="5">
        <v>101.9</v>
      </c>
      <c r="CL712" s="5">
        <v>101.9</v>
      </c>
      <c r="CM712" s="5">
        <v>101.9</v>
      </c>
      <c r="CN712" s="5">
        <v>101.9</v>
      </c>
      <c r="CO712" s="5">
        <v>101.9</v>
      </c>
      <c r="CP712" s="5">
        <v>101.9</v>
      </c>
      <c r="CQ712" s="5">
        <v>101.9</v>
      </c>
      <c r="CR712" s="5">
        <v>101.9</v>
      </c>
      <c r="CS712" s="5">
        <v>101.9</v>
      </c>
      <c r="CT712" s="5">
        <v>101.9</v>
      </c>
      <c r="CU712" s="5">
        <v>101.9</v>
      </c>
      <c r="CV712" s="5">
        <v>101.9</v>
      </c>
      <c r="CW712" s="5">
        <v>101.9</v>
      </c>
      <c r="CX712" s="5">
        <v>101.9</v>
      </c>
      <c r="CY712" s="5">
        <v>101.9</v>
      </c>
      <c r="CZ712" s="5">
        <v>101.9</v>
      </c>
      <c r="DA712" s="5">
        <v>101.9</v>
      </c>
      <c r="DB712" s="5">
        <v>101.9</v>
      </c>
      <c r="DC712" s="5">
        <v>101.9</v>
      </c>
      <c r="DD712" s="5">
        <v>101.9</v>
      </c>
      <c r="DE712" s="5">
        <v>101.9</v>
      </c>
      <c r="DF712" s="5">
        <v>101.9</v>
      </c>
      <c r="DG712" s="5">
        <v>104.1</v>
      </c>
      <c r="DH712" s="5">
        <v>104.1</v>
      </c>
      <c r="DI712" s="5">
        <v>104.1</v>
      </c>
      <c r="DJ712" s="5">
        <v>104.1</v>
      </c>
      <c r="DK712" s="5">
        <v>104.1</v>
      </c>
      <c r="DL712" s="5">
        <v>104.1</v>
      </c>
      <c r="DM712" s="5">
        <v>104.1</v>
      </c>
      <c r="DN712" s="5">
        <v>106.8</v>
      </c>
      <c r="DO712" s="5">
        <v>106.8</v>
      </c>
      <c r="DP712" s="5">
        <v>106.8</v>
      </c>
      <c r="DQ712" s="5">
        <v>106.8</v>
      </c>
      <c r="DR712" s="5">
        <v>106.8</v>
      </c>
      <c r="DS712" s="5">
        <v>106.8</v>
      </c>
      <c r="DT712" s="5">
        <v>106.8</v>
      </c>
    </row>
    <row r="713" spans="1:124">
      <c r="A713" s="3" t="s">
        <v>1439</v>
      </c>
      <c r="B713" s="3" t="s">
        <v>1440</v>
      </c>
      <c r="C713" s="4">
        <v>5.0799999999999998E-2</v>
      </c>
      <c r="D713" s="5">
        <v>101.2</v>
      </c>
      <c r="E713" s="5">
        <v>99.1</v>
      </c>
      <c r="F713" s="5">
        <v>99.8</v>
      </c>
      <c r="G713" s="5">
        <v>98.7</v>
      </c>
      <c r="H713" s="5">
        <v>99.1</v>
      </c>
      <c r="I713" s="5">
        <v>100</v>
      </c>
      <c r="J713" s="5">
        <v>99.8</v>
      </c>
      <c r="K713" s="5">
        <v>101.8</v>
      </c>
      <c r="L713" s="5">
        <v>99.4</v>
      </c>
      <c r="M713" s="5">
        <v>102.1</v>
      </c>
      <c r="N713" s="5">
        <v>103.1</v>
      </c>
      <c r="O713" s="5">
        <v>104.7</v>
      </c>
      <c r="P713" s="5">
        <v>103.1</v>
      </c>
      <c r="Q713" s="5">
        <v>104.2</v>
      </c>
      <c r="R713" s="5">
        <v>104.2</v>
      </c>
      <c r="S713" s="5">
        <v>103.4</v>
      </c>
      <c r="T713" s="5">
        <v>104</v>
      </c>
      <c r="U713" s="5">
        <v>105.1</v>
      </c>
      <c r="V713" s="5">
        <v>104.1</v>
      </c>
      <c r="W713" s="5">
        <v>102</v>
      </c>
      <c r="X713" s="5">
        <v>102.5</v>
      </c>
      <c r="Y713" s="5">
        <v>103.6</v>
      </c>
      <c r="Z713" s="5">
        <v>105.6</v>
      </c>
      <c r="AA713" s="5">
        <v>105</v>
      </c>
      <c r="AB713" s="5">
        <v>106.5</v>
      </c>
      <c r="AC713" s="5">
        <v>106.6</v>
      </c>
      <c r="AD713" s="5">
        <v>106.1</v>
      </c>
      <c r="AE713" s="5">
        <v>105.3</v>
      </c>
      <c r="AF713" s="5">
        <v>106.7</v>
      </c>
      <c r="AG713" s="5">
        <v>107.4</v>
      </c>
      <c r="AH713" s="5">
        <v>109.3</v>
      </c>
      <c r="AI713" s="5">
        <v>105.7</v>
      </c>
      <c r="AJ713" s="5">
        <v>105.6</v>
      </c>
      <c r="AK713" s="5">
        <v>105.8</v>
      </c>
      <c r="AL713" s="5">
        <v>106.6</v>
      </c>
      <c r="AM713" s="5">
        <v>107.8</v>
      </c>
      <c r="AN713" s="5">
        <v>107.3</v>
      </c>
      <c r="AO713" s="5">
        <v>109.1</v>
      </c>
      <c r="AP713" s="5">
        <v>107.9</v>
      </c>
      <c r="AQ713" s="5">
        <v>109.5</v>
      </c>
      <c r="AR713" s="5">
        <v>110.5</v>
      </c>
      <c r="AS713" s="5">
        <v>110.7</v>
      </c>
      <c r="AT713" s="5">
        <v>109.9</v>
      </c>
      <c r="AU713" s="5">
        <v>106.2</v>
      </c>
      <c r="AV713" s="5">
        <v>107.5</v>
      </c>
      <c r="AW713" s="5">
        <v>108</v>
      </c>
      <c r="AX713" s="5">
        <v>108</v>
      </c>
      <c r="AY713" s="5">
        <v>108.7</v>
      </c>
      <c r="AZ713" s="5">
        <v>107.3</v>
      </c>
      <c r="BA713" s="5">
        <v>107.8</v>
      </c>
      <c r="BB713" s="5">
        <v>109.1</v>
      </c>
      <c r="BC713" s="5">
        <v>109.1</v>
      </c>
      <c r="BD713" s="5">
        <v>107.7</v>
      </c>
      <c r="BE713" s="5">
        <v>109.6</v>
      </c>
      <c r="BF713" s="5">
        <v>108.9</v>
      </c>
      <c r="BG713" s="5">
        <v>109.3</v>
      </c>
      <c r="BH713" s="5">
        <v>111.9</v>
      </c>
      <c r="BI713" s="5">
        <v>112.5</v>
      </c>
      <c r="BJ713" s="5">
        <v>112.3</v>
      </c>
      <c r="BK713" s="5">
        <v>112</v>
      </c>
      <c r="BL713" s="5">
        <v>112.1</v>
      </c>
      <c r="BM713" s="5">
        <v>112.1</v>
      </c>
      <c r="BN713" s="5">
        <v>112.2</v>
      </c>
      <c r="BO713" s="5">
        <v>113</v>
      </c>
      <c r="BP713" s="5">
        <v>110.8</v>
      </c>
      <c r="BQ713" s="5">
        <v>113.9</v>
      </c>
      <c r="BR713" s="5">
        <v>114.4</v>
      </c>
      <c r="BS713" s="5">
        <v>113</v>
      </c>
      <c r="BT713" s="5">
        <v>112.3</v>
      </c>
      <c r="BU713" s="5">
        <v>114.9</v>
      </c>
      <c r="BV713" s="5">
        <v>114.7</v>
      </c>
      <c r="BW713" s="5">
        <v>114</v>
      </c>
      <c r="BX713" s="5">
        <v>114.2</v>
      </c>
      <c r="BY713" s="5">
        <v>115.6</v>
      </c>
      <c r="BZ713" s="5">
        <v>114.7</v>
      </c>
      <c r="CA713" s="5">
        <v>114.5</v>
      </c>
      <c r="CB713" s="5">
        <v>114.4</v>
      </c>
      <c r="CC713" s="5">
        <v>114.8</v>
      </c>
      <c r="CD713" s="5">
        <v>115.5</v>
      </c>
      <c r="CE713" s="5">
        <v>116.3</v>
      </c>
      <c r="CF713" s="5">
        <v>116.4</v>
      </c>
      <c r="CG713" s="5">
        <v>116.9</v>
      </c>
      <c r="CH713" s="5">
        <v>115.1</v>
      </c>
      <c r="CI713" s="5">
        <v>116.2</v>
      </c>
      <c r="CJ713" s="5">
        <v>116.2</v>
      </c>
      <c r="CK713" s="5">
        <v>116.9</v>
      </c>
      <c r="CL713" s="5">
        <v>116.9</v>
      </c>
      <c r="CM713" s="5">
        <v>117.6</v>
      </c>
      <c r="CN713" s="5">
        <v>117.4</v>
      </c>
      <c r="CO713" s="5">
        <v>117</v>
      </c>
      <c r="CP713" s="5">
        <v>116.2</v>
      </c>
      <c r="CQ713" s="5">
        <v>117</v>
      </c>
      <c r="CR713" s="5">
        <v>116.8</v>
      </c>
      <c r="CS713" s="5">
        <v>116.5</v>
      </c>
      <c r="CT713" s="5">
        <v>116.8</v>
      </c>
      <c r="CU713" s="5">
        <v>116.7</v>
      </c>
      <c r="CV713" s="5">
        <v>116.5</v>
      </c>
      <c r="CW713" s="5">
        <v>116.3</v>
      </c>
      <c r="CX713" s="5">
        <v>115</v>
      </c>
      <c r="CY713" s="5">
        <v>116.9</v>
      </c>
      <c r="CZ713" s="5">
        <v>116.7</v>
      </c>
      <c r="DA713" s="5">
        <v>115.8</v>
      </c>
      <c r="DB713" s="5">
        <v>115.9</v>
      </c>
      <c r="DC713" s="5">
        <v>120.6</v>
      </c>
      <c r="DD713" s="5">
        <v>122.4</v>
      </c>
      <c r="DE713" s="5">
        <v>124.2</v>
      </c>
      <c r="DF713" s="5">
        <v>131.30000000000001</v>
      </c>
      <c r="DG713" s="5">
        <v>132.6</v>
      </c>
      <c r="DH713" s="5">
        <v>133.1</v>
      </c>
      <c r="DI713" s="5">
        <v>134.4</v>
      </c>
      <c r="DJ713" s="5">
        <v>135.69999999999999</v>
      </c>
      <c r="DK713" s="5">
        <v>136.30000000000001</v>
      </c>
      <c r="DL713" s="5">
        <v>137.6</v>
      </c>
      <c r="DM713" s="5">
        <v>138.69999999999999</v>
      </c>
      <c r="DN713" s="5">
        <v>139.30000000000001</v>
      </c>
      <c r="DO713" s="5">
        <v>143.5</v>
      </c>
      <c r="DP713" s="5">
        <v>143</v>
      </c>
      <c r="DQ713" s="5">
        <v>144.5</v>
      </c>
      <c r="DR713" s="5">
        <v>144.6</v>
      </c>
      <c r="DS713" s="5">
        <v>145.30000000000001</v>
      </c>
      <c r="DT713" s="5">
        <v>146.6</v>
      </c>
    </row>
    <row r="714" spans="1:124">
      <c r="A714" s="3" t="s">
        <v>1441</v>
      </c>
      <c r="B714" s="3" t="s">
        <v>1442</v>
      </c>
      <c r="C714" s="4">
        <v>9.4900000000000002E-3</v>
      </c>
      <c r="D714" s="5">
        <v>100.4</v>
      </c>
      <c r="E714" s="5">
        <v>103</v>
      </c>
      <c r="F714" s="5">
        <v>110.1</v>
      </c>
      <c r="G714" s="5">
        <v>112.5</v>
      </c>
      <c r="H714" s="5">
        <v>110.6</v>
      </c>
      <c r="I714" s="5">
        <v>112.3</v>
      </c>
      <c r="J714" s="5">
        <v>111</v>
      </c>
      <c r="K714" s="5">
        <v>103.6</v>
      </c>
      <c r="L714" s="5">
        <v>103.4</v>
      </c>
      <c r="M714" s="5">
        <v>104.6</v>
      </c>
      <c r="N714" s="5">
        <v>104.5</v>
      </c>
      <c r="O714" s="5">
        <v>104.5</v>
      </c>
      <c r="P714" s="5">
        <v>107.4</v>
      </c>
      <c r="Q714" s="5">
        <v>109.3</v>
      </c>
      <c r="R714" s="5">
        <v>108.8</v>
      </c>
      <c r="S714" s="5">
        <v>108.7</v>
      </c>
      <c r="T714" s="5">
        <v>109.9</v>
      </c>
      <c r="U714" s="5">
        <v>111.4</v>
      </c>
      <c r="V714" s="5">
        <v>118.3</v>
      </c>
      <c r="W714" s="5">
        <v>114.9</v>
      </c>
      <c r="X714" s="5">
        <v>116.6</v>
      </c>
      <c r="Y714" s="5">
        <v>117.9</v>
      </c>
      <c r="Z714" s="5">
        <v>124.5</v>
      </c>
      <c r="AA714" s="5">
        <v>124.6</v>
      </c>
      <c r="AB714" s="5">
        <v>124.9</v>
      </c>
      <c r="AC714" s="5">
        <v>120.9</v>
      </c>
      <c r="AD714" s="5">
        <v>121.1</v>
      </c>
      <c r="AE714" s="5">
        <v>124.5</v>
      </c>
      <c r="AF714" s="5">
        <v>122.6</v>
      </c>
      <c r="AG714" s="5">
        <v>124.5</v>
      </c>
      <c r="AH714" s="5">
        <v>123.9</v>
      </c>
      <c r="AI714" s="5">
        <v>125.4</v>
      </c>
      <c r="AJ714" s="5">
        <v>124.6</v>
      </c>
      <c r="AK714" s="5">
        <v>119.9</v>
      </c>
      <c r="AL714" s="5">
        <v>120.8</v>
      </c>
      <c r="AM714" s="5">
        <v>120.5</v>
      </c>
      <c r="AN714" s="5">
        <v>120.6</v>
      </c>
      <c r="AO714" s="5">
        <v>120.3</v>
      </c>
      <c r="AP714" s="5">
        <v>120.3</v>
      </c>
      <c r="AQ714" s="5">
        <v>120.3</v>
      </c>
      <c r="AR714" s="5">
        <v>119.7</v>
      </c>
      <c r="AS714" s="5">
        <v>122.2</v>
      </c>
      <c r="AT714" s="5">
        <v>119</v>
      </c>
      <c r="AU714" s="5">
        <v>119.3</v>
      </c>
      <c r="AV714" s="5">
        <v>118.6</v>
      </c>
      <c r="AW714" s="5">
        <v>117.2</v>
      </c>
      <c r="AX714" s="5">
        <v>115.8</v>
      </c>
      <c r="AY714" s="5">
        <v>117.4</v>
      </c>
      <c r="AZ714" s="5">
        <v>117.4</v>
      </c>
      <c r="BA714" s="5">
        <v>113.2</v>
      </c>
      <c r="BB714" s="5">
        <v>114.1</v>
      </c>
      <c r="BC714" s="5">
        <v>114.9</v>
      </c>
      <c r="BD714" s="5">
        <v>113.2</v>
      </c>
      <c r="BE714" s="5">
        <v>113.7</v>
      </c>
      <c r="BF714" s="5">
        <v>114.2</v>
      </c>
      <c r="BG714" s="5">
        <v>116</v>
      </c>
      <c r="BH714" s="5">
        <v>116.1</v>
      </c>
      <c r="BI714" s="5">
        <v>116.6</v>
      </c>
      <c r="BJ714" s="5">
        <v>116.5</v>
      </c>
      <c r="BK714" s="5">
        <v>116.5</v>
      </c>
      <c r="BL714" s="5">
        <v>113.3</v>
      </c>
      <c r="BM714" s="5">
        <v>113.4</v>
      </c>
      <c r="BN714" s="5">
        <v>116.4</v>
      </c>
      <c r="BO714" s="5">
        <v>110.8</v>
      </c>
      <c r="BP714" s="5">
        <v>111.1</v>
      </c>
      <c r="BQ714" s="5">
        <v>111.2</v>
      </c>
      <c r="BR714" s="5">
        <v>111.4</v>
      </c>
      <c r="BS714" s="5">
        <v>110.7</v>
      </c>
      <c r="BT714" s="5">
        <v>110.2</v>
      </c>
      <c r="BU714" s="5">
        <v>110.1</v>
      </c>
      <c r="BV714" s="5">
        <v>111.2</v>
      </c>
      <c r="BW714" s="5">
        <v>109.7</v>
      </c>
      <c r="BX714" s="5">
        <v>112.8</v>
      </c>
      <c r="BY714" s="5">
        <v>112.1</v>
      </c>
      <c r="BZ714" s="5">
        <v>112.3</v>
      </c>
      <c r="CA714" s="5">
        <v>112.5</v>
      </c>
      <c r="CB714" s="5">
        <v>110.6</v>
      </c>
      <c r="CC714" s="5">
        <v>112.7</v>
      </c>
      <c r="CD714" s="5">
        <v>112.4</v>
      </c>
      <c r="CE714" s="5">
        <v>112.6</v>
      </c>
      <c r="CF714" s="5">
        <v>112.5</v>
      </c>
      <c r="CG714" s="5">
        <v>112.6</v>
      </c>
      <c r="CH714" s="5">
        <v>112.8</v>
      </c>
      <c r="CI714" s="5">
        <v>115.5</v>
      </c>
      <c r="CJ714" s="5">
        <v>114.2</v>
      </c>
      <c r="CK714" s="5">
        <v>115.5</v>
      </c>
      <c r="CL714" s="5">
        <v>115.5</v>
      </c>
      <c r="CM714" s="5">
        <v>115.1</v>
      </c>
      <c r="CN714" s="5">
        <v>115</v>
      </c>
      <c r="CO714" s="5">
        <v>119.5</v>
      </c>
      <c r="CP714" s="5">
        <v>121.6</v>
      </c>
      <c r="CQ714" s="5">
        <v>117.5</v>
      </c>
      <c r="CR714" s="5">
        <v>121</v>
      </c>
      <c r="CS714" s="5">
        <v>121.6</v>
      </c>
      <c r="CT714" s="5">
        <v>120</v>
      </c>
      <c r="CU714" s="5">
        <v>120.1</v>
      </c>
      <c r="CV714" s="5">
        <v>120.1</v>
      </c>
      <c r="CW714" s="5">
        <v>120.5</v>
      </c>
      <c r="CX714" s="5">
        <v>120.5</v>
      </c>
      <c r="CY714" s="5">
        <v>119.5</v>
      </c>
      <c r="CZ714" s="5">
        <v>122.2</v>
      </c>
      <c r="DA714" s="5">
        <v>124.3</v>
      </c>
      <c r="DB714" s="5">
        <v>124.4</v>
      </c>
      <c r="DC714" s="5">
        <v>121.5</v>
      </c>
      <c r="DD714" s="5">
        <v>124.9</v>
      </c>
      <c r="DE714" s="5">
        <v>125.2</v>
      </c>
      <c r="DF714" s="5">
        <v>125.1</v>
      </c>
      <c r="DG714" s="5">
        <v>125.1</v>
      </c>
      <c r="DH714" s="5">
        <v>125.1</v>
      </c>
      <c r="DI714" s="5">
        <v>123.4</v>
      </c>
      <c r="DJ714" s="5">
        <v>124</v>
      </c>
      <c r="DK714" s="5">
        <v>127</v>
      </c>
      <c r="DL714" s="5">
        <v>127.2</v>
      </c>
      <c r="DM714" s="5">
        <v>127.3</v>
      </c>
      <c r="DN714" s="5">
        <v>128.69999999999999</v>
      </c>
      <c r="DO714" s="5">
        <v>127.4</v>
      </c>
      <c r="DP714" s="5">
        <v>127.4</v>
      </c>
      <c r="DQ714" s="5">
        <v>127.1</v>
      </c>
      <c r="DR714" s="5">
        <v>126.8</v>
      </c>
      <c r="DS714" s="5">
        <v>126.8</v>
      </c>
      <c r="DT714" s="5">
        <v>128.4</v>
      </c>
    </row>
    <row r="715" spans="1:124">
      <c r="A715" s="3" t="s">
        <v>1443</v>
      </c>
      <c r="B715" s="3" t="s">
        <v>1444</v>
      </c>
      <c r="C715" s="4">
        <v>7.3700000000000002E-2</v>
      </c>
      <c r="D715" s="5">
        <v>105.3</v>
      </c>
      <c r="E715" s="5">
        <v>102.3</v>
      </c>
      <c r="F715" s="5">
        <v>104.6</v>
      </c>
      <c r="G715" s="5">
        <v>105</v>
      </c>
      <c r="H715" s="5">
        <v>108.1</v>
      </c>
      <c r="I715" s="5">
        <v>108.9</v>
      </c>
      <c r="J715" s="5">
        <v>105.3</v>
      </c>
      <c r="K715" s="5">
        <v>104.1</v>
      </c>
      <c r="L715" s="5">
        <v>104.6</v>
      </c>
      <c r="M715" s="5">
        <v>110.5</v>
      </c>
      <c r="N715" s="5">
        <v>110.7</v>
      </c>
      <c r="O715" s="5">
        <v>112.1</v>
      </c>
      <c r="P715" s="5">
        <v>108.6</v>
      </c>
      <c r="Q715" s="5">
        <v>107.7</v>
      </c>
      <c r="R715" s="5">
        <v>111.1</v>
      </c>
      <c r="S715" s="5">
        <v>110.3</v>
      </c>
      <c r="T715" s="5">
        <v>107.2</v>
      </c>
      <c r="U715" s="5">
        <v>114.7</v>
      </c>
      <c r="V715" s="5">
        <v>113.6</v>
      </c>
      <c r="W715" s="5">
        <v>118.2</v>
      </c>
      <c r="X715" s="5">
        <v>113.6</v>
      </c>
      <c r="Y715" s="5">
        <v>113.8</v>
      </c>
      <c r="Z715" s="5">
        <v>112.4</v>
      </c>
      <c r="AA715" s="5">
        <v>109.1</v>
      </c>
      <c r="AB715" s="5">
        <v>111.7</v>
      </c>
      <c r="AC715" s="5">
        <v>115.5</v>
      </c>
      <c r="AD715" s="5">
        <v>115.7</v>
      </c>
      <c r="AE715" s="5">
        <v>118.1</v>
      </c>
      <c r="AF715" s="5">
        <v>119.2</v>
      </c>
      <c r="AG715" s="5">
        <v>116</v>
      </c>
      <c r="AH715" s="5">
        <v>112.9</v>
      </c>
      <c r="AI715" s="5">
        <v>118.1</v>
      </c>
      <c r="AJ715" s="5">
        <v>117.6</v>
      </c>
      <c r="AK715" s="5">
        <v>112.6</v>
      </c>
      <c r="AL715" s="5">
        <v>116.9</v>
      </c>
      <c r="AM715" s="5">
        <v>117.3</v>
      </c>
      <c r="AN715" s="5">
        <v>115</v>
      </c>
      <c r="AO715" s="5">
        <v>114.6</v>
      </c>
      <c r="AP715" s="5">
        <v>115.6</v>
      </c>
      <c r="AQ715" s="5">
        <v>117.3</v>
      </c>
      <c r="AR715" s="5">
        <v>113.8</v>
      </c>
      <c r="AS715" s="5">
        <v>113.7</v>
      </c>
      <c r="AT715" s="5">
        <v>114.6</v>
      </c>
      <c r="AU715" s="5">
        <v>116.4</v>
      </c>
      <c r="AV715" s="5">
        <v>116</v>
      </c>
      <c r="AW715" s="5">
        <v>117.3</v>
      </c>
      <c r="AX715" s="5">
        <v>116.7</v>
      </c>
      <c r="AY715" s="5">
        <v>117.3</v>
      </c>
      <c r="AZ715" s="5">
        <v>116.3</v>
      </c>
      <c r="BA715" s="5">
        <v>116.4</v>
      </c>
      <c r="BB715" s="5">
        <v>116.8</v>
      </c>
      <c r="BC715" s="5">
        <v>117</v>
      </c>
      <c r="BD715" s="5">
        <v>117.1</v>
      </c>
      <c r="BE715" s="5">
        <v>117.4</v>
      </c>
      <c r="BF715" s="5">
        <v>117.5</v>
      </c>
      <c r="BG715" s="5">
        <v>116.8</v>
      </c>
      <c r="BH715" s="5">
        <v>116.4</v>
      </c>
      <c r="BI715" s="5">
        <v>118.5</v>
      </c>
      <c r="BJ715" s="5">
        <v>117.4</v>
      </c>
      <c r="BK715" s="5">
        <v>116.7</v>
      </c>
      <c r="BL715" s="5">
        <v>115.6</v>
      </c>
      <c r="BM715" s="5">
        <v>114.8</v>
      </c>
      <c r="BN715" s="5">
        <v>114.5</v>
      </c>
      <c r="BO715" s="5">
        <v>115.5</v>
      </c>
      <c r="BP715" s="5">
        <v>115.4</v>
      </c>
      <c r="BQ715" s="5">
        <v>115.4</v>
      </c>
      <c r="BR715" s="5">
        <v>113.2</v>
      </c>
      <c r="BS715" s="5">
        <v>113.7</v>
      </c>
      <c r="BT715" s="5">
        <v>113.3</v>
      </c>
      <c r="BU715" s="5">
        <v>113.6</v>
      </c>
      <c r="BV715" s="5">
        <v>113.4</v>
      </c>
      <c r="BW715" s="5">
        <v>112.8</v>
      </c>
      <c r="BX715" s="5">
        <v>113.7</v>
      </c>
      <c r="BY715" s="5">
        <v>115.7</v>
      </c>
      <c r="BZ715" s="5">
        <v>115.7</v>
      </c>
      <c r="CA715" s="5">
        <v>114.4</v>
      </c>
      <c r="CB715" s="5">
        <v>115.3</v>
      </c>
      <c r="CC715" s="5">
        <v>115.7</v>
      </c>
      <c r="CD715" s="5">
        <v>115.7</v>
      </c>
      <c r="CE715" s="5">
        <v>117.3</v>
      </c>
      <c r="CF715" s="5">
        <v>115.5</v>
      </c>
      <c r="CG715" s="5">
        <v>116.2</v>
      </c>
      <c r="CH715" s="5">
        <v>115.7</v>
      </c>
      <c r="CI715" s="5">
        <v>115.9</v>
      </c>
      <c r="CJ715" s="5">
        <v>116.6</v>
      </c>
      <c r="CK715" s="5">
        <v>116.4</v>
      </c>
      <c r="CL715" s="5">
        <v>116.4</v>
      </c>
      <c r="CM715" s="5">
        <v>117</v>
      </c>
      <c r="CN715" s="5">
        <v>116.9</v>
      </c>
      <c r="CO715" s="5">
        <v>117.4</v>
      </c>
      <c r="CP715" s="5">
        <v>117.3</v>
      </c>
      <c r="CQ715" s="5">
        <v>116.5</v>
      </c>
      <c r="CR715" s="5">
        <v>116.7</v>
      </c>
      <c r="CS715" s="5">
        <v>115.8</v>
      </c>
      <c r="CT715" s="5">
        <v>115.9</v>
      </c>
      <c r="CU715" s="5">
        <v>115.4</v>
      </c>
      <c r="CV715" s="5">
        <v>115.7</v>
      </c>
      <c r="CW715" s="5">
        <v>115.9</v>
      </c>
      <c r="CX715" s="5">
        <v>116</v>
      </c>
      <c r="CY715" s="5">
        <v>115.9</v>
      </c>
      <c r="CZ715" s="5">
        <v>117.2</v>
      </c>
      <c r="DA715" s="5">
        <v>118.4</v>
      </c>
      <c r="DB715" s="5">
        <v>117</v>
      </c>
      <c r="DC715" s="5">
        <v>117</v>
      </c>
      <c r="DD715" s="5">
        <v>117.4</v>
      </c>
      <c r="DE715" s="5">
        <v>118.4</v>
      </c>
      <c r="DF715" s="5">
        <v>118.6</v>
      </c>
      <c r="DG715" s="5">
        <v>120.1</v>
      </c>
      <c r="DH715" s="5">
        <v>123.3</v>
      </c>
      <c r="DI715" s="5">
        <v>124.8</v>
      </c>
      <c r="DJ715" s="5">
        <v>125</v>
      </c>
      <c r="DK715" s="5">
        <v>126.1</v>
      </c>
      <c r="DL715" s="5">
        <v>129.1</v>
      </c>
      <c r="DM715" s="5">
        <v>131.19999999999999</v>
      </c>
      <c r="DN715" s="5">
        <v>129.80000000000001</v>
      </c>
      <c r="DO715" s="5">
        <v>128.9</v>
      </c>
      <c r="DP715" s="5">
        <v>130</v>
      </c>
      <c r="DQ715" s="5">
        <v>131.4</v>
      </c>
      <c r="DR715" s="5">
        <v>130.30000000000001</v>
      </c>
      <c r="DS715" s="5">
        <v>129.80000000000001</v>
      </c>
      <c r="DT715" s="5">
        <v>131.19999999999999</v>
      </c>
    </row>
    <row r="716" spans="1:124">
      <c r="A716" s="3" t="s">
        <v>1445</v>
      </c>
      <c r="B716" s="3" t="s">
        <v>1446</v>
      </c>
      <c r="C716" s="4">
        <v>2.0600000000000002E-3</v>
      </c>
      <c r="D716" s="5">
        <v>101.2</v>
      </c>
      <c r="E716" s="5">
        <v>102.8</v>
      </c>
      <c r="F716" s="5">
        <v>118.8</v>
      </c>
      <c r="G716" s="5">
        <v>119.2</v>
      </c>
      <c r="H716" s="5">
        <v>125.1</v>
      </c>
      <c r="I716" s="5">
        <v>132.1</v>
      </c>
      <c r="J716" s="5">
        <v>125.2</v>
      </c>
      <c r="K716" s="5">
        <v>118.2</v>
      </c>
      <c r="L716" s="5">
        <v>128.30000000000001</v>
      </c>
      <c r="M716" s="5">
        <v>123.3</v>
      </c>
      <c r="N716" s="5">
        <v>128.30000000000001</v>
      </c>
      <c r="O716" s="5">
        <v>133.30000000000001</v>
      </c>
      <c r="P716" s="5">
        <v>109.4</v>
      </c>
      <c r="Q716" s="5">
        <v>109.4</v>
      </c>
      <c r="R716" s="5">
        <v>109.4</v>
      </c>
      <c r="S716" s="5">
        <v>109.4</v>
      </c>
      <c r="T716" s="5">
        <v>111.9</v>
      </c>
      <c r="U716" s="5">
        <v>111.9</v>
      </c>
      <c r="V716" s="5">
        <v>115.7</v>
      </c>
      <c r="W716" s="5">
        <v>115.7</v>
      </c>
      <c r="X716" s="5">
        <v>115.7</v>
      </c>
      <c r="Y716" s="5">
        <v>115.7</v>
      </c>
      <c r="Z716" s="5">
        <v>115.7</v>
      </c>
      <c r="AA716" s="5">
        <v>115.7</v>
      </c>
      <c r="AB716" s="5">
        <v>115.7</v>
      </c>
      <c r="AC716" s="5">
        <v>115.7</v>
      </c>
      <c r="AD716" s="5">
        <v>115.7</v>
      </c>
      <c r="AE716" s="5">
        <v>115.7</v>
      </c>
      <c r="AF716" s="5">
        <v>115.7</v>
      </c>
      <c r="AG716" s="5">
        <v>115.7</v>
      </c>
      <c r="AH716" s="5">
        <v>115.7</v>
      </c>
      <c r="AI716" s="5">
        <v>115.7</v>
      </c>
      <c r="AJ716" s="5">
        <v>115.7</v>
      </c>
      <c r="AK716" s="5">
        <v>115.7</v>
      </c>
      <c r="AL716" s="5">
        <v>115.7</v>
      </c>
      <c r="AM716" s="5">
        <v>115.7</v>
      </c>
      <c r="AN716" s="5">
        <v>114.3</v>
      </c>
      <c r="AO716" s="5">
        <v>114.3</v>
      </c>
      <c r="AP716" s="5">
        <v>114.3</v>
      </c>
      <c r="AQ716" s="5">
        <v>114.3</v>
      </c>
      <c r="AR716" s="5">
        <v>114.3</v>
      </c>
      <c r="AS716" s="5">
        <v>114.3</v>
      </c>
      <c r="AT716" s="5">
        <v>114.3</v>
      </c>
      <c r="AU716" s="5">
        <v>114.3</v>
      </c>
      <c r="AV716" s="5">
        <v>114.3</v>
      </c>
      <c r="AW716" s="5">
        <v>113.9</v>
      </c>
      <c r="AX716" s="5">
        <v>113.9</v>
      </c>
      <c r="AY716" s="5">
        <v>113.9</v>
      </c>
      <c r="AZ716" s="5">
        <v>113.9</v>
      </c>
      <c r="BA716" s="5">
        <v>115.6</v>
      </c>
      <c r="BB716" s="5">
        <v>117.2</v>
      </c>
      <c r="BC716" s="5">
        <v>117.2</v>
      </c>
      <c r="BD716" s="5">
        <v>117.2</v>
      </c>
      <c r="BE716" s="5">
        <v>117.2</v>
      </c>
      <c r="BF716" s="5">
        <v>117.2</v>
      </c>
      <c r="BG716" s="5">
        <v>112.2</v>
      </c>
      <c r="BH716" s="5">
        <v>115.6</v>
      </c>
      <c r="BI716" s="5">
        <v>115.6</v>
      </c>
      <c r="BJ716" s="5">
        <v>115.6</v>
      </c>
      <c r="BK716" s="5">
        <v>117.2</v>
      </c>
      <c r="BL716" s="5">
        <v>113.9</v>
      </c>
      <c r="BM716" s="5">
        <v>110.5</v>
      </c>
      <c r="BN716" s="5">
        <v>112.2</v>
      </c>
      <c r="BO716" s="5">
        <v>107</v>
      </c>
      <c r="BP716" s="5">
        <v>105.2</v>
      </c>
      <c r="BQ716" s="5">
        <v>105.2</v>
      </c>
      <c r="BR716" s="5">
        <v>97.7</v>
      </c>
      <c r="BS716" s="5">
        <v>97.7</v>
      </c>
      <c r="BT716" s="5">
        <v>97.7</v>
      </c>
      <c r="BU716" s="5">
        <v>97.7</v>
      </c>
      <c r="BV716" s="5">
        <v>97.7</v>
      </c>
      <c r="BW716" s="5">
        <v>97.7</v>
      </c>
      <c r="BX716" s="5">
        <v>97.7</v>
      </c>
      <c r="BY716" s="5">
        <v>123.4</v>
      </c>
      <c r="BZ716" s="5">
        <v>123.4</v>
      </c>
      <c r="CA716" s="5">
        <v>123.4</v>
      </c>
      <c r="CB716" s="5">
        <v>114.8</v>
      </c>
      <c r="CC716" s="5">
        <v>114.8</v>
      </c>
      <c r="CD716" s="5">
        <v>114.8</v>
      </c>
      <c r="CE716" s="5">
        <v>114.8</v>
      </c>
      <c r="CF716" s="5">
        <v>121.4</v>
      </c>
      <c r="CG716" s="5">
        <v>121.4</v>
      </c>
      <c r="CH716" s="5">
        <v>121.4</v>
      </c>
      <c r="CI716" s="5">
        <v>121.4</v>
      </c>
      <c r="CJ716" s="5">
        <v>121.4</v>
      </c>
      <c r="CK716" s="5">
        <v>121.4</v>
      </c>
      <c r="CL716" s="5">
        <v>121.4</v>
      </c>
      <c r="CM716" s="5">
        <v>121.4</v>
      </c>
      <c r="CN716" s="5">
        <v>121.4</v>
      </c>
      <c r="CO716" s="5">
        <v>121.4</v>
      </c>
      <c r="CP716" s="5">
        <v>121.4</v>
      </c>
      <c r="CQ716" s="5">
        <v>121.4</v>
      </c>
      <c r="CR716" s="5">
        <v>121.4</v>
      </c>
      <c r="CS716" s="5">
        <v>121.4</v>
      </c>
      <c r="CT716" s="5">
        <v>121.4</v>
      </c>
      <c r="CU716" s="5">
        <v>121.4</v>
      </c>
      <c r="CV716" s="5">
        <v>121.4</v>
      </c>
      <c r="CW716" s="5">
        <v>121.4</v>
      </c>
      <c r="CX716" s="5">
        <v>121.4</v>
      </c>
      <c r="CY716" s="5">
        <v>121.4</v>
      </c>
      <c r="CZ716" s="5">
        <v>121.4</v>
      </c>
      <c r="DA716" s="5">
        <v>121.4</v>
      </c>
      <c r="DB716" s="5">
        <v>125.1</v>
      </c>
      <c r="DC716" s="5">
        <v>125.1</v>
      </c>
      <c r="DD716" s="5">
        <v>125.1</v>
      </c>
      <c r="DE716" s="5">
        <v>125.1</v>
      </c>
      <c r="DF716" s="5">
        <v>125.1</v>
      </c>
      <c r="DG716" s="5">
        <v>125.1</v>
      </c>
      <c r="DH716" s="5">
        <v>125.1</v>
      </c>
      <c r="DI716" s="5">
        <v>125.1</v>
      </c>
      <c r="DJ716" s="5">
        <v>125.1</v>
      </c>
      <c r="DK716" s="5">
        <v>125.1</v>
      </c>
      <c r="DL716" s="5">
        <v>125.1</v>
      </c>
      <c r="DM716" s="5">
        <v>125.1</v>
      </c>
      <c r="DN716" s="5">
        <v>125.1</v>
      </c>
      <c r="DO716" s="5">
        <v>125.1</v>
      </c>
      <c r="DP716" s="5">
        <v>125.1</v>
      </c>
      <c r="DQ716" s="5">
        <v>125.1</v>
      </c>
      <c r="DR716" s="5">
        <v>125.1</v>
      </c>
      <c r="DS716" s="5">
        <v>125.1</v>
      </c>
      <c r="DT716" s="5">
        <v>125.1</v>
      </c>
    </row>
    <row r="717" spans="1:124">
      <c r="A717" s="3" t="s">
        <v>1447</v>
      </c>
      <c r="B717" s="3" t="s">
        <v>1448</v>
      </c>
      <c r="C717" s="4">
        <v>4.2139999999999997E-2</v>
      </c>
      <c r="D717" s="5">
        <v>102.9</v>
      </c>
      <c r="E717" s="5">
        <v>102.9</v>
      </c>
      <c r="F717" s="5">
        <v>102.9</v>
      </c>
      <c r="G717" s="5">
        <v>113.2</v>
      </c>
      <c r="H717" s="5">
        <v>113.2</v>
      </c>
      <c r="I717" s="5">
        <v>126.4</v>
      </c>
      <c r="J717" s="5">
        <v>126.4</v>
      </c>
      <c r="K717" s="5">
        <v>126.4</v>
      </c>
      <c r="L717" s="5">
        <v>126.4</v>
      </c>
      <c r="M717" s="5">
        <v>126.4</v>
      </c>
      <c r="N717" s="5">
        <v>126.4</v>
      </c>
      <c r="O717" s="5">
        <v>126.4</v>
      </c>
      <c r="P717" s="5">
        <v>123.4</v>
      </c>
      <c r="Q717" s="5">
        <v>123.4</v>
      </c>
      <c r="R717" s="5">
        <v>123.4</v>
      </c>
      <c r="S717" s="5">
        <v>123.4</v>
      </c>
      <c r="T717" s="5">
        <v>120.7</v>
      </c>
      <c r="U717" s="5">
        <v>120.7</v>
      </c>
      <c r="V717" s="5">
        <v>125.3</v>
      </c>
      <c r="W717" s="5">
        <v>131.1</v>
      </c>
      <c r="X717" s="5">
        <v>131.1</v>
      </c>
      <c r="Y717" s="5">
        <v>137.9</v>
      </c>
      <c r="Z717" s="5">
        <v>137.9</v>
      </c>
      <c r="AA717" s="5">
        <v>137.9</v>
      </c>
      <c r="AB717" s="5">
        <v>138.1</v>
      </c>
      <c r="AC717" s="5">
        <v>138.1</v>
      </c>
      <c r="AD717" s="5">
        <v>138.1</v>
      </c>
      <c r="AE717" s="5">
        <v>138.1</v>
      </c>
      <c r="AF717" s="5">
        <v>138.1</v>
      </c>
      <c r="AG717" s="5">
        <v>140.6</v>
      </c>
      <c r="AH717" s="5">
        <v>140.6</v>
      </c>
      <c r="AI717" s="5">
        <v>143.69999999999999</v>
      </c>
      <c r="AJ717" s="5">
        <v>143.69999999999999</v>
      </c>
      <c r="AK717" s="5">
        <v>143.69999999999999</v>
      </c>
      <c r="AL717" s="5">
        <v>142.69999999999999</v>
      </c>
      <c r="AM717" s="5">
        <v>142.69999999999999</v>
      </c>
      <c r="AN717" s="5">
        <v>142.69999999999999</v>
      </c>
      <c r="AO717" s="5">
        <v>151.69999999999999</v>
      </c>
      <c r="AP717" s="5">
        <v>151.69999999999999</v>
      </c>
      <c r="AQ717" s="5">
        <v>151.69999999999999</v>
      </c>
      <c r="AR717" s="5">
        <v>147.6</v>
      </c>
      <c r="AS717" s="5">
        <v>147.6</v>
      </c>
      <c r="AT717" s="5">
        <v>147.6</v>
      </c>
      <c r="AU717" s="5">
        <v>147.6</v>
      </c>
      <c r="AV717" s="5">
        <v>147.6</v>
      </c>
      <c r="AW717" s="5">
        <v>147.6</v>
      </c>
      <c r="AX717" s="5">
        <v>147.6</v>
      </c>
      <c r="AY717" s="5">
        <v>147.6</v>
      </c>
      <c r="AZ717" s="5">
        <v>147.6</v>
      </c>
      <c r="BA717" s="5">
        <v>147.6</v>
      </c>
      <c r="BB717" s="5">
        <v>147.6</v>
      </c>
      <c r="BC717" s="5">
        <v>147.6</v>
      </c>
      <c r="BD717" s="5">
        <v>147.6</v>
      </c>
      <c r="BE717" s="5">
        <v>147.6</v>
      </c>
      <c r="BF717" s="5">
        <v>147.6</v>
      </c>
      <c r="BG717" s="5">
        <v>147.6</v>
      </c>
      <c r="BH717" s="5">
        <v>147.1</v>
      </c>
      <c r="BI717" s="5">
        <v>147.1</v>
      </c>
      <c r="BJ717" s="5">
        <v>136.30000000000001</v>
      </c>
      <c r="BK717" s="5">
        <v>138.4</v>
      </c>
      <c r="BL717" s="5">
        <v>149.4</v>
      </c>
      <c r="BM717" s="5">
        <v>150.1</v>
      </c>
      <c r="BN717" s="5">
        <v>150.1</v>
      </c>
      <c r="BO717" s="5">
        <v>153.80000000000001</v>
      </c>
      <c r="BP717" s="5">
        <v>154</v>
      </c>
      <c r="BQ717" s="5">
        <v>154</v>
      </c>
      <c r="BR717" s="5">
        <v>154</v>
      </c>
      <c r="BS717" s="5">
        <v>154</v>
      </c>
      <c r="BT717" s="5">
        <v>154</v>
      </c>
      <c r="BU717" s="5">
        <v>154</v>
      </c>
      <c r="BV717" s="5">
        <v>154</v>
      </c>
      <c r="BW717" s="5">
        <v>154</v>
      </c>
      <c r="BX717" s="5">
        <v>154</v>
      </c>
      <c r="BY717" s="5">
        <v>154</v>
      </c>
      <c r="BZ717" s="5">
        <v>154</v>
      </c>
      <c r="CA717" s="5">
        <v>154</v>
      </c>
      <c r="CB717" s="5">
        <v>154</v>
      </c>
      <c r="CC717" s="5">
        <v>154</v>
      </c>
      <c r="CD717" s="5">
        <v>154</v>
      </c>
      <c r="CE717" s="5">
        <v>154</v>
      </c>
      <c r="CF717" s="5">
        <v>154</v>
      </c>
      <c r="CG717" s="5">
        <v>154</v>
      </c>
      <c r="CH717" s="5">
        <v>154</v>
      </c>
      <c r="CI717" s="5">
        <v>154</v>
      </c>
      <c r="CJ717" s="5">
        <v>154</v>
      </c>
      <c r="CK717" s="5">
        <v>154</v>
      </c>
      <c r="CL717" s="5">
        <v>154</v>
      </c>
      <c r="CM717" s="5">
        <v>154</v>
      </c>
      <c r="CN717" s="5">
        <v>154</v>
      </c>
      <c r="CO717" s="5">
        <v>154</v>
      </c>
      <c r="CP717" s="5">
        <v>154</v>
      </c>
      <c r="CQ717" s="5">
        <v>154</v>
      </c>
      <c r="CR717" s="5">
        <v>154</v>
      </c>
      <c r="CS717" s="5">
        <v>135.80000000000001</v>
      </c>
      <c r="CT717" s="5">
        <v>135.80000000000001</v>
      </c>
      <c r="CU717" s="5">
        <v>135.80000000000001</v>
      </c>
      <c r="CV717" s="5">
        <v>135.80000000000001</v>
      </c>
      <c r="CW717" s="5">
        <v>135.80000000000001</v>
      </c>
      <c r="CX717" s="5">
        <v>135.80000000000001</v>
      </c>
      <c r="CY717" s="5">
        <v>135.80000000000001</v>
      </c>
      <c r="CZ717" s="5">
        <v>135.80000000000001</v>
      </c>
      <c r="DA717" s="5">
        <v>135.80000000000001</v>
      </c>
      <c r="DB717" s="5">
        <v>135.80000000000001</v>
      </c>
      <c r="DC717" s="5">
        <v>135.80000000000001</v>
      </c>
      <c r="DD717" s="5">
        <v>135.80000000000001</v>
      </c>
      <c r="DE717" s="5">
        <v>135.80000000000001</v>
      </c>
      <c r="DF717" s="5">
        <v>135.80000000000001</v>
      </c>
      <c r="DG717" s="5">
        <v>135.80000000000001</v>
      </c>
      <c r="DH717" s="5">
        <v>135.80000000000001</v>
      </c>
      <c r="DI717" s="5">
        <v>135.80000000000001</v>
      </c>
      <c r="DJ717" s="5">
        <v>135.80000000000001</v>
      </c>
      <c r="DK717" s="5">
        <v>135.80000000000001</v>
      </c>
      <c r="DL717" s="5">
        <v>139.9</v>
      </c>
      <c r="DM717" s="5">
        <v>139.9</v>
      </c>
      <c r="DN717" s="5">
        <v>139.9</v>
      </c>
      <c r="DO717" s="5">
        <v>139.9</v>
      </c>
      <c r="DP717" s="5">
        <v>144.4</v>
      </c>
      <c r="DQ717" s="5">
        <v>144.4</v>
      </c>
      <c r="DR717" s="5">
        <v>144.4</v>
      </c>
      <c r="DS717" s="5">
        <v>144.4</v>
      </c>
      <c r="DT717" s="5">
        <v>144.4</v>
      </c>
    </row>
    <row r="718" spans="1:124">
      <c r="A718" s="3" t="s">
        <v>1449</v>
      </c>
      <c r="B718" s="3" t="s">
        <v>1450</v>
      </c>
      <c r="C718" s="4">
        <v>0.20588999999999999</v>
      </c>
      <c r="D718" s="5">
        <v>101</v>
      </c>
      <c r="E718" s="5">
        <v>99.7</v>
      </c>
      <c r="F718" s="5">
        <v>102.1</v>
      </c>
      <c r="G718" s="5">
        <v>102.6</v>
      </c>
      <c r="H718" s="5">
        <v>103.8</v>
      </c>
      <c r="I718" s="5">
        <v>102.9</v>
      </c>
      <c r="J718" s="5">
        <v>101.4</v>
      </c>
      <c r="K718" s="5">
        <v>101.9</v>
      </c>
      <c r="L718" s="5">
        <v>101.1</v>
      </c>
      <c r="M718" s="5">
        <v>101.4</v>
      </c>
      <c r="N718" s="5">
        <v>100.8</v>
      </c>
      <c r="O718" s="5">
        <v>101.7</v>
      </c>
      <c r="P718" s="5">
        <v>103.4</v>
      </c>
      <c r="Q718" s="5">
        <v>102.8</v>
      </c>
      <c r="R718" s="5">
        <v>102.9</v>
      </c>
      <c r="S718" s="5">
        <v>101.8</v>
      </c>
      <c r="T718" s="5">
        <v>102.5</v>
      </c>
      <c r="U718" s="5">
        <v>104.5</v>
      </c>
      <c r="V718" s="5">
        <v>103.6</v>
      </c>
      <c r="W718" s="5">
        <v>104.5</v>
      </c>
      <c r="X718" s="5">
        <v>105.8</v>
      </c>
      <c r="Y718" s="5">
        <v>105.2</v>
      </c>
      <c r="Z718" s="5">
        <v>105.4</v>
      </c>
      <c r="AA718" s="5">
        <v>105</v>
      </c>
      <c r="AB718" s="5">
        <v>106</v>
      </c>
      <c r="AC718" s="5">
        <v>104.7</v>
      </c>
      <c r="AD718" s="5">
        <v>106.8</v>
      </c>
      <c r="AE718" s="5">
        <v>106.5</v>
      </c>
      <c r="AF718" s="5">
        <v>108.1</v>
      </c>
      <c r="AG718" s="5">
        <v>108.1</v>
      </c>
      <c r="AH718" s="5">
        <v>108.6</v>
      </c>
      <c r="AI718" s="5">
        <v>108.4</v>
      </c>
      <c r="AJ718" s="5">
        <v>107.5</v>
      </c>
      <c r="AK718" s="5">
        <v>107.6</v>
      </c>
      <c r="AL718" s="5">
        <v>109.7</v>
      </c>
      <c r="AM718" s="5">
        <v>109.7</v>
      </c>
      <c r="AN718" s="5">
        <v>108.5</v>
      </c>
      <c r="AO718" s="5">
        <v>108.2</v>
      </c>
      <c r="AP718" s="5">
        <v>108.1</v>
      </c>
      <c r="AQ718" s="5">
        <v>108.3</v>
      </c>
      <c r="AR718" s="5">
        <v>106.8</v>
      </c>
      <c r="AS718" s="5">
        <v>106.9</v>
      </c>
      <c r="AT718" s="5">
        <v>106.3</v>
      </c>
      <c r="AU718" s="5">
        <v>105.6</v>
      </c>
      <c r="AV718" s="5">
        <v>106.1</v>
      </c>
      <c r="AW718" s="5">
        <v>105.3</v>
      </c>
      <c r="AX718" s="5">
        <v>106.1</v>
      </c>
      <c r="AY718" s="5">
        <v>107.7</v>
      </c>
      <c r="AZ718" s="5">
        <v>104.5</v>
      </c>
      <c r="BA718" s="5">
        <v>105.3</v>
      </c>
      <c r="BB718" s="5">
        <v>103.9</v>
      </c>
      <c r="BC718" s="5">
        <v>105</v>
      </c>
      <c r="BD718" s="5">
        <v>105.8</v>
      </c>
      <c r="BE718" s="5">
        <v>104.9</v>
      </c>
      <c r="BF718" s="5">
        <v>105.2</v>
      </c>
      <c r="BG718" s="5">
        <v>103.8</v>
      </c>
      <c r="BH718" s="5">
        <v>103.8</v>
      </c>
      <c r="BI718" s="5">
        <v>103.9</v>
      </c>
      <c r="BJ718" s="5">
        <v>103</v>
      </c>
      <c r="BK718" s="5">
        <v>103.7</v>
      </c>
      <c r="BL718" s="5">
        <v>105.3</v>
      </c>
      <c r="BM718" s="5">
        <v>105.8</v>
      </c>
      <c r="BN718" s="5">
        <v>106.4</v>
      </c>
      <c r="BO718" s="5">
        <v>105.5</v>
      </c>
      <c r="BP718" s="5">
        <v>105.4</v>
      </c>
      <c r="BQ718" s="5">
        <v>109.4</v>
      </c>
      <c r="BR718" s="5">
        <v>108.1</v>
      </c>
      <c r="BS718" s="5">
        <v>107.8</v>
      </c>
      <c r="BT718" s="5">
        <v>108.6</v>
      </c>
      <c r="BU718" s="5">
        <v>107.7</v>
      </c>
      <c r="BV718" s="5">
        <v>107.8</v>
      </c>
      <c r="BW718" s="5">
        <v>108.2</v>
      </c>
      <c r="BX718" s="5">
        <v>107.3</v>
      </c>
      <c r="BY718" s="5">
        <v>107</v>
      </c>
      <c r="BZ718" s="5">
        <v>107.6</v>
      </c>
      <c r="CA718" s="5">
        <v>107.3</v>
      </c>
      <c r="CB718" s="5">
        <v>108.1</v>
      </c>
      <c r="CC718" s="5">
        <v>109.1</v>
      </c>
      <c r="CD718" s="5">
        <v>108.9</v>
      </c>
      <c r="CE718" s="5">
        <v>108.4</v>
      </c>
      <c r="CF718" s="5">
        <v>109.8</v>
      </c>
      <c r="CG718" s="5">
        <v>110.1</v>
      </c>
      <c r="CH718" s="5">
        <v>110.2</v>
      </c>
      <c r="CI718" s="5">
        <v>109.7</v>
      </c>
      <c r="CJ718" s="5">
        <v>108.9</v>
      </c>
      <c r="CK718" s="5">
        <v>108.6</v>
      </c>
      <c r="CL718" s="5">
        <v>108.9</v>
      </c>
      <c r="CM718" s="5">
        <v>110.1</v>
      </c>
      <c r="CN718" s="5">
        <v>107.7</v>
      </c>
      <c r="CO718" s="5">
        <v>108.7</v>
      </c>
      <c r="CP718" s="5">
        <v>107.6</v>
      </c>
      <c r="CQ718" s="5">
        <v>107.3</v>
      </c>
      <c r="CR718" s="5">
        <v>108.5</v>
      </c>
      <c r="CS718" s="5">
        <v>108.3</v>
      </c>
      <c r="CT718" s="5">
        <v>109.5</v>
      </c>
      <c r="CU718" s="5">
        <v>109.1</v>
      </c>
      <c r="CV718" s="5">
        <v>109.4</v>
      </c>
      <c r="CW718" s="5">
        <v>109.2</v>
      </c>
      <c r="CX718" s="5">
        <v>109.9</v>
      </c>
      <c r="CY718" s="5">
        <v>107.7</v>
      </c>
      <c r="CZ718" s="5">
        <v>108.4</v>
      </c>
      <c r="DA718" s="5">
        <v>108.5</v>
      </c>
      <c r="DB718" s="5">
        <v>109</v>
      </c>
      <c r="DC718" s="5">
        <v>109.9</v>
      </c>
      <c r="DD718" s="5">
        <v>111.6</v>
      </c>
      <c r="DE718" s="5">
        <v>109.8</v>
      </c>
      <c r="DF718" s="5">
        <v>109.5</v>
      </c>
      <c r="DG718" s="5">
        <v>110.9</v>
      </c>
      <c r="DH718" s="5">
        <v>110.2</v>
      </c>
      <c r="DI718" s="5">
        <v>111.1</v>
      </c>
      <c r="DJ718" s="5">
        <v>113.6</v>
      </c>
      <c r="DK718" s="5">
        <v>113.1</v>
      </c>
      <c r="DL718" s="5">
        <v>114.5</v>
      </c>
      <c r="DM718" s="5">
        <v>113</v>
      </c>
      <c r="DN718" s="5">
        <v>113.2</v>
      </c>
      <c r="DO718" s="5">
        <v>113.2</v>
      </c>
      <c r="DP718" s="5">
        <v>113.9</v>
      </c>
      <c r="DQ718" s="5">
        <v>115.6</v>
      </c>
      <c r="DR718" s="5">
        <v>113.9</v>
      </c>
      <c r="DS718" s="5">
        <v>113.4</v>
      </c>
      <c r="DT718" s="5">
        <v>113.1</v>
      </c>
    </row>
    <row r="719" spans="1:124">
      <c r="A719" s="3" t="s">
        <v>1451</v>
      </c>
      <c r="B719" s="3" t="s">
        <v>1452</v>
      </c>
      <c r="C719" s="4">
        <v>6.0769999999999998E-2</v>
      </c>
      <c r="D719" s="5">
        <v>102</v>
      </c>
      <c r="E719" s="5">
        <v>100.5</v>
      </c>
      <c r="F719" s="5">
        <v>102.3</v>
      </c>
      <c r="G719" s="5">
        <v>99.8</v>
      </c>
      <c r="H719" s="5">
        <v>102.6</v>
      </c>
      <c r="I719" s="5">
        <v>102.2</v>
      </c>
      <c r="J719" s="5">
        <v>103.7</v>
      </c>
      <c r="K719" s="5">
        <v>102.7</v>
      </c>
      <c r="L719" s="5">
        <v>101.2</v>
      </c>
      <c r="M719" s="5">
        <v>102.1</v>
      </c>
      <c r="N719" s="5">
        <v>100.9</v>
      </c>
      <c r="O719" s="5">
        <v>100.4</v>
      </c>
      <c r="P719" s="5">
        <v>101.3</v>
      </c>
      <c r="Q719" s="5">
        <v>100.6</v>
      </c>
      <c r="R719" s="5">
        <v>100.4</v>
      </c>
      <c r="S719" s="5">
        <v>99.6</v>
      </c>
      <c r="T719" s="5">
        <v>99.2</v>
      </c>
      <c r="U719" s="5">
        <v>102.4</v>
      </c>
      <c r="V719" s="5">
        <v>101.2</v>
      </c>
      <c r="W719" s="5">
        <v>101.9</v>
      </c>
      <c r="X719" s="5">
        <v>102.7</v>
      </c>
      <c r="Y719" s="5">
        <v>101.7</v>
      </c>
      <c r="Z719" s="5">
        <v>100.4</v>
      </c>
      <c r="AA719" s="5">
        <v>100.4</v>
      </c>
      <c r="AB719" s="5">
        <v>100.8</v>
      </c>
      <c r="AC719" s="5">
        <v>100.2</v>
      </c>
      <c r="AD719" s="5">
        <v>102.6</v>
      </c>
      <c r="AE719" s="5">
        <v>101.5</v>
      </c>
      <c r="AF719" s="5">
        <v>102.9</v>
      </c>
      <c r="AG719" s="5">
        <v>100.4</v>
      </c>
      <c r="AH719" s="5">
        <v>103.7</v>
      </c>
      <c r="AI719" s="5">
        <v>102.5</v>
      </c>
      <c r="AJ719" s="5">
        <v>100.6</v>
      </c>
      <c r="AK719" s="5">
        <v>100</v>
      </c>
      <c r="AL719" s="5">
        <v>102.9</v>
      </c>
      <c r="AM719" s="5">
        <v>102.7</v>
      </c>
      <c r="AN719" s="5">
        <v>99.9</v>
      </c>
      <c r="AO719" s="5">
        <v>99.7</v>
      </c>
      <c r="AP719" s="5">
        <v>101.6</v>
      </c>
      <c r="AQ719" s="5">
        <v>100.1</v>
      </c>
      <c r="AR719" s="5">
        <v>98.9</v>
      </c>
      <c r="AS719" s="5">
        <v>96.6</v>
      </c>
      <c r="AT719" s="5">
        <v>95.5</v>
      </c>
      <c r="AU719" s="5">
        <v>92.7</v>
      </c>
      <c r="AV719" s="5">
        <v>92.7</v>
      </c>
      <c r="AW719" s="5">
        <v>92.4</v>
      </c>
      <c r="AX719" s="5">
        <v>92.6</v>
      </c>
      <c r="AY719" s="5">
        <v>94.6</v>
      </c>
      <c r="AZ719" s="5">
        <v>94.4</v>
      </c>
      <c r="BA719" s="5">
        <v>96.2</v>
      </c>
      <c r="BB719" s="5">
        <v>92.3</v>
      </c>
      <c r="BC719" s="5">
        <v>94.9</v>
      </c>
      <c r="BD719" s="5">
        <v>96.7</v>
      </c>
      <c r="BE719" s="5">
        <v>93.7</v>
      </c>
      <c r="BF719" s="5">
        <v>93.2</v>
      </c>
      <c r="BG719" s="5">
        <v>92.6</v>
      </c>
      <c r="BH719" s="5">
        <v>93.5</v>
      </c>
      <c r="BI719" s="5">
        <v>92.6</v>
      </c>
      <c r="BJ719" s="5">
        <v>91.8</v>
      </c>
      <c r="BK719" s="5">
        <v>91.7</v>
      </c>
      <c r="BL719" s="5">
        <v>92.7</v>
      </c>
      <c r="BM719" s="5">
        <v>94.3</v>
      </c>
      <c r="BN719" s="5">
        <v>94.2</v>
      </c>
      <c r="BO719" s="5">
        <v>93.6</v>
      </c>
      <c r="BP719" s="5">
        <v>92.7</v>
      </c>
      <c r="BQ719" s="5">
        <v>93.4</v>
      </c>
      <c r="BR719" s="5">
        <v>93.4</v>
      </c>
      <c r="BS719" s="5">
        <v>93.2</v>
      </c>
      <c r="BT719" s="5">
        <v>94.1</v>
      </c>
      <c r="BU719" s="5">
        <v>94.3</v>
      </c>
      <c r="BV719" s="5">
        <v>96.6</v>
      </c>
      <c r="BW719" s="5">
        <v>96.3</v>
      </c>
      <c r="BX719" s="5">
        <v>96.3</v>
      </c>
      <c r="BY719" s="5">
        <v>93.6</v>
      </c>
      <c r="BZ719" s="5">
        <v>95</v>
      </c>
      <c r="CA719" s="5">
        <v>96.2</v>
      </c>
      <c r="CB719" s="5">
        <v>94</v>
      </c>
      <c r="CC719" s="5">
        <v>93.9</v>
      </c>
      <c r="CD719" s="5">
        <v>93.9</v>
      </c>
      <c r="CE719" s="5">
        <v>93.9</v>
      </c>
      <c r="CF719" s="5">
        <v>96.7</v>
      </c>
      <c r="CG719" s="5">
        <v>97</v>
      </c>
      <c r="CH719" s="5">
        <v>97</v>
      </c>
      <c r="CI719" s="5">
        <v>95.8</v>
      </c>
      <c r="CJ719" s="5">
        <v>95.8</v>
      </c>
      <c r="CK719" s="5">
        <v>93</v>
      </c>
      <c r="CL719" s="5">
        <v>96.9</v>
      </c>
      <c r="CM719" s="5">
        <v>96.9</v>
      </c>
      <c r="CN719" s="5">
        <v>96.6</v>
      </c>
      <c r="CO719" s="5">
        <v>97.1</v>
      </c>
      <c r="CP719" s="5">
        <v>95.3</v>
      </c>
      <c r="CQ719" s="5">
        <v>95.9</v>
      </c>
      <c r="CR719" s="5">
        <v>95.9</v>
      </c>
      <c r="CS719" s="5">
        <v>95.6</v>
      </c>
      <c r="CT719" s="5">
        <v>95.3</v>
      </c>
      <c r="CU719" s="5">
        <v>95.9</v>
      </c>
      <c r="CV719" s="5">
        <v>95.7</v>
      </c>
      <c r="CW719" s="5">
        <v>95.8</v>
      </c>
      <c r="CX719" s="5">
        <v>95.1</v>
      </c>
      <c r="CY719" s="5">
        <v>94.9</v>
      </c>
      <c r="CZ719" s="5">
        <v>94</v>
      </c>
      <c r="DA719" s="5">
        <v>93.8</v>
      </c>
      <c r="DB719" s="5">
        <v>92.8</v>
      </c>
      <c r="DC719" s="5">
        <v>93.7</v>
      </c>
      <c r="DD719" s="5">
        <v>95.1</v>
      </c>
      <c r="DE719" s="5">
        <v>96.1</v>
      </c>
      <c r="DF719" s="5">
        <v>95.7</v>
      </c>
      <c r="DG719" s="5">
        <v>95.9</v>
      </c>
      <c r="DH719" s="5">
        <v>96.6</v>
      </c>
      <c r="DI719" s="5">
        <v>97</v>
      </c>
      <c r="DJ719" s="5">
        <v>97.2</v>
      </c>
      <c r="DK719" s="5">
        <v>97.1</v>
      </c>
      <c r="DL719" s="5">
        <v>97.2</v>
      </c>
      <c r="DM719" s="5">
        <v>97.9</v>
      </c>
      <c r="DN719" s="5">
        <v>98.6</v>
      </c>
      <c r="DO719" s="5">
        <v>98.5</v>
      </c>
      <c r="DP719" s="5">
        <v>100.4</v>
      </c>
      <c r="DQ719" s="5">
        <v>100.4</v>
      </c>
      <c r="DR719" s="5">
        <v>102</v>
      </c>
      <c r="DS719" s="5">
        <v>101.5</v>
      </c>
      <c r="DT719" s="5">
        <v>100.5</v>
      </c>
    </row>
    <row r="720" spans="1:124">
      <c r="A720" s="3" t="s">
        <v>1453</v>
      </c>
      <c r="B720" s="3" t="s">
        <v>1454</v>
      </c>
      <c r="C720" s="4">
        <v>3.3529999999999997E-2</v>
      </c>
      <c r="D720" s="5">
        <v>99.1</v>
      </c>
      <c r="E720" s="5">
        <v>100.3</v>
      </c>
      <c r="F720" s="5">
        <v>102.8</v>
      </c>
      <c r="G720" s="5">
        <v>100.3</v>
      </c>
      <c r="H720" s="5">
        <v>104.4</v>
      </c>
      <c r="I720" s="5">
        <v>102.9</v>
      </c>
      <c r="J720" s="5">
        <v>101.9</v>
      </c>
      <c r="K720" s="5">
        <v>102.5</v>
      </c>
      <c r="L720" s="5">
        <v>100.1</v>
      </c>
      <c r="M720" s="5">
        <v>100.1</v>
      </c>
      <c r="N720" s="5">
        <v>98.5</v>
      </c>
      <c r="O720" s="5">
        <v>98.5</v>
      </c>
      <c r="P720" s="5">
        <v>101.8</v>
      </c>
      <c r="Q720" s="5">
        <v>100.4</v>
      </c>
      <c r="R720" s="5">
        <v>101.5</v>
      </c>
      <c r="S720" s="5">
        <v>101.1</v>
      </c>
      <c r="T720" s="5">
        <v>102.5</v>
      </c>
      <c r="U720" s="5">
        <v>100.7</v>
      </c>
      <c r="V720" s="5">
        <v>99.5</v>
      </c>
      <c r="W720" s="5">
        <v>97.6</v>
      </c>
      <c r="X720" s="5">
        <v>99</v>
      </c>
      <c r="Y720" s="5">
        <v>98.8</v>
      </c>
      <c r="Z720" s="5">
        <v>98</v>
      </c>
      <c r="AA720" s="5">
        <v>98.4</v>
      </c>
      <c r="AB720" s="5">
        <v>100.8</v>
      </c>
      <c r="AC720" s="5">
        <v>99.5</v>
      </c>
      <c r="AD720" s="5">
        <v>100.3</v>
      </c>
      <c r="AE720" s="5">
        <v>103.6</v>
      </c>
      <c r="AF720" s="5">
        <v>102.1</v>
      </c>
      <c r="AG720" s="5">
        <v>100.5</v>
      </c>
      <c r="AH720" s="5">
        <v>99.7</v>
      </c>
      <c r="AI720" s="5">
        <v>99.7</v>
      </c>
      <c r="AJ720" s="5">
        <v>99.6</v>
      </c>
      <c r="AK720" s="5">
        <v>99.4</v>
      </c>
      <c r="AL720" s="5">
        <v>99.7</v>
      </c>
      <c r="AM720" s="5">
        <v>98.4</v>
      </c>
      <c r="AN720" s="5">
        <v>100.1</v>
      </c>
      <c r="AO720" s="5">
        <v>99.8</v>
      </c>
      <c r="AP720" s="5">
        <v>102</v>
      </c>
      <c r="AQ720" s="5">
        <v>98.9</v>
      </c>
      <c r="AR720" s="5">
        <v>98.9</v>
      </c>
      <c r="AS720" s="5">
        <v>98.9</v>
      </c>
      <c r="AT720" s="5">
        <v>98.9</v>
      </c>
      <c r="AU720" s="5">
        <v>98.9</v>
      </c>
      <c r="AV720" s="5">
        <v>98.9</v>
      </c>
      <c r="AW720" s="5">
        <v>98.9</v>
      </c>
      <c r="AX720" s="5">
        <v>100.2</v>
      </c>
      <c r="AY720" s="5">
        <v>100.2</v>
      </c>
      <c r="AZ720" s="5">
        <v>100.2</v>
      </c>
      <c r="BA720" s="5">
        <v>100.2</v>
      </c>
      <c r="BB720" s="5">
        <v>100.2</v>
      </c>
      <c r="BC720" s="5">
        <v>100.2</v>
      </c>
      <c r="BD720" s="5">
        <v>100.2</v>
      </c>
      <c r="BE720" s="5">
        <v>100.2</v>
      </c>
      <c r="BF720" s="5">
        <v>100.2</v>
      </c>
      <c r="BG720" s="5">
        <v>100.2</v>
      </c>
      <c r="BH720" s="5">
        <v>100.2</v>
      </c>
      <c r="BI720" s="5">
        <v>100.2</v>
      </c>
      <c r="BJ720" s="5">
        <v>100.2</v>
      </c>
      <c r="BK720" s="5">
        <v>100.2</v>
      </c>
      <c r="BL720" s="5">
        <v>100.2</v>
      </c>
      <c r="BM720" s="5">
        <v>100.2</v>
      </c>
      <c r="BN720" s="5">
        <v>100.2</v>
      </c>
      <c r="BO720" s="5">
        <v>100.2</v>
      </c>
      <c r="BP720" s="5">
        <v>100.3</v>
      </c>
      <c r="BQ720" s="5">
        <v>114.8</v>
      </c>
      <c r="BR720" s="5">
        <v>114.8</v>
      </c>
      <c r="BS720" s="5">
        <v>114.8</v>
      </c>
      <c r="BT720" s="5">
        <v>114.8</v>
      </c>
      <c r="BU720" s="5">
        <v>114.8</v>
      </c>
      <c r="BV720" s="5">
        <v>114.8</v>
      </c>
      <c r="BW720" s="5">
        <v>114.5</v>
      </c>
      <c r="BX720" s="5">
        <v>114.5</v>
      </c>
      <c r="BY720" s="5">
        <v>114.5</v>
      </c>
      <c r="BZ720" s="5">
        <v>114.6</v>
      </c>
      <c r="CA720" s="5">
        <v>114.6</v>
      </c>
      <c r="CB720" s="5">
        <v>119.8</v>
      </c>
      <c r="CC720" s="5">
        <v>119.8</v>
      </c>
      <c r="CD720" s="5">
        <v>119.8</v>
      </c>
      <c r="CE720" s="5">
        <v>120</v>
      </c>
      <c r="CF720" s="5">
        <v>120</v>
      </c>
      <c r="CG720" s="5">
        <v>120</v>
      </c>
      <c r="CH720" s="5">
        <v>120</v>
      </c>
      <c r="CI720" s="5">
        <v>120</v>
      </c>
      <c r="CJ720" s="5">
        <v>120</v>
      </c>
      <c r="CK720" s="5">
        <v>120</v>
      </c>
      <c r="CL720" s="5">
        <v>120</v>
      </c>
      <c r="CM720" s="5">
        <v>120</v>
      </c>
      <c r="CN720" s="5">
        <v>120</v>
      </c>
      <c r="CO720" s="5">
        <v>120</v>
      </c>
      <c r="CP720" s="5">
        <v>120</v>
      </c>
      <c r="CQ720" s="5">
        <v>120</v>
      </c>
      <c r="CR720" s="5">
        <v>120</v>
      </c>
      <c r="CS720" s="5">
        <v>120</v>
      </c>
      <c r="CT720" s="5">
        <v>120</v>
      </c>
      <c r="CU720" s="5">
        <v>120</v>
      </c>
      <c r="CV720" s="5">
        <v>120</v>
      </c>
      <c r="CW720" s="5">
        <v>120</v>
      </c>
      <c r="CX720" s="5">
        <v>117.7</v>
      </c>
      <c r="CY720" s="5">
        <v>117.7</v>
      </c>
      <c r="CZ720" s="5">
        <v>117.2</v>
      </c>
      <c r="DA720" s="5">
        <v>117.2</v>
      </c>
      <c r="DB720" s="5">
        <v>117.7</v>
      </c>
      <c r="DC720" s="5">
        <v>117.7</v>
      </c>
      <c r="DD720" s="5">
        <v>120</v>
      </c>
      <c r="DE720" s="5">
        <v>120</v>
      </c>
      <c r="DF720" s="5">
        <v>117.2</v>
      </c>
      <c r="DG720" s="5">
        <v>120.2</v>
      </c>
      <c r="DH720" s="5">
        <v>119.3</v>
      </c>
      <c r="DI720" s="5">
        <v>117.9</v>
      </c>
      <c r="DJ720" s="5">
        <v>117.4</v>
      </c>
      <c r="DK720" s="5">
        <v>118.5</v>
      </c>
      <c r="DL720" s="5">
        <v>118.5</v>
      </c>
      <c r="DM720" s="5">
        <v>120.7</v>
      </c>
      <c r="DN720" s="5">
        <v>120.7</v>
      </c>
      <c r="DO720" s="5">
        <v>120.7</v>
      </c>
      <c r="DP720" s="5">
        <v>117.4</v>
      </c>
      <c r="DQ720" s="5">
        <v>120.7</v>
      </c>
      <c r="DR720" s="5">
        <v>121.3</v>
      </c>
      <c r="DS720" s="5">
        <v>117.4</v>
      </c>
      <c r="DT720" s="5">
        <v>117.4</v>
      </c>
    </row>
    <row r="721" spans="1:124">
      <c r="A721" s="3" t="s">
        <v>1455</v>
      </c>
      <c r="B721" s="3" t="s">
        <v>1456</v>
      </c>
      <c r="C721" s="4">
        <v>0.11158999999999999</v>
      </c>
      <c r="D721" s="5">
        <v>101.1</v>
      </c>
      <c r="E721" s="5">
        <v>99.1</v>
      </c>
      <c r="F721" s="5">
        <v>101.9</v>
      </c>
      <c r="G721" s="5">
        <v>104.8</v>
      </c>
      <c r="H721" s="5">
        <v>104.2</v>
      </c>
      <c r="I721" s="5">
        <v>103.2</v>
      </c>
      <c r="J721" s="5">
        <v>100</v>
      </c>
      <c r="K721" s="5">
        <v>101.3</v>
      </c>
      <c r="L721" s="5">
        <v>101.2</v>
      </c>
      <c r="M721" s="5">
        <v>101.5</v>
      </c>
      <c r="N721" s="5">
        <v>101.4</v>
      </c>
      <c r="O721" s="5">
        <v>103.4</v>
      </c>
      <c r="P721" s="5">
        <v>105.1</v>
      </c>
      <c r="Q721" s="5">
        <v>104.8</v>
      </c>
      <c r="R721" s="5">
        <v>104.7</v>
      </c>
      <c r="S721" s="5">
        <v>103.1</v>
      </c>
      <c r="T721" s="5">
        <v>104.3</v>
      </c>
      <c r="U721" s="5">
        <v>106.7</v>
      </c>
      <c r="V721" s="5">
        <v>106.2</v>
      </c>
      <c r="W721" s="5">
        <v>108.1</v>
      </c>
      <c r="X721" s="5">
        <v>109.6</v>
      </c>
      <c r="Y721" s="5">
        <v>109</v>
      </c>
      <c r="Z721" s="5">
        <v>110.3</v>
      </c>
      <c r="AA721" s="5">
        <v>109.5</v>
      </c>
      <c r="AB721" s="5">
        <v>110.4</v>
      </c>
      <c r="AC721" s="5">
        <v>108.8</v>
      </c>
      <c r="AD721" s="5">
        <v>111.1</v>
      </c>
      <c r="AE721" s="5">
        <v>110.2</v>
      </c>
      <c r="AF721" s="5">
        <v>112.6</v>
      </c>
      <c r="AG721" s="5">
        <v>114.6</v>
      </c>
      <c r="AH721" s="5">
        <v>114</v>
      </c>
      <c r="AI721" s="5">
        <v>114.2</v>
      </c>
      <c r="AJ721" s="5">
        <v>113.7</v>
      </c>
      <c r="AK721" s="5">
        <v>114.3</v>
      </c>
      <c r="AL721" s="5">
        <v>116.4</v>
      </c>
      <c r="AM721" s="5">
        <v>116.8</v>
      </c>
      <c r="AN721" s="5">
        <v>115.7</v>
      </c>
      <c r="AO721" s="5">
        <v>115.2</v>
      </c>
      <c r="AP721" s="5">
        <v>113.4</v>
      </c>
      <c r="AQ721" s="5">
        <v>115.7</v>
      </c>
      <c r="AR721" s="5">
        <v>113.5</v>
      </c>
      <c r="AS721" s="5">
        <v>114.9</v>
      </c>
      <c r="AT721" s="5">
        <v>114.4</v>
      </c>
      <c r="AU721" s="5">
        <v>114.6</v>
      </c>
      <c r="AV721" s="5">
        <v>115.5</v>
      </c>
      <c r="AW721" s="5">
        <v>114.2</v>
      </c>
      <c r="AX721" s="5">
        <v>115.2</v>
      </c>
      <c r="AY721" s="5">
        <v>117</v>
      </c>
      <c r="AZ721" s="5">
        <v>111.2</v>
      </c>
      <c r="BA721" s="5">
        <v>111.8</v>
      </c>
      <c r="BB721" s="5">
        <v>111.3</v>
      </c>
      <c r="BC721" s="5">
        <v>111.9</v>
      </c>
      <c r="BD721" s="5">
        <v>112.4</v>
      </c>
      <c r="BE721" s="5">
        <v>112.3</v>
      </c>
      <c r="BF721" s="5">
        <v>113.3</v>
      </c>
      <c r="BG721" s="5">
        <v>111</v>
      </c>
      <c r="BH721" s="5">
        <v>110.5</v>
      </c>
      <c r="BI721" s="5">
        <v>111.1</v>
      </c>
      <c r="BJ721" s="5">
        <v>109.9</v>
      </c>
      <c r="BK721" s="5">
        <v>111.3</v>
      </c>
      <c r="BL721" s="5">
        <v>113.6</v>
      </c>
      <c r="BM721" s="5">
        <v>113.7</v>
      </c>
      <c r="BN721" s="5">
        <v>115</v>
      </c>
      <c r="BO721" s="5">
        <v>113.5</v>
      </c>
      <c r="BP721" s="5">
        <v>113.9</v>
      </c>
      <c r="BQ721" s="5">
        <v>116.5</v>
      </c>
      <c r="BR721" s="5">
        <v>114.1</v>
      </c>
      <c r="BS721" s="5">
        <v>113.7</v>
      </c>
      <c r="BT721" s="5">
        <v>114.6</v>
      </c>
      <c r="BU721" s="5">
        <v>112.8</v>
      </c>
      <c r="BV721" s="5">
        <v>111.8</v>
      </c>
      <c r="BW721" s="5">
        <v>112.9</v>
      </c>
      <c r="BX721" s="5">
        <v>111.2</v>
      </c>
      <c r="BY721" s="5">
        <v>112</v>
      </c>
      <c r="BZ721" s="5">
        <v>112.4</v>
      </c>
      <c r="CA721" s="5">
        <v>111.2</v>
      </c>
      <c r="CB721" s="5">
        <v>112.3</v>
      </c>
      <c r="CC721" s="5">
        <v>114.1</v>
      </c>
      <c r="CD721" s="5">
        <v>113.9</v>
      </c>
      <c r="CE721" s="5">
        <v>112.7</v>
      </c>
      <c r="CF721" s="5">
        <v>113.8</v>
      </c>
      <c r="CG721" s="5">
        <v>114.2</v>
      </c>
      <c r="CH721" s="5">
        <v>114.4</v>
      </c>
      <c r="CI721" s="5">
        <v>114.2</v>
      </c>
      <c r="CJ721" s="5">
        <v>112.6</v>
      </c>
      <c r="CK721" s="5">
        <v>113.7</v>
      </c>
      <c r="CL721" s="5">
        <v>112</v>
      </c>
      <c r="CM721" s="5">
        <v>114.3</v>
      </c>
      <c r="CN721" s="5">
        <v>110</v>
      </c>
      <c r="CO721" s="5">
        <v>111.6</v>
      </c>
      <c r="CP721" s="5">
        <v>110.5</v>
      </c>
      <c r="CQ721" s="5">
        <v>109.6</v>
      </c>
      <c r="CR721" s="5">
        <v>111.8</v>
      </c>
      <c r="CS721" s="5">
        <v>111.8</v>
      </c>
      <c r="CT721" s="5">
        <v>114.1</v>
      </c>
      <c r="CU721" s="5">
        <v>113</v>
      </c>
      <c r="CV721" s="5">
        <v>113.7</v>
      </c>
      <c r="CW721" s="5">
        <v>113.2</v>
      </c>
      <c r="CX721" s="5">
        <v>115.6</v>
      </c>
      <c r="CY721" s="5">
        <v>111.6</v>
      </c>
      <c r="CZ721" s="5">
        <v>113.5</v>
      </c>
      <c r="DA721" s="5">
        <v>113.9</v>
      </c>
      <c r="DB721" s="5">
        <v>115.2</v>
      </c>
      <c r="DC721" s="5">
        <v>116.4</v>
      </c>
      <c r="DD721" s="5">
        <v>118</v>
      </c>
      <c r="DE721" s="5">
        <v>114.1</v>
      </c>
      <c r="DF721" s="5">
        <v>114.8</v>
      </c>
      <c r="DG721" s="5">
        <v>116.3</v>
      </c>
      <c r="DH721" s="5">
        <v>114.9</v>
      </c>
      <c r="DI721" s="5">
        <v>116.6</v>
      </c>
      <c r="DJ721" s="5">
        <v>121.4</v>
      </c>
      <c r="DK721" s="5">
        <v>120.1</v>
      </c>
      <c r="DL721" s="5">
        <v>122.7</v>
      </c>
      <c r="DM721" s="5">
        <v>118.8</v>
      </c>
      <c r="DN721" s="5">
        <v>118.9</v>
      </c>
      <c r="DO721" s="5">
        <v>118.9</v>
      </c>
      <c r="DP721" s="5">
        <v>120.2</v>
      </c>
      <c r="DQ721" s="5">
        <v>122.3</v>
      </c>
      <c r="DR721" s="5">
        <v>118.2</v>
      </c>
      <c r="DS721" s="5">
        <v>118.7</v>
      </c>
      <c r="DT721" s="5">
        <v>118.7</v>
      </c>
    </row>
    <row r="722" spans="1:124">
      <c r="A722" s="34" t="s">
        <v>1457</v>
      </c>
      <c r="B722" s="3" t="s">
        <v>1458</v>
      </c>
      <c r="C722" s="4">
        <v>4.7889900000000001</v>
      </c>
      <c r="D722" s="5">
        <v>102.2</v>
      </c>
      <c r="E722" s="5">
        <v>102.3</v>
      </c>
      <c r="F722" s="5">
        <v>103.2</v>
      </c>
      <c r="G722" s="5">
        <v>102.9</v>
      </c>
      <c r="H722" s="5">
        <v>103.2</v>
      </c>
      <c r="I722" s="5">
        <v>104.4</v>
      </c>
      <c r="J722" s="5">
        <v>104.4</v>
      </c>
      <c r="K722" s="5">
        <v>103.7</v>
      </c>
      <c r="L722" s="5">
        <v>103.1</v>
      </c>
      <c r="M722" s="5">
        <v>104.3</v>
      </c>
      <c r="N722" s="5">
        <v>104.6</v>
      </c>
      <c r="O722" s="5">
        <v>105</v>
      </c>
      <c r="P722" s="5">
        <v>105.9</v>
      </c>
      <c r="Q722" s="5">
        <v>105.5</v>
      </c>
      <c r="R722" s="5">
        <v>104.8</v>
      </c>
      <c r="S722" s="5">
        <v>104.1</v>
      </c>
      <c r="T722" s="5">
        <v>105.1</v>
      </c>
      <c r="U722" s="5">
        <v>105.3</v>
      </c>
      <c r="V722" s="5">
        <v>105.8</v>
      </c>
      <c r="W722" s="5">
        <v>106.4</v>
      </c>
      <c r="X722" s="5">
        <v>106.4</v>
      </c>
      <c r="Y722" s="5">
        <v>105.9</v>
      </c>
      <c r="Z722" s="5">
        <v>106.9</v>
      </c>
      <c r="AA722" s="5">
        <v>107.5</v>
      </c>
      <c r="AB722" s="5">
        <v>107.9</v>
      </c>
      <c r="AC722" s="5">
        <v>108</v>
      </c>
      <c r="AD722" s="5">
        <v>108.2</v>
      </c>
      <c r="AE722" s="5">
        <v>107.4</v>
      </c>
      <c r="AF722" s="5">
        <v>107.2</v>
      </c>
      <c r="AG722" s="5">
        <v>108.1</v>
      </c>
      <c r="AH722" s="5">
        <v>108.3</v>
      </c>
      <c r="AI722" s="5">
        <v>108.9</v>
      </c>
      <c r="AJ722" s="5">
        <v>108.1</v>
      </c>
      <c r="AK722" s="5">
        <v>108.5</v>
      </c>
      <c r="AL722" s="5">
        <v>109.5</v>
      </c>
      <c r="AM722" s="5">
        <v>109.4</v>
      </c>
      <c r="AN722" s="5">
        <v>108.9</v>
      </c>
      <c r="AO722" s="5">
        <v>110.2</v>
      </c>
      <c r="AP722" s="5">
        <v>111.1</v>
      </c>
      <c r="AQ722" s="5">
        <v>110.2</v>
      </c>
      <c r="AR722" s="5">
        <v>109.6</v>
      </c>
      <c r="AS722" s="5">
        <v>108.3</v>
      </c>
      <c r="AT722" s="5">
        <v>109.4</v>
      </c>
      <c r="AU722" s="5">
        <v>109.2</v>
      </c>
      <c r="AV722" s="5">
        <v>109</v>
      </c>
      <c r="AW722" s="5">
        <v>108.2</v>
      </c>
      <c r="AX722" s="5">
        <v>108.1</v>
      </c>
      <c r="AY722" s="5">
        <v>108.5</v>
      </c>
      <c r="AZ722" s="5">
        <v>107.8</v>
      </c>
      <c r="BA722" s="5">
        <v>107.7</v>
      </c>
      <c r="BB722" s="5">
        <v>108</v>
      </c>
      <c r="BC722" s="5">
        <v>107.8</v>
      </c>
      <c r="BD722" s="5">
        <v>107.5</v>
      </c>
      <c r="BE722" s="5">
        <v>107.4</v>
      </c>
      <c r="BF722" s="5">
        <v>107.9</v>
      </c>
      <c r="BG722" s="5">
        <v>107.5</v>
      </c>
      <c r="BH722" s="5">
        <v>108.3</v>
      </c>
      <c r="BI722" s="5">
        <v>108.1</v>
      </c>
      <c r="BJ722" s="5">
        <v>108.2</v>
      </c>
      <c r="BK722" s="5">
        <v>108.3</v>
      </c>
      <c r="BL722" s="5">
        <v>108.3</v>
      </c>
      <c r="BM722" s="5">
        <v>108.1</v>
      </c>
      <c r="BN722" s="5">
        <v>108.5</v>
      </c>
      <c r="BO722" s="5">
        <v>107.9</v>
      </c>
      <c r="BP722" s="5">
        <v>108.5</v>
      </c>
      <c r="BQ722" s="5">
        <v>108.5</v>
      </c>
      <c r="BR722" s="5">
        <v>109</v>
      </c>
      <c r="BS722" s="5">
        <v>109.3</v>
      </c>
      <c r="BT722" s="5">
        <v>108.9</v>
      </c>
      <c r="BU722" s="5">
        <v>110</v>
      </c>
      <c r="BV722" s="5">
        <v>109.7</v>
      </c>
      <c r="BW722" s="5">
        <v>109.9</v>
      </c>
      <c r="BX722" s="5">
        <v>110.1</v>
      </c>
      <c r="BY722" s="5">
        <v>109.9</v>
      </c>
      <c r="BZ722" s="5">
        <v>110.5</v>
      </c>
      <c r="CA722" s="5">
        <v>110.9</v>
      </c>
      <c r="CB722" s="5">
        <v>111.2</v>
      </c>
      <c r="CC722" s="5">
        <v>111.6</v>
      </c>
      <c r="CD722" s="5">
        <v>111.5</v>
      </c>
      <c r="CE722" s="5">
        <v>111.9</v>
      </c>
      <c r="CF722" s="5">
        <v>111.8</v>
      </c>
      <c r="CG722" s="5">
        <v>111.8</v>
      </c>
      <c r="CH722" s="5">
        <v>111.9</v>
      </c>
      <c r="CI722" s="5">
        <v>112.3</v>
      </c>
      <c r="CJ722" s="5">
        <v>112.5</v>
      </c>
      <c r="CK722" s="5">
        <v>112.9</v>
      </c>
      <c r="CL722" s="5">
        <v>113.2</v>
      </c>
      <c r="CM722" s="5">
        <v>113.2</v>
      </c>
      <c r="CN722" s="5">
        <v>113.6</v>
      </c>
      <c r="CO722" s="5">
        <v>113.6</v>
      </c>
      <c r="CP722" s="5">
        <v>112.7</v>
      </c>
      <c r="CQ722" s="5">
        <v>112.8</v>
      </c>
      <c r="CR722" s="5">
        <v>113</v>
      </c>
      <c r="CS722" s="5">
        <v>113.2</v>
      </c>
      <c r="CT722" s="5">
        <v>113.2</v>
      </c>
      <c r="CU722" s="5">
        <v>113.3</v>
      </c>
      <c r="CV722" s="5">
        <v>113</v>
      </c>
      <c r="CW722" s="5">
        <v>112.9</v>
      </c>
      <c r="CX722" s="5">
        <v>112.7</v>
      </c>
      <c r="CY722" s="5">
        <v>112.9</v>
      </c>
      <c r="CZ722" s="5">
        <v>113.7</v>
      </c>
      <c r="DA722" s="5">
        <v>113.7</v>
      </c>
      <c r="DB722" s="5">
        <v>114.2</v>
      </c>
      <c r="DC722" s="5">
        <v>113.8</v>
      </c>
      <c r="DD722" s="5">
        <v>114.6</v>
      </c>
      <c r="DE722" s="5">
        <v>115.3</v>
      </c>
      <c r="DF722" s="5">
        <v>115.4</v>
      </c>
      <c r="DG722" s="5">
        <v>116.1</v>
      </c>
      <c r="DH722" s="5">
        <v>116.7</v>
      </c>
      <c r="DI722" s="5">
        <v>117.3</v>
      </c>
      <c r="DJ722" s="5">
        <v>118.1</v>
      </c>
      <c r="DK722" s="5">
        <v>119.2</v>
      </c>
      <c r="DL722" s="5">
        <v>119.6</v>
      </c>
      <c r="DM722" s="5">
        <v>120.7</v>
      </c>
      <c r="DN722" s="5">
        <v>120.4</v>
      </c>
      <c r="DO722" s="5">
        <v>120.8</v>
      </c>
      <c r="DP722" s="5">
        <v>121.1</v>
      </c>
      <c r="DQ722" s="5">
        <v>121.6</v>
      </c>
      <c r="DR722" s="5">
        <v>122</v>
      </c>
      <c r="DS722" s="5">
        <v>122.3</v>
      </c>
      <c r="DT722" s="5">
        <v>123.7</v>
      </c>
    </row>
    <row r="723" spans="1:124">
      <c r="A723" s="3" t="s">
        <v>1459</v>
      </c>
      <c r="B723" s="3" t="s">
        <v>1460</v>
      </c>
      <c r="C723" s="4">
        <v>0.63839999999999997</v>
      </c>
      <c r="D723" s="5">
        <v>100.4</v>
      </c>
      <c r="E723" s="5">
        <v>100.9</v>
      </c>
      <c r="F723" s="5">
        <v>101.6</v>
      </c>
      <c r="G723" s="5">
        <v>101.4</v>
      </c>
      <c r="H723" s="5">
        <v>102.4</v>
      </c>
      <c r="I723" s="5">
        <v>102.2</v>
      </c>
      <c r="J723" s="5">
        <v>101.2</v>
      </c>
      <c r="K723" s="5">
        <v>102</v>
      </c>
      <c r="L723" s="5">
        <v>102.5</v>
      </c>
      <c r="M723" s="5">
        <v>102.7</v>
      </c>
      <c r="N723" s="5">
        <v>103</v>
      </c>
      <c r="O723" s="5">
        <v>104.6</v>
      </c>
      <c r="P723" s="5">
        <v>104.2</v>
      </c>
      <c r="Q723" s="5">
        <v>104.4</v>
      </c>
      <c r="R723" s="5">
        <v>103.6</v>
      </c>
      <c r="S723" s="5">
        <v>101.9</v>
      </c>
      <c r="T723" s="5">
        <v>103.2</v>
      </c>
      <c r="U723" s="5">
        <v>104.4</v>
      </c>
      <c r="V723" s="5">
        <v>101.8</v>
      </c>
      <c r="W723" s="5">
        <v>103.1</v>
      </c>
      <c r="X723" s="5">
        <v>102.9</v>
      </c>
      <c r="Y723" s="5">
        <v>103.4</v>
      </c>
      <c r="Z723" s="5">
        <v>102.5</v>
      </c>
      <c r="AA723" s="5">
        <v>102.6</v>
      </c>
      <c r="AB723" s="5">
        <v>102.8</v>
      </c>
      <c r="AC723" s="5">
        <v>103.4</v>
      </c>
      <c r="AD723" s="5">
        <v>102</v>
      </c>
      <c r="AE723" s="5">
        <v>102.2</v>
      </c>
      <c r="AF723" s="5">
        <v>102.9</v>
      </c>
      <c r="AG723" s="5">
        <v>103.6</v>
      </c>
      <c r="AH723" s="5">
        <v>103.9</v>
      </c>
      <c r="AI723" s="5">
        <v>105.8</v>
      </c>
      <c r="AJ723" s="5">
        <v>104.9</v>
      </c>
      <c r="AK723" s="5">
        <v>106.2</v>
      </c>
      <c r="AL723" s="5">
        <v>106.1</v>
      </c>
      <c r="AM723" s="5">
        <v>105.9</v>
      </c>
      <c r="AN723" s="5">
        <v>106.2</v>
      </c>
      <c r="AO723" s="5">
        <v>106.3</v>
      </c>
      <c r="AP723" s="5">
        <v>106.9</v>
      </c>
      <c r="AQ723" s="5">
        <v>106.2</v>
      </c>
      <c r="AR723" s="5">
        <v>105.8</v>
      </c>
      <c r="AS723" s="5">
        <v>105</v>
      </c>
      <c r="AT723" s="5">
        <v>105.4</v>
      </c>
      <c r="AU723" s="5">
        <v>104.7</v>
      </c>
      <c r="AV723" s="5">
        <v>106.1</v>
      </c>
      <c r="AW723" s="5">
        <v>106.9</v>
      </c>
      <c r="AX723" s="5">
        <v>106.2</v>
      </c>
      <c r="AY723" s="5">
        <v>106</v>
      </c>
      <c r="AZ723" s="5">
        <v>104.8</v>
      </c>
      <c r="BA723" s="5">
        <v>104.1</v>
      </c>
      <c r="BB723" s="5">
        <v>104.7</v>
      </c>
      <c r="BC723" s="5">
        <v>105.3</v>
      </c>
      <c r="BD723" s="5">
        <v>104.4</v>
      </c>
      <c r="BE723" s="5">
        <v>103.4</v>
      </c>
      <c r="BF723" s="5">
        <v>103.6</v>
      </c>
      <c r="BG723" s="5">
        <v>102.9</v>
      </c>
      <c r="BH723" s="5">
        <v>104.1</v>
      </c>
      <c r="BI723" s="5">
        <v>104.1</v>
      </c>
      <c r="BJ723" s="5">
        <v>103.7</v>
      </c>
      <c r="BK723" s="5">
        <v>103.8</v>
      </c>
      <c r="BL723" s="5">
        <v>103.3</v>
      </c>
      <c r="BM723" s="5">
        <v>102.8</v>
      </c>
      <c r="BN723" s="5">
        <v>102.7</v>
      </c>
      <c r="BO723" s="5">
        <v>102.4</v>
      </c>
      <c r="BP723" s="5">
        <v>102.8</v>
      </c>
      <c r="BQ723" s="5">
        <v>100.4</v>
      </c>
      <c r="BR723" s="5">
        <v>101.4</v>
      </c>
      <c r="BS723" s="5">
        <v>101.4</v>
      </c>
      <c r="BT723" s="5">
        <v>101.8</v>
      </c>
      <c r="BU723" s="5">
        <v>103.4</v>
      </c>
      <c r="BV723" s="5">
        <v>102.2</v>
      </c>
      <c r="BW723" s="5">
        <v>102.9</v>
      </c>
      <c r="BX723" s="5">
        <v>101.9</v>
      </c>
      <c r="BY723" s="5">
        <v>101.1</v>
      </c>
      <c r="BZ723" s="5">
        <v>102.1</v>
      </c>
      <c r="CA723" s="5">
        <v>103.2</v>
      </c>
      <c r="CB723" s="5">
        <v>103.2</v>
      </c>
      <c r="CC723" s="5">
        <v>103.5</v>
      </c>
      <c r="CD723" s="5">
        <v>102.5</v>
      </c>
      <c r="CE723" s="5">
        <v>103.5</v>
      </c>
      <c r="CF723" s="5">
        <v>102.9</v>
      </c>
      <c r="CG723" s="5">
        <v>103.8</v>
      </c>
      <c r="CH723" s="5">
        <v>103.3</v>
      </c>
      <c r="CI723" s="5">
        <v>104.5</v>
      </c>
      <c r="CJ723" s="5">
        <v>105</v>
      </c>
      <c r="CK723" s="5">
        <v>104.6</v>
      </c>
      <c r="CL723" s="5">
        <v>104.7</v>
      </c>
      <c r="CM723" s="5">
        <v>104.4</v>
      </c>
      <c r="CN723" s="5">
        <v>105</v>
      </c>
      <c r="CO723" s="5">
        <v>105.2</v>
      </c>
      <c r="CP723" s="5">
        <v>103.4</v>
      </c>
      <c r="CQ723" s="5">
        <v>104.2</v>
      </c>
      <c r="CR723" s="5">
        <v>105.5</v>
      </c>
      <c r="CS723" s="5">
        <v>104.8</v>
      </c>
      <c r="CT723" s="5">
        <v>105.3</v>
      </c>
      <c r="CU723" s="5">
        <v>105</v>
      </c>
      <c r="CV723" s="5">
        <v>104.7</v>
      </c>
      <c r="CW723" s="5">
        <v>104</v>
      </c>
      <c r="CX723" s="5">
        <v>104</v>
      </c>
      <c r="CY723" s="5">
        <v>104.9</v>
      </c>
      <c r="CZ723" s="5">
        <v>105.5</v>
      </c>
      <c r="DA723" s="5">
        <v>105.6</v>
      </c>
      <c r="DB723" s="5">
        <v>105.7</v>
      </c>
      <c r="DC723" s="5">
        <v>104.4</v>
      </c>
      <c r="DD723" s="5">
        <v>107.4</v>
      </c>
      <c r="DE723" s="5">
        <v>108.4</v>
      </c>
      <c r="DF723" s="5">
        <v>110.2</v>
      </c>
      <c r="DG723" s="5">
        <v>110.7</v>
      </c>
      <c r="DH723" s="5">
        <v>112.7</v>
      </c>
      <c r="DI723" s="5">
        <v>114.3</v>
      </c>
      <c r="DJ723" s="5">
        <v>116.6</v>
      </c>
      <c r="DK723" s="5">
        <v>119.4</v>
      </c>
      <c r="DL723" s="5">
        <v>119.7</v>
      </c>
      <c r="DM723" s="5">
        <v>121.2</v>
      </c>
      <c r="DN723" s="5">
        <v>120.6</v>
      </c>
      <c r="DO723" s="5">
        <v>120.7</v>
      </c>
      <c r="DP723" s="5">
        <v>121.4</v>
      </c>
      <c r="DQ723" s="5">
        <v>119.4</v>
      </c>
      <c r="DR723" s="5">
        <v>121.4</v>
      </c>
      <c r="DS723" s="5">
        <v>122.7</v>
      </c>
      <c r="DT723" s="5">
        <v>125.5</v>
      </c>
    </row>
    <row r="724" spans="1:124">
      <c r="A724" s="3" t="s">
        <v>1461</v>
      </c>
      <c r="B724" s="3" t="s">
        <v>1462</v>
      </c>
      <c r="C724" s="4">
        <v>2.5360000000000001E-2</v>
      </c>
      <c r="D724" s="5">
        <v>95.6</v>
      </c>
      <c r="E724" s="5">
        <v>95.6</v>
      </c>
      <c r="F724" s="5">
        <v>95.7</v>
      </c>
      <c r="G724" s="5">
        <v>95.7</v>
      </c>
      <c r="H724" s="5">
        <v>96.1</v>
      </c>
      <c r="I724" s="5">
        <v>96.1</v>
      </c>
      <c r="J724" s="5">
        <v>96.1</v>
      </c>
      <c r="K724" s="5">
        <v>96.1</v>
      </c>
      <c r="L724" s="5">
        <v>96.1</v>
      </c>
      <c r="M724" s="5">
        <v>96.1</v>
      </c>
      <c r="N724" s="5">
        <v>96.1</v>
      </c>
      <c r="O724" s="5">
        <v>96.1</v>
      </c>
      <c r="P724" s="5">
        <v>96.1</v>
      </c>
      <c r="Q724" s="5">
        <v>96.1</v>
      </c>
      <c r="R724" s="5">
        <v>96.1</v>
      </c>
      <c r="S724" s="5">
        <v>96.1</v>
      </c>
      <c r="T724" s="5">
        <v>96.4</v>
      </c>
      <c r="U724" s="5">
        <v>98.2</v>
      </c>
      <c r="V724" s="5">
        <v>98.2</v>
      </c>
      <c r="W724" s="5">
        <v>98.2</v>
      </c>
      <c r="X724" s="5">
        <v>98.2</v>
      </c>
      <c r="Y724" s="5">
        <v>98.2</v>
      </c>
      <c r="Z724" s="5">
        <v>87.2</v>
      </c>
      <c r="AA724" s="5">
        <v>87.2</v>
      </c>
      <c r="AB724" s="5">
        <v>87.7</v>
      </c>
      <c r="AC724" s="5">
        <v>87.7</v>
      </c>
      <c r="AD724" s="5">
        <v>87.7</v>
      </c>
      <c r="AE724" s="5">
        <v>87.7</v>
      </c>
      <c r="AF724" s="5">
        <v>87.7</v>
      </c>
      <c r="AG724" s="5">
        <v>87.7</v>
      </c>
      <c r="AH724" s="5">
        <v>87.7</v>
      </c>
      <c r="AI724" s="5">
        <v>84.1</v>
      </c>
      <c r="AJ724" s="5">
        <v>84.1</v>
      </c>
      <c r="AK724" s="5">
        <v>93</v>
      </c>
      <c r="AL724" s="5">
        <v>93.5</v>
      </c>
      <c r="AM724" s="5">
        <v>93.5</v>
      </c>
      <c r="AN724" s="5">
        <v>93.5</v>
      </c>
      <c r="AO724" s="5">
        <v>93.5</v>
      </c>
      <c r="AP724" s="5">
        <v>93.5</v>
      </c>
      <c r="AQ724" s="5">
        <v>94.7</v>
      </c>
      <c r="AR724" s="5">
        <v>94.7</v>
      </c>
      <c r="AS724" s="5">
        <v>94.7</v>
      </c>
      <c r="AT724" s="5">
        <v>94.7</v>
      </c>
      <c r="AU724" s="5">
        <v>94.7</v>
      </c>
      <c r="AV724" s="5">
        <v>94.7</v>
      </c>
      <c r="AW724" s="5">
        <v>94.7</v>
      </c>
      <c r="AX724" s="5">
        <v>94.7</v>
      </c>
      <c r="AY724" s="5">
        <v>94.7</v>
      </c>
      <c r="AZ724" s="5">
        <v>94.7</v>
      </c>
      <c r="BA724" s="5">
        <v>94.7</v>
      </c>
      <c r="BB724" s="5">
        <v>94.7</v>
      </c>
      <c r="BC724" s="5">
        <v>94.7</v>
      </c>
      <c r="BD724" s="5">
        <v>94.7</v>
      </c>
      <c r="BE724" s="5">
        <v>94.7</v>
      </c>
      <c r="BF724" s="5">
        <v>94.7</v>
      </c>
      <c r="BG724" s="5">
        <v>94.7</v>
      </c>
      <c r="BH724" s="5">
        <v>94.7</v>
      </c>
      <c r="BI724" s="5">
        <v>94.7</v>
      </c>
      <c r="BJ724" s="5">
        <v>94.7</v>
      </c>
      <c r="BK724" s="5">
        <v>94.7</v>
      </c>
      <c r="BL724" s="5">
        <v>94.7</v>
      </c>
      <c r="BM724" s="5">
        <v>94.7</v>
      </c>
      <c r="BN724" s="5">
        <v>94.7</v>
      </c>
      <c r="BO724" s="5">
        <v>81.099999999999994</v>
      </c>
      <c r="BP724" s="5">
        <v>81.099999999999994</v>
      </c>
      <c r="BQ724" s="5">
        <v>89.7</v>
      </c>
      <c r="BR724" s="5">
        <v>79.2</v>
      </c>
      <c r="BS724" s="5">
        <v>79.2</v>
      </c>
      <c r="BT724" s="5">
        <v>79.2</v>
      </c>
      <c r="BU724" s="5">
        <v>79.2</v>
      </c>
      <c r="BV724" s="5">
        <v>79.2</v>
      </c>
      <c r="BW724" s="5">
        <v>79.2</v>
      </c>
      <c r="BX724" s="5">
        <v>79.2</v>
      </c>
      <c r="BY724" s="5">
        <v>79.2</v>
      </c>
      <c r="BZ724" s="5">
        <v>79.2</v>
      </c>
      <c r="CA724" s="5">
        <v>79.2</v>
      </c>
      <c r="CB724" s="5">
        <v>79.2</v>
      </c>
      <c r="CC724" s="5">
        <v>79.2</v>
      </c>
      <c r="CD724" s="5">
        <v>79.2</v>
      </c>
      <c r="CE724" s="5">
        <v>79.2</v>
      </c>
      <c r="CF724" s="5">
        <v>79.2</v>
      </c>
      <c r="CG724" s="5">
        <v>79.2</v>
      </c>
      <c r="CH724" s="5">
        <v>79.2</v>
      </c>
      <c r="CI724" s="5">
        <v>79.2</v>
      </c>
      <c r="CJ724" s="5">
        <v>79.2</v>
      </c>
      <c r="CK724" s="5">
        <v>79.2</v>
      </c>
      <c r="CL724" s="5">
        <v>79.2</v>
      </c>
      <c r="CM724" s="5">
        <v>79.2</v>
      </c>
      <c r="CN724" s="5">
        <v>79.2</v>
      </c>
      <c r="CO724" s="5">
        <v>79.2</v>
      </c>
      <c r="CP724" s="5">
        <v>79.2</v>
      </c>
      <c r="CQ724" s="5">
        <v>79.3</v>
      </c>
      <c r="CR724" s="5">
        <v>79.3</v>
      </c>
      <c r="CS724" s="5">
        <v>79.3</v>
      </c>
      <c r="CT724" s="5">
        <v>79.3</v>
      </c>
      <c r="CU724" s="5">
        <v>79.3</v>
      </c>
      <c r="CV724" s="5">
        <v>79.3</v>
      </c>
      <c r="CW724" s="5">
        <v>79.3</v>
      </c>
      <c r="CX724" s="5">
        <v>76.599999999999994</v>
      </c>
      <c r="CY724" s="5">
        <v>76.599999999999994</v>
      </c>
      <c r="CZ724" s="5">
        <v>85.6</v>
      </c>
      <c r="DA724" s="5">
        <v>85.7</v>
      </c>
      <c r="DB724" s="5">
        <v>85.7</v>
      </c>
      <c r="DC724" s="5">
        <v>85.7</v>
      </c>
      <c r="DD724" s="5">
        <v>85.7</v>
      </c>
      <c r="DE724" s="5">
        <v>85.7</v>
      </c>
      <c r="DF724" s="5">
        <v>85.7</v>
      </c>
      <c r="DG724" s="5">
        <v>85.7</v>
      </c>
      <c r="DH724" s="5">
        <v>85.7</v>
      </c>
      <c r="DI724" s="5">
        <v>85.7</v>
      </c>
      <c r="DJ724" s="5">
        <v>85.7</v>
      </c>
      <c r="DK724" s="5">
        <v>85.7</v>
      </c>
      <c r="DL724" s="5">
        <v>85.7</v>
      </c>
      <c r="DM724" s="5">
        <v>85.7</v>
      </c>
      <c r="DN724" s="5">
        <v>85.7</v>
      </c>
      <c r="DO724" s="5">
        <v>85.7</v>
      </c>
      <c r="DP724" s="5">
        <v>85.7</v>
      </c>
      <c r="DQ724" s="5">
        <v>85.7</v>
      </c>
      <c r="DR724" s="5">
        <v>85.7</v>
      </c>
      <c r="DS724" s="5">
        <v>85.7</v>
      </c>
      <c r="DT724" s="5">
        <v>82</v>
      </c>
    </row>
    <row r="725" spans="1:124">
      <c r="A725" s="3" t="s">
        <v>1463</v>
      </c>
      <c r="B725" s="3" t="s">
        <v>1464</v>
      </c>
      <c r="C725" s="4">
        <v>0.61304000000000003</v>
      </c>
      <c r="D725" s="5">
        <v>100.6</v>
      </c>
      <c r="E725" s="5">
        <v>101.1</v>
      </c>
      <c r="F725" s="5">
        <v>101.9</v>
      </c>
      <c r="G725" s="5">
        <v>101.6</v>
      </c>
      <c r="H725" s="5">
        <v>102.6</v>
      </c>
      <c r="I725" s="5">
        <v>102.5</v>
      </c>
      <c r="J725" s="5">
        <v>101.4</v>
      </c>
      <c r="K725" s="5">
        <v>102.2</v>
      </c>
      <c r="L725" s="5">
        <v>102.8</v>
      </c>
      <c r="M725" s="5">
        <v>103</v>
      </c>
      <c r="N725" s="5">
        <v>103.3</v>
      </c>
      <c r="O725" s="5">
        <v>105</v>
      </c>
      <c r="P725" s="5">
        <v>104.5</v>
      </c>
      <c r="Q725" s="5">
        <v>104.7</v>
      </c>
      <c r="R725" s="5">
        <v>103.9</v>
      </c>
      <c r="S725" s="5">
        <v>102.1</v>
      </c>
      <c r="T725" s="5">
        <v>103.5</v>
      </c>
      <c r="U725" s="5">
        <v>104.7</v>
      </c>
      <c r="V725" s="5">
        <v>102</v>
      </c>
      <c r="W725" s="5">
        <v>103.3</v>
      </c>
      <c r="X725" s="5">
        <v>103</v>
      </c>
      <c r="Y725" s="5">
        <v>103.6</v>
      </c>
      <c r="Z725" s="5">
        <v>103.1</v>
      </c>
      <c r="AA725" s="5">
        <v>103.2</v>
      </c>
      <c r="AB725" s="5">
        <v>103.4</v>
      </c>
      <c r="AC725" s="5">
        <v>104</v>
      </c>
      <c r="AD725" s="5">
        <v>102.6</v>
      </c>
      <c r="AE725" s="5">
        <v>102.8</v>
      </c>
      <c r="AF725" s="5">
        <v>103.6</v>
      </c>
      <c r="AG725" s="5">
        <v>104.2</v>
      </c>
      <c r="AH725" s="5">
        <v>104.6</v>
      </c>
      <c r="AI725" s="5">
        <v>106.7</v>
      </c>
      <c r="AJ725" s="5">
        <v>105.7</v>
      </c>
      <c r="AK725" s="5">
        <v>106.7</v>
      </c>
      <c r="AL725" s="5">
        <v>106.6</v>
      </c>
      <c r="AM725" s="5">
        <v>106.4</v>
      </c>
      <c r="AN725" s="5">
        <v>106.7</v>
      </c>
      <c r="AO725" s="5">
        <v>106.8</v>
      </c>
      <c r="AP725" s="5">
        <v>107.4</v>
      </c>
      <c r="AQ725" s="5">
        <v>106.7</v>
      </c>
      <c r="AR725" s="5">
        <v>106.3</v>
      </c>
      <c r="AS725" s="5">
        <v>105.4</v>
      </c>
      <c r="AT725" s="5">
        <v>105.8</v>
      </c>
      <c r="AU725" s="5">
        <v>105.2</v>
      </c>
      <c r="AV725" s="5">
        <v>106.6</v>
      </c>
      <c r="AW725" s="5">
        <v>107.4</v>
      </c>
      <c r="AX725" s="5">
        <v>106.7</v>
      </c>
      <c r="AY725" s="5">
        <v>106.5</v>
      </c>
      <c r="AZ725" s="5">
        <v>105.2</v>
      </c>
      <c r="BA725" s="5">
        <v>104.5</v>
      </c>
      <c r="BB725" s="5">
        <v>105.1</v>
      </c>
      <c r="BC725" s="5">
        <v>105.7</v>
      </c>
      <c r="BD725" s="5">
        <v>104.8</v>
      </c>
      <c r="BE725" s="5">
        <v>103.8</v>
      </c>
      <c r="BF725" s="5">
        <v>104</v>
      </c>
      <c r="BG725" s="5">
        <v>103.3</v>
      </c>
      <c r="BH725" s="5">
        <v>104.5</v>
      </c>
      <c r="BI725" s="5">
        <v>104.5</v>
      </c>
      <c r="BJ725" s="5">
        <v>104.1</v>
      </c>
      <c r="BK725" s="5">
        <v>104.2</v>
      </c>
      <c r="BL725" s="5">
        <v>103.7</v>
      </c>
      <c r="BM725" s="5">
        <v>103.2</v>
      </c>
      <c r="BN725" s="5">
        <v>103</v>
      </c>
      <c r="BO725" s="5">
        <v>103.3</v>
      </c>
      <c r="BP725" s="5">
        <v>103.7</v>
      </c>
      <c r="BQ725" s="5">
        <v>100.9</v>
      </c>
      <c r="BR725" s="5">
        <v>102.4</v>
      </c>
      <c r="BS725" s="5">
        <v>102.3</v>
      </c>
      <c r="BT725" s="5">
        <v>102.7</v>
      </c>
      <c r="BU725" s="5">
        <v>104.4</v>
      </c>
      <c r="BV725" s="5">
        <v>103.2</v>
      </c>
      <c r="BW725" s="5">
        <v>103.9</v>
      </c>
      <c r="BX725" s="5">
        <v>102.9</v>
      </c>
      <c r="BY725" s="5">
        <v>102</v>
      </c>
      <c r="BZ725" s="5">
        <v>103.1</v>
      </c>
      <c r="CA725" s="5">
        <v>104.2</v>
      </c>
      <c r="CB725" s="5">
        <v>104.2</v>
      </c>
      <c r="CC725" s="5">
        <v>104.5</v>
      </c>
      <c r="CD725" s="5">
        <v>103.4</v>
      </c>
      <c r="CE725" s="5">
        <v>104.5</v>
      </c>
      <c r="CF725" s="5">
        <v>103.8</v>
      </c>
      <c r="CG725" s="5">
        <v>104.8</v>
      </c>
      <c r="CH725" s="5">
        <v>104.3</v>
      </c>
      <c r="CI725" s="5">
        <v>105.5</v>
      </c>
      <c r="CJ725" s="5">
        <v>106</v>
      </c>
      <c r="CK725" s="5">
        <v>105.7</v>
      </c>
      <c r="CL725" s="5">
        <v>105.7</v>
      </c>
      <c r="CM725" s="5">
        <v>105.5</v>
      </c>
      <c r="CN725" s="5">
        <v>106</v>
      </c>
      <c r="CO725" s="5">
        <v>106.3</v>
      </c>
      <c r="CP725" s="5">
        <v>104.4</v>
      </c>
      <c r="CQ725" s="5">
        <v>105.2</v>
      </c>
      <c r="CR725" s="5">
        <v>106.6</v>
      </c>
      <c r="CS725" s="5">
        <v>105.8</v>
      </c>
      <c r="CT725" s="5">
        <v>106.3</v>
      </c>
      <c r="CU725" s="5">
        <v>106.1</v>
      </c>
      <c r="CV725" s="5">
        <v>105.8</v>
      </c>
      <c r="CW725" s="5">
        <v>105</v>
      </c>
      <c r="CX725" s="5">
        <v>105.1</v>
      </c>
      <c r="CY725" s="5">
        <v>106</v>
      </c>
      <c r="CZ725" s="5">
        <v>106.3</v>
      </c>
      <c r="DA725" s="5">
        <v>106.4</v>
      </c>
      <c r="DB725" s="5">
        <v>106.5</v>
      </c>
      <c r="DC725" s="5">
        <v>105.2</v>
      </c>
      <c r="DD725" s="5">
        <v>108.3</v>
      </c>
      <c r="DE725" s="5">
        <v>109.3</v>
      </c>
      <c r="DF725" s="5">
        <v>111.2</v>
      </c>
      <c r="DG725" s="5">
        <v>111.7</v>
      </c>
      <c r="DH725" s="5">
        <v>113.8</v>
      </c>
      <c r="DI725" s="5">
        <v>115.5</v>
      </c>
      <c r="DJ725" s="5">
        <v>117.9</v>
      </c>
      <c r="DK725" s="5">
        <v>120.8</v>
      </c>
      <c r="DL725" s="5">
        <v>121.1</v>
      </c>
      <c r="DM725" s="5">
        <v>122.7</v>
      </c>
      <c r="DN725" s="5">
        <v>122.1</v>
      </c>
      <c r="DO725" s="5">
        <v>122.1</v>
      </c>
      <c r="DP725" s="5">
        <v>122.9</v>
      </c>
      <c r="DQ725" s="5">
        <v>120.8</v>
      </c>
      <c r="DR725" s="5">
        <v>122.9</v>
      </c>
      <c r="DS725" s="5">
        <v>124.2</v>
      </c>
      <c r="DT725" s="5">
        <v>127.3</v>
      </c>
    </row>
    <row r="726" spans="1:124">
      <c r="A726" s="3" t="s">
        <v>1465</v>
      </c>
      <c r="B726" s="3" t="s">
        <v>1466</v>
      </c>
      <c r="C726" s="4">
        <v>0.16150999999999999</v>
      </c>
      <c r="D726" s="5">
        <v>106.1</v>
      </c>
      <c r="E726" s="5">
        <v>105.8</v>
      </c>
      <c r="F726" s="5">
        <v>106.4</v>
      </c>
      <c r="G726" s="5">
        <v>106.5</v>
      </c>
      <c r="H726" s="5">
        <v>107.2</v>
      </c>
      <c r="I726" s="5">
        <v>108.4</v>
      </c>
      <c r="J726" s="5">
        <v>106.2</v>
      </c>
      <c r="K726" s="5">
        <v>106.7</v>
      </c>
      <c r="L726" s="5">
        <v>106.6</v>
      </c>
      <c r="M726" s="5">
        <v>104.9</v>
      </c>
      <c r="N726" s="5">
        <v>104.8</v>
      </c>
      <c r="O726" s="5">
        <v>104.8</v>
      </c>
      <c r="P726" s="5">
        <v>105.3</v>
      </c>
      <c r="Q726" s="5">
        <v>105.8</v>
      </c>
      <c r="R726" s="5">
        <v>106.5</v>
      </c>
      <c r="S726" s="5">
        <v>106.4</v>
      </c>
      <c r="T726" s="5">
        <v>106.6</v>
      </c>
      <c r="U726" s="5">
        <v>106.6</v>
      </c>
      <c r="V726" s="5">
        <v>107.4</v>
      </c>
      <c r="W726" s="5">
        <v>106.7</v>
      </c>
      <c r="X726" s="5">
        <v>106.5</v>
      </c>
      <c r="Y726" s="5">
        <v>106.3</v>
      </c>
      <c r="Z726" s="5">
        <v>106.8</v>
      </c>
      <c r="AA726" s="5">
        <v>107.1</v>
      </c>
      <c r="AB726" s="5">
        <v>108.3</v>
      </c>
      <c r="AC726" s="5">
        <v>108.2</v>
      </c>
      <c r="AD726" s="5">
        <v>109.6</v>
      </c>
      <c r="AE726" s="5">
        <v>110.7</v>
      </c>
      <c r="AF726" s="5">
        <v>111</v>
      </c>
      <c r="AG726" s="5">
        <v>112.5</v>
      </c>
      <c r="AH726" s="5">
        <v>112.5</v>
      </c>
      <c r="AI726" s="5">
        <v>113.7</v>
      </c>
      <c r="AJ726" s="5">
        <v>113.1</v>
      </c>
      <c r="AK726" s="5">
        <v>114.3</v>
      </c>
      <c r="AL726" s="5">
        <v>114.4</v>
      </c>
      <c r="AM726" s="5">
        <v>114.4</v>
      </c>
      <c r="AN726" s="5">
        <v>114.7</v>
      </c>
      <c r="AO726" s="5">
        <v>116.9</v>
      </c>
      <c r="AP726" s="5">
        <v>115.8</v>
      </c>
      <c r="AQ726" s="5">
        <v>114.8</v>
      </c>
      <c r="AR726" s="5">
        <v>115.8</v>
      </c>
      <c r="AS726" s="5">
        <v>115.7</v>
      </c>
      <c r="AT726" s="5">
        <v>116.4</v>
      </c>
      <c r="AU726" s="5">
        <v>115.9</v>
      </c>
      <c r="AV726" s="5">
        <v>115.9</v>
      </c>
      <c r="AW726" s="5">
        <v>115.8</v>
      </c>
      <c r="AX726" s="5">
        <v>114.5</v>
      </c>
      <c r="AY726" s="5">
        <v>114.4</v>
      </c>
      <c r="AZ726" s="5">
        <v>114</v>
      </c>
      <c r="BA726" s="5">
        <v>114.6</v>
      </c>
      <c r="BB726" s="5">
        <v>114.9</v>
      </c>
      <c r="BC726" s="5">
        <v>114.2</v>
      </c>
      <c r="BD726" s="5">
        <v>114.5</v>
      </c>
      <c r="BE726" s="5">
        <v>113.6</v>
      </c>
      <c r="BF726" s="5">
        <v>114.1</v>
      </c>
      <c r="BG726" s="5">
        <v>114</v>
      </c>
      <c r="BH726" s="5">
        <v>114.7</v>
      </c>
      <c r="BI726" s="5">
        <v>114.6</v>
      </c>
      <c r="BJ726" s="5">
        <v>113.9</v>
      </c>
      <c r="BK726" s="5">
        <v>114.2</v>
      </c>
      <c r="BL726" s="5">
        <v>114.1</v>
      </c>
      <c r="BM726" s="5">
        <v>114.4</v>
      </c>
      <c r="BN726" s="5">
        <v>115.5</v>
      </c>
      <c r="BO726" s="5">
        <v>115.2</v>
      </c>
      <c r="BP726" s="5">
        <v>115</v>
      </c>
      <c r="BQ726" s="5">
        <v>115.1</v>
      </c>
      <c r="BR726" s="5">
        <v>115.7</v>
      </c>
      <c r="BS726" s="5">
        <v>115.2</v>
      </c>
      <c r="BT726" s="5">
        <v>115.3</v>
      </c>
      <c r="BU726" s="5">
        <v>116.1</v>
      </c>
      <c r="BV726" s="5">
        <v>115.9</v>
      </c>
      <c r="BW726" s="5">
        <v>116.2</v>
      </c>
      <c r="BX726" s="5">
        <v>116</v>
      </c>
      <c r="BY726" s="5">
        <v>117.2</v>
      </c>
      <c r="BZ726" s="5">
        <v>117.4</v>
      </c>
      <c r="CA726" s="5">
        <v>117.9</v>
      </c>
      <c r="CB726" s="5">
        <v>118.7</v>
      </c>
      <c r="CC726" s="5">
        <v>118.5</v>
      </c>
      <c r="CD726" s="5">
        <v>118.8</v>
      </c>
      <c r="CE726" s="5">
        <v>118.8</v>
      </c>
      <c r="CF726" s="5">
        <v>118.7</v>
      </c>
      <c r="CG726" s="5">
        <v>118.6</v>
      </c>
      <c r="CH726" s="5">
        <v>119.1</v>
      </c>
      <c r="CI726" s="5">
        <v>118.5</v>
      </c>
      <c r="CJ726" s="5">
        <v>119.5</v>
      </c>
      <c r="CK726" s="5">
        <v>119.4</v>
      </c>
      <c r="CL726" s="5">
        <v>119.3</v>
      </c>
      <c r="CM726" s="5">
        <v>120.1</v>
      </c>
      <c r="CN726" s="5">
        <v>120.3</v>
      </c>
      <c r="CO726" s="5">
        <v>120.1</v>
      </c>
      <c r="CP726" s="5">
        <v>120.2</v>
      </c>
      <c r="CQ726" s="5">
        <v>120</v>
      </c>
      <c r="CR726" s="5">
        <v>120.1</v>
      </c>
      <c r="CS726" s="5">
        <v>120.1</v>
      </c>
      <c r="CT726" s="5">
        <v>119.6</v>
      </c>
      <c r="CU726" s="5">
        <v>119.9</v>
      </c>
      <c r="CV726" s="5">
        <v>119.9</v>
      </c>
      <c r="CW726" s="5">
        <v>117.7</v>
      </c>
      <c r="CX726" s="5">
        <v>117</v>
      </c>
      <c r="CY726" s="5">
        <v>117.4</v>
      </c>
      <c r="CZ726" s="5">
        <v>119.4</v>
      </c>
      <c r="DA726" s="5">
        <v>119.9</v>
      </c>
      <c r="DB726" s="5">
        <v>120.4</v>
      </c>
      <c r="DC726" s="5">
        <v>120.2</v>
      </c>
      <c r="DD726" s="5">
        <v>120.8</v>
      </c>
      <c r="DE726" s="5">
        <v>120.1</v>
      </c>
      <c r="DF726" s="5">
        <v>119.5</v>
      </c>
      <c r="DG726" s="5">
        <v>120.4</v>
      </c>
      <c r="DH726" s="5">
        <v>120.3</v>
      </c>
      <c r="DI726" s="5">
        <v>120.4</v>
      </c>
      <c r="DJ726" s="5">
        <v>120.3</v>
      </c>
      <c r="DK726" s="5">
        <v>120.4</v>
      </c>
      <c r="DL726" s="5">
        <v>121</v>
      </c>
      <c r="DM726" s="5">
        <v>120.8</v>
      </c>
      <c r="DN726" s="5">
        <v>121.4</v>
      </c>
      <c r="DO726" s="5">
        <v>123.8</v>
      </c>
      <c r="DP726" s="5">
        <v>123.1</v>
      </c>
      <c r="DQ726" s="5">
        <v>123.7</v>
      </c>
      <c r="DR726" s="5">
        <v>124.9</v>
      </c>
      <c r="DS726" s="5">
        <v>124.9</v>
      </c>
      <c r="DT726" s="5">
        <v>125.1</v>
      </c>
    </row>
    <row r="727" spans="1:124">
      <c r="A727" s="3" t="s">
        <v>1467</v>
      </c>
      <c r="B727" s="3" t="s">
        <v>1468</v>
      </c>
      <c r="C727" s="4">
        <v>4.4179999999999997E-2</v>
      </c>
      <c r="D727" s="5">
        <v>104.3</v>
      </c>
      <c r="E727" s="5">
        <v>103.2</v>
      </c>
      <c r="F727" s="5">
        <v>105.2</v>
      </c>
      <c r="G727" s="5">
        <v>105</v>
      </c>
      <c r="H727" s="5">
        <v>105</v>
      </c>
      <c r="I727" s="5">
        <v>103.1</v>
      </c>
      <c r="J727" s="5">
        <v>103.1</v>
      </c>
      <c r="K727" s="5">
        <v>104.2</v>
      </c>
      <c r="L727" s="5">
        <v>104.9</v>
      </c>
      <c r="M727" s="5">
        <v>104.2</v>
      </c>
      <c r="N727" s="5">
        <v>103.8</v>
      </c>
      <c r="O727" s="5">
        <v>104.7</v>
      </c>
      <c r="P727" s="5">
        <v>104.5</v>
      </c>
      <c r="Q727" s="5">
        <v>105.1</v>
      </c>
      <c r="R727" s="5">
        <v>106.1</v>
      </c>
      <c r="S727" s="5">
        <v>105.8</v>
      </c>
      <c r="T727" s="5">
        <v>106.4</v>
      </c>
      <c r="U727" s="5">
        <v>106.4</v>
      </c>
      <c r="V727" s="5">
        <v>107.3</v>
      </c>
      <c r="W727" s="5">
        <v>104.5</v>
      </c>
      <c r="X727" s="5">
        <v>106.5</v>
      </c>
      <c r="Y727" s="5">
        <v>105.7</v>
      </c>
      <c r="Z727" s="5">
        <v>105.9</v>
      </c>
      <c r="AA727" s="5">
        <v>107.1</v>
      </c>
      <c r="AB727" s="5">
        <v>107.4</v>
      </c>
      <c r="AC727" s="5">
        <v>109.7</v>
      </c>
      <c r="AD727" s="5">
        <v>112.4</v>
      </c>
      <c r="AE727" s="5">
        <v>114.1</v>
      </c>
      <c r="AF727" s="5">
        <v>114.2</v>
      </c>
      <c r="AG727" s="5">
        <v>114.4</v>
      </c>
      <c r="AH727" s="5">
        <v>114.3</v>
      </c>
      <c r="AI727" s="5">
        <v>118.6</v>
      </c>
      <c r="AJ727" s="5">
        <v>118.9</v>
      </c>
      <c r="AK727" s="5">
        <v>119.2</v>
      </c>
      <c r="AL727" s="5">
        <v>119.4</v>
      </c>
      <c r="AM727" s="5">
        <v>119.6</v>
      </c>
      <c r="AN727" s="5">
        <v>120.3</v>
      </c>
      <c r="AO727" s="5">
        <v>124.2</v>
      </c>
      <c r="AP727" s="5">
        <v>124.3</v>
      </c>
      <c r="AQ727" s="5">
        <v>124.6</v>
      </c>
      <c r="AR727" s="5">
        <v>125.8</v>
      </c>
      <c r="AS727" s="5">
        <v>125.9</v>
      </c>
      <c r="AT727" s="5">
        <v>126.5</v>
      </c>
      <c r="AU727" s="5">
        <v>125.1</v>
      </c>
      <c r="AV727" s="5">
        <v>125</v>
      </c>
      <c r="AW727" s="5">
        <v>124.8</v>
      </c>
      <c r="AX727" s="5">
        <v>120.4</v>
      </c>
      <c r="AY727" s="5">
        <v>121.1</v>
      </c>
      <c r="AZ727" s="5">
        <v>118.5</v>
      </c>
      <c r="BA727" s="5">
        <v>120.7</v>
      </c>
      <c r="BB727" s="5">
        <v>122.1</v>
      </c>
      <c r="BC727" s="5">
        <v>119.8</v>
      </c>
      <c r="BD727" s="5">
        <v>121.3</v>
      </c>
      <c r="BE727" s="5">
        <v>119.1</v>
      </c>
      <c r="BF727" s="5">
        <v>119.7</v>
      </c>
      <c r="BG727" s="5">
        <v>119.6</v>
      </c>
      <c r="BH727" s="5">
        <v>119.8</v>
      </c>
      <c r="BI727" s="5">
        <v>119.6</v>
      </c>
      <c r="BJ727" s="5">
        <v>117.1</v>
      </c>
      <c r="BK727" s="5">
        <v>118.2</v>
      </c>
      <c r="BL727" s="5">
        <v>118.2</v>
      </c>
      <c r="BM727" s="5">
        <v>119</v>
      </c>
      <c r="BN727" s="5">
        <v>123.2</v>
      </c>
      <c r="BO727" s="5">
        <v>119.9</v>
      </c>
      <c r="BP727" s="5">
        <v>119.4</v>
      </c>
      <c r="BQ727" s="5">
        <v>119.5</v>
      </c>
      <c r="BR727" s="5">
        <v>121.7</v>
      </c>
      <c r="BS727" s="5">
        <v>119.9</v>
      </c>
      <c r="BT727" s="5">
        <v>120.2</v>
      </c>
      <c r="BU727" s="5">
        <v>120.8</v>
      </c>
      <c r="BV727" s="5">
        <v>120</v>
      </c>
      <c r="BW727" s="5">
        <v>120.7</v>
      </c>
      <c r="BX727" s="5">
        <v>118.2</v>
      </c>
      <c r="BY727" s="5">
        <v>121.2</v>
      </c>
      <c r="BZ727" s="5">
        <v>119.6</v>
      </c>
      <c r="CA727" s="5">
        <v>121.6</v>
      </c>
      <c r="CB727" s="5">
        <v>122.7</v>
      </c>
      <c r="CC727" s="5">
        <v>122</v>
      </c>
      <c r="CD727" s="5">
        <v>123.1</v>
      </c>
      <c r="CE727" s="5">
        <v>123</v>
      </c>
      <c r="CF727" s="5">
        <v>122</v>
      </c>
      <c r="CG727" s="5">
        <v>121.7</v>
      </c>
      <c r="CH727" s="5">
        <v>123.3</v>
      </c>
      <c r="CI727" s="5">
        <v>121.1</v>
      </c>
      <c r="CJ727" s="5">
        <v>121.8</v>
      </c>
      <c r="CK727" s="5">
        <v>121.4</v>
      </c>
      <c r="CL727" s="5">
        <v>120.9</v>
      </c>
      <c r="CM727" s="5">
        <v>123.4</v>
      </c>
      <c r="CN727" s="5">
        <v>123.8</v>
      </c>
      <c r="CO727" s="5">
        <v>122.9</v>
      </c>
      <c r="CP727" s="5">
        <v>123.1</v>
      </c>
      <c r="CQ727" s="5">
        <v>122.5</v>
      </c>
      <c r="CR727" s="5">
        <v>122.5</v>
      </c>
      <c r="CS727" s="5">
        <v>122.4</v>
      </c>
      <c r="CT727" s="5">
        <v>120.7</v>
      </c>
      <c r="CU727" s="5">
        <v>121.8</v>
      </c>
      <c r="CV727" s="5">
        <v>121.8</v>
      </c>
      <c r="CW727" s="5">
        <v>123.9</v>
      </c>
      <c r="CX727" s="5">
        <v>121.8</v>
      </c>
      <c r="CY727" s="5">
        <v>122.8</v>
      </c>
      <c r="CZ727" s="5">
        <v>125.1</v>
      </c>
      <c r="DA727" s="5">
        <v>125.5</v>
      </c>
      <c r="DB727" s="5">
        <v>127.4</v>
      </c>
      <c r="DC727" s="5">
        <v>126.5</v>
      </c>
      <c r="DD727" s="5">
        <v>127.5</v>
      </c>
      <c r="DE727" s="5">
        <v>124.7</v>
      </c>
      <c r="DF727" s="5">
        <v>122.8</v>
      </c>
      <c r="DG727" s="5">
        <v>124.9</v>
      </c>
      <c r="DH727" s="5">
        <v>125</v>
      </c>
      <c r="DI727" s="5">
        <v>126</v>
      </c>
      <c r="DJ727" s="5">
        <v>125.3</v>
      </c>
      <c r="DK727" s="5">
        <v>125.8</v>
      </c>
      <c r="DL727" s="5">
        <v>126.2</v>
      </c>
      <c r="DM727" s="5">
        <v>125.9</v>
      </c>
      <c r="DN727" s="5">
        <v>127.5</v>
      </c>
      <c r="DO727" s="5">
        <v>129.1</v>
      </c>
      <c r="DP727" s="5">
        <v>126.9</v>
      </c>
      <c r="DQ727" s="5">
        <v>127.9</v>
      </c>
      <c r="DR727" s="5">
        <v>128.69999999999999</v>
      </c>
      <c r="DS727" s="5">
        <v>128.69999999999999</v>
      </c>
      <c r="DT727" s="5">
        <v>129.4</v>
      </c>
    </row>
    <row r="728" spans="1:124">
      <c r="A728" s="3" t="s">
        <v>1469</v>
      </c>
      <c r="B728" s="3" t="s">
        <v>1470</v>
      </c>
      <c r="C728" s="4">
        <v>2.5999999999999998E-4</v>
      </c>
      <c r="D728" s="5">
        <v>104.4</v>
      </c>
      <c r="E728" s="5">
        <v>104.6</v>
      </c>
      <c r="F728" s="5">
        <v>104.2</v>
      </c>
      <c r="G728" s="5">
        <v>105.1</v>
      </c>
      <c r="H728" s="5">
        <v>105.5</v>
      </c>
      <c r="I728" s="5">
        <v>104.8</v>
      </c>
      <c r="J728" s="5">
        <v>107.8</v>
      </c>
      <c r="K728" s="5">
        <v>109.3</v>
      </c>
      <c r="L728" s="5">
        <v>105.3</v>
      </c>
      <c r="M728" s="5">
        <v>107.8</v>
      </c>
      <c r="N728" s="5">
        <v>106.7</v>
      </c>
      <c r="O728" s="5">
        <v>106.7</v>
      </c>
      <c r="P728" s="5">
        <v>109.9</v>
      </c>
      <c r="Q728" s="5">
        <v>109.5</v>
      </c>
      <c r="R728" s="5">
        <v>107.1</v>
      </c>
      <c r="S728" s="5">
        <v>107.2</v>
      </c>
      <c r="T728" s="5">
        <v>108.4</v>
      </c>
      <c r="U728" s="5">
        <v>108.8</v>
      </c>
      <c r="V728" s="5">
        <v>107.4</v>
      </c>
      <c r="W728" s="5">
        <v>110.3</v>
      </c>
      <c r="X728" s="5">
        <v>110.1</v>
      </c>
      <c r="Y728" s="5">
        <v>110.6</v>
      </c>
      <c r="Z728" s="5">
        <v>110.5</v>
      </c>
      <c r="AA728" s="5">
        <v>110.9</v>
      </c>
      <c r="AB728" s="5">
        <v>113.7</v>
      </c>
      <c r="AC728" s="5">
        <v>112.9</v>
      </c>
      <c r="AD728" s="5">
        <v>113.5</v>
      </c>
      <c r="AE728" s="5">
        <v>112.9</v>
      </c>
      <c r="AF728" s="5">
        <v>112.7</v>
      </c>
      <c r="AG728" s="5">
        <v>111.8</v>
      </c>
      <c r="AH728" s="5">
        <v>112.9</v>
      </c>
      <c r="AI728" s="5">
        <v>112.7</v>
      </c>
      <c r="AJ728" s="5">
        <v>114.5</v>
      </c>
      <c r="AK728" s="5">
        <v>116.9</v>
      </c>
      <c r="AL728" s="5">
        <v>116.7</v>
      </c>
      <c r="AM728" s="5">
        <v>116.6</v>
      </c>
      <c r="AN728" s="5">
        <v>117</v>
      </c>
      <c r="AO728" s="5">
        <v>117.3</v>
      </c>
      <c r="AP728" s="5">
        <v>115.4</v>
      </c>
      <c r="AQ728" s="5">
        <v>115.8</v>
      </c>
      <c r="AR728" s="5">
        <v>115.5</v>
      </c>
      <c r="AS728" s="5">
        <v>114.1</v>
      </c>
      <c r="AT728" s="5">
        <v>111.4</v>
      </c>
      <c r="AU728" s="5">
        <v>115.7</v>
      </c>
      <c r="AV728" s="5">
        <v>115.9</v>
      </c>
      <c r="AW728" s="5">
        <v>115.7</v>
      </c>
      <c r="AX728" s="5">
        <v>114.8</v>
      </c>
      <c r="AY728" s="5">
        <v>113.6</v>
      </c>
      <c r="AZ728" s="5">
        <v>114.1</v>
      </c>
      <c r="BA728" s="5">
        <v>113.7</v>
      </c>
      <c r="BB728" s="5">
        <v>113.7</v>
      </c>
      <c r="BC728" s="5">
        <v>115.2</v>
      </c>
      <c r="BD728" s="5">
        <v>115.4</v>
      </c>
      <c r="BE728" s="5">
        <v>115.6</v>
      </c>
      <c r="BF728" s="5">
        <v>117.7</v>
      </c>
      <c r="BG728" s="5">
        <v>116.9</v>
      </c>
      <c r="BH728" s="5">
        <v>117.8</v>
      </c>
      <c r="BI728" s="5">
        <v>119.1</v>
      </c>
      <c r="BJ728" s="5">
        <v>119.8</v>
      </c>
      <c r="BK728" s="5">
        <v>120.9</v>
      </c>
      <c r="BL728" s="5">
        <v>120.4</v>
      </c>
      <c r="BM728" s="5">
        <v>118.7</v>
      </c>
      <c r="BN728" s="5">
        <v>119</v>
      </c>
      <c r="BO728" s="5">
        <v>119.9</v>
      </c>
      <c r="BP728" s="5">
        <v>119.7</v>
      </c>
      <c r="BQ728" s="5">
        <v>119</v>
      </c>
      <c r="BR728" s="5">
        <v>119.1</v>
      </c>
      <c r="BS728" s="5">
        <v>118.5</v>
      </c>
      <c r="BT728" s="5">
        <v>118.8</v>
      </c>
      <c r="BU728" s="5">
        <v>118.7</v>
      </c>
      <c r="BV728" s="5">
        <v>120.6</v>
      </c>
      <c r="BW728" s="5">
        <v>119</v>
      </c>
      <c r="BX728" s="5">
        <v>121.1</v>
      </c>
      <c r="BY728" s="5">
        <v>122</v>
      </c>
      <c r="BZ728" s="5">
        <v>121.1</v>
      </c>
      <c r="CA728" s="5">
        <v>122.4</v>
      </c>
      <c r="CB728" s="5">
        <v>124.1</v>
      </c>
      <c r="CC728" s="5">
        <v>120.4</v>
      </c>
      <c r="CD728" s="5">
        <v>120.4</v>
      </c>
      <c r="CE728" s="5">
        <v>121.2</v>
      </c>
      <c r="CF728" s="5">
        <v>119</v>
      </c>
      <c r="CG728" s="5">
        <v>118.5</v>
      </c>
      <c r="CH728" s="5">
        <v>116.5</v>
      </c>
      <c r="CI728" s="5">
        <v>117.6</v>
      </c>
      <c r="CJ728" s="5">
        <v>116.5</v>
      </c>
      <c r="CK728" s="5">
        <v>117.3</v>
      </c>
      <c r="CL728" s="5">
        <v>115.8</v>
      </c>
      <c r="CM728" s="5">
        <v>114.2</v>
      </c>
      <c r="CN728" s="5">
        <v>113.2</v>
      </c>
      <c r="CO728" s="5">
        <v>115.5</v>
      </c>
      <c r="CP728" s="5">
        <v>115.3</v>
      </c>
      <c r="CQ728" s="5">
        <v>118.4</v>
      </c>
      <c r="CR728" s="5">
        <v>118.5</v>
      </c>
      <c r="CS728" s="5">
        <v>117.1</v>
      </c>
      <c r="CT728" s="5">
        <v>114.1</v>
      </c>
      <c r="CU728" s="5">
        <v>114.4</v>
      </c>
      <c r="CV728" s="5">
        <v>114.3</v>
      </c>
      <c r="CW728" s="5">
        <v>113.6</v>
      </c>
      <c r="CX728" s="5">
        <v>113.6</v>
      </c>
      <c r="CY728" s="5">
        <v>113.9</v>
      </c>
      <c r="CZ728" s="5">
        <v>115.6</v>
      </c>
      <c r="DA728" s="5">
        <v>115.3</v>
      </c>
      <c r="DB728" s="5">
        <v>114.9</v>
      </c>
      <c r="DC728" s="5">
        <v>115.6</v>
      </c>
      <c r="DD728" s="5">
        <v>117.6</v>
      </c>
      <c r="DE728" s="5">
        <v>119.1</v>
      </c>
      <c r="DF728" s="5">
        <v>122.2</v>
      </c>
      <c r="DG728" s="5">
        <v>120.8</v>
      </c>
      <c r="DH728" s="5">
        <v>121.7</v>
      </c>
      <c r="DI728" s="5">
        <v>122</v>
      </c>
      <c r="DJ728" s="5">
        <v>121.1</v>
      </c>
      <c r="DK728" s="5">
        <v>121.1</v>
      </c>
      <c r="DL728" s="5">
        <v>121</v>
      </c>
      <c r="DM728" s="5">
        <v>121.5</v>
      </c>
      <c r="DN728" s="5">
        <v>121.4</v>
      </c>
      <c r="DO728" s="5">
        <v>122.9</v>
      </c>
      <c r="DP728" s="5">
        <v>121.9</v>
      </c>
      <c r="DQ728" s="5">
        <v>121.5</v>
      </c>
      <c r="DR728" s="5">
        <v>120.2</v>
      </c>
      <c r="DS728" s="5">
        <v>122</v>
      </c>
      <c r="DT728" s="5">
        <v>123</v>
      </c>
    </row>
    <row r="729" spans="1:124">
      <c r="A729" s="3" t="s">
        <v>1471</v>
      </c>
      <c r="B729" s="3" t="s">
        <v>1472</v>
      </c>
      <c r="C729" s="4">
        <v>4.0169999999999997E-2</v>
      </c>
      <c r="D729" s="5">
        <v>100.2</v>
      </c>
      <c r="E729" s="5">
        <v>100.2</v>
      </c>
      <c r="F729" s="5">
        <v>100.2</v>
      </c>
      <c r="G729" s="5">
        <v>100.2</v>
      </c>
      <c r="H729" s="5">
        <v>100.2</v>
      </c>
      <c r="I729" s="5">
        <v>100.2</v>
      </c>
      <c r="J729" s="5">
        <v>100.2</v>
      </c>
      <c r="K729" s="5">
        <v>100.2</v>
      </c>
      <c r="L729" s="5">
        <v>100.2</v>
      </c>
      <c r="M729" s="5">
        <v>100.2</v>
      </c>
      <c r="N729" s="5">
        <v>100.2</v>
      </c>
      <c r="O729" s="5">
        <v>100.2</v>
      </c>
      <c r="P729" s="5">
        <v>100.2</v>
      </c>
      <c r="Q729" s="5">
        <v>100.2</v>
      </c>
      <c r="R729" s="5">
        <v>100.2</v>
      </c>
      <c r="S729" s="5">
        <v>100.2</v>
      </c>
      <c r="T729" s="5">
        <v>100.2</v>
      </c>
      <c r="U729" s="5">
        <v>100.2</v>
      </c>
      <c r="V729" s="5">
        <v>100.2</v>
      </c>
      <c r="W729" s="5">
        <v>100.2</v>
      </c>
      <c r="X729" s="5">
        <v>100.2</v>
      </c>
      <c r="Y729" s="5">
        <v>100.2</v>
      </c>
      <c r="Z729" s="5">
        <v>100.2</v>
      </c>
      <c r="AA729" s="5">
        <v>100.2</v>
      </c>
      <c r="AB729" s="5">
        <v>100.2</v>
      </c>
      <c r="AC729" s="5">
        <v>100.2</v>
      </c>
      <c r="AD729" s="5">
        <v>100.2</v>
      </c>
      <c r="AE729" s="5">
        <v>100.2</v>
      </c>
      <c r="AF729" s="5">
        <v>100.2</v>
      </c>
      <c r="AG729" s="5">
        <v>100.2</v>
      </c>
      <c r="AH729" s="5">
        <v>100.2</v>
      </c>
      <c r="AI729" s="5">
        <v>100.2</v>
      </c>
      <c r="AJ729" s="5">
        <v>100.2</v>
      </c>
      <c r="AK729" s="5">
        <v>100.2</v>
      </c>
      <c r="AL729" s="5">
        <v>100.2</v>
      </c>
      <c r="AM729" s="5">
        <v>100.2</v>
      </c>
      <c r="AN729" s="5">
        <v>100.2</v>
      </c>
      <c r="AO729" s="5">
        <v>100.2</v>
      </c>
      <c r="AP729" s="5">
        <v>100.2</v>
      </c>
      <c r="AQ729" s="5">
        <v>100.2</v>
      </c>
      <c r="AR729" s="5">
        <v>103.2</v>
      </c>
      <c r="AS729" s="5">
        <v>103.2</v>
      </c>
      <c r="AT729" s="5">
        <v>104.2</v>
      </c>
      <c r="AU729" s="5">
        <v>104.2</v>
      </c>
      <c r="AV729" s="5">
        <v>104.2</v>
      </c>
      <c r="AW729" s="5">
        <v>104.2</v>
      </c>
      <c r="AX729" s="5">
        <v>104.2</v>
      </c>
      <c r="AY729" s="5">
        <v>104.2</v>
      </c>
      <c r="AZ729" s="5">
        <v>105.2</v>
      </c>
      <c r="BA729" s="5">
        <v>105.2</v>
      </c>
      <c r="BB729" s="5">
        <v>105.2</v>
      </c>
      <c r="BC729" s="5">
        <v>105.2</v>
      </c>
      <c r="BD729" s="5">
        <v>105.2</v>
      </c>
      <c r="BE729" s="5">
        <v>105.2</v>
      </c>
      <c r="BF729" s="5">
        <v>105.2</v>
      </c>
      <c r="BG729" s="5">
        <v>105.2</v>
      </c>
      <c r="BH729" s="5">
        <v>105.2</v>
      </c>
      <c r="BI729" s="5">
        <v>105.2</v>
      </c>
      <c r="BJ729" s="5">
        <v>105.2</v>
      </c>
      <c r="BK729" s="5">
        <v>105.2</v>
      </c>
      <c r="BL729" s="5">
        <v>105.2</v>
      </c>
      <c r="BM729" s="5">
        <v>105.2</v>
      </c>
      <c r="BN729" s="5">
        <v>105.2</v>
      </c>
      <c r="BO729" s="5">
        <v>105.2</v>
      </c>
      <c r="BP729" s="5">
        <v>105.2</v>
      </c>
      <c r="BQ729" s="5">
        <v>105.2</v>
      </c>
      <c r="BR729" s="5">
        <v>105.2</v>
      </c>
      <c r="BS729" s="5">
        <v>105.2</v>
      </c>
      <c r="BT729" s="5">
        <v>105.2</v>
      </c>
      <c r="BU729" s="5">
        <v>107.5</v>
      </c>
      <c r="BV729" s="5">
        <v>107.7</v>
      </c>
      <c r="BW729" s="5">
        <v>108.2</v>
      </c>
      <c r="BX729" s="5">
        <v>110</v>
      </c>
      <c r="BY729" s="5">
        <v>109.4</v>
      </c>
      <c r="BZ729" s="5">
        <v>111.3</v>
      </c>
      <c r="CA729" s="5">
        <v>110.1</v>
      </c>
      <c r="CB729" s="5">
        <v>110.1</v>
      </c>
      <c r="CC729" s="5">
        <v>110.1</v>
      </c>
      <c r="CD729" s="5">
        <v>110.1</v>
      </c>
      <c r="CE729" s="5">
        <v>110.1</v>
      </c>
      <c r="CF729" s="5">
        <v>110.1</v>
      </c>
      <c r="CG729" s="5">
        <v>110.1</v>
      </c>
      <c r="CH729" s="5">
        <v>110.1</v>
      </c>
      <c r="CI729" s="5">
        <v>110.1</v>
      </c>
      <c r="CJ729" s="5">
        <v>113.1</v>
      </c>
      <c r="CK729" s="5">
        <v>113.1</v>
      </c>
      <c r="CL729" s="5">
        <v>113.1</v>
      </c>
      <c r="CM729" s="5">
        <v>113.1</v>
      </c>
      <c r="CN729" s="5">
        <v>113.1</v>
      </c>
      <c r="CO729" s="5">
        <v>113.1</v>
      </c>
      <c r="CP729" s="5">
        <v>113.1</v>
      </c>
      <c r="CQ729" s="5">
        <v>113.1</v>
      </c>
      <c r="CR729" s="5">
        <v>113.1</v>
      </c>
      <c r="CS729" s="5">
        <v>113.1</v>
      </c>
      <c r="CT729" s="5">
        <v>113.1</v>
      </c>
      <c r="CU729" s="5">
        <v>113.1</v>
      </c>
      <c r="CV729" s="5">
        <v>113.1</v>
      </c>
      <c r="CW729" s="5">
        <v>113.1</v>
      </c>
      <c r="CX729" s="5">
        <v>113.1</v>
      </c>
      <c r="CY729" s="5">
        <v>113.1</v>
      </c>
      <c r="CZ729" s="5">
        <v>113.1</v>
      </c>
      <c r="DA729" s="5">
        <v>115</v>
      </c>
      <c r="DB729" s="5">
        <v>115</v>
      </c>
      <c r="DC729" s="5">
        <v>115</v>
      </c>
      <c r="DD729" s="5">
        <v>115</v>
      </c>
      <c r="DE729" s="5">
        <v>115</v>
      </c>
      <c r="DF729" s="5">
        <v>115</v>
      </c>
      <c r="DG729" s="5">
        <v>115</v>
      </c>
      <c r="DH729" s="5">
        <v>115</v>
      </c>
      <c r="DI729" s="5">
        <v>115</v>
      </c>
      <c r="DJ729" s="5">
        <v>115</v>
      </c>
      <c r="DK729" s="5">
        <v>115</v>
      </c>
      <c r="DL729" s="5">
        <v>115</v>
      </c>
      <c r="DM729" s="5">
        <v>115</v>
      </c>
      <c r="DN729" s="5">
        <v>115</v>
      </c>
      <c r="DO729" s="5">
        <v>115</v>
      </c>
      <c r="DP729" s="5">
        <v>115</v>
      </c>
      <c r="DQ729" s="5">
        <v>115</v>
      </c>
      <c r="DR729" s="5">
        <v>118.8</v>
      </c>
      <c r="DS729" s="5">
        <v>118.8</v>
      </c>
      <c r="DT729" s="5">
        <v>118.8</v>
      </c>
    </row>
    <row r="730" spans="1:124">
      <c r="A730" s="3" t="s">
        <v>1473</v>
      </c>
      <c r="B730" s="3" t="s">
        <v>1474</v>
      </c>
      <c r="C730" s="4">
        <v>7.6899999999999996E-2</v>
      </c>
      <c r="D730" s="5">
        <v>110.2</v>
      </c>
      <c r="E730" s="5">
        <v>110.2</v>
      </c>
      <c r="F730" s="5">
        <v>110.3</v>
      </c>
      <c r="G730" s="5">
        <v>110.6</v>
      </c>
      <c r="H730" s="5">
        <v>112.2</v>
      </c>
      <c r="I730" s="5">
        <v>115.7</v>
      </c>
      <c r="J730" s="5">
        <v>111.1</v>
      </c>
      <c r="K730" s="5">
        <v>111.5</v>
      </c>
      <c r="L730" s="5">
        <v>110.9</v>
      </c>
      <c r="M730" s="5">
        <v>107.8</v>
      </c>
      <c r="N730" s="5">
        <v>107.7</v>
      </c>
      <c r="O730" s="5">
        <v>107.2</v>
      </c>
      <c r="P730" s="5">
        <v>108.5</v>
      </c>
      <c r="Q730" s="5">
        <v>109.1</v>
      </c>
      <c r="R730" s="5">
        <v>110</v>
      </c>
      <c r="S730" s="5">
        <v>110</v>
      </c>
      <c r="T730" s="5">
        <v>110</v>
      </c>
      <c r="U730" s="5">
        <v>110.1</v>
      </c>
      <c r="V730" s="5">
        <v>111.2</v>
      </c>
      <c r="W730" s="5">
        <v>111.4</v>
      </c>
      <c r="X730" s="5">
        <v>109.8</v>
      </c>
      <c r="Y730" s="5">
        <v>109.8</v>
      </c>
      <c r="Z730" s="5">
        <v>110.7</v>
      </c>
      <c r="AA730" s="5">
        <v>110.6</v>
      </c>
      <c r="AB730" s="5">
        <v>113.1</v>
      </c>
      <c r="AC730" s="5">
        <v>111.6</v>
      </c>
      <c r="AD730" s="5">
        <v>113</v>
      </c>
      <c r="AE730" s="5">
        <v>114.3</v>
      </c>
      <c r="AF730" s="5">
        <v>114.8</v>
      </c>
      <c r="AG730" s="5">
        <v>117.9</v>
      </c>
      <c r="AH730" s="5">
        <v>118</v>
      </c>
      <c r="AI730" s="5">
        <v>117.9</v>
      </c>
      <c r="AJ730" s="5">
        <v>116.5</v>
      </c>
      <c r="AK730" s="5">
        <v>118.9</v>
      </c>
      <c r="AL730" s="5">
        <v>118.9</v>
      </c>
      <c r="AM730" s="5">
        <v>118.9</v>
      </c>
      <c r="AN730" s="5">
        <v>119</v>
      </c>
      <c r="AO730" s="5">
        <v>121.4</v>
      </c>
      <c r="AP730" s="5">
        <v>119</v>
      </c>
      <c r="AQ730" s="5">
        <v>116.8</v>
      </c>
      <c r="AR730" s="5">
        <v>116.6</v>
      </c>
      <c r="AS730" s="5">
        <v>116.5</v>
      </c>
      <c r="AT730" s="5">
        <v>117.1</v>
      </c>
      <c r="AU730" s="5">
        <v>116.8</v>
      </c>
      <c r="AV730" s="5">
        <v>116.8</v>
      </c>
      <c r="AW730" s="5">
        <v>116.6</v>
      </c>
      <c r="AX730" s="5">
        <v>116.6</v>
      </c>
      <c r="AY730" s="5">
        <v>115.9</v>
      </c>
      <c r="AZ730" s="5">
        <v>115.9</v>
      </c>
      <c r="BA730" s="5">
        <v>116</v>
      </c>
      <c r="BB730" s="5">
        <v>115.9</v>
      </c>
      <c r="BC730" s="5">
        <v>115.7</v>
      </c>
      <c r="BD730" s="5">
        <v>115.5</v>
      </c>
      <c r="BE730" s="5">
        <v>114.9</v>
      </c>
      <c r="BF730" s="5">
        <v>115.5</v>
      </c>
      <c r="BG730" s="5">
        <v>115.4</v>
      </c>
      <c r="BH730" s="5">
        <v>116.6</v>
      </c>
      <c r="BI730" s="5">
        <v>116.6</v>
      </c>
      <c r="BJ730" s="5">
        <v>116.6</v>
      </c>
      <c r="BK730" s="5">
        <v>116.5</v>
      </c>
      <c r="BL730" s="5">
        <v>116.4</v>
      </c>
      <c r="BM730" s="5">
        <v>116.4</v>
      </c>
      <c r="BN730" s="5">
        <v>116.4</v>
      </c>
      <c r="BO730" s="5">
        <v>117.7</v>
      </c>
      <c r="BP730" s="5">
        <v>117.6</v>
      </c>
      <c r="BQ730" s="5">
        <v>117.8</v>
      </c>
      <c r="BR730" s="5">
        <v>117.8</v>
      </c>
      <c r="BS730" s="5">
        <v>117.8</v>
      </c>
      <c r="BT730" s="5">
        <v>117.8</v>
      </c>
      <c r="BU730" s="5">
        <v>117.8</v>
      </c>
      <c r="BV730" s="5">
        <v>117.8</v>
      </c>
      <c r="BW730" s="5">
        <v>117.9</v>
      </c>
      <c r="BX730" s="5">
        <v>117.9</v>
      </c>
      <c r="BY730" s="5">
        <v>118.9</v>
      </c>
      <c r="BZ730" s="5">
        <v>119.3</v>
      </c>
      <c r="CA730" s="5">
        <v>119.7</v>
      </c>
      <c r="CB730" s="5">
        <v>120.9</v>
      </c>
      <c r="CC730" s="5">
        <v>120.9</v>
      </c>
      <c r="CD730" s="5">
        <v>120.9</v>
      </c>
      <c r="CE730" s="5">
        <v>121</v>
      </c>
      <c r="CF730" s="5">
        <v>121.3</v>
      </c>
      <c r="CG730" s="5">
        <v>121.3</v>
      </c>
      <c r="CH730" s="5">
        <v>121.3</v>
      </c>
      <c r="CI730" s="5">
        <v>121.3</v>
      </c>
      <c r="CJ730" s="5">
        <v>121.6</v>
      </c>
      <c r="CK730" s="5">
        <v>121.6</v>
      </c>
      <c r="CL730" s="5">
        <v>121.6</v>
      </c>
      <c r="CM730" s="5">
        <v>121.9</v>
      </c>
      <c r="CN730" s="5">
        <v>122.2</v>
      </c>
      <c r="CO730" s="5">
        <v>122.2</v>
      </c>
      <c r="CP730" s="5">
        <v>122.2</v>
      </c>
      <c r="CQ730" s="5">
        <v>122.2</v>
      </c>
      <c r="CR730" s="5">
        <v>122.5</v>
      </c>
      <c r="CS730" s="5">
        <v>122.5</v>
      </c>
      <c r="CT730" s="5">
        <v>122.5</v>
      </c>
      <c r="CU730" s="5">
        <v>122.5</v>
      </c>
      <c r="CV730" s="5">
        <v>122.5</v>
      </c>
      <c r="CW730" s="5">
        <v>116.4</v>
      </c>
      <c r="CX730" s="5">
        <v>116.3</v>
      </c>
      <c r="CY730" s="5">
        <v>116.5</v>
      </c>
      <c r="CZ730" s="5">
        <v>119.3</v>
      </c>
      <c r="DA730" s="5">
        <v>119.3</v>
      </c>
      <c r="DB730" s="5">
        <v>119.3</v>
      </c>
      <c r="DC730" s="5">
        <v>119.3</v>
      </c>
      <c r="DD730" s="5">
        <v>120.1</v>
      </c>
      <c r="DE730" s="5">
        <v>120.2</v>
      </c>
      <c r="DF730" s="5">
        <v>120</v>
      </c>
      <c r="DG730" s="5">
        <v>120.6</v>
      </c>
      <c r="DH730" s="5">
        <v>120.4</v>
      </c>
      <c r="DI730" s="5">
        <v>120.1</v>
      </c>
      <c r="DJ730" s="5">
        <v>120.2</v>
      </c>
      <c r="DK730" s="5">
        <v>120.1</v>
      </c>
      <c r="DL730" s="5">
        <v>121.1</v>
      </c>
      <c r="DM730" s="5">
        <v>120.9</v>
      </c>
      <c r="DN730" s="5">
        <v>121.3</v>
      </c>
      <c r="DO730" s="5">
        <v>125.4</v>
      </c>
      <c r="DP730" s="5">
        <v>125.2</v>
      </c>
      <c r="DQ730" s="5">
        <v>125.9</v>
      </c>
      <c r="DR730" s="5">
        <v>126</v>
      </c>
      <c r="DS730" s="5">
        <v>126</v>
      </c>
      <c r="DT730" s="5">
        <v>125.9</v>
      </c>
    </row>
    <row r="731" spans="1:124">
      <c r="A731" s="3" t="s">
        <v>1475</v>
      </c>
      <c r="B731" s="3" t="s">
        <v>1476</v>
      </c>
      <c r="C731" s="4">
        <v>0.55183000000000004</v>
      </c>
      <c r="D731" s="5">
        <v>106.2</v>
      </c>
      <c r="E731" s="5">
        <v>99.9</v>
      </c>
      <c r="F731" s="5">
        <v>100.4</v>
      </c>
      <c r="G731" s="5">
        <v>100.5</v>
      </c>
      <c r="H731" s="5">
        <v>98.5</v>
      </c>
      <c r="I731" s="5">
        <v>106.7</v>
      </c>
      <c r="J731" s="5">
        <v>105</v>
      </c>
      <c r="K731" s="5">
        <v>106</v>
      </c>
      <c r="L731" s="5">
        <v>97.2</v>
      </c>
      <c r="M731" s="5">
        <v>101.6</v>
      </c>
      <c r="N731" s="5">
        <v>101.9</v>
      </c>
      <c r="O731" s="5">
        <v>101.8</v>
      </c>
      <c r="P731" s="5">
        <v>102.4</v>
      </c>
      <c r="Q731" s="5">
        <v>104.6</v>
      </c>
      <c r="R731" s="5">
        <v>102.7</v>
      </c>
      <c r="S731" s="5">
        <v>103</v>
      </c>
      <c r="T731" s="5">
        <v>110.5</v>
      </c>
      <c r="U731" s="5">
        <v>110.5</v>
      </c>
      <c r="V731" s="5">
        <v>110.2</v>
      </c>
      <c r="W731" s="5">
        <v>110</v>
      </c>
      <c r="X731" s="5">
        <v>109.9</v>
      </c>
      <c r="Y731" s="5">
        <v>108.7</v>
      </c>
      <c r="Z731" s="5">
        <v>110.9</v>
      </c>
      <c r="AA731" s="5">
        <v>111.4</v>
      </c>
      <c r="AB731" s="5">
        <v>111.8</v>
      </c>
      <c r="AC731" s="5">
        <v>113.1</v>
      </c>
      <c r="AD731" s="5">
        <v>114.6</v>
      </c>
      <c r="AE731" s="5">
        <v>106.4</v>
      </c>
      <c r="AF731" s="5">
        <v>105.4</v>
      </c>
      <c r="AG731" s="5">
        <v>105.5</v>
      </c>
      <c r="AH731" s="5">
        <v>111.3</v>
      </c>
      <c r="AI731" s="5">
        <v>107.8</v>
      </c>
      <c r="AJ731" s="5">
        <v>107.7</v>
      </c>
      <c r="AK731" s="5">
        <v>107.5</v>
      </c>
      <c r="AL731" s="5">
        <v>107.5</v>
      </c>
      <c r="AM731" s="5">
        <v>106.6</v>
      </c>
      <c r="AN731" s="5">
        <v>106.7</v>
      </c>
      <c r="AO731" s="5">
        <v>111.2</v>
      </c>
      <c r="AP731" s="5">
        <v>116.4</v>
      </c>
      <c r="AQ731" s="5">
        <v>107.2</v>
      </c>
      <c r="AR731" s="5">
        <v>106.6</v>
      </c>
      <c r="AS731" s="5">
        <v>106</v>
      </c>
      <c r="AT731" s="5">
        <v>105.9</v>
      </c>
      <c r="AU731" s="5">
        <v>106.3</v>
      </c>
      <c r="AV731" s="5">
        <v>106.1</v>
      </c>
      <c r="AW731" s="5">
        <v>106.4</v>
      </c>
      <c r="AX731" s="5">
        <v>106.4</v>
      </c>
      <c r="AY731" s="5">
        <v>106.4</v>
      </c>
      <c r="AZ731" s="5">
        <v>106.1</v>
      </c>
      <c r="BA731" s="5">
        <v>106.1</v>
      </c>
      <c r="BB731" s="5">
        <v>106.2</v>
      </c>
      <c r="BC731" s="5">
        <v>106</v>
      </c>
      <c r="BD731" s="5">
        <v>106.4</v>
      </c>
      <c r="BE731" s="5">
        <v>105.9</v>
      </c>
      <c r="BF731" s="5">
        <v>105.9</v>
      </c>
      <c r="BG731" s="5">
        <v>107.7</v>
      </c>
      <c r="BH731" s="5">
        <v>107.7</v>
      </c>
      <c r="BI731" s="5">
        <v>107.8</v>
      </c>
      <c r="BJ731" s="5">
        <v>106.4</v>
      </c>
      <c r="BK731" s="5">
        <v>107.5</v>
      </c>
      <c r="BL731" s="5">
        <v>107.5</v>
      </c>
      <c r="BM731" s="5">
        <v>107.9</v>
      </c>
      <c r="BN731" s="5">
        <v>108.2</v>
      </c>
      <c r="BO731" s="5">
        <v>108.5</v>
      </c>
      <c r="BP731" s="5">
        <v>107.2</v>
      </c>
      <c r="BQ731" s="5">
        <v>107.9</v>
      </c>
      <c r="BR731" s="5">
        <v>108.3</v>
      </c>
      <c r="BS731" s="5">
        <v>108.7</v>
      </c>
      <c r="BT731" s="5">
        <v>109</v>
      </c>
      <c r="BU731" s="5">
        <v>110.2</v>
      </c>
      <c r="BV731" s="5">
        <v>109.7</v>
      </c>
      <c r="BW731" s="5">
        <v>109.5</v>
      </c>
      <c r="BX731" s="5">
        <v>108.8</v>
      </c>
      <c r="BY731" s="5">
        <v>108.7</v>
      </c>
      <c r="BZ731" s="5">
        <v>109.1</v>
      </c>
      <c r="CA731" s="5">
        <v>109</v>
      </c>
      <c r="CB731" s="5">
        <v>107.1</v>
      </c>
      <c r="CC731" s="5">
        <v>108.5</v>
      </c>
      <c r="CD731" s="5">
        <v>109</v>
      </c>
      <c r="CE731" s="5">
        <v>108.9</v>
      </c>
      <c r="CF731" s="5">
        <v>109.2</v>
      </c>
      <c r="CG731" s="5">
        <v>109.5</v>
      </c>
      <c r="CH731" s="5">
        <v>109.9</v>
      </c>
      <c r="CI731" s="5">
        <v>109.3</v>
      </c>
      <c r="CJ731" s="5">
        <v>110.1</v>
      </c>
      <c r="CK731" s="5">
        <v>110.1</v>
      </c>
      <c r="CL731" s="5">
        <v>111.6</v>
      </c>
      <c r="CM731" s="5">
        <v>112.3</v>
      </c>
      <c r="CN731" s="5">
        <v>111.5</v>
      </c>
      <c r="CO731" s="5">
        <v>111.7</v>
      </c>
      <c r="CP731" s="5">
        <v>111</v>
      </c>
      <c r="CQ731" s="5">
        <v>111</v>
      </c>
      <c r="CR731" s="5">
        <v>111.2</v>
      </c>
      <c r="CS731" s="5">
        <v>112.3</v>
      </c>
      <c r="CT731" s="5">
        <v>111.8</v>
      </c>
      <c r="CU731" s="5">
        <v>110</v>
      </c>
      <c r="CV731" s="5">
        <v>111.9</v>
      </c>
      <c r="CW731" s="5">
        <v>109.8</v>
      </c>
      <c r="CX731" s="5">
        <v>111.1</v>
      </c>
      <c r="CY731" s="5">
        <v>110.8</v>
      </c>
      <c r="CZ731" s="5">
        <v>112.4</v>
      </c>
      <c r="DA731" s="5">
        <v>111</v>
      </c>
      <c r="DB731" s="5">
        <v>111</v>
      </c>
      <c r="DC731" s="5">
        <v>111.5</v>
      </c>
      <c r="DD731" s="5">
        <v>111.5</v>
      </c>
      <c r="DE731" s="5">
        <v>112.4</v>
      </c>
      <c r="DF731" s="5">
        <v>112.2</v>
      </c>
      <c r="DG731" s="5">
        <v>113.6</v>
      </c>
      <c r="DH731" s="5">
        <v>114.2</v>
      </c>
      <c r="DI731" s="5">
        <v>115</v>
      </c>
      <c r="DJ731" s="5">
        <v>113.9</v>
      </c>
      <c r="DK731" s="5">
        <v>114</v>
      </c>
      <c r="DL731" s="5">
        <v>114.9</v>
      </c>
      <c r="DM731" s="5">
        <v>114.6</v>
      </c>
      <c r="DN731" s="5">
        <v>115</v>
      </c>
      <c r="DO731" s="5">
        <v>116.1</v>
      </c>
      <c r="DP731" s="5">
        <v>116.4</v>
      </c>
      <c r="DQ731" s="5">
        <v>115.9</v>
      </c>
      <c r="DR731" s="5">
        <v>115.2</v>
      </c>
      <c r="DS731" s="5">
        <v>115.5</v>
      </c>
      <c r="DT731" s="5">
        <v>116.4</v>
      </c>
    </row>
    <row r="732" spans="1:124">
      <c r="A732" s="3" t="s">
        <v>1477</v>
      </c>
      <c r="B732" s="3" t="s">
        <v>1478</v>
      </c>
      <c r="C732" s="4">
        <v>2.7959999999999999E-2</v>
      </c>
      <c r="D732" s="5">
        <v>103.9</v>
      </c>
      <c r="E732" s="5">
        <v>103.8</v>
      </c>
      <c r="F732" s="5">
        <v>104.4</v>
      </c>
      <c r="G732" s="5">
        <v>109.8</v>
      </c>
      <c r="H732" s="5">
        <v>107.6</v>
      </c>
      <c r="I732" s="5">
        <v>107.5</v>
      </c>
      <c r="J732" s="5">
        <v>102.3</v>
      </c>
      <c r="K732" s="5">
        <v>105.5</v>
      </c>
      <c r="L732" s="5">
        <v>103.9</v>
      </c>
      <c r="M732" s="5">
        <v>105.8</v>
      </c>
      <c r="N732" s="5">
        <v>105</v>
      </c>
      <c r="O732" s="5">
        <v>106.8</v>
      </c>
      <c r="P732" s="5">
        <v>104.2</v>
      </c>
      <c r="Q732" s="5">
        <v>105.4</v>
      </c>
      <c r="R732" s="5">
        <v>103.5</v>
      </c>
      <c r="S732" s="5">
        <v>102.3</v>
      </c>
      <c r="T732" s="5">
        <v>100.3</v>
      </c>
      <c r="U732" s="5">
        <v>104.7</v>
      </c>
      <c r="V732" s="5">
        <v>105.1</v>
      </c>
      <c r="W732" s="5">
        <v>102.7</v>
      </c>
      <c r="X732" s="5">
        <v>104.3</v>
      </c>
      <c r="Y732" s="5">
        <v>103.3</v>
      </c>
      <c r="Z732" s="5">
        <v>102.5</v>
      </c>
      <c r="AA732" s="5">
        <v>103.6</v>
      </c>
      <c r="AB732" s="5">
        <v>102.6</v>
      </c>
      <c r="AC732" s="5">
        <v>101.4</v>
      </c>
      <c r="AD732" s="5">
        <v>105.5</v>
      </c>
      <c r="AE732" s="5">
        <v>105</v>
      </c>
      <c r="AF732" s="5">
        <v>105.2</v>
      </c>
      <c r="AG732" s="5">
        <v>105.4</v>
      </c>
      <c r="AH732" s="5">
        <v>104.2</v>
      </c>
      <c r="AI732" s="5">
        <v>105.1</v>
      </c>
      <c r="AJ732" s="5">
        <v>112</v>
      </c>
      <c r="AK732" s="5">
        <v>108</v>
      </c>
      <c r="AL732" s="5">
        <v>105.7</v>
      </c>
      <c r="AM732" s="5">
        <v>110</v>
      </c>
      <c r="AN732" s="5">
        <v>112.8</v>
      </c>
      <c r="AO732" s="5">
        <v>105.8</v>
      </c>
      <c r="AP732" s="5">
        <v>105.2</v>
      </c>
      <c r="AQ732" s="5">
        <v>106.6</v>
      </c>
      <c r="AR732" s="5">
        <v>110.5</v>
      </c>
      <c r="AS732" s="5">
        <v>106.7</v>
      </c>
      <c r="AT732" s="5">
        <v>108</v>
      </c>
      <c r="AU732" s="5">
        <v>107.5</v>
      </c>
      <c r="AV732" s="5">
        <v>107.5</v>
      </c>
      <c r="AW732" s="5">
        <v>107.5</v>
      </c>
      <c r="AX732" s="5">
        <v>107.5</v>
      </c>
      <c r="AY732" s="5">
        <v>107.5</v>
      </c>
      <c r="AZ732" s="5">
        <v>108.3</v>
      </c>
      <c r="BA732" s="5">
        <v>107</v>
      </c>
      <c r="BB732" s="5">
        <v>107.1</v>
      </c>
      <c r="BC732" s="5">
        <v>107.1</v>
      </c>
      <c r="BD732" s="5">
        <v>107.5</v>
      </c>
      <c r="BE732" s="5">
        <v>107.5</v>
      </c>
      <c r="BF732" s="5">
        <v>108.4</v>
      </c>
      <c r="BG732" s="5">
        <v>108.3</v>
      </c>
      <c r="BH732" s="5">
        <v>109.6</v>
      </c>
      <c r="BI732" s="5">
        <v>109.6</v>
      </c>
      <c r="BJ732" s="5">
        <v>109.6</v>
      </c>
      <c r="BK732" s="5">
        <v>109.8</v>
      </c>
      <c r="BL732" s="5">
        <v>110.2</v>
      </c>
      <c r="BM732" s="5">
        <v>110.5</v>
      </c>
      <c r="BN732" s="5">
        <v>110.3</v>
      </c>
      <c r="BO732" s="5">
        <v>109.5</v>
      </c>
      <c r="BP732" s="5">
        <v>109.7</v>
      </c>
      <c r="BQ732" s="5">
        <v>109.7</v>
      </c>
      <c r="BR732" s="5">
        <v>110.2</v>
      </c>
      <c r="BS732" s="5">
        <v>109.9</v>
      </c>
      <c r="BT732" s="5">
        <v>110.2</v>
      </c>
      <c r="BU732" s="5">
        <v>110.1</v>
      </c>
      <c r="BV732" s="5">
        <v>110.1</v>
      </c>
      <c r="BW732" s="5">
        <v>110.1</v>
      </c>
      <c r="BX732" s="5">
        <v>109.7</v>
      </c>
      <c r="BY732" s="5">
        <v>109.8</v>
      </c>
      <c r="BZ732" s="5">
        <v>110.2</v>
      </c>
      <c r="CA732" s="5">
        <v>110.5</v>
      </c>
      <c r="CB732" s="5">
        <v>111.7</v>
      </c>
      <c r="CC732" s="5">
        <v>112.2</v>
      </c>
      <c r="CD732" s="5">
        <v>111.4</v>
      </c>
      <c r="CE732" s="5">
        <v>112</v>
      </c>
      <c r="CF732" s="5">
        <v>112.1</v>
      </c>
      <c r="CG732" s="5">
        <v>113.4</v>
      </c>
      <c r="CH732" s="5">
        <v>113.4</v>
      </c>
      <c r="CI732" s="5">
        <v>113.3</v>
      </c>
      <c r="CJ732" s="5">
        <v>113</v>
      </c>
      <c r="CK732" s="5">
        <v>115.5</v>
      </c>
      <c r="CL732" s="5">
        <v>115.5</v>
      </c>
      <c r="CM732" s="5">
        <v>115.4</v>
      </c>
      <c r="CN732" s="5">
        <v>115.2</v>
      </c>
      <c r="CO732" s="5">
        <v>115</v>
      </c>
      <c r="CP732" s="5">
        <v>114.6</v>
      </c>
      <c r="CQ732" s="5">
        <v>114.7</v>
      </c>
      <c r="CR732" s="5">
        <v>114.9</v>
      </c>
      <c r="CS732" s="5">
        <v>115.1</v>
      </c>
      <c r="CT732" s="5">
        <v>115.1</v>
      </c>
      <c r="CU732" s="5">
        <v>115.1</v>
      </c>
      <c r="CV732" s="5">
        <v>115.1</v>
      </c>
      <c r="CW732" s="5">
        <v>115.5</v>
      </c>
      <c r="CX732" s="5">
        <v>114.3</v>
      </c>
      <c r="CY732" s="5">
        <v>115.5</v>
      </c>
      <c r="CZ732" s="5">
        <v>115.2</v>
      </c>
      <c r="DA732" s="5">
        <v>115.1</v>
      </c>
      <c r="DB732" s="5">
        <v>115.8</v>
      </c>
      <c r="DC732" s="5">
        <v>116.2</v>
      </c>
      <c r="DD732" s="5">
        <v>116.3</v>
      </c>
      <c r="DE732" s="5">
        <v>117.3</v>
      </c>
      <c r="DF732" s="5">
        <v>119.3</v>
      </c>
      <c r="DG732" s="5">
        <v>120.2</v>
      </c>
      <c r="DH732" s="5">
        <v>121.7</v>
      </c>
      <c r="DI732" s="5">
        <v>122.1</v>
      </c>
      <c r="DJ732" s="5">
        <v>122.1</v>
      </c>
      <c r="DK732" s="5">
        <v>124.9</v>
      </c>
      <c r="DL732" s="5">
        <v>126.8</v>
      </c>
      <c r="DM732" s="5">
        <v>123.4</v>
      </c>
      <c r="DN732" s="5">
        <v>124.1</v>
      </c>
      <c r="DO732" s="5">
        <v>126</v>
      </c>
      <c r="DP732" s="5">
        <v>125.8</v>
      </c>
      <c r="DQ732" s="5">
        <v>126.3</v>
      </c>
      <c r="DR732" s="5">
        <v>127.5</v>
      </c>
      <c r="DS732" s="5">
        <v>128</v>
      </c>
      <c r="DT732" s="5">
        <v>132.9</v>
      </c>
    </row>
    <row r="733" spans="1:124">
      <c r="A733" s="3" t="s">
        <v>1479</v>
      </c>
      <c r="B733" s="3" t="s">
        <v>1480</v>
      </c>
      <c r="C733" s="4">
        <v>0.25362000000000001</v>
      </c>
      <c r="D733" s="5">
        <v>110.7</v>
      </c>
      <c r="E733" s="5">
        <v>96.9</v>
      </c>
      <c r="F733" s="5">
        <v>98.8</v>
      </c>
      <c r="G733" s="5">
        <v>98.3</v>
      </c>
      <c r="H733" s="5">
        <v>93.1</v>
      </c>
      <c r="I733" s="5">
        <v>110.2</v>
      </c>
      <c r="J733" s="5">
        <v>107.8</v>
      </c>
      <c r="K733" s="5">
        <v>110.3</v>
      </c>
      <c r="L733" s="5">
        <v>92.5</v>
      </c>
      <c r="M733" s="5">
        <v>99.6</v>
      </c>
      <c r="N733" s="5">
        <v>99.8</v>
      </c>
      <c r="O733" s="5">
        <v>101.3</v>
      </c>
      <c r="P733" s="5">
        <v>101.8</v>
      </c>
      <c r="Q733" s="5">
        <v>106</v>
      </c>
      <c r="R733" s="5">
        <v>101.8</v>
      </c>
      <c r="S733" s="5">
        <v>100</v>
      </c>
      <c r="T733" s="5">
        <v>115.8</v>
      </c>
      <c r="U733" s="5">
        <v>114.8</v>
      </c>
      <c r="V733" s="5">
        <v>114.8</v>
      </c>
      <c r="W733" s="5">
        <v>114.8</v>
      </c>
      <c r="X733" s="5">
        <v>114.8</v>
      </c>
      <c r="Y733" s="5">
        <v>112.3</v>
      </c>
      <c r="Z733" s="5">
        <v>120</v>
      </c>
      <c r="AA733" s="5">
        <v>120</v>
      </c>
      <c r="AB733" s="5">
        <v>120.2</v>
      </c>
      <c r="AC733" s="5">
        <v>123.8</v>
      </c>
      <c r="AD733" s="5">
        <v>123.8</v>
      </c>
      <c r="AE733" s="5">
        <v>105.7</v>
      </c>
      <c r="AF733" s="5">
        <v>105.6</v>
      </c>
      <c r="AG733" s="5">
        <v>105.6</v>
      </c>
      <c r="AH733" s="5">
        <v>118.5</v>
      </c>
      <c r="AI733" s="5">
        <v>111.7</v>
      </c>
      <c r="AJ733" s="5">
        <v>110.9</v>
      </c>
      <c r="AK733" s="5">
        <v>110.9</v>
      </c>
      <c r="AL733" s="5">
        <v>110.9</v>
      </c>
      <c r="AM733" s="5">
        <v>107.3</v>
      </c>
      <c r="AN733" s="5">
        <v>107.3</v>
      </c>
      <c r="AO733" s="5">
        <v>117.8</v>
      </c>
      <c r="AP733" s="5">
        <v>125.3</v>
      </c>
      <c r="AQ733" s="5">
        <v>105.8</v>
      </c>
      <c r="AR733" s="5">
        <v>105.8</v>
      </c>
      <c r="AS733" s="5">
        <v>105.8</v>
      </c>
      <c r="AT733" s="5">
        <v>105.8</v>
      </c>
      <c r="AU733" s="5">
        <v>106.7</v>
      </c>
      <c r="AV733" s="5">
        <v>106.7</v>
      </c>
      <c r="AW733" s="5">
        <v>107.5</v>
      </c>
      <c r="AX733" s="5">
        <v>107.5</v>
      </c>
      <c r="AY733" s="5">
        <v>107.5</v>
      </c>
      <c r="AZ733" s="5">
        <v>106.8</v>
      </c>
      <c r="BA733" s="5">
        <v>106.8</v>
      </c>
      <c r="BB733" s="5">
        <v>106.9</v>
      </c>
      <c r="BC733" s="5">
        <v>106.9</v>
      </c>
      <c r="BD733" s="5">
        <v>107</v>
      </c>
      <c r="BE733" s="5">
        <v>106.3</v>
      </c>
      <c r="BF733" s="5">
        <v>106.3</v>
      </c>
      <c r="BG733" s="5">
        <v>109.5</v>
      </c>
      <c r="BH733" s="5">
        <v>109.5</v>
      </c>
      <c r="BI733" s="5">
        <v>109.5</v>
      </c>
      <c r="BJ733" s="5">
        <v>109.5</v>
      </c>
      <c r="BK733" s="5">
        <v>110.8</v>
      </c>
      <c r="BL733" s="5">
        <v>110.8</v>
      </c>
      <c r="BM733" s="5">
        <v>112.2</v>
      </c>
      <c r="BN733" s="5">
        <v>112.3</v>
      </c>
      <c r="BO733" s="5">
        <v>112.7</v>
      </c>
      <c r="BP733" s="5">
        <v>112.7</v>
      </c>
      <c r="BQ733" s="5">
        <v>113.8</v>
      </c>
      <c r="BR733" s="5">
        <v>113.8</v>
      </c>
      <c r="BS733" s="5">
        <v>113.8</v>
      </c>
      <c r="BT733" s="5">
        <v>113.8</v>
      </c>
      <c r="BU733" s="5">
        <v>115.5</v>
      </c>
      <c r="BV733" s="5">
        <v>115.5</v>
      </c>
      <c r="BW733" s="5">
        <v>115.5</v>
      </c>
      <c r="BX733" s="5">
        <v>115.5</v>
      </c>
      <c r="BY733" s="5">
        <v>115.7</v>
      </c>
      <c r="BZ733" s="5">
        <v>115.6</v>
      </c>
      <c r="CA733" s="5">
        <v>115.6</v>
      </c>
      <c r="CB733" s="5">
        <v>111.1</v>
      </c>
      <c r="CC733" s="5">
        <v>113.1</v>
      </c>
      <c r="CD733" s="5">
        <v>113.3</v>
      </c>
      <c r="CE733" s="5">
        <v>112.5</v>
      </c>
      <c r="CF733" s="5">
        <v>113.2</v>
      </c>
      <c r="CG733" s="5">
        <v>113.2</v>
      </c>
      <c r="CH733" s="5">
        <v>113.4</v>
      </c>
      <c r="CI733" s="5">
        <v>111.8</v>
      </c>
      <c r="CJ733" s="5">
        <v>111.1</v>
      </c>
      <c r="CK733" s="5">
        <v>111.5</v>
      </c>
      <c r="CL733" s="5">
        <v>113.2</v>
      </c>
      <c r="CM733" s="5">
        <v>114.8</v>
      </c>
      <c r="CN733" s="5">
        <v>112.8</v>
      </c>
      <c r="CO733" s="5">
        <v>113.7</v>
      </c>
      <c r="CP733" s="5">
        <v>113.7</v>
      </c>
      <c r="CQ733" s="5">
        <v>113.7</v>
      </c>
      <c r="CR733" s="5">
        <v>113.7</v>
      </c>
      <c r="CS733" s="5">
        <v>113.7</v>
      </c>
      <c r="CT733" s="5">
        <v>113.8</v>
      </c>
      <c r="CU733" s="5">
        <v>113.8</v>
      </c>
      <c r="CV733" s="5">
        <v>113.8</v>
      </c>
      <c r="CW733" s="5">
        <v>108.7</v>
      </c>
      <c r="CX733" s="5">
        <v>108.7</v>
      </c>
      <c r="CY733" s="5">
        <v>108.5</v>
      </c>
      <c r="CZ733" s="5">
        <v>108</v>
      </c>
      <c r="DA733" s="5">
        <v>107.7</v>
      </c>
      <c r="DB733" s="5">
        <v>107.9</v>
      </c>
      <c r="DC733" s="5">
        <v>107.9</v>
      </c>
      <c r="DD733" s="5">
        <v>108.1</v>
      </c>
      <c r="DE733" s="5">
        <v>109.1</v>
      </c>
      <c r="DF733" s="5">
        <v>108.9</v>
      </c>
      <c r="DG733" s="5">
        <v>109.3</v>
      </c>
      <c r="DH733" s="5">
        <v>109.3</v>
      </c>
      <c r="DI733" s="5">
        <v>109.3</v>
      </c>
      <c r="DJ733" s="5">
        <v>109</v>
      </c>
      <c r="DK733" s="5">
        <v>107.8</v>
      </c>
      <c r="DL733" s="5">
        <v>108.1</v>
      </c>
      <c r="DM733" s="5">
        <v>107.8</v>
      </c>
      <c r="DN733" s="5">
        <v>108.3</v>
      </c>
      <c r="DO733" s="5">
        <v>110.3</v>
      </c>
      <c r="DP733" s="5">
        <v>110.7</v>
      </c>
      <c r="DQ733" s="5">
        <v>109.5</v>
      </c>
      <c r="DR733" s="5">
        <v>110.7</v>
      </c>
      <c r="DS733" s="5">
        <v>110.9</v>
      </c>
      <c r="DT733" s="5">
        <v>111</v>
      </c>
    </row>
    <row r="734" spans="1:124">
      <c r="A734" s="3" t="s">
        <v>1481</v>
      </c>
      <c r="B734" s="3" t="s">
        <v>1482</v>
      </c>
      <c r="C734" s="4">
        <v>0.17455999999999999</v>
      </c>
      <c r="D734" s="5">
        <v>102.6</v>
      </c>
      <c r="E734" s="5">
        <v>101.5</v>
      </c>
      <c r="F734" s="5">
        <v>100</v>
      </c>
      <c r="G734" s="5">
        <v>100</v>
      </c>
      <c r="H734" s="5">
        <v>101.4</v>
      </c>
      <c r="I734" s="5">
        <v>102.1</v>
      </c>
      <c r="J734" s="5">
        <v>102.1</v>
      </c>
      <c r="K734" s="5">
        <v>101.6</v>
      </c>
      <c r="L734" s="5">
        <v>98.6</v>
      </c>
      <c r="M734" s="5">
        <v>102.7</v>
      </c>
      <c r="N734" s="5">
        <v>103</v>
      </c>
      <c r="O734" s="5">
        <v>99.8</v>
      </c>
      <c r="P734" s="5">
        <v>100.8</v>
      </c>
      <c r="Q734" s="5">
        <v>101.2</v>
      </c>
      <c r="R734" s="5">
        <v>101.2</v>
      </c>
      <c r="S734" s="5">
        <v>105.3</v>
      </c>
      <c r="T734" s="5">
        <v>105.5</v>
      </c>
      <c r="U734" s="5">
        <v>105.5</v>
      </c>
      <c r="V734" s="5">
        <v>105.6</v>
      </c>
      <c r="W734" s="5">
        <v>105.2</v>
      </c>
      <c r="X734" s="5">
        <v>104.2</v>
      </c>
      <c r="Y734" s="5">
        <v>104.5</v>
      </c>
      <c r="Z734" s="5">
        <v>101.8</v>
      </c>
      <c r="AA734" s="5">
        <v>102.2</v>
      </c>
      <c r="AB734" s="5">
        <v>102.9</v>
      </c>
      <c r="AC734" s="5">
        <v>102.9</v>
      </c>
      <c r="AD734" s="5">
        <v>106.5</v>
      </c>
      <c r="AE734" s="5">
        <v>106.5</v>
      </c>
      <c r="AF734" s="5">
        <v>103.7</v>
      </c>
      <c r="AG734" s="5">
        <v>104</v>
      </c>
      <c r="AH734" s="5">
        <v>104</v>
      </c>
      <c r="AI734" s="5">
        <v>102.8</v>
      </c>
      <c r="AJ734" s="5">
        <v>102.9</v>
      </c>
      <c r="AK734" s="5">
        <v>102.9</v>
      </c>
      <c r="AL734" s="5">
        <v>103.5</v>
      </c>
      <c r="AM734" s="5">
        <v>104.1</v>
      </c>
      <c r="AN734" s="5">
        <v>104.4</v>
      </c>
      <c r="AO734" s="5">
        <v>104.6</v>
      </c>
      <c r="AP734" s="5">
        <v>109.8</v>
      </c>
      <c r="AQ734" s="5">
        <v>109.8</v>
      </c>
      <c r="AR734" s="5">
        <v>107.1</v>
      </c>
      <c r="AS734" s="5">
        <v>105.8</v>
      </c>
      <c r="AT734" s="5">
        <v>105.5</v>
      </c>
      <c r="AU734" s="5">
        <v>105.5</v>
      </c>
      <c r="AV734" s="5">
        <v>105.5</v>
      </c>
      <c r="AW734" s="5">
        <v>105.5</v>
      </c>
      <c r="AX734" s="5">
        <v>105.7</v>
      </c>
      <c r="AY734" s="5">
        <v>105.7</v>
      </c>
      <c r="AZ734" s="5">
        <v>105.7</v>
      </c>
      <c r="BA734" s="5">
        <v>105.7</v>
      </c>
      <c r="BB734" s="5">
        <v>105.7</v>
      </c>
      <c r="BC734" s="5">
        <v>105.7</v>
      </c>
      <c r="BD734" s="5">
        <v>105.8</v>
      </c>
      <c r="BE734" s="5">
        <v>105.8</v>
      </c>
      <c r="BF734" s="5">
        <v>105.8</v>
      </c>
      <c r="BG734" s="5">
        <v>105.9</v>
      </c>
      <c r="BH734" s="5">
        <v>105.9</v>
      </c>
      <c r="BI734" s="5">
        <v>105.9</v>
      </c>
      <c r="BJ734" s="5">
        <v>101.6</v>
      </c>
      <c r="BK734" s="5">
        <v>102.3</v>
      </c>
      <c r="BL734" s="5">
        <v>102.3</v>
      </c>
      <c r="BM734" s="5">
        <v>101.6</v>
      </c>
      <c r="BN734" s="5">
        <v>101.6</v>
      </c>
      <c r="BO734" s="5">
        <v>101.6</v>
      </c>
      <c r="BP734" s="5">
        <v>99.7</v>
      </c>
      <c r="BQ734" s="5">
        <v>99.7</v>
      </c>
      <c r="BR734" s="5">
        <v>100.4</v>
      </c>
      <c r="BS734" s="5">
        <v>101.2</v>
      </c>
      <c r="BT734" s="5">
        <v>102.3</v>
      </c>
      <c r="BU734" s="5">
        <v>103.9</v>
      </c>
      <c r="BV734" s="5">
        <v>103.1</v>
      </c>
      <c r="BW734" s="5">
        <v>103.9</v>
      </c>
      <c r="BX734" s="5">
        <v>101.5</v>
      </c>
      <c r="BY734" s="5">
        <v>100.2</v>
      </c>
      <c r="BZ734" s="5">
        <v>101.8</v>
      </c>
      <c r="CA734" s="5">
        <v>101.8</v>
      </c>
      <c r="CB734" s="5">
        <v>101.8</v>
      </c>
      <c r="CC734" s="5">
        <v>103.4</v>
      </c>
      <c r="CD734" s="5">
        <v>104.8</v>
      </c>
      <c r="CE734" s="5">
        <v>104.8</v>
      </c>
      <c r="CF734" s="5">
        <v>105</v>
      </c>
      <c r="CG734" s="5">
        <v>105.9</v>
      </c>
      <c r="CH734" s="5">
        <v>107.2</v>
      </c>
      <c r="CI734" s="5">
        <v>106.6</v>
      </c>
      <c r="CJ734" s="5">
        <v>109.9</v>
      </c>
      <c r="CK734" s="5">
        <v>109.3</v>
      </c>
      <c r="CL734" s="5">
        <v>112</v>
      </c>
      <c r="CM734" s="5">
        <v>112.6</v>
      </c>
      <c r="CN734" s="5">
        <v>111.4</v>
      </c>
      <c r="CO734" s="5">
        <v>110.8</v>
      </c>
      <c r="CP734" s="5">
        <v>108.8</v>
      </c>
      <c r="CQ734" s="5">
        <v>108.8</v>
      </c>
      <c r="CR734" s="5">
        <v>108.8</v>
      </c>
      <c r="CS734" s="5">
        <v>110.2</v>
      </c>
      <c r="CT734" s="5">
        <v>110.2</v>
      </c>
      <c r="CU734" s="5">
        <v>105.7</v>
      </c>
      <c r="CV734" s="5">
        <v>108.8</v>
      </c>
      <c r="CW734" s="5">
        <v>108.1</v>
      </c>
      <c r="CX734" s="5">
        <v>113.7</v>
      </c>
      <c r="CY734" s="5">
        <v>113.7</v>
      </c>
      <c r="CZ734" s="5">
        <v>118.9</v>
      </c>
      <c r="DA734" s="5">
        <v>115.2</v>
      </c>
      <c r="DB734" s="5">
        <v>115.9</v>
      </c>
      <c r="DC734" s="5">
        <v>115.9</v>
      </c>
      <c r="DD734" s="5">
        <v>115.9</v>
      </c>
      <c r="DE734" s="5">
        <v>116.5</v>
      </c>
      <c r="DF734" s="5">
        <v>115.9</v>
      </c>
      <c r="DG734" s="5">
        <v>119.4</v>
      </c>
      <c r="DH734" s="5">
        <v>121.3</v>
      </c>
      <c r="DI734" s="5">
        <v>122.6</v>
      </c>
      <c r="DJ734" s="5">
        <v>119.8</v>
      </c>
      <c r="DK734" s="5">
        <v>121</v>
      </c>
      <c r="DL734" s="5">
        <v>122.6</v>
      </c>
      <c r="DM734" s="5">
        <v>122.7</v>
      </c>
      <c r="DN734" s="5">
        <v>122.9</v>
      </c>
      <c r="DO734" s="5">
        <v>123.1</v>
      </c>
      <c r="DP734" s="5">
        <v>123</v>
      </c>
      <c r="DQ734" s="5">
        <v>123.1</v>
      </c>
      <c r="DR734" s="5">
        <v>119.1</v>
      </c>
      <c r="DS734" s="5">
        <v>119.6</v>
      </c>
      <c r="DT734" s="5">
        <v>120.6</v>
      </c>
    </row>
    <row r="735" spans="1:124">
      <c r="A735" s="3" t="s">
        <v>1483</v>
      </c>
      <c r="B735" s="3" t="s">
        <v>1484</v>
      </c>
      <c r="C735" s="4">
        <v>5.4449999999999998E-2</v>
      </c>
      <c r="D735" s="5">
        <v>104</v>
      </c>
      <c r="E735" s="5">
        <v>102.5</v>
      </c>
      <c r="F735" s="5">
        <v>103.1</v>
      </c>
      <c r="G735" s="5">
        <v>103.8</v>
      </c>
      <c r="H735" s="5">
        <v>105.2</v>
      </c>
      <c r="I735" s="5">
        <v>103.8</v>
      </c>
      <c r="J735" s="5">
        <v>101.7</v>
      </c>
      <c r="K735" s="5">
        <v>101.8</v>
      </c>
      <c r="L735" s="5">
        <v>105.5</v>
      </c>
      <c r="M735" s="5">
        <v>102.4</v>
      </c>
      <c r="N735" s="5">
        <v>103.7</v>
      </c>
      <c r="O735" s="5">
        <v>103.6</v>
      </c>
      <c r="P735" s="5">
        <v>104.5</v>
      </c>
      <c r="Q735" s="5">
        <v>103.4</v>
      </c>
      <c r="R735" s="5">
        <v>104.9</v>
      </c>
      <c r="S735" s="5">
        <v>106.8</v>
      </c>
      <c r="T735" s="5">
        <v>111</v>
      </c>
      <c r="U735" s="5">
        <v>112.8</v>
      </c>
      <c r="V735" s="5">
        <v>110</v>
      </c>
      <c r="W735" s="5">
        <v>110.8</v>
      </c>
      <c r="X735" s="5">
        <v>108.6</v>
      </c>
      <c r="Y735" s="5">
        <v>106.8</v>
      </c>
      <c r="Z735" s="5">
        <v>106.9</v>
      </c>
      <c r="AA735" s="5">
        <v>107.8</v>
      </c>
      <c r="AB735" s="5">
        <v>107.1</v>
      </c>
      <c r="AC735" s="5">
        <v>103.9</v>
      </c>
      <c r="AD735" s="5">
        <v>106.5</v>
      </c>
      <c r="AE735" s="5">
        <v>107.8</v>
      </c>
      <c r="AF735" s="5">
        <v>109</v>
      </c>
      <c r="AG735" s="5">
        <v>108.5</v>
      </c>
      <c r="AH735" s="5">
        <v>108.5</v>
      </c>
      <c r="AI735" s="5">
        <v>108.3</v>
      </c>
      <c r="AJ735" s="5">
        <v>108.7</v>
      </c>
      <c r="AK735" s="5">
        <v>109.3</v>
      </c>
      <c r="AL735" s="5">
        <v>108.9</v>
      </c>
      <c r="AM735" s="5">
        <v>108.7</v>
      </c>
      <c r="AN735" s="5">
        <v>107.6</v>
      </c>
      <c r="AO735" s="5">
        <v>106.9</v>
      </c>
      <c r="AP735" s="5">
        <v>108.7</v>
      </c>
      <c r="AQ735" s="5">
        <v>108</v>
      </c>
      <c r="AR735" s="5">
        <v>107</v>
      </c>
      <c r="AS735" s="5">
        <v>108.7</v>
      </c>
      <c r="AT735" s="5">
        <v>109.3</v>
      </c>
      <c r="AU735" s="5">
        <v>110.2</v>
      </c>
      <c r="AV735" s="5">
        <v>107.7</v>
      </c>
      <c r="AW735" s="5">
        <v>106.6</v>
      </c>
      <c r="AX735" s="5">
        <v>106.7</v>
      </c>
      <c r="AY735" s="5">
        <v>107.1</v>
      </c>
      <c r="AZ735" s="5">
        <v>106.9</v>
      </c>
      <c r="BA735" s="5">
        <v>107.5</v>
      </c>
      <c r="BB735" s="5">
        <v>107.5</v>
      </c>
      <c r="BC735" s="5">
        <v>105</v>
      </c>
      <c r="BD735" s="5">
        <v>109</v>
      </c>
      <c r="BE735" s="5">
        <v>107.8</v>
      </c>
      <c r="BF735" s="5">
        <v>107.5</v>
      </c>
      <c r="BG735" s="5">
        <v>109.8</v>
      </c>
      <c r="BH735" s="5">
        <v>108</v>
      </c>
      <c r="BI735" s="5">
        <v>109</v>
      </c>
      <c r="BJ735" s="5">
        <v>108.1</v>
      </c>
      <c r="BK735" s="5">
        <v>110.8</v>
      </c>
      <c r="BL735" s="5">
        <v>111.3</v>
      </c>
      <c r="BM735" s="5">
        <v>111.3</v>
      </c>
      <c r="BN735" s="5">
        <v>112.4</v>
      </c>
      <c r="BO735" s="5">
        <v>112.4</v>
      </c>
      <c r="BP735" s="5">
        <v>108.5</v>
      </c>
      <c r="BQ735" s="5">
        <v>110.4</v>
      </c>
      <c r="BR735" s="5">
        <v>110.5</v>
      </c>
      <c r="BS735" s="5">
        <v>111.1</v>
      </c>
      <c r="BT735" s="5">
        <v>109.3</v>
      </c>
      <c r="BU735" s="5">
        <v>109.2</v>
      </c>
      <c r="BV735" s="5">
        <v>110.1</v>
      </c>
      <c r="BW735" s="5">
        <v>106</v>
      </c>
      <c r="BX735" s="5">
        <v>105.7</v>
      </c>
      <c r="BY735" s="5">
        <v>106.5</v>
      </c>
      <c r="BZ735" s="5">
        <v>105.7</v>
      </c>
      <c r="CA735" s="5">
        <v>105.2</v>
      </c>
      <c r="CB735" s="5">
        <v>106.9</v>
      </c>
      <c r="CC735" s="5">
        <v>106.8</v>
      </c>
      <c r="CD735" s="5">
        <v>107.6</v>
      </c>
      <c r="CE735" s="5">
        <v>107.7</v>
      </c>
      <c r="CF735" s="5">
        <v>107.7</v>
      </c>
      <c r="CG735" s="5">
        <v>108.1</v>
      </c>
      <c r="CH735" s="5">
        <v>108.2</v>
      </c>
      <c r="CI735" s="5">
        <v>110.6</v>
      </c>
      <c r="CJ735" s="5">
        <v>112.5</v>
      </c>
      <c r="CK735" s="5">
        <v>111.6</v>
      </c>
      <c r="CL735" s="5">
        <v>109.2</v>
      </c>
      <c r="CM735" s="5">
        <v>110.6</v>
      </c>
      <c r="CN735" s="5">
        <v>115.9</v>
      </c>
      <c r="CO735" s="5">
        <v>116.5</v>
      </c>
      <c r="CP735" s="5">
        <v>116</v>
      </c>
      <c r="CQ735" s="5">
        <v>115</v>
      </c>
      <c r="CR735" s="5">
        <v>116</v>
      </c>
      <c r="CS735" s="5">
        <v>118.6</v>
      </c>
      <c r="CT735" s="5">
        <v>114.7</v>
      </c>
      <c r="CU735" s="5">
        <v>112</v>
      </c>
      <c r="CV735" s="5">
        <v>119</v>
      </c>
      <c r="CW735" s="5">
        <v>120.1</v>
      </c>
      <c r="CX735" s="5">
        <v>117.4</v>
      </c>
      <c r="CY735" s="5">
        <v>117.9</v>
      </c>
      <c r="CZ735" s="5">
        <v>119.3</v>
      </c>
      <c r="DA735" s="5">
        <v>118</v>
      </c>
      <c r="DB735" s="5">
        <v>115.4</v>
      </c>
      <c r="DC735" s="5">
        <v>118.4</v>
      </c>
      <c r="DD735" s="5">
        <v>116.3</v>
      </c>
      <c r="DE735" s="5">
        <v>118.6</v>
      </c>
      <c r="DF735" s="5">
        <v>117.5</v>
      </c>
      <c r="DG735" s="5">
        <v>117.2</v>
      </c>
      <c r="DH735" s="5">
        <v>114</v>
      </c>
      <c r="DI735" s="5">
        <v>115.8</v>
      </c>
      <c r="DJ735" s="5">
        <v>116.7</v>
      </c>
      <c r="DK735" s="5">
        <v>118.8</v>
      </c>
      <c r="DL735" s="5">
        <v>119.8</v>
      </c>
      <c r="DM735" s="5">
        <v>120.6</v>
      </c>
      <c r="DN735" s="5">
        <v>121</v>
      </c>
      <c r="DO735" s="5">
        <v>121.1</v>
      </c>
      <c r="DP735" s="5">
        <v>121.6</v>
      </c>
      <c r="DQ735" s="5">
        <v>122.3</v>
      </c>
      <c r="DR735" s="5">
        <v>121.9</v>
      </c>
      <c r="DS735" s="5">
        <v>121.1</v>
      </c>
      <c r="DT735" s="5">
        <v>124.3</v>
      </c>
    </row>
    <row r="736" spans="1:124">
      <c r="A736" s="3" t="s">
        <v>1485</v>
      </c>
      <c r="B736" s="3" t="s">
        <v>1486</v>
      </c>
      <c r="C736" s="4">
        <v>4.1239999999999999E-2</v>
      </c>
      <c r="D736" s="5">
        <v>97.9</v>
      </c>
      <c r="E736" s="5">
        <v>105.8</v>
      </c>
      <c r="F736" s="5">
        <v>105.7</v>
      </c>
      <c r="G736" s="5">
        <v>106.1</v>
      </c>
      <c r="H736" s="5">
        <v>103.8</v>
      </c>
      <c r="I736" s="5">
        <v>108.1</v>
      </c>
      <c r="J736" s="5">
        <v>106.2</v>
      </c>
      <c r="K736" s="5">
        <v>103.8</v>
      </c>
      <c r="L736" s="5">
        <v>105.2</v>
      </c>
      <c r="M736" s="5">
        <v>105.3</v>
      </c>
      <c r="N736" s="5">
        <v>106.1</v>
      </c>
      <c r="O736" s="5">
        <v>107.1</v>
      </c>
      <c r="P736" s="5">
        <v>109</v>
      </c>
      <c r="Q736" s="5">
        <v>111.9</v>
      </c>
      <c r="R736" s="5">
        <v>111.3</v>
      </c>
      <c r="S736" s="5">
        <v>106.9</v>
      </c>
      <c r="T736" s="5">
        <v>105.3</v>
      </c>
      <c r="U736" s="5">
        <v>105.9</v>
      </c>
      <c r="V736" s="5">
        <v>105.2</v>
      </c>
      <c r="W736" s="5">
        <v>105</v>
      </c>
      <c r="X736" s="5">
        <v>109.1</v>
      </c>
      <c r="Y736" s="5">
        <v>109.7</v>
      </c>
      <c r="Z736" s="5">
        <v>105.2</v>
      </c>
      <c r="AA736" s="5">
        <v>107.8</v>
      </c>
      <c r="AB736" s="5">
        <v>109.6</v>
      </c>
      <c r="AC736" s="5">
        <v>110.2</v>
      </c>
      <c r="AD736" s="5">
        <v>109.1</v>
      </c>
      <c r="AE736" s="5">
        <v>109.2</v>
      </c>
      <c r="AF736" s="5">
        <v>107.3</v>
      </c>
      <c r="AG736" s="5">
        <v>107.3</v>
      </c>
      <c r="AH736" s="5">
        <v>106.1</v>
      </c>
      <c r="AI736" s="5">
        <v>106.2</v>
      </c>
      <c r="AJ736" s="5">
        <v>104.7</v>
      </c>
      <c r="AK736" s="5">
        <v>103.5</v>
      </c>
      <c r="AL736" s="5">
        <v>103.1</v>
      </c>
      <c r="AM736" s="5">
        <v>108.2</v>
      </c>
      <c r="AN736" s="5">
        <v>107.8</v>
      </c>
      <c r="AO736" s="5">
        <v>108.5</v>
      </c>
      <c r="AP736" s="5">
        <v>107.6</v>
      </c>
      <c r="AQ736" s="5">
        <v>104.4</v>
      </c>
      <c r="AR736" s="5">
        <v>105.8</v>
      </c>
      <c r="AS736" s="5">
        <v>103.6</v>
      </c>
      <c r="AT736" s="5">
        <v>101.4</v>
      </c>
      <c r="AU736" s="5">
        <v>100.8</v>
      </c>
      <c r="AV736" s="5">
        <v>102.1</v>
      </c>
      <c r="AW736" s="5">
        <v>101.9</v>
      </c>
      <c r="AX736" s="5">
        <v>100.9</v>
      </c>
      <c r="AY736" s="5">
        <v>100.4</v>
      </c>
      <c r="AZ736" s="5">
        <v>100.4</v>
      </c>
      <c r="BA736" s="5">
        <v>101.7</v>
      </c>
      <c r="BB736" s="5">
        <v>102.1</v>
      </c>
      <c r="BC736" s="5">
        <v>101.7</v>
      </c>
      <c r="BD736" s="5">
        <v>100.6</v>
      </c>
      <c r="BE736" s="5">
        <v>100.2</v>
      </c>
      <c r="BF736" s="5">
        <v>99.9</v>
      </c>
      <c r="BG736" s="5">
        <v>101.4</v>
      </c>
      <c r="BH736" s="5">
        <v>102.5</v>
      </c>
      <c r="BI736" s="5">
        <v>102.5</v>
      </c>
      <c r="BJ736" s="5">
        <v>102.8</v>
      </c>
      <c r="BK736" s="5">
        <v>103.7</v>
      </c>
      <c r="BL736" s="5">
        <v>102.2</v>
      </c>
      <c r="BM736" s="5">
        <v>102.1</v>
      </c>
      <c r="BN736" s="5">
        <v>104.8</v>
      </c>
      <c r="BO736" s="5">
        <v>105.5</v>
      </c>
      <c r="BP736" s="5">
        <v>101.9</v>
      </c>
      <c r="BQ736" s="5">
        <v>101.6</v>
      </c>
      <c r="BR736" s="5">
        <v>102.9</v>
      </c>
      <c r="BS736" s="5">
        <v>104.6</v>
      </c>
      <c r="BT736" s="5">
        <v>106.5</v>
      </c>
      <c r="BU736" s="5">
        <v>105.4</v>
      </c>
      <c r="BV736" s="5">
        <v>101.8</v>
      </c>
      <c r="BW736" s="5">
        <v>100.8</v>
      </c>
      <c r="BX736" s="5">
        <v>102.2</v>
      </c>
      <c r="BY736" s="5">
        <v>104.1</v>
      </c>
      <c r="BZ736" s="5">
        <v>103</v>
      </c>
      <c r="CA736" s="5">
        <v>102.2</v>
      </c>
      <c r="CB736" s="5">
        <v>101.3</v>
      </c>
      <c r="CC736" s="5">
        <v>101.5</v>
      </c>
      <c r="CD736" s="5">
        <v>100.5</v>
      </c>
      <c r="CE736" s="5">
        <v>103.5</v>
      </c>
      <c r="CF736" s="5">
        <v>103.1</v>
      </c>
      <c r="CG736" s="5">
        <v>101.2</v>
      </c>
      <c r="CH736" s="5">
        <v>99.9</v>
      </c>
      <c r="CI736" s="5">
        <v>101.7</v>
      </c>
      <c r="CJ736" s="5">
        <v>99.4</v>
      </c>
      <c r="CK736" s="5">
        <v>99.9</v>
      </c>
      <c r="CL736" s="5">
        <v>100.1</v>
      </c>
      <c r="CM736" s="5">
        <v>95.1</v>
      </c>
      <c r="CN736" s="5">
        <v>94.9</v>
      </c>
      <c r="CO736" s="5">
        <v>94.4</v>
      </c>
      <c r="CP736" s="5">
        <v>94</v>
      </c>
      <c r="CQ736" s="5">
        <v>96.5</v>
      </c>
      <c r="CR736" s="5">
        <v>96.8</v>
      </c>
      <c r="CS736" s="5">
        <v>102.5</v>
      </c>
      <c r="CT736" s="5">
        <v>100</v>
      </c>
      <c r="CU736" s="5">
        <v>99.5</v>
      </c>
      <c r="CV736" s="5">
        <v>102.4</v>
      </c>
      <c r="CW736" s="5">
        <v>106.8</v>
      </c>
      <c r="CX736" s="5">
        <v>103.6</v>
      </c>
      <c r="CY736" s="5">
        <v>100.2</v>
      </c>
      <c r="CZ736" s="5">
        <v>100.6</v>
      </c>
      <c r="DA736" s="5">
        <v>101</v>
      </c>
      <c r="DB736" s="5">
        <v>100.1</v>
      </c>
      <c r="DC736" s="5">
        <v>102.6</v>
      </c>
      <c r="DD736" s="5">
        <v>104.4</v>
      </c>
      <c r="DE736" s="5">
        <v>104</v>
      </c>
      <c r="DF736" s="5">
        <v>105.5</v>
      </c>
      <c r="DG736" s="5">
        <v>106.2</v>
      </c>
      <c r="DH736" s="5">
        <v>109.3</v>
      </c>
      <c r="DI736" s="5">
        <v>111.7</v>
      </c>
      <c r="DJ736" s="5">
        <v>109.7</v>
      </c>
      <c r="DK736" s="5">
        <v>108.7</v>
      </c>
      <c r="DL736" s="5">
        <v>109.8</v>
      </c>
      <c r="DM736" s="5">
        <v>108.2</v>
      </c>
      <c r="DN736" s="5">
        <v>108.9</v>
      </c>
      <c r="DO736" s="5">
        <v>109</v>
      </c>
      <c r="DP736" s="5">
        <v>110.6</v>
      </c>
      <c r="DQ736" s="5">
        <v>109.4</v>
      </c>
      <c r="DR736" s="5">
        <v>109.9</v>
      </c>
      <c r="DS736" s="5">
        <v>110.2</v>
      </c>
      <c r="DT736" s="5">
        <v>110.8</v>
      </c>
    </row>
    <row r="737" spans="1:124">
      <c r="A737" s="3" t="s">
        <v>1487</v>
      </c>
      <c r="B737" s="3" t="s">
        <v>1488</v>
      </c>
      <c r="C737" s="4">
        <v>0.34015000000000001</v>
      </c>
      <c r="D737" s="5">
        <v>102.4</v>
      </c>
      <c r="E737" s="5">
        <v>102.5</v>
      </c>
      <c r="F737" s="5">
        <v>104</v>
      </c>
      <c r="G737" s="5">
        <v>102.3</v>
      </c>
      <c r="H737" s="5">
        <v>106.4</v>
      </c>
      <c r="I737" s="5">
        <v>107.4</v>
      </c>
      <c r="J737" s="5">
        <v>107.6</v>
      </c>
      <c r="K737" s="5">
        <v>105.5</v>
      </c>
      <c r="L737" s="5">
        <v>105.1</v>
      </c>
      <c r="M737" s="5">
        <v>103.5</v>
      </c>
      <c r="N737" s="5">
        <v>102.3</v>
      </c>
      <c r="O737" s="5">
        <v>104.5</v>
      </c>
      <c r="P737" s="5">
        <v>103.4</v>
      </c>
      <c r="Q737" s="5">
        <v>103.4</v>
      </c>
      <c r="R737" s="5">
        <v>102.7</v>
      </c>
      <c r="S737" s="5">
        <v>102</v>
      </c>
      <c r="T737" s="5">
        <v>101.3</v>
      </c>
      <c r="U737" s="5">
        <v>101.7</v>
      </c>
      <c r="V737" s="5">
        <v>104.9</v>
      </c>
      <c r="W737" s="5">
        <v>103</v>
      </c>
      <c r="X737" s="5">
        <v>105.5</v>
      </c>
      <c r="Y737" s="5">
        <v>102.1</v>
      </c>
      <c r="Z737" s="5">
        <v>102.3</v>
      </c>
      <c r="AA737" s="5">
        <v>104.7</v>
      </c>
      <c r="AB737" s="5">
        <v>105.3</v>
      </c>
      <c r="AC737" s="5">
        <v>105</v>
      </c>
      <c r="AD737" s="5">
        <v>106.4</v>
      </c>
      <c r="AE737" s="5">
        <v>106.2</v>
      </c>
      <c r="AF737" s="5">
        <v>107.2</v>
      </c>
      <c r="AG737" s="5">
        <v>106.6</v>
      </c>
      <c r="AH737" s="5">
        <v>106.2</v>
      </c>
      <c r="AI737" s="5">
        <v>105.7</v>
      </c>
      <c r="AJ737" s="5">
        <v>107.5</v>
      </c>
      <c r="AK737" s="5">
        <v>106.7</v>
      </c>
      <c r="AL737" s="5">
        <v>107.5</v>
      </c>
      <c r="AM737" s="5">
        <v>105.2</v>
      </c>
      <c r="AN737" s="5">
        <v>104.2</v>
      </c>
      <c r="AO737" s="5">
        <v>104.9</v>
      </c>
      <c r="AP737" s="5">
        <v>105.9</v>
      </c>
      <c r="AQ737" s="5">
        <v>105.7</v>
      </c>
      <c r="AR737" s="5">
        <v>104.9</v>
      </c>
      <c r="AS737" s="5">
        <v>104.4</v>
      </c>
      <c r="AT737" s="5">
        <v>103.5</v>
      </c>
      <c r="AU737" s="5">
        <v>103.5</v>
      </c>
      <c r="AV737" s="5">
        <v>103.2</v>
      </c>
      <c r="AW737" s="5">
        <v>105.1</v>
      </c>
      <c r="AX737" s="5">
        <v>105.8</v>
      </c>
      <c r="AY737" s="5">
        <v>105.8</v>
      </c>
      <c r="AZ737" s="5">
        <v>104.1</v>
      </c>
      <c r="BA737" s="5">
        <v>104.4</v>
      </c>
      <c r="BB737" s="5">
        <v>105.5</v>
      </c>
      <c r="BC737" s="5">
        <v>103.7</v>
      </c>
      <c r="BD737" s="5">
        <v>103.7</v>
      </c>
      <c r="BE737" s="5">
        <v>102.6</v>
      </c>
      <c r="BF737" s="5">
        <v>102.9</v>
      </c>
      <c r="BG737" s="5">
        <v>104</v>
      </c>
      <c r="BH737" s="5">
        <v>106.8</v>
      </c>
      <c r="BI737" s="5">
        <v>104.9</v>
      </c>
      <c r="BJ737" s="5">
        <v>105.3</v>
      </c>
      <c r="BK737" s="5">
        <v>105.6</v>
      </c>
      <c r="BL737" s="5">
        <v>105.8</v>
      </c>
      <c r="BM737" s="5">
        <v>104.4</v>
      </c>
      <c r="BN737" s="5">
        <v>105</v>
      </c>
      <c r="BO737" s="5">
        <v>105.7</v>
      </c>
      <c r="BP737" s="5">
        <v>110.2</v>
      </c>
      <c r="BQ737" s="5">
        <v>108.6</v>
      </c>
      <c r="BR737" s="5">
        <v>110.2</v>
      </c>
      <c r="BS737" s="5">
        <v>111.7</v>
      </c>
      <c r="BT737" s="5">
        <v>113.6</v>
      </c>
      <c r="BU737" s="5">
        <v>111.2</v>
      </c>
      <c r="BV737" s="5">
        <v>109.7</v>
      </c>
      <c r="BW737" s="5">
        <v>111.3</v>
      </c>
      <c r="BX737" s="5">
        <v>112</v>
      </c>
      <c r="BY737" s="5">
        <v>112.5</v>
      </c>
      <c r="BZ737" s="5">
        <v>111.7</v>
      </c>
      <c r="CA737" s="5">
        <v>112.1</v>
      </c>
      <c r="CB737" s="5">
        <v>112.9</v>
      </c>
      <c r="CC737" s="5">
        <v>111.2</v>
      </c>
      <c r="CD737" s="5">
        <v>110.2</v>
      </c>
      <c r="CE737" s="5">
        <v>112.3</v>
      </c>
      <c r="CF737" s="5">
        <v>110.7</v>
      </c>
      <c r="CG737" s="5">
        <v>109.1</v>
      </c>
      <c r="CH737" s="5">
        <v>110.5</v>
      </c>
      <c r="CI737" s="5">
        <v>109.6</v>
      </c>
      <c r="CJ737" s="5">
        <v>110.1</v>
      </c>
      <c r="CK737" s="5">
        <v>110.2</v>
      </c>
      <c r="CL737" s="5">
        <v>110.2</v>
      </c>
      <c r="CM737" s="5">
        <v>111.5</v>
      </c>
      <c r="CN737" s="5">
        <v>110.8</v>
      </c>
      <c r="CO737" s="5">
        <v>109.6</v>
      </c>
      <c r="CP737" s="5">
        <v>109.9</v>
      </c>
      <c r="CQ737" s="5">
        <v>107.4</v>
      </c>
      <c r="CR737" s="5">
        <v>109.7</v>
      </c>
      <c r="CS737" s="5">
        <v>111.2</v>
      </c>
      <c r="CT737" s="5">
        <v>107.9</v>
      </c>
      <c r="CU737" s="5">
        <v>112.6</v>
      </c>
      <c r="CV737" s="5">
        <v>113.6</v>
      </c>
      <c r="CW737" s="5">
        <v>112.6</v>
      </c>
      <c r="CX737" s="5">
        <v>110.3</v>
      </c>
      <c r="CY737" s="5">
        <v>110.6</v>
      </c>
      <c r="CZ737" s="5">
        <v>109.6</v>
      </c>
      <c r="DA737" s="5">
        <v>110.4</v>
      </c>
      <c r="DB737" s="5">
        <v>113.3</v>
      </c>
      <c r="DC737" s="5">
        <v>110.4</v>
      </c>
      <c r="DD737" s="5">
        <v>113.5</v>
      </c>
      <c r="DE737" s="5">
        <v>111.9</v>
      </c>
      <c r="DF737" s="5">
        <v>112.9</v>
      </c>
      <c r="DG737" s="5">
        <v>112.7</v>
      </c>
      <c r="DH737" s="5">
        <v>114.4</v>
      </c>
      <c r="DI737" s="5">
        <v>113.4</v>
      </c>
      <c r="DJ737" s="5">
        <v>117.5</v>
      </c>
      <c r="DK737" s="5">
        <v>120.6</v>
      </c>
      <c r="DL737" s="5">
        <v>117.3</v>
      </c>
      <c r="DM737" s="5">
        <v>119</v>
      </c>
      <c r="DN737" s="5">
        <v>118.3</v>
      </c>
      <c r="DO737" s="5">
        <v>117.4</v>
      </c>
      <c r="DP737" s="5">
        <v>119.5</v>
      </c>
      <c r="DQ737" s="5">
        <v>120.6</v>
      </c>
      <c r="DR737" s="5">
        <v>119.9</v>
      </c>
      <c r="DS737" s="5">
        <v>119.6</v>
      </c>
      <c r="DT737" s="5">
        <v>120.3</v>
      </c>
    </row>
    <row r="738" spans="1:124">
      <c r="A738" s="3" t="s">
        <v>1489</v>
      </c>
      <c r="B738" s="3" t="s">
        <v>1490</v>
      </c>
      <c r="C738" s="4">
        <v>0.28071000000000002</v>
      </c>
      <c r="D738" s="5">
        <v>102.7</v>
      </c>
      <c r="E738" s="5">
        <v>102.8</v>
      </c>
      <c r="F738" s="5">
        <v>104.5</v>
      </c>
      <c r="G738" s="5">
        <v>102.4</v>
      </c>
      <c r="H738" s="5">
        <v>107.6</v>
      </c>
      <c r="I738" s="5">
        <v>108.6</v>
      </c>
      <c r="J738" s="5">
        <v>108.8</v>
      </c>
      <c r="K738" s="5">
        <v>106.4</v>
      </c>
      <c r="L738" s="5">
        <v>105.8</v>
      </c>
      <c r="M738" s="5">
        <v>103.8</v>
      </c>
      <c r="N738" s="5">
        <v>102.1</v>
      </c>
      <c r="O738" s="5">
        <v>104.8</v>
      </c>
      <c r="P738" s="5">
        <v>103.3</v>
      </c>
      <c r="Q738" s="5">
        <v>103.2</v>
      </c>
      <c r="R738" s="5">
        <v>102.2</v>
      </c>
      <c r="S738" s="5">
        <v>101.3</v>
      </c>
      <c r="T738" s="5">
        <v>100.3</v>
      </c>
      <c r="U738" s="5">
        <v>100.9</v>
      </c>
      <c r="V738" s="5">
        <v>105</v>
      </c>
      <c r="W738" s="5">
        <v>102.5</v>
      </c>
      <c r="X738" s="5">
        <v>105.3</v>
      </c>
      <c r="Y738" s="5">
        <v>101</v>
      </c>
      <c r="Z738" s="5">
        <v>101.4</v>
      </c>
      <c r="AA738" s="5">
        <v>104.1</v>
      </c>
      <c r="AB738" s="5">
        <v>104.7</v>
      </c>
      <c r="AC738" s="5">
        <v>104.5</v>
      </c>
      <c r="AD738" s="5">
        <v>106.2</v>
      </c>
      <c r="AE738" s="5">
        <v>105.9</v>
      </c>
      <c r="AF738" s="5">
        <v>106.9</v>
      </c>
      <c r="AG738" s="5">
        <v>106.3</v>
      </c>
      <c r="AH738" s="5">
        <v>105.7</v>
      </c>
      <c r="AI738" s="5">
        <v>105.2</v>
      </c>
      <c r="AJ738" s="5">
        <v>107.3</v>
      </c>
      <c r="AK738" s="5">
        <v>106.3</v>
      </c>
      <c r="AL738" s="5">
        <v>107.3</v>
      </c>
      <c r="AM738" s="5">
        <v>104.7</v>
      </c>
      <c r="AN738" s="5">
        <v>103.4</v>
      </c>
      <c r="AO738" s="5">
        <v>104.1</v>
      </c>
      <c r="AP738" s="5">
        <v>105.4</v>
      </c>
      <c r="AQ738" s="5">
        <v>105.2</v>
      </c>
      <c r="AR738" s="5">
        <v>104.2</v>
      </c>
      <c r="AS738" s="5">
        <v>103.6</v>
      </c>
      <c r="AT738" s="5">
        <v>102.8</v>
      </c>
      <c r="AU738" s="5">
        <v>102.7</v>
      </c>
      <c r="AV738" s="5">
        <v>102.4</v>
      </c>
      <c r="AW738" s="5">
        <v>104.7</v>
      </c>
      <c r="AX738" s="5">
        <v>105.6</v>
      </c>
      <c r="AY738" s="5">
        <v>105.6</v>
      </c>
      <c r="AZ738" s="5">
        <v>103.9</v>
      </c>
      <c r="BA738" s="5">
        <v>104.3</v>
      </c>
      <c r="BB738" s="5">
        <v>105.6</v>
      </c>
      <c r="BC738" s="5">
        <v>103.4</v>
      </c>
      <c r="BD738" s="5">
        <v>103.4</v>
      </c>
      <c r="BE738" s="5">
        <v>102</v>
      </c>
      <c r="BF738" s="5">
        <v>102.4</v>
      </c>
      <c r="BG738" s="5">
        <v>103.9</v>
      </c>
      <c r="BH738" s="5">
        <v>107.2</v>
      </c>
      <c r="BI738" s="5">
        <v>105</v>
      </c>
      <c r="BJ738" s="5">
        <v>105.5</v>
      </c>
      <c r="BK738" s="5">
        <v>105.8</v>
      </c>
      <c r="BL738" s="5">
        <v>106.1</v>
      </c>
      <c r="BM738" s="5">
        <v>104.4</v>
      </c>
      <c r="BN738" s="5">
        <v>105.1</v>
      </c>
      <c r="BO738" s="5">
        <v>106.1</v>
      </c>
      <c r="BP738" s="5">
        <v>111.7</v>
      </c>
      <c r="BQ738" s="5">
        <v>109.6</v>
      </c>
      <c r="BR738" s="5">
        <v>111.7</v>
      </c>
      <c r="BS738" s="5">
        <v>113.3</v>
      </c>
      <c r="BT738" s="5">
        <v>115.7</v>
      </c>
      <c r="BU738" s="5">
        <v>112.8</v>
      </c>
      <c r="BV738" s="5">
        <v>110.9</v>
      </c>
      <c r="BW738" s="5">
        <v>112.9</v>
      </c>
      <c r="BX738" s="5">
        <v>113.6</v>
      </c>
      <c r="BY738" s="5">
        <v>114.1</v>
      </c>
      <c r="BZ738" s="5">
        <v>113.2</v>
      </c>
      <c r="CA738" s="5">
        <v>113.6</v>
      </c>
      <c r="CB738" s="5">
        <v>114.6</v>
      </c>
      <c r="CC738" s="5">
        <v>112.3</v>
      </c>
      <c r="CD738" s="5">
        <v>111.2</v>
      </c>
      <c r="CE738" s="5">
        <v>113.6</v>
      </c>
      <c r="CF738" s="5">
        <v>111.6</v>
      </c>
      <c r="CG738" s="5">
        <v>109.7</v>
      </c>
      <c r="CH738" s="5">
        <v>111.4</v>
      </c>
      <c r="CI738" s="5">
        <v>110.2</v>
      </c>
      <c r="CJ738" s="5">
        <v>110.6</v>
      </c>
      <c r="CK738" s="5">
        <v>110.7</v>
      </c>
      <c r="CL738" s="5">
        <v>110.6</v>
      </c>
      <c r="CM738" s="5">
        <v>112.2</v>
      </c>
      <c r="CN738" s="5">
        <v>111.2</v>
      </c>
      <c r="CO738" s="5">
        <v>109.7</v>
      </c>
      <c r="CP738" s="5">
        <v>110.2</v>
      </c>
      <c r="CQ738" s="5">
        <v>107.2</v>
      </c>
      <c r="CR738" s="5">
        <v>110.1</v>
      </c>
      <c r="CS738" s="5">
        <v>111.7</v>
      </c>
      <c r="CT738" s="5">
        <v>107.8</v>
      </c>
      <c r="CU738" s="5">
        <v>113.5</v>
      </c>
      <c r="CV738" s="5">
        <v>114.7</v>
      </c>
      <c r="CW738" s="5">
        <v>113.1</v>
      </c>
      <c r="CX738" s="5">
        <v>110.2</v>
      </c>
      <c r="CY738" s="5">
        <v>109.6</v>
      </c>
      <c r="CZ738" s="5">
        <v>108.5</v>
      </c>
      <c r="DA738" s="5">
        <v>110.6</v>
      </c>
      <c r="DB738" s="5">
        <v>114.1</v>
      </c>
      <c r="DC738" s="5">
        <v>110.5</v>
      </c>
      <c r="DD738" s="5">
        <v>114</v>
      </c>
      <c r="DE738" s="5">
        <v>112</v>
      </c>
      <c r="DF738" s="5">
        <v>113.1</v>
      </c>
      <c r="DG738" s="5">
        <v>112.6</v>
      </c>
      <c r="DH738" s="5">
        <v>114.5</v>
      </c>
      <c r="DI738" s="5">
        <v>113.2</v>
      </c>
      <c r="DJ738" s="5">
        <v>117.9</v>
      </c>
      <c r="DK738" s="5">
        <v>121.2</v>
      </c>
      <c r="DL738" s="5">
        <v>117.2</v>
      </c>
      <c r="DM738" s="5">
        <v>118.7</v>
      </c>
      <c r="DN738" s="5">
        <v>117.8</v>
      </c>
      <c r="DO738" s="5">
        <v>116.7</v>
      </c>
      <c r="DP738" s="5">
        <v>118.8</v>
      </c>
      <c r="DQ738" s="5">
        <v>120</v>
      </c>
      <c r="DR738" s="5">
        <v>119.1</v>
      </c>
      <c r="DS738" s="5">
        <v>118.8</v>
      </c>
      <c r="DT738" s="5">
        <v>119.4</v>
      </c>
    </row>
    <row r="739" spans="1:124">
      <c r="A739" s="3" t="s">
        <v>1491</v>
      </c>
      <c r="B739" s="3" t="s">
        <v>1492</v>
      </c>
      <c r="C739" s="4">
        <v>4.7570000000000001E-2</v>
      </c>
      <c r="D739" s="5">
        <v>100.6</v>
      </c>
      <c r="E739" s="5">
        <v>100.7</v>
      </c>
      <c r="F739" s="5">
        <v>100.7</v>
      </c>
      <c r="G739" s="5">
        <v>100.7</v>
      </c>
      <c r="H739" s="5">
        <v>99.7</v>
      </c>
      <c r="I739" s="5">
        <v>100.5</v>
      </c>
      <c r="J739" s="5">
        <v>101.6</v>
      </c>
      <c r="K739" s="5">
        <v>100.4</v>
      </c>
      <c r="L739" s="5">
        <v>100.7</v>
      </c>
      <c r="M739" s="5">
        <v>101</v>
      </c>
      <c r="N739" s="5">
        <v>101.7</v>
      </c>
      <c r="O739" s="5">
        <v>101.8</v>
      </c>
      <c r="P739" s="5">
        <v>102.4</v>
      </c>
      <c r="Q739" s="5">
        <v>102.8</v>
      </c>
      <c r="R739" s="5">
        <v>103.4</v>
      </c>
      <c r="S739" s="5">
        <v>104.1</v>
      </c>
      <c r="T739" s="5">
        <v>104.2</v>
      </c>
      <c r="U739" s="5">
        <v>104.1</v>
      </c>
      <c r="V739" s="5">
        <v>102.9</v>
      </c>
      <c r="W739" s="5">
        <v>103.9</v>
      </c>
      <c r="X739" s="5">
        <v>104.6</v>
      </c>
      <c r="Y739" s="5">
        <v>105.6</v>
      </c>
      <c r="Z739" s="5">
        <v>105.3</v>
      </c>
      <c r="AA739" s="5">
        <v>106.4</v>
      </c>
      <c r="AB739" s="5">
        <v>106.6</v>
      </c>
      <c r="AC739" s="5">
        <v>106.2</v>
      </c>
      <c r="AD739" s="5">
        <v>106.1</v>
      </c>
      <c r="AE739" s="5">
        <v>106.7</v>
      </c>
      <c r="AF739" s="5">
        <v>107.3</v>
      </c>
      <c r="AG739" s="5">
        <v>106.9</v>
      </c>
      <c r="AH739" s="5">
        <v>107.3</v>
      </c>
      <c r="AI739" s="5">
        <v>107.3</v>
      </c>
      <c r="AJ739" s="5">
        <v>107.4</v>
      </c>
      <c r="AK739" s="5">
        <v>107.5</v>
      </c>
      <c r="AL739" s="5">
        <v>107.4</v>
      </c>
      <c r="AM739" s="5">
        <v>106.6</v>
      </c>
      <c r="AN739" s="5">
        <v>106.5</v>
      </c>
      <c r="AO739" s="5">
        <v>107.4</v>
      </c>
      <c r="AP739" s="5">
        <v>107.6</v>
      </c>
      <c r="AQ739" s="5">
        <v>107</v>
      </c>
      <c r="AR739" s="5">
        <v>106.8</v>
      </c>
      <c r="AS739" s="5">
        <v>107.2</v>
      </c>
      <c r="AT739" s="5">
        <v>105.7</v>
      </c>
      <c r="AU739" s="5">
        <v>106.4</v>
      </c>
      <c r="AV739" s="5">
        <v>106.1</v>
      </c>
      <c r="AW739" s="5">
        <v>106.1</v>
      </c>
      <c r="AX739" s="5">
        <v>106.1</v>
      </c>
      <c r="AY739" s="5">
        <v>105.8</v>
      </c>
      <c r="AZ739" s="5">
        <v>104.5</v>
      </c>
      <c r="BA739" s="5">
        <v>104.5</v>
      </c>
      <c r="BB739" s="5">
        <v>104.5</v>
      </c>
      <c r="BC739" s="5">
        <v>104.6</v>
      </c>
      <c r="BD739" s="5">
        <v>104.7</v>
      </c>
      <c r="BE739" s="5">
        <v>104.7</v>
      </c>
      <c r="BF739" s="5">
        <v>104.7</v>
      </c>
      <c r="BG739" s="5">
        <v>104.7</v>
      </c>
      <c r="BH739" s="5">
        <v>104.7</v>
      </c>
      <c r="BI739" s="5">
        <v>104.7</v>
      </c>
      <c r="BJ739" s="5">
        <v>104.3</v>
      </c>
      <c r="BK739" s="5">
        <v>104.3</v>
      </c>
      <c r="BL739" s="5">
        <v>104.3</v>
      </c>
      <c r="BM739" s="5">
        <v>104.3</v>
      </c>
      <c r="BN739" s="5">
        <v>104.5</v>
      </c>
      <c r="BO739" s="5">
        <v>103.3</v>
      </c>
      <c r="BP739" s="5">
        <v>103.3</v>
      </c>
      <c r="BQ739" s="5">
        <v>103.4</v>
      </c>
      <c r="BR739" s="5">
        <v>102.6</v>
      </c>
      <c r="BS739" s="5">
        <v>103.5</v>
      </c>
      <c r="BT739" s="5">
        <v>103.8</v>
      </c>
      <c r="BU739" s="5">
        <v>103.7</v>
      </c>
      <c r="BV739" s="5">
        <v>103.6</v>
      </c>
      <c r="BW739" s="5">
        <v>103.6</v>
      </c>
      <c r="BX739" s="5">
        <v>104.2</v>
      </c>
      <c r="BY739" s="5">
        <v>104.3</v>
      </c>
      <c r="BZ739" s="5">
        <v>104.3</v>
      </c>
      <c r="CA739" s="5">
        <v>104.5</v>
      </c>
      <c r="CB739" s="5">
        <v>104.4</v>
      </c>
      <c r="CC739" s="5">
        <v>105.5</v>
      </c>
      <c r="CD739" s="5">
        <v>105.5</v>
      </c>
      <c r="CE739" s="5">
        <v>105.6</v>
      </c>
      <c r="CF739" s="5">
        <v>105.6</v>
      </c>
      <c r="CG739" s="5">
        <v>105.6</v>
      </c>
      <c r="CH739" s="5">
        <v>105.7</v>
      </c>
      <c r="CI739" s="5">
        <v>106.2</v>
      </c>
      <c r="CJ739" s="5">
        <v>107.4</v>
      </c>
      <c r="CK739" s="5">
        <v>107.4</v>
      </c>
      <c r="CL739" s="5">
        <v>107.4</v>
      </c>
      <c r="CM739" s="5">
        <v>108</v>
      </c>
      <c r="CN739" s="5">
        <v>108.6</v>
      </c>
      <c r="CO739" s="5">
        <v>108.6</v>
      </c>
      <c r="CP739" s="5">
        <v>108.6</v>
      </c>
      <c r="CQ739" s="5">
        <v>108.6</v>
      </c>
      <c r="CR739" s="5">
        <v>107.8</v>
      </c>
      <c r="CS739" s="5">
        <v>108.1</v>
      </c>
      <c r="CT739" s="5">
        <v>108</v>
      </c>
      <c r="CU739" s="5">
        <v>108</v>
      </c>
      <c r="CV739" s="5">
        <v>108</v>
      </c>
      <c r="CW739" s="5">
        <v>109.9</v>
      </c>
      <c r="CX739" s="5">
        <v>111.1</v>
      </c>
      <c r="CY739" s="5">
        <v>116.8</v>
      </c>
      <c r="CZ739" s="5">
        <v>116</v>
      </c>
      <c r="DA739" s="5">
        <v>109.5</v>
      </c>
      <c r="DB739" s="5">
        <v>109.9</v>
      </c>
      <c r="DC739" s="5">
        <v>109.9</v>
      </c>
      <c r="DD739" s="5">
        <v>111</v>
      </c>
      <c r="DE739" s="5">
        <v>111.1</v>
      </c>
      <c r="DF739" s="5">
        <v>111.1</v>
      </c>
      <c r="DG739" s="5">
        <v>112.8</v>
      </c>
      <c r="DH739" s="5">
        <v>113.7</v>
      </c>
      <c r="DI739" s="5">
        <v>114.2</v>
      </c>
      <c r="DJ739" s="5">
        <v>115.7</v>
      </c>
      <c r="DK739" s="5">
        <v>117.9</v>
      </c>
      <c r="DL739" s="5">
        <v>117.9</v>
      </c>
      <c r="DM739" s="5">
        <v>119.7</v>
      </c>
      <c r="DN739" s="5">
        <v>120.6</v>
      </c>
      <c r="DO739" s="5">
        <v>120.3</v>
      </c>
      <c r="DP739" s="5">
        <v>121.9</v>
      </c>
      <c r="DQ739" s="5">
        <v>123.4</v>
      </c>
      <c r="DR739" s="5">
        <v>123.6</v>
      </c>
      <c r="DS739" s="5">
        <v>123.7</v>
      </c>
      <c r="DT739" s="5">
        <v>125.2</v>
      </c>
    </row>
    <row r="740" spans="1:124">
      <c r="A740" s="3" t="s">
        <v>1493</v>
      </c>
      <c r="B740" s="3" t="s">
        <v>1494</v>
      </c>
      <c r="C740" s="4">
        <v>1.187E-2</v>
      </c>
      <c r="D740" s="5">
        <v>103.8</v>
      </c>
      <c r="E740" s="5">
        <v>103.8</v>
      </c>
      <c r="F740" s="5">
        <v>104.7</v>
      </c>
      <c r="G740" s="5">
        <v>104.8</v>
      </c>
      <c r="H740" s="5">
        <v>105.2</v>
      </c>
      <c r="I740" s="5">
        <v>105.2</v>
      </c>
      <c r="J740" s="5">
        <v>105.6</v>
      </c>
      <c r="K740" s="5">
        <v>105.9</v>
      </c>
      <c r="L740" s="5">
        <v>105.9</v>
      </c>
      <c r="M740" s="5">
        <v>106</v>
      </c>
      <c r="N740" s="5">
        <v>108.9</v>
      </c>
      <c r="O740" s="5">
        <v>107.6</v>
      </c>
      <c r="P740" s="5">
        <v>108.8</v>
      </c>
      <c r="Q740" s="5">
        <v>109.8</v>
      </c>
      <c r="R740" s="5">
        <v>111.2</v>
      </c>
      <c r="S740" s="5">
        <v>111.2</v>
      </c>
      <c r="T740" s="5">
        <v>111.3</v>
      </c>
      <c r="U740" s="5">
        <v>111.5</v>
      </c>
      <c r="V740" s="5">
        <v>112.5</v>
      </c>
      <c r="W740" s="5">
        <v>112.6</v>
      </c>
      <c r="X740" s="5">
        <v>112.6</v>
      </c>
      <c r="Y740" s="5">
        <v>112.8</v>
      </c>
      <c r="Z740" s="5">
        <v>112.6</v>
      </c>
      <c r="AA740" s="5">
        <v>112.6</v>
      </c>
      <c r="AB740" s="5">
        <v>112.8</v>
      </c>
      <c r="AC740" s="5">
        <v>112.1</v>
      </c>
      <c r="AD740" s="5">
        <v>112.4</v>
      </c>
      <c r="AE740" s="5">
        <v>112.4</v>
      </c>
      <c r="AF740" s="5">
        <v>112.3</v>
      </c>
      <c r="AG740" s="5">
        <v>112.2</v>
      </c>
      <c r="AH740" s="5">
        <v>113</v>
      </c>
      <c r="AI740" s="5">
        <v>113</v>
      </c>
      <c r="AJ740" s="5">
        <v>112.2</v>
      </c>
      <c r="AK740" s="5">
        <v>112.3</v>
      </c>
      <c r="AL740" s="5">
        <v>112.3</v>
      </c>
      <c r="AM740" s="5">
        <v>112.5</v>
      </c>
      <c r="AN740" s="5">
        <v>112.6</v>
      </c>
      <c r="AO740" s="5">
        <v>112.6</v>
      </c>
      <c r="AP740" s="5">
        <v>112.6</v>
      </c>
      <c r="AQ740" s="5">
        <v>111.8</v>
      </c>
      <c r="AR740" s="5">
        <v>111.8</v>
      </c>
      <c r="AS740" s="5">
        <v>111.3</v>
      </c>
      <c r="AT740" s="5">
        <v>111.5</v>
      </c>
      <c r="AU740" s="5">
        <v>110.1</v>
      </c>
      <c r="AV740" s="5">
        <v>111.3</v>
      </c>
      <c r="AW740" s="5">
        <v>110.9</v>
      </c>
      <c r="AX740" s="5">
        <v>110.9</v>
      </c>
      <c r="AY740" s="5">
        <v>110.6</v>
      </c>
      <c r="AZ740" s="5">
        <v>106.6</v>
      </c>
      <c r="BA740" s="5">
        <v>106.7</v>
      </c>
      <c r="BB740" s="5">
        <v>106.5</v>
      </c>
      <c r="BC740" s="5">
        <v>106.5</v>
      </c>
      <c r="BD740" s="5">
        <v>107.6</v>
      </c>
      <c r="BE740" s="5">
        <v>107.8</v>
      </c>
      <c r="BF740" s="5">
        <v>106.9</v>
      </c>
      <c r="BG740" s="5">
        <v>104</v>
      </c>
      <c r="BH740" s="5">
        <v>104.1</v>
      </c>
      <c r="BI740" s="5">
        <v>104.3</v>
      </c>
      <c r="BJ740" s="5">
        <v>104.3</v>
      </c>
      <c r="BK740" s="5">
        <v>104</v>
      </c>
      <c r="BL740" s="5">
        <v>104.9</v>
      </c>
      <c r="BM740" s="5">
        <v>104.9</v>
      </c>
      <c r="BN740" s="5">
        <v>104.8</v>
      </c>
      <c r="BO740" s="5">
        <v>104.2</v>
      </c>
      <c r="BP740" s="5">
        <v>104.8</v>
      </c>
      <c r="BQ740" s="5">
        <v>105</v>
      </c>
      <c r="BR740" s="5">
        <v>105.1</v>
      </c>
      <c r="BS740" s="5">
        <v>105</v>
      </c>
      <c r="BT740" s="5">
        <v>104.2</v>
      </c>
      <c r="BU740" s="5">
        <v>104.4</v>
      </c>
      <c r="BV740" s="5">
        <v>105.5</v>
      </c>
      <c r="BW740" s="5">
        <v>105.6</v>
      </c>
      <c r="BX740" s="5">
        <v>107.2</v>
      </c>
      <c r="BY740" s="5">
        <v>105.9</v>
      </c>
      <c r="BZ740" s="5">
        <v>106.1</v>
      </c>
      <c r="CA740" s="5">
        <v>106.1</v>
      </c>
      <c r="CB740" s="5">
        <v>106.6</v>
      </c>
      <c r="CC740" s="5">
        <v>107</v>
      </c>
      <c r="CD740" s="5">
        <v>107</v>
      </c>
      <c r="CE740" s="5">
        <v>106.9</v>
      </c>
      <c r="CF740" s="5">
        <v>108.1</v>
      </c>
      <c r="CG740" s="5">
        <v>108.3</v>
      </c>
      <c r="CH740" s="5">
        <v>108.1</v>
      </c>
      <c r="CI740" s="5">
        <v>108.8</v>
      </c>
      <c r="CJ740" s="5">
        <v>109.5</v>
      </c>
      <c r="CK740" s="5">
        <v>109.6</v>
      </c>
      <c r="CL740" s="5">
        <v>109.5</v>
      </c>
      <c r="CM740" s="5">
        <v>109.6</v>
      </c>
      <c r="CN740" s="5">
        <v>109.5</v>
      </c>
      <c r="CO740" s="5">
        <v>109.3</v>
      </c>
      <c r="CP740" s="5">
        <v>109.3</v>
      </c>
      <c r="CQ740" s="5">
        <v>109.3</v>
      </c>
      <c r="CR740" s="5">
        <v>109.4</v>
      </c>
      <c r="CS740" s="5">
        <v>109.9</v>
      </c>
      <c r="CT740" s="5">
        <v>109</v>
      </c>
      <c r="CU740" s="5">
        <v>109.5</v>
      </c>
      <c r="CV740" s="5">
        <v>109.5</v>
      </c>
      <c r="CW740" s="5">
        <v>110.7</v>
      </c>
      <c r="CX740" s="5">
        <v>110</v>
      </c>
      <c r="CY740" s="5">
        <v>109.9</v>
      </c>
      <c r="CZ740" s="5">
        <v>110.3</v>
      </c>
      <c r="DA740" s="5">
        <v>110.5</v>
      </c>
      <c r="DB740" s="5">
        <v>110.2</v>
      </c>
      <c r="DC740" s="5">
        <v>111.3</v>
      </c>
      <c r="DD740" s="5">
        <v>112.2</v>
      </c>
      <c r="DE740" s="5">
        <v>112.5</v>
      </c>
      <c r="DF740" s="5">
        <v>113.4</v>
      </c>
      <c r="DG740" s="5">
        <v>114.2</v>
      </c>
      <c r="DH740" s="5">
        <v>114.4</v>
      </c>
      <c r="DI740" s="5">
        <v>115.3</v>
      </c>
      <c r="DJ740" s="5">
        <v>116.8</v>
      </c>
      <c r="DK740" s="5">
        <v>117.3</v>
      </c>
      <c r="DL740" s="5">
        <v>118.5</v>
      </c>
      <c r="DM740" s="5">
        <v>121.7</v>
      </c>
      <c r="DN740" s="5">
        <v>121.8</v>
      </c>
      <c r="DO740" s="5">
        <v>122</v>
      </c>
      <c r="DP740" s="5">
        <v>125</v>
      </c>
      <c r="DQ740" s="5">
        <v>124.9</v>
      </c>
      <c r="DR740" s="5">
        <v>123.4</v>
      </c>
      <c r="DS740" s="5">
        <v>123.4</v>
      </c>
      <c r="DT740" s="5">
        <v>121.8</v>
      </c>
    </row>
    <row r="741" spans="1:124">
      <c r="A741" s="3" t="s">
        <v>1495</v>
      </c>
      <c r="B741" s="3" t="s">
        <v>1496</v>
      </c>
      <c r="C741" s="4">
        <v>8.3700000000000007E-3</v>
      </c>
      <c r="D741" s="5">
        <v>114.9</v>
      </c>
      <c r="E741" s="5">
        <v>111.6</v>
      </c>
      <c r="F741" s="5">
        <v>117.1</v>
      </c>
      <c r="G741" s="5">
        <v>121.6</v>
      </c>
      <c r="H741" s="5">
        <v>121.6</v>
      </c>
      <c r="I741" s="5">
        <v>120.3</v>
      </c>
      <c r="J741" s="5">
        <v>106.5</v>
      </c>
      <c r="K741" s="5">
        <v>115.6</v>
      </c>
      <c r="L741" s="5">
        <v>107.4</v>
      </c>
      <c r="M741" s="5">
        <v>122.2</v>
      </c>
      <c r="N741" s="5">
        <v>112.2</v>
      </c>
      <c r="O741" s="5">
        <v>114.7</v>
      </c>
      <c r="P741" s="5">
        <v>108.4</v>
      </c>
      <c r="Q741" s="5">
        <v>106.2</v>
      </c>
      <c r="R741" s="5">
        <v>93.9</v>
      </c>
      <c r="S741" s="5">
        <v>113.1</v>
      </c>
      <c r="T741" s="5">
        <v>115.5</v>
      </c>
      <c r="U741" s="5">
        <v>104.8</v>
      </c>
      <c r="V741" s="5">
        <v>106</v>
      </c>
      <c r="W741" s="5">
        <v>112.4</v>
      </c>
      <c r="X741" s="5">
        <v>122.3</v>
      </c>
      <c r="Y741" s="5">
        <v>118.6</v>
      </c>
      <c r="Z741" s="5">
        <v>91.6</v>
      </c>
      <c r="AA741" s="5">
        <v>93.1</v>
      </c>
      <c r="AB741" s="5">
        <v>119.1</v>
      </c>
      <c r="AC741" s="5">
        <v>103.8</v>
      </c>
      <c r="AD741" s="5">
        <v>112.4</v>
      </c>
      <c r="AE741" s="5">
        <v>93.6</v>
      </c>
      <c r="AF741" s="5">
        <v>90.3</v>
      </c>
      <c r="AG741" s="5">
        <v>91.8</v>
      </c>
      <c r="AH741" s="5">
        <v>99.4</v>
      </c>
      <c r="AI741" s="5">
        <v>97.6</v>
      </c>
      <c r="AJ741" s="5">
        <v>92.7</v>
      </c>
      <c r="AK741" s="5">
        <v>92</v>
      </c>
      <c r="AL741" s="5">
        <v>94.3</v>
      </c>
      <c r="AM741" s="5">
        <v>98.6</v>
      </c>
      <c r="AN741" s="5">
        <v>83</v>
      </c>
      <c r="AO741" s="5">
        <v>90.6</v>
      </c>
      <c r="AP741" s="5">
        <v>93.3</v>
      </c>
      <c r="AQ741" s="5">
        <v>79.3</v>
      </c>
      <c r="AR741" s="5">
        <v>77.3</v>
      </c>
      <c r="AS741" s="5">
        <v>79.900000000000006</v>
      </c>
      <c r="AT741" s="5">
        <v>83.3</v>
      </c>
      <c r="AU741" s="5">
        <v>83.4</v>
      </c>
      <c r="AV741" s="5">
        <v>83.7</v>
      </c>
      <c r="AW741" s="5">
        <v>83.6</v>
      </c>
      <c r="AX741" s="5">
        <v>83.3</v>
      </c>
      <c r="AY741" s="5">
        <v>83.7</v>
      </c>
      <c r="AZ741" s="5">
        <v>83.7</v>
      </c>
      <c r="BA741" s="5">
        <v>83.7</v>
      </c>
      <c r="BB741" s="5">
        <v>83.5</v>
      </c>
      <c r="BC741" s="5">
        <v>83.5</v>
      </c>
      <c r="BD741" s="5">
        <v>75.5</v>
      </c>
      <c r="BE741" s="5">
        <v>75.5</v>
      </c>
      <c r="BF741" s="5">
        <v>74.2</v>
      </c>
      <c r="BG741" s="5">
        <v>74.7</v>
      </c>
      <c r="BH741" s="5">
        <v>74</v>
      </c>
      <c r="BI741" s="5">
        <v>74.900000000000006</v>
      </c>
      <c r="BJ741" s="5">
        <v>74.900000000000006</v>
      </c>
      <c r="BK741" s="5">
        <v>74.900000000000006</v>
      </c>
      <c r="BL741" s="5">
        <v>74.900000000000006</v>
      </c>
      <c r="BM741" s="5">
        <v>74.900000000000006</v>
      </c>
      <c r="BN741" s="5">
        <v>79.2</v>
      </c>
      <c r="BO741" s="5">
        <v>79.2</v>
      </c>
      <c r="BP741" s="5">
        <v>79.599999999999994</v>
      </c>
      <c r="BQ741" s="5">
        <v>79.400000000000006</v>
      </c>
      <c r="BR741" s="5">
        <v>79.099999999999994</v>
      </c>
      <c r="BS741" s="5">
        <v>79.5</v>
      </c>
      <c r="BT741" s="5">
        <v>79.3</v>
      </c>
      <c r="BU741" s="5">
        <v>78.900000000000006</v>
      </c>
      <c r="BV741" s="5">
        <v>79.099999999999994</v>
      </c>
      <c r="BW741" s="5">
        <v>79.3</v>
      </c>
      <c r="BX741" s="5">
        <v>79.3</v>
      </c>
      <c r="BY741" s="5">
        <v>79.599999999999994</v>
      </c>
      <c r="BZ741" s="5">
        <v>79.3</v>
      </c>
      <c r="CA741" s="5">
        <v>79.099999999999994</v>
      </c>
      <c r="CB741" s="5">
        <v>77.400000000000006</v>
      </c>
      <c r="CC741" s="5">
        <v>77.5</v>
      </c>
      <c r="CD741" s="5">
        <v>77.400000000000006</v>
      </c>
      <c r="CE741" s="5">
        <v>77.400000000000006</v>
      </c>
      <c r="CF741" s="5">
        <v>77.7</v>
      </c>
      <c r="CG741" s="5">
        <v>78</v>
      </c>
      <c r="CH741" s="5">
        <v>78</v>
      </c>
      <c r="CI741" s="5">
        <v>77.7</v>
      </c>
      <c r="CJ741" s="5">
        <v>77.900000000000006</v>
      </c>
      <c r="CK741" s="5">
        <v>79.3</v>
      </c>
      <c r="CL741" s="5">
        <v>79.3</v>
      </c>
      <c r="CM741" s="5">
        <v>79.5</v>
      </c>
      <c r="CN741" s="5">
        <v>79.8</v>
      </c>
      <c r="CO741" s="5">
        <v>80</v>
      </c>
      <c r="CP741" s="5">
        <v>80.099999999999994</v>
      </c>
      <c r="CQ741" s="5">
        <v>80.400000000000006</v>
      </c>
      <c r="CR741" s="5">
        <v>80.599999999999994</v>
      </c>
      <c r="CS741" s="5">
        <v>80.900000000000006</v>
      </c>
      <c r="CT741" s="5">
        <v>81</v>
      </c>
      <c r="CU741" s="5">
        <v>81</v>
      </c>
      <c r="CV741" s="5">
        <v>81</v>
      </c>
      <c r="CW741" s="5">
        <v>81</v>
      </c>
      <c r="CX741" s="5">
        <v>81.3</v>
      </c>
      <c r="CY741" s="5">
        <v>81.5</v>
      </c>
      <c r="CZ741" s="5">
        <v>81.599999999999994</v>
      </c>
      <c r="DA741" s="5">
        <v>81.900000000000006</v>
      </c>
      <c r="DB741" s="5">
        <v>81.400000000000006</v>
      </c>
      <c r="DC741" s="5">
        <v>83.7</v>
      </c>
      <c r="DD741" s="5">
        <v>83.6</v>
      </c>
      <c r="DE741" s="5">
        <v>82.5</v>
      </c>
      <c r="DF741" s="5">
        <v>71.400000000000006</v>
      </c>
      <c r="DG741" s="5">
        <v>70.900000000000006</v>
      </c>
      <c r="DH741" s="5">
        <v>72.099999999999994</v>
      </c>
      <c r="DI741" s="5">
        <v>72.3</v>
      </c>
      <c r="DJ741" s="5">
        <v>74.2</v>
      </c>
      <c r="DK741" s="5">
        <v>74.2</v>
      </c>
      <c r="DL741" s="5">
        <v>75.099999999999994</v>
      </c>
      <c r="DM741" s="5">
        <v>75.3</v>
      </c>
      <c r="DN741" s="5">
        <v>73.2</v>
      </c>
      <c r="DO741" s="5">
        <v>73.099999999999994</v>
      </c>
      <c r="DP741" s="5">
        <v>73</v>
      </c>
      <c r="DQ741" s="5">
        <v>74.8</v>
      </c>
      <c r="DR741" s="5">
        <v>76.900000000000006</v>
      </c>
      <c r="DS741" s="5">
        <v>76.5</v>
      </c>
      <c r="DT741" s="5">
        <v>77.3</v>
      </c>
    </row>
    <row r="742" spans="1:124">
      <c r="A742" s="3" t="s">
        <v>1497</v>
      </c>
      <c r="B742" s="3" t="s">
        <v>1498</v>
      </c>
      <c r="C742" s="4">
        <v>8.3700000000000007E-3</v>
      </c>
      <c r="D742" s="5">
        <v>114.9</v>
      </c>
      <c r="E742" s="5">
        <v>111.6</v>
      </c>
      <c r="F742" s="5">
        <v>117.1</v>
      </c>
      <c r="G742" s="5">
        <v>121.6</v>
      </c>
      <c r="H742" s="5">
        <v>121.6</v>
      </c>
      <c r="I742" s="5">
        <v>120.3</v>
      </c>
      <c r="J742" s="5">
        <v>106.5</v>
      </c>
      <c r="K742" s="5">
        <v>115.6</v>
      </c>
      <c r="L742" s="5">
        <v>107.4</v>
      </c>
      <c r="M742" s="5">
        <v>122.2</v>
      </c>
      <c r="N742" s="5">
        <v>112.2</v>
      </c>
      <c r="O742" s="5">
        <v>114.7</v>
      </c>
      <c r="P742" s="5">
        <v>108.4</v>
      </c>
      <c r="Q742" s="5">
        <v>106.2</v>
      </c>
      <c r="R742" s="5">
        <v>93.9</v>
      </c>
      <c r="S742" s="5">
        <v>113.1</v>
      </c>
      <c r="T742" s="5">
        <v>115.5</v>
      </c>
      <c r="U742" s="5">
        <v>104.8</v>
      </c>
      <c r="V742" s="5">
        <v>106</v>
      </c>
      <c r="W742" s="5">
        <v>112.4</v>
      </c>
      <c r="X742" s="5">
        <v>122.3</v>
      </c>
      <c r="Y742" s="5">
        <v>118.6</v>
      </c>
      <c r="Z742" s="5">
        <v>91.6</v>
      </c>
      <c r="AA742" s="5">
        <v>93.1</v>
      </c>
      <c r="AB742" s="5">
        <v>119.1</v>
      </c>
      <c r="AC742" s="5">
        <v>103.8</v>
      </c>
      <c r="AD742" s="5">
        <v>112.4</v>
      </c>
      <c r="AE742" s="5">
        <v>93.6</v>
      </c>
      <c r="AF742" s="5">
        <v>90.3</v>
      </c>
      <c r="AG742" s="5">
        <v>91.8</v>
      </c>
      <c r="AH742" s="5">
        <v>99.4</v>
      </c>
      <c r="AI742" s="5">
        <v>97.6</v>
      </c>
      <c r="AJ742" s="5">
        <v>92.7</v>
      </c>
      <c r="AK742" s="5">
        <v>92</v>
      </c>
      <c r="AL742" s="5">
        <v>94.3</v>
      </c>
      <c r="AM742" s="5">
        <v>98.6</v>
      </c>
      <c r="AN742" s="5">
        <v>83</v>
      </c>
      <c r="AO742" s="5">
        <v>90.6</v>
      </c>
      <c r="AP742" s="5">
        <v>93.3</v>
      </c>
      <c r="AQ742" s="5">
        <v>79.3</v>
      </c>
      <c r="AR742" s="5">
        <v>77.3</v>
      </c>
      <c r="AS742" s="5">
        <v>79.900000000000006</v>
      </c>
      <c r="AT742" s="5">
        <v>83.3</v>
      </c>
      <c r="AU742" s="5">
        <v>83.4</v>
      </c>
      <c r="AV742" s="5">
        <v>83.7</v>
      </c>
      <c r="AW742" s="5">
        <v>83.6</v>
      </c>
      <c r="AX742" s="5">
        <v>83.3</v>
      </c>
      <c r="AY742" s="5">
        <v>83.7</v>
      </c>
      <c r="AZ742" s="5">
        <v>83.7</v>
      </c>
      <c r="BA742" s="5">
        <v>83.7</v>
      </c>
      <c r="BB742" s="5">
        <v>83.5</v>
      </c>
      <c r="BC742" s="5">
        <v>83.5</v>
      </c>
      <c r="BD742" s="5">
        <v>75.5</v>
      </c>
      <c r="BE742" s="5">
        <v>75.5</v>
      </c>
      <c r="BF742" s="5">
        <v>74.2</v>
      </c>
      <c r="BG742" s="5">
        <v>74.7</v>
      </c>
      <c r="BH742" s="5">
        <v>74</v>
      </c>
      <c r="BI742" s="5">
        <v>74.900000000000006</v>
      </c>
      <c r="BJ742" s="5">
        <v>74.900000000000006</v>
      </c>
      <c r="BK742" s="5">
        <v>74.900000000000006</v>
      </c>
      <c r="BL742" s="5">
        <v>74.900000000000006</v>
      </c>
      <c r="BM742" s="5">
        <v>74.900000000000006</v>
      </c>
      <c r="BN742" s="5">
        <v>79.2</v>
      </c>
      <c r="BO742" s="5">
        <v>79.2</v>
      </c>
      <c r="BP742" s="5">
        <v>79.599999999999994</v>
      </c>
      <c r="BQ742" s="5">
        <v>79.400000000000006</v>
      </c>
      <c r="BR742" s="5">
        <v>79.099999999999994</v>
      </c>
      <c r="BS742" s="5">
        <v>79.5</v>
      </c>
      <c r="BT742" s="5">
        <v>79.3</v>
      </c>
      <c r="BU742" s="5">
        <v>78.900000000000006</v>
      </c>
      <c r="BV742" s="5">
        <v>79.099999999999994</v>
      </c>
      <c r="BW742" s="5">
        <v>79.3</v>
      </c>
      <c r="BX742" s="5">
        <v>79.3</v>
      </c>
      <c r="BY742" s="5">
        <v>79.599999999999994</v>
      </c>
      <c r="BZ742" s="5">
        <v>79.3</v>
      </c>
      <c r="CA742" s="5">
        <v>79.099999999999994</v>
      </c>
      <c r="CB742" s="5">
        <v>77.400000000000006</v>
      </c>
      <c r="CC742" s="5">
        <v>77.5</v>
      </c>
      <c r="CD742" s="5">
        <v>77.400000000000006</v>
      </c>
      <c r="CE742" s="5">
        <v>77.400000000000006</v>
      </c>
      <c r="CF742" s="5">
        <v>77.7</v>
      </c>
      <c r="CG742" s="5">
        <v>78</v>
      </c>
      <c r="CH742" s="5">
        <v>78</v>
      </c>
      <c r="CI742" s="5">
        <v>77.7</v>
      </c>
      <c r="CJ742" s="5">
        <v>77.900000000000006</v>
      </c>
      <c r="CK742" s="5">
        <v>79.3</v>
      </c>
      <c r="CL742" s="5">
        <v>79.3</v>
      </c>
      <c r="CM742" s="5">
        <v>79.5</v>
      </c>
      <c r="CN742" s="5">
        <v>79.8</v>
      </c>
      <c r="CO742" s="5">
        <v>80</v>
      </c>
      <c r="CP742" s="5">
        <v>80.099999999999994</v>
      </c>
      <c r="CQ742" s="5">
        <v>80.400000000000006</v>
      </c>
      <c r="CR742" s="5">
        <v>80.599999999999994</v>
      </c>
      <c r="CS742" s="5">
        <v>80.900000000000006</v>
      </c>
      <c r="CT742" s="5">
        <v>81</v>
      </c>
      <c r="CU742" s="5">
        <v>81</v>
      </c>
      <c r="CV742" s="5">
        <v>81</v>
      </c>
      <c r="CW742" s="5">
        <v>81</v>
      </c>
      <c r="CX742" s="5">
        <v>81.3</v>
      </c>
      <c r="CY742" s="5">
        <v>81.5</v>
      </c>
      <c r="CZ742" s="5">
        <v>81.599999999999994</v>
      </c>
      <c r="DA742" s="5">
        <v>81.900000000000006</v>
      </c>
      <c r="DB742" s="5">
        <v>81.400000000000006</v>
      </c>
      <c r="DC742" s="5">
        <v>83.7</v>
      </c>
      <c r="DD742" s="5">
        <v>83.6</v>
      </c>
      <c r="DE742" s="5">
        <v>82.5</v>
      </c>
      <c r="DF742" s="5">
        <v>71.400000000000006</v>
      </c>
      <c r="DG742" s="5">
        <v>70.900000000000006</v>
      </c>
      <c r="DH742" s="5">
        <v>72.099999999999994</v>
      </c>
      <c r="DI742" s="5">
        <v>72.3</v>
      </c>
      <c r="DJ742" s="5">
        <v>74.2</v>
      </c>
      <c r="DK742" s="5">
        <v>74.2</v>
      </c>
      <c r="DL742" s="5">
        <v>75.099999999999994</v>
      </c>
      <c r="DM742" s="5">
        <v>75.3</v>
      </c>
      <c r="DN742" s="5">
        <v>73.2</v>
      </c>
      <c r="DO742" s="5">
        <v>73.099999999999994</v>
      </c>
      <c r="DP742" s="5">
        <v>73</v>
      </c>
      <c r="DQ742" s="5">
        <v>74.8</v>
      </c>
      <c r="DR742" s="5">
        <v>76.900000000000006</v>
      </c>
      <c r="DS742" s="5">
        <v>76.5</v>
      </c>
      <c r="DT742" s="5">
        <v>77.3</v>
      </c>
    </row>
    <row r="743" spans="1:124">
      <c r="A743" s="3" t="s">
        <v>1499</v>
      </c>
      <c r="B743" s="3" t="s">
        <v>1500</v>
      </c>
      <c r="C743" s="4">
        <v>0.28509000000000001</v>
      </c>
      <c r="D743" s="5">
        <v>101.6</v>
      </c>
      <c r="E743" s="5">
        <v>100.9</v>
      </c>
      <c r="F743" s="5">
        <v>102.2</v>
      </c>
      <c r="G743" s="5">
        <v>102.3</v>
      </c>
      <c r="H743" s="5">
        <v>101.1</v>
      </c>
      <c r="I743" s="5">
        <v>103.3</v>
      </c>
      <c r="J743" s="5">
        <v>103.6</v>
      </c>
      <c r="K743" s="5">
        <v>101.6</v>
      </c>
      <c r="L743" s="5">
        <v>101.1</v>
      </c>
      <c r="M743" s="5">
        <v>99.9</v>
      </c>
      <c r="N743" s="5">
        <v>101</v>
      </c>
      <c r="O743" s="5">
        <v>102.2</v>
      </c>
      <c r="P743" s="5">
        <v>102.7</v>
      </c>
      <c r="Q743" s="5">
        <v>103.8</v>
      </c>
      <c r="R743" s="5">
        <v>102</v>
      </c>
      <c r="S743" s="5">
        <v>101.9</v>
      </c>
      <c r="T743" s="5">
        <v>102</v>
      </c>
      <c r="U743" s="5">
        <v>103.9</v>
      </c>
      <c r="V743" s="5">
        <v>104.5</v>
      </c>
      <c r="W743" s="5">
        <v>105.2</v>
      </c>
      <c r="X743" s="5">
        <v>105.5</v>
      </c>
      <c r="Y743" s="5">
        <v>104.7</v>
      </c>
      <c r="Z743" s="5">
        <v>104.7</v>
      </c>
      <c r="AA743" s="5">
        <v>106.3</v>
      </c>
      <c r="AB743" s="5">
        <v>105.7</v>
      </c>
      <c r="AC743" s="5">
        <v>108.2</v>
      </c>
      <c r="AD743" s="5">
        <v>109.3</v>
      </c>
      <c r="AE743" s="5">
        <v>108.9</v>
      </c>
      <c r="AF743" s="5">
        <v>106.7</v>
      </c>
      <c r="AG743" s="5">
        <v>105.2</v>
      </c>
      <c r="AH743" s="5">
        <v>104.6</v>
      </c>
      <c r="AI743" s="5">
        <v>102.9</v>
      </c>
      <c r="AJ743" s="5">
        <v>102.6</v>
      </c>
      <c r="AK743" s="5">
        <v>105.2</v>
      </c>
      <c r="AL743" s="5">
        <v>105</v>
      </c>
      <c r="AM743" s="5">
        <v>106.7</v>
      </c>
      <c r="AN743" s="5">
        <v>106.5</v>
      </c>
      <c r="AO743" s="5">
        <v>104.5</v>
      </c>
      <c r="AP743" s="5">
        <v>105.1</v>
      </c>
      <c r="AQ743" s="5">
        <v>104.5</v>
      </c>
      <c r="AR743" s="5">
        <v>104</v>
      </c>
      <c r="AS743" s="5">
        <v>104.4</v>
      </c>
      <c r="AT743" s="5">
        <v>104.5</v>
      </c>
      <c r="AU743" s="5">
        <v>103.2</v>
      </c>
      <c r="AV743" s="5">
        <v>103.1</v>
      </c>
      <c r="AW743" s="5">
        <v>103.1</v>
      </c>
      <c r="AX743" s="5">
        <v>102.8</v>
      </c>
      <c r="AY743" s="5">
        <v>102.2</v>
      </c>
      <c r="AZ743" s="5">
        <v>102.9</v>
      </c>
      <c r="BA743" s="5">
        <v>102.1</v>
      </c>
      <c r="BB743" s="5">
        <v>102.5</v>
      </c>
      <c r="BC743" s="5">
        <v>103</v>
      </c>
      <c r="BD743" s="5">
        <v>103.2</v>
      </c>
      <c r="BE743" s="5">
        <v>102.7</v>
      </c>
      <c r="BF743" s="5">
        <v>103</v>
      </c>
      <c r="BG743" s="5">
        <v>102.7</v>
      </c>
      <c r="BH743" s="5">
        <v>103.3</v>
      </c>
      <c r="BI743" s="5">
        <v>103.8</v>
      </c>
      <c r="BJ743" s="5">
        <v>104.3</v>
      </c>
      <c r="BK743" s="5">
        <v>104.9</v>
      </c>
      <c r="BL743" s="5">
        <v>104.5</v>
      </c>
      <c r="BM743" s="5">
        <v>103.2</v>
      </c>
      <c r="BN743" s="5">
        <v>104.1</v>
      </c>
      <c r="BO743" s="5">
        <v>103.7</v>
      </c>
      <c r="BP743" s="5">
        <v>103.8</v>
      </c>
      <c r="BQ743" s="5">
        <v>107.6</v>
      </c>
      <c r="BR743" s="5">
        <v>107.4</v>
      </c>
      <c r="BS743" s="5">
        <v>106.4</v>
      </c>
      <c r="BT743" s="5">
        <v>107</v>
      </c>
      <c r="BU743" s="5">
        <v>107.3</v>
      </c>
      <c r="BV743" s="5">
        <v>107.1</v>
      </c>
      <c r="BW743" s="5">
        <v>107.7</v>
      </c>
      <c r="BX743" s="5">
        <v>107.9</v>
      </c>
      <c r="BY743" s="5">
        <v>109.8</v>
      </c>
      <c r="BZ743" s="5">
        <v>109.5</v>
      </c>
      <c r="CA743" s="5">
        <v>109.2</v>
      </c>
      <c r="CB743" s="5">
        <v>110.2</v>
      </c>
      <c r="CC743" s="5">
        <v>108.8</v>
      </c>
      <c r="CD743" s="5">
        <v>110</v>
      </c>
      <c r="CE743" s="5">
        <v>111.6</v>
      </c>
      <c r="CF743" s="5">
        <v>112.2</v>
      </c>
      <c r="CG743" s="5">
        <v>112.3</v>
      </c>
      <c r="CH743" s="5">
        <v>111.6</v>
      </c>
      <c r="CI743" s="5">
        <v>111.8</v>
      </c>
      <c r="CJ743" s="5">
        <v>111.8</v>
      </c>
      <c r="CK743" s="5">
        <v>111.3</v>
      </c>
      <c r="CL743" s="5">
        <v>110.6</v>
      </c>
      <c r="CM743" s="5">
        <v>111.3</v>
      </c>
      <c r="CN743" s="5">
        <v>112.4</v>
      </c>
      <c r="CO743" s="5">
        <v>112.4</v>
      </c>
      <c r="CP743" s="5">
        <v>110.8</v>
      </c>
      <c r="CQ743" s="5">
        <v>111.9</v>
      </c>
      <c r="CR743" s="5">
        <v>111.9</v>
      </c>
      <c r="CS743" s="5">
        <v>111.7</v>
      </c>
      <c r="CT743" s="5">
        <v>111.2</v>
      </c>
      <c r="CU743" s="5">
        <v>111.1</v>
      </c>
      <c r="CV743" s="5">
        <v>111.2</v>
      </c>
      <c r="CW743" s="5">
        <v>111.2</v>
      </c>
      <c r="CX743" s="5">
        <v>110.9</v>
      </c>
      <c r="CY743" s="5">
        <v>112</v>
      </c>
      <c r="CZ743" s="5">
        <v>113.2</v>
      </c>
      <c r="DA743" s="5">
        <v>113.8</v>
      </c>
      <c r="DB743" s="5">
        <v>114</v>
      </c>
      <c r="DC743" s="5">
        <v>113.5</v>
      </c>
      <c r="DD743" s="5">
        <v>114.4</v>
      </c>
      <c r="DE743" s="5">
        <v>115.6</v>
      </c>
      <c r="DF743" s="5">
        <v>115.2</v>
      </c>
      <c r="DG743" s="5">
        <v>115.6</v>
      </c>
      <c r="DH743" s="5">
        <v>115.2</v>
      </c>
      <c r="DI743" s="5">
        <v>116.5</v>
      </c>
      <c r="DJ743" s="5">
        <v>116.8</v>
      </c>
      <c r="DK743" s="5">
        <v>117</v>
      </c>
      <c r="DL743" s="5">
        <v>119.5</v>
      </c>
      <c r="DM743" s="5">
        <v>119.6</v>
      </c>
      <c r="DN743" s="5">
        <v>120</v>
      </c>
      <c r="DO743" s="5">
        <v>121.6</v>
      </c>
      <c r="DP743" s="5">
        <v>122.7</v>
      </c>
      <c r="DQ743" s="5">
        <v>123</v>
      </c>
      <c r="DR743" s="5">
        <v>124.1</v>
      </c>
      <c r="DS743" s="5">
        <v>124</v>
      </c>
      <c r="DT743" s="5">
        <v>125.3</v>
      </c>
    </row>
    <row r="744" spans="1:124">
      <c r="A744" s="3" t="s">
        <v>1501</v>
      </c>
      <c r="B744" s="3" t="s">
        <v>1502</v>
      </c>
      <c r="C744" s="4">
        <v>7.6200000000000004E-2</v>
      </c>
      <c r="D744" s="5">
        <v>108.3</v>
      </c>
      <c r="E744" s="5">
        <v>100.8</v>
      </c>
      <c r="F744" s="5">
        <v>102.7</v>
      </c>
      <c r="G744" s="5">
        <v>99.2</v>
      </c>
      <c r="H744" s="5">
        <v>97.5</v>
      </c>
      <c r="I744" s="5">
        <v>98.3</v>
      </c>
      <c r="J744" s="5">
        <v>106.1</v>
      </c>
      <c r="K744" s="5">
        <v>100.5</v>
      </c>
      <c r="L744" s="5">
        <v>100.1</v>
      </c>
      <c r="M744" s="5">
        <v>100.1</v>
      </c>
      <c r="N744" s="5">
        <v>104.1</v>
      </c>
      <c r="O744" s="5">
        <v>106</v>
      </c>
      <c r="P744" s="5">
        <v>100.7</v>
      </c>
      <c r="Q744" s="5">
        <v>104.2</v>
      </c>
      <c r="R744" s="5">
        <v>98</v>
      </c>
      <c r="S744" s="5">
        <v>93.7</v>
      </c>
      <c r="T744" s="5">
        <v>94.3</v>
      </c>
      <c r="U744" s="5">
        <v>98.9</v>
      </c>
      <c r="V744" s="5">
        <v>104.5</v>
      </c>
      <c r="W744" s="5">
        <v>107.5</v>
      </c>
      <c r="X744" s="5">
        <v>108.9</v>
      </c>
      <c r="Y744" s="5">
        <v>104.9</v>
      </c>
      <c r="Z744" s="5">
        <v>96.4</v>
      </c>
      <c r="AA744" s="5">
        <v>107.6</v>
      </c>
      <c r="AB744" s="5">
        <v>106</v>
      </c>
      <c r="AC744" s="5">
        <v>113</v>
      </c>
      <c r="AD744" s="5">
        <v>110.3</v>
      </c>
      <c r="AE744" s="5">
        <v>114.5</v>
      </c>
      <c r="AF744" s="5">
        <v>108.2</v>
      </c>
      <c r="AG744" s="5">
        <v>104.5</v>
      </c>
      <c r="AH744" s="5">
        <v>103.7</v>
      </c>
      <c r="AI744" s="5">
        <v>98.8</v>
      </c>
      <c r="AJ744" s="5">
        <v>93</v>
      </c>
      <c r="AK744" s="5">
        <v>98.4</v>
      </c>
      <c r="AL744" s="5">
        <v>103.6</v>
      </c>
      <c r="AM744" s="5">
        <v>108.3</v>
      </c>
      <c r="AN744" s="5">
        <v>105.3</v>
      </c>
      <c r="AO744" s="5">
        <v>99</v>
      </c>
      <c r="AP744" s="5">
        <v>97.6</v>
      </c>
      <c r="AQ744" s="5">
        <v>93.1</v>
      </c>
      <c r="AR744" s="5">
        <v>91.5</v>
      </c>
      <c r="AS744" s="5">
        <v>92.4</v>
      </c>
      <c r="AT744" s="5">
        <v>93.8</v>
      </c>
      <c r="AU744" s="5">
        <v>94</v>
      </c>
      <c r="AV744" s="5">
        <v>93.4</v>
      </c>
      <c r="AW744" s="5">
        <v>93</v>
      </c>
      <c r="AX744" s="5">
        <v>93.2</v>
      </c>
      <c r="AY744" s="5">
        <v>93.4</v>
      </c>
      <c r="AZ744" s="5">
        <v>93.4</v>
      </c>
      <c r="BA744" s="5">
        <v>92.2</v>
      </c>
      <c r="BB744" s="5">
        <v>92.5</v>
      </c>
      <c r="BC744" s="5">
        <v>91.9</v>
      </c>
      <c r="BD744" s="5">
        <v>93.1</v>
      </c>
      <c r="BE744" s="5">
        <v>92.9</v>
      </c>
      <c r="BF744" s="5">
        <v>93</v>
      </c>
      <c r="BG744" s="5">
        <v>93.2</v>
      </c>
      <c r="BH744" s="5">
        <v>93.5</v>
      </c>
      <c r="BI744" s="5">
        <v>94.1</v>
      </c>
      <c r="BJ744" s="5">
        <v>94</v>
      </c>
      <c r="BK744" s="5">
        <v>98.3</v>
      </c>
      <c r="BL744" s="5">
        <v>97.9</v>
      </c>
      <c r="BM744" s="5">
        <v>93.5</v>
      </c>
      <c r="BN744" s="5">
        <v>93.5</v>
      </c>
      <c r="BO744" s="5">
        <v>93.5</v>
      </c>
      <c r="BP744" s="5">
        <v>94.1</v>
      </c>
      <c r="BQ744" s="5">
        <v>102</v>
      </c>
      <c r="BR744" s="5">
        <v>101.8</v>
      </c>
      <c r="BS744" s="5">
        <v>97.4</v>
      </c>
      <c r="BT744" s="5">
        <v>97.5</v>
      </c>
      <c r="BU744" s="5">
        <v>96.4</v>
      </c>
      <c r="BV744" s="5">
        <v>96.8</v>
      </c>
      <c r="BW744" s="5">
        <v>97.1</v>
      </c>
      <c r="BX744" s="5">
        <v>97</v>
      </c>
      <c r="BY744" s="5">
        <v>96.9</v>
      </c>
      <c r="BZ744" s="5">
        <v>97.6</v>
      </c>
      <c r="CA744" s="5">
        <v>97.4</v>
      </c>
      <c r="CB744" s="5">
        <v>105.5</v>
      </c>
      <c r="CC744" s="5">
        <v>101.9</v>
      </c>
      <c r="CD744" s="5">
        <v>104.7</v>
      </c>
      <c r="CE744" s="5">
        <v>110.3</v>
      </c>
      <c r="CF744" s="5">
        <v>109.9</v>
      </c>
      <c r="CG744" s="5">
        <v>110.9</v>
      </c>
      <c r="CH744" s="5">
        <v>111.6</v>
      </c>
      <c r="CI744" s="5">
        <v>112.4</v>
      </c>
      <c r="CJ744" s="5">
        <v>112.6</v>
      </c>
      <c r="CK744" s="5">
        <v>113.3</v>
      </c>
      <c r="CL744" s="5">
        <v>110.7</v>
      </c>
      <c r="CM744" s="5">
        <v>113</v>
      </c>
      <c r="CN744" s="5">
        <v>113</v>
      </c>
      <c r="CO744" s="5">
        <v>113.4</v>
      </c>
      <c r="CP744" s="5">
        <v>109.2</v>
      </c>
      <c r="CQ744" s="5">
        <v>114.8</v>
      </c>
      <c r="CR744" s="5">
        <v>115</v>
      </c>
      <c r="CS744" s="5">
        <v>114.7</v>
      </c>
      <c r="CT744" s="5">
        <v>114.3</v>
      </c>
      <c r="CU744" s="5">
        <v>114.3</v>
      </c>
      <c r="CV744" s="5">
        <v>114.7</v>
      </c>
      <c r="CW744" s="5">
        <v>109.3</v>
      </c>
      <c r="CX744" s="5">
        <v>113</v>
      </c>
      <c r="CY744" s="5">
        <v>113.8</v>
      </c>
      <c r="CZ744" s="5">
        <v>115.1</v>
      </c>
      <c r="DA744" s="5">
        <v>113.4</v>
      </c>
      <c r="DB744" s="5">
        <v>114.4</v>
      </c>
      <c r="DC744" s="5">
        <v>113.3</v>
      </c>
      <c r="DD744" s="5">
        <v>115.6</v>
      </c>
      <c r="DE744" s="5">
        <v>117.3</v>
      </c>
      <c r="DF744" s="5">
        <v>118.7</v>
      </c>
      <c r="DG744" s="5">
        <v>119.3</v>
      </c>
      <c r="DH744" s="5">
        <v>114.7</v>
      </c>
      <c r="DI744" s="5">
        <v>118.8</v>
      </c>
      <c r="DJ744" s="5">
        <v>120.8</v>
      </c>
      <c r="DK744" s="5">
        <v>120</v>
      </c>
      <c r="DL744" s="5">
        <v>125.5</v>
      </c>
      <c r="DM744" s="5">
        <v>125.5</v>
      </c>
      <c r="DN744" s="5">
        <v>126</v>
      </c>
      <c r="DO744" s="5">
        <v>129.1</v>
      </c>
      <c r="DP744" s="5">
        <v>135</v>
      </c>
      <c r="DQ744" s="5">
        <v>134.69999999999999</v>
      </c>
      <c r="DR744" s="5">
        <v>136</v>
      </c>
      <c r="DS744" s="5">
        <v>134.69999999999999</v>
      </c>
      <c r="DT744" s="5">
        <v>137.6</v>
      </c>
    </row>
    <row r="745" spans="1:124">
      <c r="A745" s="3" t="s">
        <v>1503</v>
      </c>
      <c r="B745" s="3" t="s">
        <v>1504</v>
      </c>
      <c r="C745" s="4">
        <v>4.086E-2</v>
      </c>
      <c r="D745" s="5">
        <v>99.2</v>
      </c>
      <c r="E745" s="5">
        <v>96</v>
      </c>
      <c r="F745" s="5">
        <v>91.8</v>
      </c>
      <c r="G745" s="5">
        <v>98.5</v>
      </c>
      <c r="H745" s="5">
        <v>96.1</v>
      </c>
      <c r="I745" s="5">
        <v>100.7</v>
      </c>
      <c r="J745" s="5">
        <v>96.7</v>
      </c>
      <c r="K745" s="5">
        <v>104.6</v>
      </c>
      <c r="L745" s="5">
        <v>102.2</v>
      </c>
      <c r="M745" s="5">
        <v>102.8</v>
      </c>
      <c r="N745" s="5">
        <v>100.3</v>
      </c>
      <c r="O745" s="5">
        <v>99.5</v>
      </c>
      <c r="P745" s="5">
        <v>101.4</v>
      </c>
      <c r="Q745" s="5">
        <v>102.2</v>
      </c>
      <c r="R745" s="5">
        <v>102.2</v>
      </c>
      <c r="S745" s="5">
        <v>108.3</v>
      </c>
      <c r="T745" s="5">
        <v>105.9</v>
      </c>
      <c r="U745" s="5">
        <v>109.4</v>
      </c>
      <c r="V745" s="5">
        <v>108.5</v>
      </c>
      <c r="W745" s="5">
        <v>109.6</v>
      </c>
      <c r="X745" s="5">
        <v>99.2</v>
      </c>
      <c r="Y745" s="5">
        <v>98.2</v>
      </c>
      <c r="Z745" s="5">
        <v>113.4</v>
      </c>
      <c r="AA745" s="5">
        <v>104.1</v>
      </c>
      <c r="AB745" s="5">
        <v>100.5</v>
      </c>
      <c r="AC745" s="5">
        <v>101.6</v>
      </c>
      <c r="AD745" s="5">
        <v>108.1</v>
      </c>
      <c r="AE745" s="5">
        <v>103.9</v>
      </c>
      <c r="AF745" s="5">
        <v>97.3</v>
      </c>
      <c r="AG745" s="5">
        <v>98.4</v>
      </c>
      <c r="AH745" s="5">
        <v>102.5</v>
      </c>
      <c r="AI745" s="5">
        <v>101</v>
      </c>
      <c r="AJ745" s="5">
        <v>100.2</v>
      </c>
      <c r="AK745" s="5">
        <v>105.3</v>
      </c>
      <c r="AL745" s="5">
        <v>99.6</v>
      </c>
      <c r="AM745" s="5">
        <v>100.3</v>
      </c>
      <c r="AN745" s="5">
        <v>101.9</v>
      </c>
      <c r="AO745" s="5">
        <v>99.9</v>
      </c>
      <c r="AP745" s="5">
        <v>100.5</v>
      </c>
      <c r="AQ745" s="5">
        <v>101</v>
      </c>
      <c r="AR745" s="5">
        <v>102.6</v>
      </c>
      <c r="AS745" s="5">
        <v>102.5</v>
      </c>
      <c r="AT745" s="5">
        <v>101.4</v>
      </c>
      <c r="AU745" s="5">
        <v>101.4</v>
      </c>
      <c r="AV745" s="5">
        <v>101.4</v>
      </c>
      <c r="AW745" s="5">
        <v>102.2</v>
      </c>
      <c r="AX745" s="5">
        <v>102.2</v>
      </c>
      <c r="AY745" s="5">
        <v>101</v>
      </c>
      <c r="AZ745" s="5">
        <v>101</v>
      </c>
      <c r="BA745" s="5">
        <v>101</v>
      </c>
      <c r="BB745" s="5">
        <v>101</v>
      </c>
      <c r="BC745" s="5">
        <v>101.6</v>
      </c>
      <c r="BD745" s="5">
        <v>101.5</v>
      </c>
      <c r="BE745" s="5">
        <v>101.7</v>
      </c>
      <c r="BF745" s="5">
        <v>101.7</v>
      </c>
      <c r="BG745" s="5">
        <v>101.7</v>
      </c>
      <c r="BH745" s="5">
        <v>103.3</v>
      </c>
      <c r="BI745" s="5">
        <v>103.3</v>
      </c>
      <c r="BJ745" s="5">
        <v>103.3</v>
      </c>
      <c r="BK745" s="5">
        <v>103.3</v>
      </c>
      <c r="BL745" s="5">
        <v>103.3</v>
      </c>
      <c r="BM745" s="5">
        <v>103.3</v>
      </c>
      <c r="BN745" s="5">
        <v>103.6</v>
      </c>
      <c r="BO745" s="5">
        <v>103.6</v>
      </c>
      <c r="BP745" s="5">
        <v>104.1</v>
      </c>
      <c r="BQ745" s="5">
        <v>104.1</v>
      </c>
      <c r="BR745" s="5">
        <v>104.2</v>
      </c>
      <c r="BS745" s="5">
        <v>104.2</v>
      </c>
      <c r="BT745" s="5">
        <v>104.4</v>
      </c>
      <c r="BU745" s="5">
        <v>104.4</v>
      </c>
      <c r="BV745" s="5">
        <v>105.2</v>
      </c>
      <c r="BW745" s="5">
        <v>105.7</v>
      </c>
      <c r="BX745" s="5">
        <v>105.9</v>
      </c>
      <c r="BY745" s="5">
        <v>106.1</v>
      </c>
      <c r="BZ745" s="5">
        <v>107</v>
      </c>
      <c r="CA745" s="5">
        <v>107.2</v>
      </c>
      <c r="CB745" s="5">
        <v>106.4</v>
      </c>
      <c r="CC745" s="5">
        <v>106.4</v>
      </c>
      <c r="CD745" s="5">
        <v>107.7</v>
      </c>
      <c r="CE745" s="5">
        <v>108.1</v>
      </c>
      <c r="CF745" s="5">
        <v>108.4</v>
      </c>
      <c r="CG745" s="5">
        <v>107.9</v>
      </c>
      <c r="CH745" s="5">
        <v>107.1</v>
      </c>
      <c r="CI745" s="5">
        <v>108.5</v>
      </c>
      <c r="CJ745" s="5">
        <v>108.5</v>
      </c>
      <c r="CK745" s="5">
        <v>108.7</v>
      </c>
      <c r="CL745" s="5">
        <v>108.7</v>
      </c>
      <c r="CM745" s="5">
        <v>109</v>
      </c>
      <c r="CN745" s="5">
        <v>108.8</v>
      </c>
      <c r="CO745" s="5">
        <v>109.1</v>
      </c>
      <c r="CP745" s="5">
        <v>109.3</v>
      </c>
      <c r="CQ745" s="5">
        <v>109.3</v>
      </c>
      <c r="CR745" s="5">
        <v>108.8</v>
      </c>
      <c r="CS745" s="5">
        <v>108.5</v>
      </c>
      <c r="CT745" s="5">
        <v>108.9</v>
      </c>
      <c r="CU745" s="5">
        <v>108.9</v>
      </c>
      <c r="CV745" s="5">
        <v>108.8</v>
      </c>
      <c r="CW745" s="5">
        <v>108.2</v>
      </c>
      <c r="CX745" s="5">
        <v>108.6</v>
      </c>
      <c r="CY745" s="5">
        <v>108.1</v>
      </c>
      <c r="CZ745" s="5">
        <v>108.6</v>
      </c>
      <c r="DA745" s="5">
        <v>109.2</v>
      </c>
      <c r="DB745" s="5">
        <v>109.4</v>
      </c>
      <c r="DC745" s="5">
        <v>109.9</v>
      </c>
      <c r="DD745" s="5">
        <v>109.5</v>
      </c>
      <c r="DE745" s="5">
        <v>109.7</v>
      </c>
      <c r="DF745" s="5">
        <v>109.9</v>
      </c>
      <c r="DG745" s="5">
        <v>110</v>
      </c>
      <c r="DH745" s="5">
        <v>109.7</v>
      </c>
      <c r="DI745" s="5">
        <v>109.6</v>
      </c>
      <c r="DJ745" s="5">
        <v>110</v>
      </c>
      <c r="DK745" s="5">
        <v>110</v>
      </c>
      <c r="DL745" s="5">
        <v>110.1</v>
      </c>
      <c r="DM745" s="5">
        <v>110.6</v>
      </c>
      <c r="DN745" s="5">
        <v>111.3</v>
      </c>
      <c r="DO745" s="5">
        <v>111.8</v>
      </c>
      <c r="DP745" s="5">
        <v>111.9</v>
      </c>
      <c r="DQ745" s="5">
        <v>111.8</v>
      </c>
      <c r="DR745" s="5">
        <v>112.1</v>
      </c>
      <c r="DS745" s="5">
        <v>112.8</v>
      </c>
      <c r="DT745" s="5">
        <v>113.1</v>
      </c>
    </row>
    <row r="746" spans="1:124">
      <c r="A746" s="3" t="s">
        <v>1505</v>
      </c>
      <c r="B746" s="3" t="s">
        <v>1506</v>
      </c>
      <c r="C746" s="4">
        <v>0.16803000000000001</v>
      </c>
      <c r="D746" s="5">
        <v>99.2</v>
      </c>
      <c r="E746" s="5">
        <v>102.1</v>
      </c>
      <c r="F746" s="5">
        <v>104.4</v>
      </c>
      <c r="G746" s="5">
        <v>104.6</v>
      </c>
      <c r="H746" s="5">
        <v>104</v>
      </c>
      <c r="I746" s="5">
        <v>106.2</v>
      </c>
      <c r="J746" s="5">
        <v>104.1</v>
      </c>
      <c r="K746" s="5">
        <v>101.3</v>
      </c>
      <c r="L746" s="5">
        <v>101.2</v>
      </c>
      <c r="M746" s="5">
        <v>99.1</v>
      </c>
      <c r="N746" s="5">
        <v>99.8</v>
      </c>
      <c r="O746" s="5">
        <v>101.2</v>
      </c>
      <c r="P746" s="5">
        <v>103.9</v>
      </c>
      <c r="Q746" s="5">
        <v>104.1</v>
      </c>
      <c r="R746" s="5">
        <v>103.7</v>
      </c>
      <c r="S746" s="5">
        <v>104.1</v>
      </c>
      <c r="T746" s="5">
        <v>104.6</v>
      </c>
      <c r="U746" s="5">
        <v>104.9</v>
      </c>
      <c r="V746" s="5">
        <v>103.5</v>
      </c>
      <c r="W746" s="5">
        <v>103.1</v>
      </c>
      <c r="X746" s="5">
        <v>105.5</v>
      </c>
      <c r="Y746" s="5">
        <v>106.1</v>
      </c>
      <c r="Z746" s="5">
        <v>106.4</v>
      </c>
      <c r="AA746" s="5">
        <v>106.3</v>
      </c>
      <c r="AB746" s="5">
        <v>106.8</v>
      </c>
      <c r="AC746" s="5">
        <v>107.6</v>
      </c>
      <c r="AD746" s="5">
        <v>109.2</v>
      </c>
      <c r="AE746" s="5">
        <v>107.5</v>
      </c>
      <c r="AF746" s="5">
        <v>108.3</v>
      </c>
      <c r="AG746" s="5">
        <v>107.2</v>
      </c>
      <c r="AH746" s="5">
        <v>105.6</v>
      </c>
      <c r="AI746" s="5">
        <v>105.2</v>
      </c>
      <c r="AJ746" s="5">
        <v>107.5</v>
      </c>
      <c r="AK746" s="5">
        <v>108.2</v>
      </c>
      <c r="AL746" s="5">
        <v>107</v>
      </c>
      <c r="AM746" s="5">
        <v>107.6</v>
      </c>
      <c r="AN746" s="5">
        <v>108.1</v>
      </c>
      <c r="AO746" s="5">
        <v>108.1</v>
      </c>
      <c r="AP746" s="5">
        <v>109.6</v>
      </c>
      <c r="AQ746" s="5">
        <v>110.5</v>
      </c>
      <c r="AR746" s="5">
        <v>110</v>
      </c>
      <c r="AS746" s="5">
        <v>110.3</v>
      </c>
      <c r="AT746" s="5">
        <v>110.1</v>
      </c>
      <c r="AU746" s="5">
        <v>107.8</v>
      </c>
      <c r="AV746" s="5">
        <v>107.9</v>
      </c>
      <c r="AW746" s="5">
        <v>107.9</v>
      </c>
      <c r="AX746" s="5">
        <v>107.3</v>
      </c>
      <c r="AY746" s="5">
        <v>106.5</v>
      </c>
      <c r="AZ746" s="5">
        <v>107.7</v>
      </c>
      <c r="BA746" s="5">
        <v>106.8</v>
      </c>
      <c r="BB746" s="5">
        <v>107.4</v>
      </c>
      <c r="BC746" s="5">
        <v>108.5</v>
      </c>
      <c r="BD746" s="5">
        <v>108.2</v>
      </c>
      <c r="BE746" s="5">
        <v>107.4</v>
      </c>
      <c r="BF746" s="5">
        <v>107.9</v>
      </c>
      <c r="BG746" s="5">
        <v>107.2</v>
      </c>
      <c r="BH746" s="5">
        <v>107.8</v>
      </c>
      <c r="BI746" s="5">
        <v>108.2</v>
      </c>
      <c r="BJ746" s="5">
        <v>109.2</v>
      </c>
      <c r="BK746" s="5">
        <v>108.3</v>
      </c>
      <c r="BL746" s="5">
        <v>107.8</v>
      </c>
      <c r="BM746" s="5">
        <v>107.5</v>
      </c>
      <c r="BN746" s="5">
        <v>109</v>
      </c>
      <c r="BO746" s="5">
        <v>108.3</v>
      </c>
      <c r="BP746" s="5">
        <v>108.2</v>
      </c>
      <c r="BQ746" s="5">
        <v>111</v>
      </c>
      <c r="BR746" s="5">
        <v>110.8</v>
      </c>
      <c r="BS746" s="5">
        <v>111</v>
      </c>
      <c r="BT746" s="5">
        <v>112</v>
      </c>
      <c r="BU746" s="5">
        <v>112.9</v>
      </c>
      <c r="BV746" s="5">
        <v>112.3</v>
      </c>
      <c r="BW746" s="5">
        <v>112.9</v>
      </c>
      <c r="BX746" s="5">
        <v>113.3</v>
      </c>
      <c r="BY746" s="5">
        <v>116.6</v>
      </c>
      <c r="BZ746" s="5">
        <v>115.5</v>
      </c>
      <c r="CA746" s="5">
        <v>115</v>
      </c>
      <c r="CB746" s="5">
        <v>113.2</v>
      </c>
      <c r="CC746" s="5">
        <v>112.5</v>
      </c>
      <c r="CD746" s="5">
        <v>113</v>
      </c>
      <c r="CE746" s="5">
        <v>113.1</v>
      </c>
      <c r="CF746" s="5">
        <v>114.1</v>
      </c>
      <c r="CG746" s="5">
        <v>114</v>
      </c>
      <c r="CH746" s="5">
        <v>112.6</v>
      </c>
      <c r="CI746" s="5">
        <v>112.3</v>
      </c>
      <c r="CJ746" s="5">
        <v>112.2</v>
      </c>
      <c r="CK746" s="5">
        <v>111.1</v>
      </c>
      <c r="CL746" s="5">
        <v>111.1</v>
      </c>
      <c r="CM746" s="5">
        <v>111.2</v>
      </c>
      <c r="CN746" s="5">
        <v>113</v>
      </c>
      <c r="CO746" s="5">
        <v>112.7</v>
      </c>
      <c r="CP746" s="5">
        <v>111.9</v>
      </c>
      <c r="CQ746" s="5">
        <v>111.3</v>
      </c>
      <c r="CR746" s="5">
        <v>111.2</v>
      </c>
      <c r="CS746" s="5">
        <v>111.1</v>
      </c>
      <c r="CT746" s="5">
        <v>110.4</v>
      </c>
      <c r="CU746" s="5">
        <v>110.3</v>
      </c>
      <c r="CV746" s="5">
        <v>110.3</v>
      </c>
      <c r="CW746" s="5">
        <v>112.8</v>
      </c>
      <c r="CX746" s="5">
        <v>110.5</v>
      </c>
      <c r="CY746" s="5">
        <v>112.2</v>
      </c>
      <c r="CZ746" s="5">
        <v>113.4</v>
      </c>
      <c r="DA746" s="5">
        <v>115.1</v>
      </c>
      <c r="DB746" s="5">
        <v>114.9</v>
      </c>
      <c r="DC746" s="5">
        <v>114.5</v>
      </c>
      <c r="DD746" s="5">
        <v>115</v>
      </c>
      <c r="DE746" s="5">
        <v>116.2</v>
      </c>
      <c r="DF746" s="5">
        <v>114.9</v>
      </c>
      <c r="DG746" s="5">
        <v>115.2</v>
      </c>
      <c r="DH746" s="5">
        <v>116.7</v>
      </c>
      <c r="DI746" s="5">
        <v>117.1</v>
      </c>
      <c r="DJ746" s="5">
        <v>116.6</v>
      </c>
      <c r="DK746" s="5">
        <v>117.4</v>
      </c>
      <c r="DL746" s="5">
        <v>119</v>
      </c>
      <c r="DM746" s="5">
        <v>119.1</v>
      </c>
      <c r="DN746" s="5">
        <v>119.3</v>
      </c>
      <c r="DO746" s="5">
        <v>120.6</v>
      </c>
      <c r="DP746" s="5">
        <v>119.7</v>
      </c>
      <c r="DQ746" s="5">
        <v>120.4</v>
      </c>
      <c r="DR746" s="5">
        <v>121.6</v>
      </c>
      <c r="DS746" s="5">
        <v>121.9</v>
      </c>
      <c r="DT746" s="5">
        <v>122.7</v>
      </c>
    </row>
    <row r="747" spans="1:124">
      <c r="A747" s="3" t="s">
        <v>1475</v>
      </c>
      <c r="B747" s="3" t="s">
        <v>1507</v>
      </c>
      <c r="C747" s="4">
        <v>5.8199999999999997E-3</v>
      </c>
      <c r="D747" s="5">
        <v>103.1</v>
      </c>
      <c r="E747" s="5">
        <v>103.1</v>
      </c>
      <c r="F747" s="5">
        <v>103.1</v>
      </c>
      <c r="G747" s="5">
        <v>103.1</v>
      </c>
      <c r="H747" s="5">
        <v>103.1</v>
      </c>
      <c r="I747" s="5">
        <v>103.1</v>
      </c>
      <c r="J747" s="5">
        <v>103.1</v>
      </c>
      <c r="K747" s="5">
        <v>103.1</v>
      </c>
      <c r="L747" s="5">
        <v>103.1</v>
      </c>
      <c r="M747" s="5">
        <v>103.1</v>
      </c>
      <c r="N747" s="5">
        <v>103.1</v>
      </c>
      <c r="O747" s="5">
        <v>103.1</v>
      </c>
      <c r="P747" s="5">
        <v>103.1</v>
      </c>
      <c r="Q747" s="5">
        <v>103.1</v>
      </c>
      <c r="R747" s="5">
        <v>103.1</v>
      </c>
      <c r="S747" s="5">
        <v>103.1</v>
      </c>
      <c r="T747" s="5">
        <v>103.1</v>
      </c>
      <c r="U747" s="5">
        <v>103.1</v>
      </c>
      <c r="V747" s="5">
        <v>103.1</v>
      </c>
      <c r="W747" s="5">
        <v>103.1</v>
      </c>
      <c r="X747" s="5">
        <v>103.1</v>
      </c>
      <c r="Y747" s="5">
        <v>103.1</v>
      </c>
      <c r="Z747" s="5">
        <v>103.1</v>
      </c>
      <c r="AA747" s="5">
        <v>103.1</v>
      </c>
      <c r="AB747" s="5">
        <v>140.6</v>
      </c>
      <c r="AC747" s="5">
        <v>140.6</v>
      </c>
      <c r="AD747" s="5">
        <v>140.6</v>
      </c>
      <c r="AE747" s="5">
        <v>140.6</v>
      </c>
      <c r="AF747" s="5">
        <v>140.6</v>
      </c>
      <c r="AG747" s="5">
        <v>140.6</v>
      </c>
      <c r="AH747" s="5">
        <v>140.6</v>
      </c>
      <c r="AI747" s="5">
        <v>140.6</v>
      </c>
      <c r="AJ747" s="5">
        <v>140.6</v>
      </c>
      <c r="AK747" s="5">
        <v>140.6</v>
      </c>
      <c r="AL747" s="5">
        <v>140.6</v>
      </c>
      <c r="AM747" s="5">
        <v>140.6</v>
      </c>
      <c r="AN747" s="5">
        <v>131.5</v>
      </c>
      <c r="AO747" s="5">
        <v>131.5</v>
      </c>
      <c r="AP747" s="5">
        <v>131.5</v>
      </c>
      <c r="AQ747" s="5">
        <v>131.5</v>
      </c>
      <c r="AR747" s="5">
        <v>131.5</v>
      </c>
      <c r="AS747" s="5">
        <v>131.5</v>
      </c>
      <c r="AT747" s="5">
        <v>131.5</v>
      </c>
      <c r="AU747" s="5">
        <v>131.5</v>
      </c>
      <c r="AV747" s="5">
        <v>131.5</v>
      </c>
      <c r="AW747" s="5">
        <v>131.5</v>
      </c>
      <c r="AX747" s="5">
        <v>130.19999999999999</v>
      </c>
      <c r="AY747" s="5">
        <v>130.19999999999999</v>
      </c>
      <c r="AZ747" s="5">
        <v>130.19999999999999</v>
      </c>
      <c r="BA747" s="5">
        <v>130.19999999999999</v>
      </c>
      <c r="BB747" s="5">
        <v>130.19999999999999</v>
      </c>
      <c r="BC747" s="5">
        <v>130.19999999999999</v>
      </c>
      <c r="BD747" s="5">
        <v>130.19999999999999</v>
      </c>
      <c r="BE747" s="5">
        <v>130.19999999999999</v>
      </c>
      <c r="BF747" s="5">
        <v>130.19999999999999</v>
      </c>
      <c r="BG747" s="5">
        <v>130.19999999999999</v>
      </c>
      <c r="BH747" s="5">
        <v>130.19999999999999</v>
      </c>
      <c r="BI747" s="5">
        <v>130.19999999999999</v>
      </c>
      <c r="BJ747" s="5">
        <v>130.19999999999999</v>
      </c>
      <c r="BK747" s="5">
        <v>130.19999999999999</v>
      </c>
      <c r="BL747" s="5">
        <v>130.19999999999999</v>
      </c>
      <c r="BM747" s="5">
        <v>130.19999999999999</v>
      </c>
      <c r="BN747" s="5">
        <v>130.19999999999999</v>
      </c>
      <c r="BO747" s="5">
        <v>130.19999999999999</v>
      </c>
      <c r="BP747" s="5">
        <v>130.19999999999999</v>
      </c>
      <c r="BQ747" s="5">
        <v>130.19999999999999</v>
      </c>
      <c r="BR747" s="5">
        <v>130.19999999999999</v>
      </c>
      <c r="BS747" s="5">
        <v>130.19999999999999</v>
      </c>
      <c r="BT747" s="5">
        <v>130.19999999999999</v>
      </c>
      <c r="BU747" s="5">
        <v>130.19999999999999</v>
      </c>
      <c r="BV747" s="5">
        <v>130.19999999999999</v>
      </c>
      <c r="BW747" s="5">
        <v>130.19999999999999</v>
      </c>
      <c r="BX747" s="5">
        <v>130.19999999999999</v>
      </c>
      <c r="BY747" s="5">
        <v>130.19999999999999</v>
      </c>
      <c r="BZ747" s="5">
        <v>130.19999999999999</v>
      </c>
      <c r="CA747" s="5">
        <v>130.19999999999999</v>
      </c>
      <c r="CB747" s="5">
        <v>130.19999999999999</v>
      </c>
      <c r="CC747" s="5">
        <v>130.19999999999999</v>
      </c>
      <c r="CD747" s="5">
        <v>130.19999999999999</v>
      </c>
      <c r="CE747" s="5">
        <v>130.19999999999999</v>
      </c>
      <c r="CF747" s="5">
        <v>130.19999999999999</v>
      </c>
      <c r="CG747" s="5">
        <v>130.19999999999999</v>
      </c>
      <c r="CH747" s="5">
        <v>130.19999999999999</v>
      </c>
      <c r="CI747" s="5">
        <v>130.19999999999999</v>
      </c>
      <c r="CJ747" s="5">
        <v>130.19999999999999</v>
      </c>
      <c r="CK747" s="5">
        <v>130.19999999999999</v>
      </c>
      <c r="CL747" s="5">
        <v>130.19999999999999</v>
      </c>
      <c r="CM747" s="5">
        <v>130.19999999999999</v>
      </c>
      <c r="CN747" s="5">
        <v>130.19999999999999</v>
      </c>
      <c r="CO747" s="5">
        <v>130.19999999999999</v>
      </c>
      <c r="CP747" s="5">
        <v>130.19999999999999</v>
      </c>
      <c r="CQ747" s="5">
        <v>130.19999999999999</v>
      </c>
      <c r="CR747" s="5">
        <v>130.19999999999999</v>
      </c>
      <c r="CS747" s="5">
        <v>130.19999999999999</v>
      </c>
      <c r="CT747" s="5">
        <v>130.19999999999999</v>
      </c>
      <c r="CU747" s="5">
        <v>130.19999999999999</v>
      </c>
      <c r="CV747" s="5">
        <v>130.19999999999999</v>
      </c>
      <c r="CW747" s="5">
        <v>130.19999999999999</v>
      </c>
      <c r="CX747" s="5">
        <v>130.19999999999999</v>
      </c>
      <c r="CY747" s="5">
        <v>130.19999999999999</v>
      </c>
      <c r="CZ747" s="5">
        <v>130.19999999999999</v>
      </c>
      <c r="DA747" s="5">
        <v>130.19999999999999</v>
      </c>
      <c r="DB747" s="5">
        <v>130.19999999999999</v>
      </c>
      <c r="DC747" s="5">
        <v>130.19999999999999</v>
      </c>
      <c r="DD747" s="5">
        <v>130.19999999999999</v>
      </c>
      <c r="DE747" s="5">
        <v>130.19999999999999</v>
      </c>
      <c r="DF747" s="5">
        <v>130.19999999999999</v>
      </c>
      <c r="DG747" s="5">
        <v>130.19999999999999</v>
      </c>
      <c r="DH747" s="5">
        <v>130.19999999999999</v>
      </c>
      <c r="DI747" s="5">
        <v>130.19999999999999</v>
      </c>
      <c r="DJ747" s="5">
        <v>130.19999999999999</v>
      </c>
      <c r="DK747" s="5">
        <v>130.19999999999999</v>
      </c>
      <c r="DL747" s="5">
        <v>130.19999999999999</v>
      </c>
      <c r="DM747" s="5">
        <v>130.19999999999999</v>
      </c>
      <c r="DN747" s="5">
        <v>130.19999999999999</v>
      </c>
      <c r="DO747" s="5">
        <v>130.19999999999999</v>
      </c>
      <c r="DP747" s="5">
        <v>130.19999999999999</v>
      </c>
      <c r="DQ747" s="5">
        <v>130.19999999999999</v>
      </c>
      <c r="DR747" s="5">
        <v>130.19999999999999</v>
      </c>
      <c r="DS747" s="5">
        <v>130.19999999999999</v>
      </c>
      <c r="DT747" s="5">
        <v>130.19999999999999</v>
      </c>
    </row>
    <row r="748" spans="1:124">
      <c r="A748" s="3" t="s">
        <v>1508</v>
      </c>
      <c r="B748" s="3" t="s">
        <v>1509</v>
      </c>
      <c r="C748" s="4">
        <v>5.8199999999999997E-3</v>
      </c>
      <c r="D748" s="5">
        <v>103.1</v>
      </c>
      <c r="E748" s="5">
        <v>103.1</v>
      </c>
      <c r="F748" s="5">
        <v>103.1</v>
      </c>
      <c r="G748" s="5">
        <v>103.1</v>
      </c>
      <c r="H748" s="5">
        <v>103.1</v>
      </c>
      <c r="I748" s="5">
        <v>103.1</v>
      </c>
      <c r="J748" s="5">
        <v>103.1</v>
      </c>
      <c r="K748" s="5">
        <v>103.1</v>
      </c>
      <c r="L748" s="5">
        <v>103.1</v>
      </c>
      <c r="M748" s="5">
        <v>103.1</v>
      </c>
      <c r="N748" s="5">
        <v>103.1</v>
      </c>
      <c r="O748" s="5">
        <v>103.1</v>
      </c>
      <c r="P748" s="5">
        <v>103.1</v>
      </c>
      <c r="Q748" s="5">
        <v>103.1</v>
      </c>
      <c r="R748" s="5">
        <v>103.1</v>
      </c>
      <c r="S748" s="5">
        <v>103.1</v>
      </c>
      <c r="T748" s="5">
        <v>103.1</v>
      </c>
      <c r="U748" s="5">
        <v>103.1</v>
      </c>
      <c r="V748" s="5">
        <v>103.1</v>
      </c>
      <c r="W748" s="5">
        <v>103.1</v>
      </c>
      <c r="X748" s="5">
        <v>103.1</v>
      </c>
      <c r="Y748" s="5">
        <v>103.1</v>
      </c>
      <c r="Z748" s="5">
        <v>103.1</v>
      </c>
      <c r="AA748" s="5">
        <v>103.1</v>
      </c>
      <c r="AB748" s="5">
        <v>140.6</v>
      </c>
      <c r="AC748" s="5">
        <v>140.6</v>
      </c>
      <c r="AD748" s="5">
        <v>140.6</v>
      </c>
      <c r="AE748" s="5">
        <v>140.6</v>
      </c>
      <c r="AF748" s="5">
        <v>140.6</v>
      </c>
      <c r="AG748" s="5">
        <v>140.6</v>
      </c>
      <c r="AH748" s="5">
        <v>140.6</v>
      </c>
      <c r="AI748" s="5">
        <v>140.6</v>
      </c>
      <c r="AJ748" s="5">
        <v>140.6</v>
      </c>
      <c r="AK748" s="5">
        <v>140.6</v>
      </c>
      <c r="AL748" s="5">
        <v>140.6</v>
      </c>
      <c r="AM748" s="5">
        <v>140.6</v>
      </c>
      <c r="AN748" s="5">
        <v>131.5</v>
      </c>
      <c r="AO748" s="5">
        <v>131.5</v>
      </c>
      <c r="AP748" s="5">
        <v>131.5</v>
      </c>
      <c r="AQ748" s="5">
        <v>131.5</v>
      </c>
      <c r="AR748" s="5">
        <v>131.5</v>
      </c>
      <c r="AS748" s="5">
        <v>131.5</v>
      </c>
      <c r="AT748" s="5">
        <v>131.5</v>
      </c>
      <c r="AU748" s="5">
        <v>131.5</v>
      </c>
      <c r="AV748" s="5">
        <v>131.5</v>
      </c>
      <c r="AW748" s="5">
        <v>131.5</v>
      </c>
      <c r="AX748" s="5">
        <v>130.19999999999999</v>
      </c>
      <c r="AY748" s="5">
        <v>130.19999999999999</v>
      </c>
      <c r="AZ748" s="5">
        <v>130.19999999999999</v>
      </c>
      <c r="BA748" s="5">
        <v>130.19999999999999</v>
      </c>
      <c r="BB748" s="5">
        <v>130.19999999999999</v>
      </c>
      <c r="BC748" s="5">
        <v>130.19999999999999</v>
      </c>
      <c r="BD748" s="5">
        <v>130.19999999999999</v>
      </c>
      <c r="BE748" s="5">
        <v>130.19999999999999</v>
      </c>
      <c r="BF748" s="5">
        <v>130.19999999999999</v>
      </c>
      <c r="BG748" s="5">
        <v>130.19999999999999</v>
      </c>
      <c r="BH748" s="5">
        <v>130.19999999999999</v>
      </c>
      <c r="BI748" s="5">
        <v>130.19999999999999</v>
      </c>
      <c r="BJ748" s="5">
        <v>130.19999999999999</v>
      </c>
      <c r="BK748" s="5">
        <v>130.19999999999999</v>
      </c>
      <c r="BL748" s="5">
        <v>130.19999999999999</v>
      </c>
      <c r="BM748" s="5">
        <v>130.19999999999999</v>
      </c>
      <c r="BN748" s="5">
        <v>130.19999999999999</v>
      </c>
      <c r="BO748" s="5">
        <v>130.19999999999999</v>
      </c>
      <c r="BP748" s="5">
        <v>130.19999999999999</v>
      </c>
      <c r="BQ748" s="5">
        <v>130.19999999999999</v>
      </c>
      <c r="BR748" s="5">
        <v>130.19999999999999</v>
      </c>
      <c r="BS748" s="5">
        <v>130.19999999999999</v>
      </c>
      <c r="BT748" s="5">
        <v>130.19999999999999</v>
      </c>
      <c r="BU748" s="5">
        <v>130.19999999999999</v>
      </c>
      <c r="BV748" s="5">
        <v>130.19999999999999</v>
      </c>
      <c r="BW748" s="5">
        <v>130.19999999999999</v>
      </c>
      <c r="BX748" s="5">
        <v>130.19999999999999</v>
      </c>
      <c r="BY748" s="5">
        <v>130.19999999999999</v>
      </c>
      <c r="BZ748" s="5">
        <v>130.19999999999999</v>
      </c>
      <c r="CA748" s="5">
        <v>130.19999999999999</v>
      </c>
      <c r="CB748" s="5">
        <v>130.19999999999999</v>
      </c>
      <c r="CC748" s="5">
        <v>130.19999999999999</v>
      </c>
      <c r="CD748" s="5">
        <v>130.19999999999999</v>
      </c>
      <c r="CE748" s="5">
        <v>130.19999999999999</v>
      </c>
      <c r="CF748" s="5">
        <v>130.19999999999999</v>
      </c>
      <c r="CG748" s="5">
        <v>130.19999999999999</v>
      </c>
      <c r="CH748" s="5">
        <v>130.19999999999999</v>
      </c>
      <c r="CI748" s="5">
        <v>130.19999999999999</v>
      </c>
      <c r="CJ748" s="5">
        <v>130.19999999999999</v>
      </c>
      <c r="CK748" s="5">
        <v>130.19999999999999</v>
      </c>
      <c r="CL748" s="5">
        <v>130.19999999999999</v>
      </c>
      <c r="CM748" s="5">
        <v>130.19999999999999</v>
      </c>
      <c r="CN748" s="5">
        <v>130.19999999999999</v>
      </c>
      <c r="CO748" s="5">
        <v>130.19999999999999</v>
      </c>
      <c r="CP748" s="5">
        <v>130.19999999999999</v>
      </c>
      <c r="CQ748" s="5">
        <v>130.19999999999999</v>
      </c>
      <c r="CR748" s="5">
        <v>130.19999999999999</v>
      </c>
      <c r="CS748" s="5">
        <v>130.19999999999999</v>
      </c>
      <c r="CT748" s="5">
        <v>130.19999999999999</v>
      </c>
      <c r="CU748" s="5">
        <v>130.19999999999999</v>
      </c>
      <c r="CV748" s="5">
        <v>130.19999999999999</v>
      </c>
      <c r="CW748" s="5">
        <v>130.19999999999999</v>
      </c>
      <c r="CX748" s="5">
        <v>130.19999999999999</v>
      </c>
      <c r="CY748" s="5">
        <v>130.19999999999999</v>
      </c>
      <c r="CZ748" s="5">
        <v>130.19999999999999</v>
      </c>
      <c r="DA748" s="5">
        <v>130.19999999999999</v>
      </c>
      <c r="DB748" s="5">
        <v>130.19999999999999</v>
      </c>
      <c r="DC748" s="5">
        <v>130.19999999999999</v>
      </c>
      <c r="DD748" s="5">
        <v>130.19999999999999</v>
      </c>
      <c r="DE748" s="5">
        <v>130.19999999999999</v>
      </c>
      <c r="DF748" s="5">
        <v>130.19999999999999</v>
      </c>
      <c r="DG748" s="5">
        <v>130.19999999999999</v>
      </c>
      <c r="DH748" s="5">
        <v>130.19999999999999</v>
      </c>
      <c r="DI748" s="5">
        <v>130.19999999999999</v>
      </c>
      <c r="DJ748" s="5">
        <v>130.19999999999999</v>
      </c>
      <c r="DK748" s="5">
        <v>130.19999999999999</v>
      </c>
      <c r="DL748" s="5">
        <v>130.19999999999999</v>
      </c>
      <c r="DM748" s="5">
        <v>130.19999999999999</v>
      </c>
      <c r="DN748" s="5">
        <v>130.19999999999999</v>
      </c>
      <c r="DO748" s="5">
        <v>130.19999999999999</v>
      </c>
      <c r="DP748" s="5">
        <v>130.19999999999999</v>
      </c>
      <c r="DQ748" s="5">
        <v>130.19999999999999</v>
      </c>
      <c r="DR748" s="5">
        <v>130.19999999999999</v>
      </c>
      <c r="DS748" s="5">
        <v>130.19999999999999</v>
      </c>
      <c r="DT748" s="5">
        <v>130.19999999999999</v>
      </c>
    </row>
    <row r="749" spans="1:124">
      <c r="A749" s="3" t="s">
        <v>1510</v>
      </c>
      <c r="B749" s="3" t="s">
        <v>1511</v>
      </c>
      <c r="C749" s="4">
        <v>0.43675000000000003</v>
      </c>
      <c r="D749" s="5">
        <v>107</v>
      </c>
      <c r="E749" s="5">
        <v>107.9</v>
      </c>
      <c r="F749" s="5">
        <v>112.7</v>
      </c>
      <c r="G749" s="5">
        <v>107</v>
      </c>
      <c r="H749" s="5">
        <v>107.3</v>
      </c>
      <c r="I749" s="5">
        <v>104.6</v>
      </c>
      <c r="J749" s="5">
        <v>107</v>
      </c>
      <c r="K749" s="5">
        <v>103.6</v>
      </c>
      <c r="L749" s="5">
        <v>107.7</v>
      </c>
      <c r="M749" s="5">
        <v>116.8</v>
      </c>
      <c r="N749" s="5">
        <v>116.4</v>
      </c>
      <c r="O749" s="5">
        <v>116.5</v>
      </c>
      <c r="P749" s="5">
        <v>119.4</v>
      </c>
      <c r="Q749" s="5">
        <v>116.9</v>
      </c>
      <c r="R749" s="5">
        <v>115.4</v>
      </c>
      <c r="S749" s="5">
        <v>117.9</v>
      </c>
      <c r="T749" s="5">
        <v>114</v>
      </c>
      <c r="U749" s="5">
        <v>116.2</v>
      </c>
      <c r="V749" s="5">
        <v>120.4</v>
      </c>
      <c r="W749" s="5">
        <v>121.2</v>
      </c>
      <c r="X749" s="5">
        <v>123.2</v>
      </c>
      <c r="Y749" s="5">
        <v>124.2</v>
      </c>
      <c r="Z749" s="5">
        <v>127.6</v>
      </c>
      <c r="AA749" s="5">
        <v>126.2</v>
      </c>
      <c r="AB749" s="5">
        <v>131.30000000000001</v>
      </c>
      <c r="AC749" s="5">
        <v>131.19999999999999</v>
      </c>
      <c r="AD749" s="5">
        <v>127.1</v>
      </c>
      <c r="AE749" s="5">
        <v>133.6</v>
      </c>
      <c r="AF749" s="5">
        <v>125.8</v>
      </c>
      <c r="AG749" s="5">
        <v>129.80000000000001</v>
      </c>
      <c r="AH749" s="5">
        <v>126.1</v>
      </c>
      <c r="AI749" s="5">
        <v>135.19999999999999</v>
      </c>
      <c r="AJ749" s="5">
        <v>125.2</v>
      </c>
      <c r="AK749" s="5">
        <v>122.3</v>
      </c>
      <c r="AL749" s="5">
        <v>129.80000000000001</v>
      </c>
      <c r="AM749" s="5">
        <v>131.19999999999999</v>
      </c>
      <c r="AN749" s="5">
        <v>124</v>
      </c>
      <c r="AO749" s="5">
        <v>128.9</v>
      </c>
      <c r="AP749" s="5">
        <v>130.30000000000001</v>
      </c>
      <c r="AQ749" s="5">
        <v>135.69999999999999</v>
      </c>
      <c r="AR749" s="5">
        <v>132</v>
      </c>
      <c r="AS749" s="5">
        <v>128.9</v>
      </c>
      <c r="AT749" s="5">
        <v>129.6</v>
      </c>
      <c r="AU749" s="5">
        <v>128.1</v>
      </c>
      <c r="AV749" s="5">
        <v>127.7</v>
      </c>
      <c r="AW749" s="5">
        <v>123.2</v>
      </c>
      <c r="AX749" s="5">
        <v>123.3</v>
      </c>
      <c r="AY749" s="5">
        <v>123.8</v>
      </c>
      <c r="AZ749" s="5">
        <v>123.1</v>
      </c>
      <c r="BA749" s="5">
        <v>123.1</v>
      </c>
      <c r="BB749" s="5">
        <v>123.5</v>
      </c>
      <c r="BC749" s="5">
        <v>124.4</v>
      </c>
      <c r="BD749" s="5">
        <v>124.6</v>
      </c>
      <c r="BE749" s="5">
        <v>125.7</v>
      </c>
      <c r="BF749" s="5">
        <v>125.9</v>
      </c>
      <c r="BG749" s="5">
        <v>125.6</v>
      </c>
      <c r="BH749" s="5">
        <v>126.1</v>
      </c>
      <c r="BI749" s="5">
        <v>125.4</v>
      </c>
      <c r="BJ749" s="5">
        <v>125.7</v>
      </c>
      <c r="BK749" s="5">
        <v>126.1</v>
      </c>
      <c r="BL749" s="5">
        <v>124.8</v>
      </c>
      <c r="BM749" s="5">
        <v>125.1</v>
      </c>
      <c r="BN749" s="5">
        <v>126.8</v>
      </c>
      <c r="BO749" s="5">
        <v>126.5</v>
      </c>
      <c r="BP749" s="5">
        <v>126.8</v>
      </c>
      <c r="BQ749" s="5">
        <v>128.4</v>
      </c>
      <c r="BR749" s="5">
        <v>127.6</v>
      </c>
      <c r="BS749" s="5">
        <v>128.69999999999999</v>
      </c>
      <c r="BT749" s="5">
        <v>127</v>
      </c>
      <c r="BU749" s="5">
        <v>127.6</v>
      </c>
      <c r="BV749" s="5">
        <v>129</v>
      </c>
      <c r="BW749" s="5">
        <v>129.69999999999999</v>
      </c>
      <c r="BX749" s="5">
        <v>129.19999999999999</v>
      </c>
      <c r="BY749" s="5">
        <v>128.6</v>
      </c>
      <c r="BZ749" s="5">
        <v>130.19999999999999</v>
      </c>
      <c r="CA749" s="5">
        <v>130.19999999999999</v>
      </c>
      <c r="CB749" s="5">
        <v>130.19999999999999</v>
      </c>
      <c r="CC749" s="5">
        <v>130.4</v>
      </c>
      <c r="CD749" s="5">
        <v>130.19999999999999</v>
      </c>
      <c r="CE749" s="5">
        <v>129.9</v>
      </c>
      <c r="CF749" s="5">
        <v>129.9</v>
      </c>
      <c r="CG749" s="5">
        <v>129.1</v>
      </c>
      <c r="CH749" s="5">
        <v>128.9</v>
      </c>
      <c r="CI749" s="5">
        <v>128.30000000000001</v>
      </c>
      <c r="CJ749" s="5">
        <v>128.4</v>
      </c>
      <c r="CK749" s="5">
        <v>131.6</v>
      </c>
      <c r="CL749" s="5">
        <v>133.69999999999999</v>
      </c>
      <c r="CM749" s="5">
        <v>132.30000000000001</v>
      </c>
      <c r="CN749" s="5">
        <v>135.19999999999999</v>
      </c>
      <c r="CO749" s="5">
        <v>135.19999999999999</v>
      </c>
      <c r="CP749" s="5">
        <v>130.19999999999999</v>
      </c>
      <c r="CQ749" s="5">
        <v>130.4</v>
      </c>
      <c r="CR749" s="5">
        <v>129</v>
      </c>
      <c r="CS749" s="5">
        <v>127.8</v>
      </c>
      <c r="CT749" s="5">
        <v>128.5</v>
      </c>
      <c r="CU749" s="5">
        <v>128.4</v>
      </c>
      <c r="CV749" s="5">
        <v>128.4</v>
      </c>
      <c r="CW749" s="5">
        <v>128</v>
      </c>
      <c r="CX749" s="5">
        <v>127.9</v>
      </c>
      <c r="CY749" s="5">
        <v>127.9</v>
      </c>
      <c r="CZ749" s="5">
        <v>128.30000000000001</v>
      </c>
      <c r="DA749" s="5">
        <v>128.4</v>
      </c>
      <c r="DB749" s="5">
        <v>130.6</v>
      </c>
      <c r="DC749" s="5">
        <v>127.7</v>
      </c>
      <c r="DD749" s="5">
        <v>127.3</v>
      </c>
      <c r="DE749" s="5">
        <v>130.6</v>
      </c>
      <c r="DF749" s="5">
        <v>128.1</v>
      </c>
      <c r="DG749" s="5">
        <v>131.5</v>
      </c>
      <c r="DH749" s="5">
        <v>131.1</v>
      </c>
      <c r="DI749" s="5">
        <v>131.6</v>
      </c>
      <c r="DJ749" s="5">
        <v>132.9</v>
      </c>
      <c r="DK749" s="5">
        <v>135</v>
      </c>
      <c r="DL749" s="5">
        <v>134.69999999999999</v>
      </c>
      <c r="DM749" s="5">
        <v>135.9</v>
      </c>
      <c r="DN749" s="5">
        <v>133</v>
      </c>
      <c r="DO749" s="5">
        <v>132.9</v>
      </c>
      <c r="DP749" s="5">
        <v>130.6</v>
      </c>
      <c r="DQ749" s="5">
        <v>133.5</v>
      </c>
      <c r="DR749" s="5">
        <v>135.5</v>
      </c>
      <c r="DS749" s="5">
        <v>134</v>
      </c>
      <c r="DT749" s="5">
        <v>138.9</v>
      </c>
    </row>
    <row r="750" spans="1:124">
      <c r="A750" s="3" t="s">
        <v>1512</v>
      </c>
      <c r="B750" s="3" t="s">
        <v>1513</v>
      </c>
      <c r="C750" s="4">
        <v>4.3600000000000002E-3</v>
      </c>
      <c r="D750" s="5">
        <v>84.8</v>
      </c>
      <c r="E750" s="5">
        <v>93</v>
      </c>
      <c r="F750" s="5">
        <v>87.4</v>
      </c>
      <c r="G750" s="5">
        <v>119</v>
      </c>
      <c r="H750" s="5">
        <v>101.6</v>
      </c>
      <c r="I750" s="5">
        <v>123.3</v>
      </c>
      <c r="J750" s="5">
        <v>117</v>
      </c>
      <c r="K750" s="5">
        <v>101</v>
      </c>
      <c r="L750" s="5">
        <v>112</v>
      </c>
      <c r="M750" s="5">
        <v>120.8</v>
      </c>
      <c r="N750" s="5">
        <v>101.6</v>
      </c>
      <c r="O750" s="5">
        <v>89.3</v>
      </c>
      <c r="P750" s="5">
        <v>97.3</v>
      </c>
      <c r="Q750" s="5">
        <v>111.3</v>
      </c>
      <c r="R750" s="5">
        <v>124.5</v>
      </c>
      <c r="S750" s="5">
        <v>105</v>
      </c>
      <c r="T750" s="5">
        <v>105.3</v>
      </c>
      <c r="U750" s="5">
        <v>117.6</v>
      </c>
      <c r="V750" s="5">
        <v>101.7</v>
      </c>
      <c r="W750" s="5">
        <v>107.5</v>
      </c>
      <c r="X750" s="5">
        <v>105.4</v>
      </c>
      <c r="Y750" s="5">
        <v>102.2</v>
      </c>
      <c r="Z750" s="5">
        <v>104</v>
      </c>
      <c r="AA750" s="5">
        <v>94.5</v>
      </c>
      <c r="AB750" s="5">
        <v>113.1</v>
      </c>
      <c r="AC750" s="5">
        <v>104.1</v>
      </c>
      <c r="AD750" s="5">
        <v>103.9</v>
      </c>
      <c r="AE750" s="5">
        <v>110.1</v>
      </c>
      <c r="AF750" s="5">
        <v>100.4</v>
      </c>
      <c r="AG750" s="5">
        <v>109.6</v>
      </c>
      <c r="AH750" s="5">
        <v>108.2</v>
      </c>
      <c r="AI750" s="5">
        <v>115.7</v>
      </c>
      <c r="AJ750" s="5">
        <v>115</v>
      </c>
      <c r="AK750" s="5">
        <v>111.9</v>
      </c>
      <c r="AL750" s="5">
        <v>102.1</v>
      </c>
      <c r="AM750" s="5">
        <v>108</v>
      </c>
      <c r="AN750" s="5">
        <v>112.5</v>
      </c>
      <c r="AO750" s="5">
        <v>113.6</v>
      </c>
      <c r="AP750" s="5">
        <v>107.7</v>
      </c>
      <c r="AQ750" s="5">
        <v>118.4</v>
      </c>
      <c r="AR750" s="5">
        <v>117.3</v>
      </c>
      <c r="AS750" s="5">
        <v>127.3</v>
      </c>
      <c r="AT750" s="5">
        <v>119.9</v>
      </c>
      <c r="AU750" s="5">
        <v>119.9</v>
      </c>
      <c r="AV750" s="5">
        <v>119.4</v>
      </c>
      <c r="AW750" s="5">
        <v>119.4</v>
      </c>
      <c r="AX750" s="5">
        <v>111.4</v>
      </c>
      <c r="AY750" s="5">
        <v>114.9</v>
      </c>
      <c r="AZ750" s="5">
        <v>116.5</v>
      </c>
      <c r="BA750" s="5">
        <v>112.9</v>
      </c>
      <c r="BB750" s="5">
        <v>114.4</v>
      </c>
      <c r="BC750" s="5">
        <v>112.2</v>
      </c>
      <c r="BD750" s="5">
        <v>113</v>
      </c>
      <c r="BE750" s="5">
        <v>118.9</v>
      </c>
      <c r="BF750" s="5">
        <v>118.9</v>
      </c>
      <c r="BG750" s="5">
        <v>113.4</v>
      </c>
      <c r="BH750" s="5">
        <v>121.7</v>
      </c>
      <c r="BI750" s="5">
        <v>121.7</v>
      </c>
      <c r="BJ750" s="5">
        <v>117.2</v>
      </c>
      <c r="BK750" s="5">
        <v>113.6</v>
      </c>
      <c r="BL750" s="5">
        <v>114.3</v>
      </c>
      <c r="BM750" s="5">
        <v>114.3</v>
      </c>
      <c r="BN750" s="5">
        <v>117.1</v>
      </c>
      <c r="BO750" s="5">
        <v>112</v>
      </c>
      <c r="BP750" s="5">
        <v>112</v>
      </c>
      <c r="BQ750" s="5">
        <v>112.2</v>
      </c>
      <c r="BR750" s="5">
        <v>117</v>
      </c>
      <c r="BS750" s="5">
        <v>114.7</v>
      </c>
      <c r="BT750" s="5">
        <v>114.7</v>
      </c>
      <c r="BU750" s="5">
        <v>113.2</v>
      </c>
      <c r="BV750" s="5">
        <v>115.2</v>
      </c>
      <c r="BW750" s="5">
        <v>113.8</v>
      </c>
      <c r="BX750" s="5">
        <v>115.4</v>
      </c>
      <c r="BY750" s="5">
        <v>119.3</v>
      </c>
      <c r="BZ750" s="5">
        <v>119.3</v>
      </c>
      <c r="CA750" s="5">
        <v>113.4</v>
      </c>
      <c r="CB750" s="5">
        <v>112.4</v>
      </c>
      <c r="CC750" s="5">
        <v>120.7</v>
      </c>
      <c r="CD750" s="5">
        <v>127.3</v>
      </c>
      <c r="CE750" s="5">
        <v>118.7</v>
      </c>
      <c r="CF750" s="5">
        <v>122.4</v>
      </c>
      <c r="CG750" s="5">
        <v>122.4</v>
      </c>
      <c r="CH750" s="5">
        <v>128.19999999999999</v>
      </c>
      <c r="CI750" s="5">
        <v>119.7</v>
      </c>
      <c r="CJ750" s="5">
        <v>128.6</v>
      </c>
      <c r="CK750" s="5">
        <v>116.9</v>
      </c>
      <c r="CL750" s="5">
        <v>115.3</v>
      </c>
      <c r="CM750" s="5">
        <v>119.8</v>
      </c>
      <c r="CN750" s="5">
        <v>119.8</v>
      </c>
      <c r="CO750" s="5">
        <v>119.8</v>
      </c>
      <c r="CP750" s="5">
        <v>116.9</v>
      </c>
      <c r="CQ750" s="5">
        <v>119.7</v>
      </c>
      <c r="CR750" s="5">
        <v>119.7</v>
      </c>
      <c r="CS750" s="5">
        <v>119.7</v>
      </c>
      <c r="CT750" s="5">
        <v>120.1</v>
      </c>
      <c r="CU750" s="5">
        <v>120.8</v>
      </c>
      <c r="CV750" s="5">
        <v>120.8</v>
      </c>
      <c r="CW750" s="5">
        <v>120.1</v>
      </c>
      <c r="CX750" s="5">
        <v>119</v>
      </c>
      <c r="CY750" s="5">
        <v>119</v>
      </c>
      <c r="CZ750" s="5">
        <v>122.2</v>
      </c>
      <c r="DA750" s="5">
        <v>122.2</v>
      </c>
      <c r="DB750" s="5">
        <v>122.2</v>
      </c>
      <c r="DC750" s="5">
        <v>119.7</v>
      </c>
      <c r="DD750" s="5">
        <v>119.7</v>
      </c>
      <c r="DE750" s="5">
        <v>122.3</v>
      </c>
      <c r="DF750" s="5">
        <v>123.3</v>
      </c>
      <c r="DG750" s="5">
        <v>123.3</v>
      </c>
      <c r="DH750" s="5">
        <v>119.3</v>
      </c>
      <c r="DI750" s="5">
        <v>119.3</v>
      </c>
      <c r="DJ750" s="5">
        <v>119.3</v>
      </c>
      <c r="DK750" s="5">
        <v>119.7</v>
      </c>
      <c r="DL750" s="5">
        <v>119.7</v>
      </c>
      <c r="DM750" s="5">
        <v>125.6</v>
      </c>
      <c r="DN750" s="5">
        <v>125.6</v>
      </c>
      <c r="DO750" s="5">
        <v>117.2</v>
      </c>
      <c r="DP750" s="5">
        <v>121.8</v>
      </c>
      <c r="DQ750" s="5">
        <v>121.8</v>
      </c>
      <c r="DR750" s="5">
        <v>121.8</v>
      </c>
      <c r="DS750" s="5">
        <v>121.8</v>
      </c>
      <c r="DT750" s="5">
        <v>121.8</v>
      </c>
    </row>
    <row r="751" spans="1:124">
      <c r="A751" s="3" t="s">
        <v>1514</v>
      </c>
      <c r="B751" s="3" t="s">
        <v>1515</v>
      </c>
      <c r="C751" s="4">
        <v>0.25613000000000002</v>
      </c>
      <c r="D751" s="5">
        <v>108.8</v>
      </c>
      <c r="E751" s="5">
        <v>115.3</v>
      </c>
      <c r="F751" s="5">
        <v>120.3</v>
      </c>
      <c r="G751" s="5">
        <v>111.9</v>
      </c>
      <c r="H751" s="5">
        <v>109.6</v>
      </c>
      <c r="I751" s="5">
        <v>107.2</v>
      </c>
      <c r="J751" s="5">
        <v>110.9</v>
      </c>
      <c r="K751" s="5">
        <v>104.6</v>
      </c>
      <c r="L751" s="5">
        <v>110.4</v>
      </c>
      <c r="M751" s="5">
        <v>122.3</v>
      </c>
      <c r="N751" s="5">
        <v>123.4</v>
      </c>
      <c r="O751" s="5">
        <v>120.5</v>
      </c>
      <c r="P751" s="5">
        <v>125.7</v>
      </c>
      <c r="Q751" s="5">
        <v>121.7</v>
      </c>
      <c r="R751" s="5">
        <v>114.4</v>
      </c>
      <c r="S751" s="5">
        <v>126.8</v>
      </c>
      <c r="T751" s="5">
        <v>117.6</v>
      </c>
      <c r="U751" s="5">
        <v>120.3</v>
      </c>
      <c r="V751" s="5">
        <v>125.3</v>
      </c>
      <c r="W751" s="5">
        <v>129.69999999999999</v>
      </c>
      <c r="X751" s="5">
        <v>130.80000000000001</v>
      </c>
      <c r="Y751" s="5">
        <v>129.5</v>
      </c>
      <c r="Z751" s="5">
        <v>134.19999999999999</v>
      </c>
      <c r="AA751" s="5">
        <v>134.19999999999999</v>
      </c>
      <c r="AB751" s="5">
        <v>147.69999999999999</v>
      </c>
      <c r="AC751" s="5">
        <v>143.69999999999999</v>
      </c>
      <c r="AD751" s="5">
        <v>140.80000000000001</v>
      </c>
      <c r="AE751" s="5">
        <v>148.6</v>
      </c>
      <c r="AF751" s="5">
        <v>134.69999999999999</v>
      </c>
      <c r="AG751" s="5">
        <v>140.69999999999999</v>
      </c>
      <c r="AH751" s="5">
        <v>138.1</v>
      </c>
      <c r="AI751" s="5">
        <v>149.30000000000001</v>
      </c>
      <c r="AJ751" s="5">
        <v>137.6</v>
      </c>
      <c r="AK751" s="5">
        <v>134.9</v>
      </c>
      <c r="AL751" s="5">
        <v>146.4</v>
      </c>
      <c r="AM751" s="5">
        <v>144.30000000000001</v>
      </c>
      <c r="AN751" s="5">
        <v>135.80000000000001</v>
      </c>
      <c r="AO751" s="5">
        <v>140</v>
      </c>
      <c r="AP751" s="5">
        <v>144.9</v>
      </c>
      <c r="AQ751" s="5">
        <v>151.30000000000001</v>
      </c>
      <c r="AR751" s="5">
        <v>146.5</v>
      </c>
      <c r="AS751" s="5">
        <v>141</v>
      </c>
      <c r="AT751" s="5">
        <v>142.9</v>
      </c>
      <c r="AU751" s="5">
        <v>141.6</v>
      </c>
      <c r="AV751" s="5">
        <v>140.6</v>
      </c>
      <c r="AW751" s="5">
        <v>132.1</v>
      </c>
      <c r="AX751" s="5">
        <v>132.1</v>
      </c>
      <c r="AY751" s="5">
        <v>132.1</v>
      </c>
      <c r="AZ751" s="5">
        <v>132.1</v>
      </c>
      <c r="BA751" s="5">
        <v>132.1</v>
      </c>
      <c r="BB751" s="5">
        <v>132.1</v>
      </c>
      <c r="BC751" s="5">
        <v>132.1</v>
      </c>
      <c r="BD751" s="5">
        <v>132.1</v>
      </c>
      <c r="BE751" s="5">
        <v>132.1</v>
      </c>
      <c r="BF751" s="5">
        <v>132.1</v>
      </c>
      <c r="BG751" s="5">
        <v>132.1</v>
      </c>
      <c r="BH751" s="5">
        <v>132.1</v>
      </c>
      <c r="BI751" s="5">
        <v>132.1</v>
      </c>
      <c r="BJ751" s="5">
        <v>132.1</v>
      </c>
      <c r="BK751" s="5">
        <v>132.1</v>
      </c>
      <c r="BL751" s="5">
        <v>130.80000000000001</v>
      </c>
      <c r="BM751" s="5">
        <v>130.80000000000001</v>
      </c>
      <c r="BN751" s="5">
        <v>133.6</v>
      </c>
      <c r="BO751" s="5">
        <v>133.6</v>
      </c>
      <c r="BP751" s="5">
        <v>135.4</v>
      </c>
      <c r="BQ751" s="5">
        <v>137.1</v>
      </c>
      <c r="BR751" s="5">
        <v>135.6</v>
      </c>
      <c r="BS751" s="5">
        <v>137.6</v>
      </c>
      <c r="BT751" s="5">
        <v>134.69999999999999</v>
      </c>
      <c r="BU751" s="5">
        <v>135.9</v>
      </c>
      <c r="BV751" s="5">
        <v>139.4</v>
      </c>
      <c r="BW751" s="5">
        <v>138.80000000000001</v>
      </c>
      <c r="BX751" s="5">
        <v>138.80000000000001</v>
      </c>
      <c r="BY751" s="5">
        <v>137.69999999999999</v>
      </c>
      <c r="BZ751" s="5">
        <v>138.19999999999999</v>
      </c>
      <c r="CA751" s="5">
        <v>138.19999999999999</v>
      </c>
      <c r="CB751" s="5">
        <v>138.19999999999999</v>
      </c>
      <c r="CC751" s="5">
        <v>138.19999999999999</v>
      </c>
      <c r="CD751" s="5">
        <v>138.19999999999999</v>
      </c>
      <c r="CE751" s="5">
        <v>138.19999999999999</v>
      </c>
      <c r="CF751" s="5">
        <v>138.19999999999999</v>
      </c>
      <c r="CG751" s="5">
        <v>138.19999999999999</v>
      </c>
      <c r="CH751" s="5">
        <v>138.19999999999999</v>
      </c>
      <c r="CI751" s="5">
        <v>135.9</v>
      </c>
      <c r="CJ751" s="5">
        <v>135.9</v>
      </c>
      <c r="CK751" s="5">
        <v>141.19999999999999</v>
      </c>
      <c r="CL751" s="5">
        <v>146.5</v>
      </c>
      <c r="CM751" s="5">
        <v>143.69999999999999</v>
      </c>
      <c r="CN751" s="5">
        <v>147.9</v>
      </c>
      <c r="CO751" s="5">
        <v>147.9</v>
      </c>
      <c r="CP751" s="5">
        <v>139.1</v>
      </c>
      <c r="CQ751" s="5">
        <v>139.1</v>
      </c>
      <c r="CR751" s="5">
        <v>137.19999999999999</v>
      </c>
      <c r="CS751" s="5">
        <v>135.69999999999999</v>
      </c>
      <c r="CT751" s="5">
        <v>135.69999999999999</v>
      </c>
      <c r="CU751" s="5">
        <v>135.69999999999999</v>
      </c>
      <c r="CV751" s="5">
        <v>135.69999999999999</v>
      </c>
      <c r="CW751" s="5">
        <v>135.69999999999999</v>
      </c>
      <c r="CX751" s="5">
        <v>135.69999999999999</v>
      </c>
      <c r="CY751" s="5">
        <v>135.69999999999999</v>
      </c>
      <c r="CZ751" s="5">
        <v>135.69999999999999</v>
      </c>
      <c r="DA751" s="5">
        <v>136.5</v>
      </c>
      <c r="DB751" s="5">
        <v>138.5</v>
      </c>
      <c r="DC751" s="5">
        <v>133.69999999999999</v>
      </c>
      <c r="DD751" s="5">
        <v>132.69999999999999</v>
      </c>
      <c r="DE751" s="5">
        <v>137</v>
      </c>
      <c r="DF751" s="5">
        <v>133</v>
      </c>
      <c r="DG751" s="5">
        <v>137.5</v>
      </c>
      <c r="DH751" s="5">
        <v>135.5</v>
      </c>
      <c r="DI751" s="5">
        <v>135.5</v>
      </c>
      <c r="DJ751" s="5">
        <v>138.1</v>
      </c>
      <c r="DK751" s="5">
        <v>139.80000000000001</v>
      </c>
      <c r="DL751" s="5">
        <v>138.69999999999999</v>
      </c>
      <c r="DM751" s="5">
        <v>137.5</v>
      </c>
      <c r="DN751" s="5">
        <v>132.4</v>
      </c>
      <c r="DO751" s="5">
        <v>132.4</v>
      </c>
      <c r="DP751" s="5">
        <v>128.4</v>
      </c>
      <c r="DQ751" s="5">
        <v>133.6</v>
      </c>
      <c r="DR751" s="5">
        <v>136.69999999999999</v>
      </c>
      <c r="DS751" s="5">
        <v>133.69999999999999</v>
      </c>
      <c r="DT751" s="5">
        <v>140.9</v>
      </c>
    </row>
    <row r="752" spans="1:124">
      <c r="A752" s="3" t="s">
        <v>1516</v>
      </c>
      <c r="B752" s="3" t="s">
        <v>1517</v>
      </c>
      <c r="C752" s="4">
        <v>1.4999999999999999E-4</v>
      </c>
      <c r="D752" s="5">
        <v>100.7</v>
      </c>
      <c r="E752" s="5">
        <v>95.8</v>
      </c>
      <c r="F752" s="5">
        <v>104.1</v>
      </c>
      <c r="G752" s="5">
        <v>101</v>
      </c>
      <c r="H752" s="5">
        <v>84</v>
      </c>
      <c r="I752" s="5">
        <v>77.900000000000006</v>
      </c>
      <c r="J752" s="5">
        <v>79.099999999999994</v>
      </c>
      <c r="K752" s="5">
        <v>76.8</v>
      </c>
      <c r="L752" s="5">
        <v>80.5</v>
      </c>
      <c r="M752" s="5">
        <v>78.5</v>
      </c>
      <c r="N752" s="5">
        <v>77</v>
      </c>
      <c r="O752" s="5">
        <v>73.7</v>
      </c>
      <c r="P752" s="5">
        <v>79.3</v>
      </c>
      <c r="Q752" s="5">
        <v>80.099999999999994</v>
      </c>
      <c r="R752" s="5">
        <v>81.7</v>
      </c>
      <c r="S752" s="5">
        <v>80.2</v>
      </c>
      <c r="T752" s="5">
        <v>83.1</v>
      </c>
      <c r="U752" s="5">
        <v>85.1</v>
      </c>
      <c r="V752" s="5">
        <v>79.900000000000006</v>
      </c>
      <c r="W752" s="5">
        <v>82.6</v>
      </c>
      <c r="X752" s="5">
        <v>87.7</v>
      </c>
      <c r="Y752" s="5">
        <v>82.8</v>
      </c>
      <c r="Z752" s="5">
        <v>92.6</v>
      </c>
      <c r="AA752" s="5">
        <v>101.3</v>
      </c>
      <c r="AB752" s="5">
        <v>102.7</v>
      </c>
      <c r="AC752" s="5">
        <v>103</v>
      </c>
      <c r="AD752" s="5">
        <v>100.9</v>
      </c>
      <c r="AE752" s="5">
        <v>95.4</v>
      </c>
      <c r="AF752" s="5">
        <v>95.4</v>
      </c>
      <c r="AG752" s="5">
        <v>100.2</v>
      </c>
      <c r="AH752" s="5">
        <v>100.2</v>
      </c>
      <c r="AI752" s="5">
        <v>100.2</v>
      </c>
      <c r="AJ752" s="5">
        <v>100.2</v>
      </c>
      <c r="AK752" s="5">
        <v>100.2</v>
      </c>
      <c r="AL752" s="5">
        <v>100.2</v>
      </c>
      <c r="AM752" s="5">
        <v>104.6</v>
      </c>
      <c r="AN752" s="5">
        <v>100.2</v>
      </c>
      <c r="AO752" s="5">
        <v>108</v>
      </c>
      <c r="AP752" s="5">
        <v>107.4</v>
      </c>
      <c r="AQ752" s="5">
        <v>111.3</v>
      </c>
      <c r="AR752" s="5">
        <v>111.3</v>
      </c>
      <c r="AS752" s="5">
        <v>112.3</v>
      </c>
      <c r="AT752" s="5">
        <v>112.3</v>
      </c>
      <c r="AU752" s="5">
        <v>112.3</v>
      </c>
      <c r="AV752" s="5">
        <v>112.3</v>
      </c>
      <c r="AW752" s="5">
        <v>112.3</v>
      </c>
      <c r="AX752" s="5">
        <v>112.3</v>
      </c>
      <c r="AY752" s="5">
        <v>112.3</v>
      </c>
      <c r="AZ752" s="5">
        <v>112.3</v>
      </c>
      <c r="BA752" s="5">
        <v>112.3</v>
      </c>
      <c r="BB752" s="5">
        <v>112.3</v>
      </c>
      <c r="BC752" s="5">
        <v>112.3</v>
      </c>
      <c r="BD752" s="5">
        <v>112.3</v>
      </c>
      <c r="BE752" s="5">
        <v>112.3</v>
      </c>
      <c r="BF752" s="5">
        <v>112.3</v>
      </c>
      <c r="BG752" s="5">
        <v>112.3</v>
      </c>
      <c r="BH752" s="5">
        <v>112.3</v>
      </c>
      <c r="BI752" s="5">
        <v>112.3</v>
      </c>
      <c r="BJ752" s="5">
        <v>112.3</v>
      </c>
      <c r="BK752" s="5">
        <v>112.3</v>
      </c>
      <c r="BL752" s="5">
        <v>112.3</v>
      </c>
      <c r="BM752" s="5">
        <v>112.3</v>
      </c>
      <c r="BN752" s="5">
        <v>112.3</v>
      </c>
      <c r="BO752" s="5">
        <v>112.3</v>
      </c>
      <c r="BP752" s="5">
        <v>112.3</v>
      </c>
      <c r="BQ752" s="5">
        <v>112.3</v>
      </c>
      <c r="BR752" s="5">
        <v>112.3</v>
      </c>
      <c r="BS752" s="5">
        <v>112.3</v>
      </c>
      <c r="BT752" s="5">
        <v>112.3</v>
      </c>
      <c r="BU752" s="5">
        <v>112.3</v>
      </c>
      <c r="BV752" s="5">
        <v>112.3</v>
      </c>
      <c r="BW752" s="5">
        <v>112.3</v>
      </c>
      <c r="BX752" s="5">
        <v>112.3</v>
      </c>
      <c r="BY752" s="5">
        <v>112.3</v>
      </c>
      <c r="BZ752" s="5">
        <v>112.3</v>
      </c>
      <c r="CA752" s="5">
        <v>112.3</v>
      </c>
      <c r="CB752" s="5">
        <v>112.3</v>
      </c>
      <c r="CC752" s="5">
        <v>115.3</v>
      </c>
      <c r="CD752" s="5">
        <v>115.3</v>
      </c>
      <c r="CE752" s="5">
        <v>115.3</v>
      </c>
      <c r="CF752" s="5">
        <v>115.3</v>
      </c>
      <c r="CG752" s="5">
        <v>111.5</v>
      </c>
      <c r="CH752" s="5">
        <v>111.5</v>
      </c>
      <c r="CI752" s="5">
        <v>111.5</v>
      </c>
      <c r="CJ752" s="5">
        <v>111.5</v>
      </c>
      <c r="CK752" s="5">
        <v>111.5</v>
      </c>
      <c r="CL752" s="5">
        <v>111.5</v>
      </c>
      <c r="CM752" s="5">
        <v>111.5</v>
      </c>
      <c r="CN752" s="5">
        <v>111.5</v>
      </c>
      <c r="CO752" s="5">
        <v>111.5</v>
      </c>
      <c r="CP752" s="5">
        <v>111.5</v>
      </c>
      <c r="CQ752" s="5">
        <v>111.5</v>
      </c>
      <c r="CR752" s="5">
        <v>111.5</v>
      </c>
      <c r="CS752" s="5">
        <v>111.5</v>
      </c>
      <c r="CT752" s="5">
        <v>111.5</v>
      </c>
      <c r="CU752" s="5">
        <v>111.5</v>
      </c>
      <c r="CV752" s="5">
        <v>111.5</v>
      </c>
      <c r="CW752" s="5">
        <v>111.5</v>
      </c>
      <c r="CX752" s="5">
        <v>111.5</v>
      </c>
      <c r="CY752" s="5">
        <v>111.5</v>
      </c>
      <c r="CZ752" s="5">
        <v>111.5</v>
      </c>
      <c r="DA752" s="5">
        <v>111.5</v>
      </c>
      <c r="DB752" s="5">
        <v>111.5</v>
      </c>
      <c r="DC752" s="5">
        <v>111.5</v>
      </c>
      <c r="DD752" s="5">
        <v>111.5</v>
      </c>
      <c r="DE752" s="5">
        <v>111.5</v>
      </c>
      <c r="DF752" s="5">
        <v>111.5</v>
      </c>
      <c r="DG752" s="5">
        <v>116.5</v>
      </c>
      <c r="DH752" s="5">
        <v>116.5</v>
      </c>
      <c r="DI752" s="5">
        <v>116.5</v>
      </c>
      <c r="DJ752" s="5">
        <v>116.5</v>
      </c>
      <c r="DK752" s="5">
        <v>116</v>
      </c>
      <c r="DL752" s="5">
        <v>116</v>
      </c>
      <c r="DM752" s="5">
        <v>116</v>
      </c>
      <c r="DN752" s="5">
        <v>116</v>
      </c>
      <c r="DO752" s="5">
        <v>116</v>
      </c>
      <c r="DP752" s="5">
        <v>116</v>
      </c>
      <c r="DQ752" s="5">
        <v>116</v>
      </c>
      <c r="DR752" s="5">
        <v>116</v>
      </c>
      <c r="DS752" s="5">
        <v>116</v>
      </c>
      <c r="DT752" s="5">
        <v>116</v>
      </c>
    </row>
    <row r="753" spans="1:124">
      <c r="A753" s="3" t="s">
        <v>1518</v>
      </c>
      <c r="B753" s="3" t="s">
        <v>1519</v>
      </c>
      <c r="C753" s="4">
        <v>0.13411999999999999</v>
      </c>
      <c r="D753" s="5">
        <v>105.2</v>
      </c>
      <c r="E753" s="5">
        <v>95.4</v>
      </c>
      <c r="F753" s="5">
        <v>102.3</v>
      </c>
      <c r="G753" s="5">
        <v>98.2</v>
      </c>
      <c r="H753" s="5">
        <v>104.2</v>
      </c>
      <c r="I753" s="5">
        <v>98.6</v>
      </c>
      <c r="J753" s="5">
        <v>100</v>
      </c>
      <c r="K753" s="5">
        <v>101.6</v>
      </c>
      <c r="L753" s="5">
        <v>103.3</v>
      </c>
      <c r="M753" s="5">
        <v>109.8</v>
      </c>
      <c r="N753" s="5">
        <v>105.8</v>
      </c>
      <c r="O753" s="5">
        <v>112.5</v>
      </c>
      <c r="P753" s="5">
        <v>112.8</v>
      </c>
      <c r="Q753" s="5">
        <v>112.7</v>
      </c>
      <c r="R753" s="5">
        <v>121</v>
      </c>
      <c r="S753" s="5">
        <v>105.4</v>
      </c>
      <c r="T753" s="5">
        <v>110</v>
      </c>
      <c r="U753" s="5">
        <v>111.2</v>
      </c>
      <c r="V753" s="5">
        <v>115.6</v>
      </c>
      <c r="W753" s="5">
        <v>109.6</v>
      </c>
      <c r="X753" s="5">
        <v>114</v>
      </c>
      <c r="Y753" s="5">
        <v>119.8</v>
      </c>
      <c r="Z753" s="5">
        <v>122</v>
      </c>
      <c r="AA753" s="5">
        <v>117.3</v>
      </c>
      <c r="AB753" s="5">
        <v>108</v>
      </c>
      <c r="AC753" s="5">
        <v>115.6</v>
      </c>
      <c r="AD753" s="5">
        <v>107.8</v>
      </c>
      <c r="AE753" s="5">
        <v>113.8</v>
      </c>
      <c r="AF753" s="5">
        <v>115.3</v>
      </c>
      <c r="AG753" s="5">
        <v>116.8</v>
      </c>
      <c r="AH753" s="5">
        <v>109.2</v>
      </c>
      <c r="AI753" s="5">
        <v>117.4</v>
      </c>
      <c r="AJ753" s="5">
        <v>107.1</v>
      </c>
      <c r="AK753" s="5">
        <v>102.9</v>
      </c>
      <c r="AL753" s="5">
        <v>106.3</v>
      </c>
      <c r="AM753" s="5">
        <v>114.7</v>
      </c>
      <c r="AN753" s="5">
        <v>107.1</v>
      </c>
      <c r="AO753" s="5">
        <v>114.7</v>
      </c>
      <c r="AP753" s="5">
        <v>110.1</v>
      </c>
      <c r="AQ753" s="5">
        <v>115</v>
      </c>
      <c r="AR753" s="5">
        <v>112.1</v>
      </c>
      <c r="AS753" s="5">
        <v>112.3</v>
      </c>
      <c r="AT753" s="5">
        <v>111</v>
      </c>
      <c r="AU753" s="5">
        <v>108.8</v>
      </c>
      <c r="AV753" s="5">
        <v>109.1</v>
      </c>
      <c r="AW753" s="5">
        <v>110.7</v>
      </c>
      <c r="AX753" s="5">
        <v>111.1</v>
      </c>
      <c r="AY753" s="5">
        <v>112.6</v>
      </c>
      <c r="AZ753" s="5">
        <v>111.5</v>
      </c>
      <c r="BA753" s="5">
        <v>111.3</v>
      </c>
      <c r="BB753" s="5">
        <v>112.8</v>
      </c>
      <c r="BC753" s="5">
        <v>115.7</v>
      </c>
      <c r="BD753" s="5">
        <v>116.2</v>
      </c>
      <c r="BE753" s="5">
        <v>119.4</v>
      </c>
      <c r="BF753" s="5">
        <v>120.2</v>
      </c>
      <c r="BG753" s="5">
        <v>119.2</v>
      </c>
      <c r="BH753" s="5">
        <v>120.4</v>
      </c>
      <c r="BI753" s="5">
        <v>118</v>
      </c>
      <c r="BJ753" s="5">
        <v>119.1</v>
      </c>
      <c r="BK753" s="5">
        <v>120.6</v>
      </c>
      <c r="BL753" s="5">
        <v>118.9</v>
      </c>
      <c r="BM753" s="5">
        <v>119.8</v>
      </c>
      <c r="BN753" s="5">
        <v>119.8</v>
      </c>
      <c r="BO753" s="5">
        <v>119.6</v>
      </c>
      <c r="BP753" s="5">
        <v>118</v>
      </c>
      <c r="BQ753" s="5">
        <v>119.8</v>
      </c>
      <c r="BR753" s="5">
        <v>119.9</v>
      </c>
      <c r="BS753" s="5">
        <v>119.8</v>
      </c>
      <c r="BT753" s="5">
        <v>119.8</v>
      </c>
      <c r="BU753" s="5">
        <v>118.2</v>
      </c>
      <c r="BV753" s="5">
        <v>116.2</v>
      </c>
      <c r="BW753" s="5">
        <v>119.8</v>
      </c>
      <c r="BX753" s="5">
        <v>118.2</v>
      </c>
      <c r="BY753" s="5">
        <v>118.2</v>
      </c>
      <c r="BZ753" s="5">
        <v>122.4</v>
      </c>
      <c r="CA753" s="5">
        <v>122.3</v>
      </c>
      <c r="CB753" s="5">
        <v>122.4</v>
      </c>
      <c r="CC753" s="5">
        <v>123</v>
      </c>
      <c r="CD753" s="5">
        <v>121.9</v>
      </c>
      <c r="CE753" s="5">
        <v>121.1</v>
      </c>
      <c r="CF753" s="5">
        <v>120.9</v>
      </c>
      <c r="CG753" s="5">
        <v>118.9</v>
      </c>
      <c r="CH753" s="5">
        <v>117</v>
      </c>
      <c r="CI753" s="5">
        <v>119.7</v>
      </c>
      <c r="CJ753" s="5">
        <v>119.4</v>
      </c>
      <c r="CK753" s="5">
        <v>120</v>
      </c>
      <c r="CL753" s="5">
        <v>118.5</v>
      </c>
      <c r="CM753" s="5">
        <v>119</v>
      </c>
      <c r="CN753" s="5">
        <v>119.8</v>
      </c>
      <c r="CO753" s="5">
        <v>119.8</v>
      </c>
      <c r="CP753" s="5">
        <v>119.9</v>
      </c>
      <c r="CQ753" s="5">
        <v>120.8</v>
      </c>
      <c r="CR753" s="5">
        <v>120.3</v>
      </c>
      <c r="CS753" s="5">
        <v>119.1</v>
      </c>
      <c r="CT753" s="5">
        <v>121.2</v>
      </c>
      <c r="CU753" s="5">
        <v>120.5</v>
      </c>
      <c r="CV753" s="5">
        <v>121.1</v>
      </c>
      <c r="CW753" s="5">
        <v>119.7</v>
      </c>
      <c r="CX753" s="5">
        <v>119.4</v>
      </c>
      <c r="CY753" s="5">
        <v>119.2</v>
      </c>
      <c r="CZ753" s="5">
        <v>120.7</v>
      </c>
      <c r="DA753" s="5">
        <v>118.9</v>
      </c>
      <c r="DB753" s="5">
        <v>122.4</v>
      </c>
      <c r="DC753" s="5">
        <v>122.2</v>
      </c>
      <c r="DD753" s="5">
        <v>122.7</v>
      </c>
      <c r="DE753" s="5">
        <v>125.1</v>
      </c>
      <c r="DF753" s="5">
        <v>124.8</v>
      </c>
      <c r="DG753" s="5">
        <v>126.6</v>
      </c>
      <c r="DH753" s="5">
        <v>129</v>
      </c>
      <c r="DI753" s="5">
        <v>131</v>
      </c>
      <c r="DJ753" s="5">
        <v>129.9</v>
      </c>
      <c r="DK753" s="5">
        <v>132.5</v>
      </c>
      <c r="DL753" s="5">
        <v>133.19999999999999</v>
      </c>
      <c r="DM753" s="5">
        <v>138.9</v>
      </c>
      <c r="DN753" s="5">
        <v>139.19999999999999</v>
      </c>
      <c r="DO753" s="5">
        <v>139</v>
      </c>
      <c r="DP753" s="5">
        <v>139</v>
      </c>
      <c r="DQ753" s="5">
        <v>138.19999999999999</v>
      </c>
      <c r="DR753" s="5">
        <v>139</v>
      </c>
      <c r="DS753" s="5">
        <v>139.30000000000001</v>
      </c>
      <c r="DT753" s="5">
        <v>141.4</v>
      </c>
    </row>
    <row r="754" spans="1:124">
      <c r="A754" s="3" t="s">
        <v>1520</v>
      </c>
      <c r="B754" s="3" t="s">
        <v>1521</v>
      </c>
      <c r="C754" s="4">
        <v>9.3000000000000005E-4</v>
      </c>
      <c r="D754" s="5">
        <v>101.7</v>
      </c>
      <c r="E754" s="5">
        <v>102</v>
      </c>
      <c r="F754" s="5">
        <v>107.7</v>
      </c>
      <c r="G754" s="5">
        <v>104.6</v>
      </c>
      <c r="H754" s="5">
        <v>104.6</v>
      </c>
      <c r="I754" s="5">
        <v>102.4</v>
      </c>
      <c r="J754" s="5">
        <v>102</v>
      </c>
      <c r="K754" s="5">
        <v>93.8</v>
      </c>
      <c r="L754" s="5">
        <v>93.8</v>
      </c>
      <c r="M754" s="5">
        <v>93.8</v>
      </c>
      <c r="N754" s="5">
        <v>92.6</v>
      </c>
      <c r="O754" s="5">
        <v>92.7</v>
      </c>
      <c r="P754" s="5">
        <v>95.9</v>
      </c>
      <c r="Q754" s="5">
        <v>98</v>
      </c>
      <c r="R754" s="5">
        <v>93.8</v>
      </c>
      <c r="S754" s="5">
        <v>91.3</v>
      </c>
      <c r="T754" s="5">
        <v>92</v>
      </c>
      <c r="U754" s="5">
        <v>91.5</v>
      </c>
      <c r="V754" s="5">
        <v>99</v>
      </c>
      <c r="W754" s="5">
        <v>101.1</v>
      </c>
      <c r="X754" s="5">
        <v>95.9</v>
      </c>
      <c r="Y754" s="5">
        <v>95.9</v>
      </c>
      <c r="Z754" s="5">
        <v>95.9</v>
      </c>
      <c r="AA754" s="5">
        <v>94.7</v>
      </c>
      <c r="AB754" s="5">
        <v>96.9</v>
      </c>
      <c r="AC754" s="5">
        <v>88.7</v>
      </c>
      <c r="AD754" s="5">
        <v>89.2</v>
      </c>
      <c r="AE754" s="5">
        <v>89.5</v>
      </c>
      <c r="AF754" s="5">
        <v>88.7</v>
      </c>
      <c r="AG754" s="5">
        <v>86.8</v>
      </c>
      <c r="AH754" s="5">
        <v>89.9</v>
      </c>
      <c r="AI754" s="5">
        <v>89.6</v>
      </c>
      <c r="AJ754" s="5">
        <v>87.7</v>
      </c>
      <c r="AK754" s="5">
        <v>86.7</v>
      </c>
      <c r="AL754" s="5">
        <v>86.7</v>
      </c>
      <c r="AM754" s="5">
        <v>95.3</v>
      </c>
      <c r="AN754" s="5">
        <v>96.3</v>
      </c>
      <c r="AO754" s="5">
        <v>93.4</v>
      </c>
      <c r="AP754" s="5">
        <v>93.5</v>
      </c>
      <c r="AQ754" s="5">
        <v>97.9</v>
      </c>
      <c r="AR754" s="5">
        <v>86.6</v>
      </c>
      <c r="AS754" s="5">
        <v>87.4</v>
      </c>
      <c r="AT754" s="5">
        <v>87.9</v>
      </c>
      <c r="AU754" s="5">
        <v>92.9</v>
      </c>
      <c r="AV754" s="5">
        <v>90.5</v>
      </c>
      <c r="AW754" s="5">
        <v>89.2</v>
      </c>
      <c r="AX754" s="5">
        <v>91</v>
      </c>
      <c r="AY754" s="5">
        <v>90.2</v>
      </c>
      <c r="AZ754" s="5">
        <v>90.4</v>
      </c>
      <c r="BA754" s="5">
        <v>90.5</v>
      </c>
      <c r="BB754" s="5">
        <v>90.9</v>
      </c>
      <c r="BC754" s="5">
        <v>91.3</v>
      </c>
      <c r="BD754" s="5">
        <v>95.5</v>
      </c>
      <c r="BE754" s="5">
        <v>95.3</v>
      </c>
      <c r="BF754" s="5">
        <v>93.7</v>
      </c>
      <c r="BG754" s="5">
        <v>93.3</v>
      </c>
      <c r="BH754" s="5">
        <v>94.5</v>
      </c>
      <c r="BI754" s="5">
        <v>94.5</v>
      </c>
      <c r="BJ754" s="5">
        <v>95.2</v>
      </c>
      <c r="BK754" s="5">
        <v>95.7</v>
      </c>
      <c r="BL754" s="5">
        <v>94</v>
      </c>
      <c r="BM754" s="5">
        <v>91.1</v>
      </c>
      <c r="BN754" s="5">
        <v>91.4</v>
      </c>
      <c r="BO754" s="5">
        <v>93.8</v>
      </c>
      <c r="BP754" s="5">
        <v>94.7</v>
      </c>
      <c r="BQ754" s="5">
        <v>92.9</v>
      </c>
      <c r="BR754" s="5">
        <v>91.8</v>
      </c>
      <c r="BS754" s="5">
        <v>85.5</v>
      </c>
      <c r="BT754" s="5">
        <v>91.8</v>
      </c>
      <c r="BU754" s="5">
        <v>85.9</v>
      </c>
      <c r="BV754" s="5">
        <v>85.6</v>
      </c>
      <c r="BW754" s="5">
        <v>87.5</v>
      </c>
      <c r="BX754" s="5">
        <v>83.1</v>
      </c>
      <c r="BY754" s="5">
        <v>84.3</v>
      </c>
      <c r="BZ754" s="5">
        <v>81.3</v>
      </c>
      <c r="CA754" s="5">
        <v>81.400000000000006</v>
      </c>
      <c r="CB754" s="5">
        <v>81.7</v>
      </c>
      <c r="CC754" s="5">
        <v>78.599999999999994</v>
      </c>
      <c r="CD754" s="5">
        <v>81.7</v>
      </c>
      <c r="CE754" s="5">
        <v>81.400000000000006</v>
      </c>
      <c r="CF754" s="5">
        <v>82.4</v>
      </c>
      <c r="CG754" s="5">
        <v>85.5</v>
      </c>
      <c r="CH754" s="5">
        <v>86.9</v>
      </c>
      <c r="CI754" s="5">
        <v>82.3</v>
      </c>
      <c r="CJ754" s="5">
        <v>84.3</v>
      </c>
      <c r="CK754" s="5">
        <v>82.1</v>
      </c>
      <c r="CL754" s="5">
        <v>82.1</v>
      </c>
      <c r="CM754" s="5">
        <v>79.8</v>
      </c>
      <c r="CN754" s="5">
        <v>79.8</v>
      </c>
      <c r="CO754" s="5">
        <v>81.7</v>
      </c>
      <c r="CP754" s="5">
        <v>81.599999999999994</v>
      </c>
      <c r="CQ754" s="5">
        <v>78.3</v>
      </c>
      <c r="CR754" s="5">
        <v>82.7</v>
      </c>
      <c r="CS754" s="5">
        <v>81.599999999999994</v>
      </c>
      <c r="CT754" s="5">
        <v>82.7</v>
      </c>
      <c r="CU754" s="5">
        <v>79.599999999999994</v>
      </c>
      <c r="CV754" s="5">
        <v>83</v>
      </c>
      <c r="CW754" s="5">
        <v>81.3</v>
      </c>
      <c r="CX754" s="5">
        <v>83</v>
      </c>
      <c r="CY754" s="5">
        <v>79.5</v>
      </c>
      <c r="CZ754" s="5">
        <v>81.3</v>
      </c>
      <c r="DA754" s="5">
        <v>79.7</v>
      </c>
      <c r="DB754" s="5">
        <v>79.7</v>
      </c>
      <c r="DC754" s="5">
        <v>79.7</v>
      </c>
      <c r="DD754" s="5">
        <v>79.2</v>
      </c>
      <c r="DE754" s="5">
        <v>79.5</v>
      </c>
      <c r="DF754" s="5">
        <v>79.2</v>
      </c>
      <c r="DG754" s="5">
        <v>80.900000000000006</v>
      </c>
      <c r="DH754" s="5">
        <v>81.3</v>
      </c>
      <c r="DI754" s="5">
        <v>81.3</v>
      </c>
      <c r="DJ754" s="5">
        <v>82.3</v>
      </c>
      <c r="DK754" s="5">
        <v>81.599999999999994</v>
      </c>
      <c r="DL754" s="5">
        <v>80.2</v>
      </c>
      <c r="DM754" s="5">
        <v>86.4</v>
      </c>
      <c r="DN754" s="5">
        <v>89.1</v>
      </c>
      <c r="DO754" s="5">
        <v>86.4</v>
      </c>
      <c r="DP754" s="5">
        <v>88.8</v>
      </c>
      <c r="DQ754" s="5">
        <v>88.5</v>
      </c>
      <c r="DR754" s="5">
        <v>88.4</v>
      </c>
      <c r="DS754" s="5">
        <v>95</v>
      </c>
      <c r="DT754" s="5">
        <v>91.7</v>
      </c>
    </row>
    <row r="755" spans="1:124">
      <c r="A755" s="3" t="s">
        <v>1522</v>
      </c>
      <c r="B755" s="3" t="s">
        <v>1523</v>
      </c>
      <c r="C755" s="4">
        <v>2E-3</v>
      </c>
      <c r="D755" s="5">
        <v>101.8</v>
      </c>
      <c r="E755" s="5">
        <v>103.6</v>
      </c>
      <c r="F755" s="5">
        <v>102</v>
      </c>
      <c r="G755" s="5">
        <v>103.3</v>
      </c>
      <c r="H755" s="5">
        <v>102.9</v>
      </c>
      <c r="I755" s="5">
        <v>103.5</v>
      </c>
      <c r="J755" s="5">
        <v>103.6</v>
      </c>
      <c r="K755" s="5">
        <v>106.9</v>
      </c>
      <c r="L755" s="5">
        <v>104.4</v>
      </c>
      <c r="M755" s="5">
        <v>105.2</v>
      </c>
      <c r="N755" s="5">
        <v>106</v>
      </c>
      <c r="O755" s="5">
        <v>105.1</v>
      </c>
      <c r="P755" s="5">
        <v>106.7</v>
      </c>
      <c r="Q755" s="5">
        <v>106.9</v>
      </c>
      <c r="R755" s="5">
        <v>107.4</v>
      </c>
      <c r="S755" s="5">
        <v>107.4</v>
      </c>
      <c r="T755" s="5">
        <v>108.8</v>
      </c>
      <c r="U755" s="5">
        <v>108.6</v>
      </c>
      <c r="V755" s="5">
        <v>108.9</v>
      </c>
      <c r="W755" s="5">
        <v>110.8</v>
      </c>
      <c r="X755" s="5">
        <v>109.7</v>
      </c>
      <c r="Y755" s="5">
        <v>112</v>
      </c>
      <c r="Z755" s="5">
        <v>111.1</v>
      </c>
      <c r="AA755" s="5">
        <v>113.3</v>
      </c>
      <c r="AB755" s="5">
        <v>112.6</v>
      </c>
      <c r="AC755" s="5">
        <v>112.7</v>
      </c>
      <c r="AD755" s="5">
        <v>113.4</v>
      </c>
      <c r="AE755" s="5">
        <v>114.6</v>
      </c>
      <c r="AF755" s="5">
        <v>114</v>
      </c>
      <c r="AG755" s="5">
        <v>114.9</v>
      </c>
      <c r="AH755" s="5">
        <v>114.9</v>
      </c>
      <c r="AI755" s="5">
        <v>115.3</v>
      </c>
      <c r="AJ755" s="5">
        <v>115.5</v>
      </c>
      <c r="AK755" s="5">
        <v>116.4</v>
      </c>
      <c r="AL755" s="5">
        <v>115.6</v>
      </c>
      <c r="AM755" s="5">
        <v>115.6</v>
      </c>
      <c r="AN755" s="5">
        <v>115.8</v>
      </c>
      <c r="AO755" s="5">
        <v>116.6</v>
      </c>
      <c r="AP755" s="5">
        <v>117.1</v>
      </c>
      <c r="AQ755" s="5">
        <v>117.6</v>
      </c>
      <c r="AR755" s="5">
        <v>117.6</v>
      </c>
      <c r="AS755" s="5">
        <v>117.6</v>
      </c>
      <c r="AT755" s="5">
        <v>118</v>
      </c>
      <c r="AU755" s="5">
        <v>118.5</v>
      </c>
      <c r="AV755" s="5">
        <v>117.8</v>
      </c>
      <c r="AW755" s="5">
        <v>117.8</v>
      </c>
      <c r="AX755" s="5">
        <v>117.8</v>
      </c>
      <c r="AY755" s="5">
        <v>117.5</v>
      </c>
      <c r="AZ755" s="5">
        <v>117.5</v>
      </c>
      <c r="BA755" s="5">
        <v>116.3</v>
      </c>
      <c r="BB755" s="5">
        <v>116.3</v>
      </c>
      <c r="BC755" s="5">
        <v>116.3</v>
      </c>
      <c r="BD755" s="5">
        <v>116.3</v>
      </c>
      <c r="BE755" s="5">
        <v>116.3</v>
      </c>
      <c r="BF755" s="5">
        <v>120.6</v>
      </c>
      <c r="BG755" s="5">
        <v>119.9</v>
      </c>
      <c r="BH755" s="5">
        <v>119.9</v>
      </c>
      <c r="BI755" s="5">
        <v>118.9</v>
      </c>
      <c r="BJ755" s="5">
        <v>118.9</v>
      </c>
      <c r="BK755" s="5">
        <v>119.3</v>
      </c>
      <c r="BL755" s="5">
        <v>119.3</v>
      </c>
      <c r="BM755" s="5">
        <v>119.3</v>
      </c>
      <c r="BN755" s="5">
        <v>119.3</v>
      </c>
      <c r="BO755" s="5">
        <v>119.8</v>
      </c>
      <c r="BP755" s="5">
        <v>120.7</v>
      </c>
      <c r="BQ755" s="5">
        <v>123</v>
      </c>
      <c r="BR755" s="5">
        <v>121.2</v>
      </c>
      <c r="BS755" s="5">
        <v>120.5</v>
      </c>
      <c r="BT755" s="5">
        <v>121.2</v>
      </c>
      <c r="BU755" s="5">
        <v>121.6</v>
      </c>
      <c r="BV755" s="5">
        <v>122.1</v>
      </c>
      <c r="BW755" s="5">
        <v>120.4</v>
      </c>
      <c r="BX755" s="5">
        <v>119.3</v>
      </c>
      <c r="BY755" s="5">
        <v>119.3</v>
      </c>
      <c r="BZ755" s="5">
        <v>120.7</v>
      </c>
      <c r="CA755" s="5">
        <v>122.5</v>
      </c>
      <c r="CB755" s="5">
        <v>121.8</v>
      </c>
      <c r="CC755" s="5">
        <v>120.9</v>
      </c>
      <c r="CD755" s="5">
        <v>118.1</v>
      </c>
      <c r="CE755" s="5">
        <v>118.1</v>
      </c>
      <c r="CF755" s="5">
        <v>120.1</v>
      </c>
      <c r="CG755" s="5">
        <v>118.1</v>
      </c>
      <c r="CH755" s="5">
        <v>122.3</v>
      </c>
      <c r="CI755" s="5">
        <v>123.5</v>
      </c>
      <c r="CJ755" s="5">
        <v>125.5</v>
      </c>
      <c r="CK755" s="5">
        <v>126.5</v>
      </c>
      <c r="CL755" s="5">
        <v>126.1</v>
      </c>
      <c r="CM755" s="5">
        <v>126.1</v>
      </c>
      <c r="CN755" s="5">
        <v>126.1</v>
      </c>
      <c r="CO755" s="5">
        <v>126.1</v>
      </c>
      <c r="CP755" s="5">
        <v>126.2</v>
      </c>
      <c r="CQ755" s="5">
        <v>127</v>
      </c>
      <c r="CR755" s="5">
        <v>127.1</v>
      </c>
      <c r="CS755" s="5">
        <v>123.6</v>
      </c>
      <c r="CT755" s="5">
        <v>127.6</v>
      </c>
      <c r="CU755" s="5">
        <v>127.6</v>
      </c>
      <c r="CV755" s="5">
        <v>127.6</v>
      </c>
      <c r="CW755" s="5">
        <v>130.5</v>
      </c>
      <c r="CX755" s="5">
        <v>130.5</v>
      </c>
      <c r="CY755" s="5">
        <v>128.6</v>
      </c>
      <c r="CZ755" s="5">
        <v>128.6</v>
      </c>
      <c r="DA755" s="5">
        <v>127.6</v>
      </c>
      <c r="DB755" s="5">
        <v>128</v>
      </c>
      <c r="DC755" s="5">
        <v>128</v>
      </c>
      <c r="DD755" s="5">
        <v>128.5</v>
      </c>
      <c r="DE755" s="5">
        <v>129.5</v>
      </c>
      <c r="DF755" s="5">
        <v>129.4</v>
      </c>
      <c r="DG755" s="5">
        <v>129.4</v>
      </c>
      <c r="DH755" s="5">
        <v>130.69999999999999</v>
      </c>
      <c r="DI755" s="5">
        <v>130.69999999999999</v>
      </c>
      <c r="DJ755" s="5">
        <v>131.5</v>
      </c>
      <c r="DK755" s="5">
        <v>130.69999999999999</v>
      </c>
      <c r="DL755" s="5">
        <v>130.19999999999999</v>
      </c>
      <c r="DM755" s="5">
        <v>131.1</v>
      </c>
      <c r="DN755" s="5">
        <v>131.6</v>
      </c>
      <c r="DO755" s="5">
        <v>131.69999999999999</v>
      </c>
      <c r="DP755" s="5">
        <v>133.30000000000001</v>
      </c>
      <c r="DQ755" s="5">
        <v>135.1</v>
      </c>
      <c r="DR755" s="5">
        <v>134.19999999999999</v>
      </c>
      <c r="DS755" s="5">
        <v>134.19999999999999</v>
      </c>
      <c r="DT755" s="5">
        <v>136.4</v>
      </c>
    </row>
    <row r="756" spans="1:124">
      <c r="A756" s="3" t="s">
        <v>1524</v>
      </c>
      <c r="B756" s="3" t="s">
        <v>1525</v>
      </c>
      <c r="C756" s="4">
        <v>1.5990000000000001E-2</v>
      </c>
      <c r="D756" s="5">
        <v>104</v>
      </c>
      <c r="E756" s="5">
        <v>104</v>
      </c>
      <c r="F756" s="5">
        <v>104</v>
      </c>
      <c r="G756" s="5">
        <v>104</v>
      </c>
      <c r="H756" s="5">
        <v>104</v>
      </c>
      <c r="I756" s="5">
        <v>104</v>
      </c>
      <c r="J756" s="5">
        <v>104</v>
      </c>
      <c r="K756" s="5">
        <v>104</v>
      </c>
      <c r="L756" s="5">
        <v>104</v>
      </c>
      <c r="M756" s="5">
        <v>104</v>
      </c>
      <c r="N756" s="5">
        <v>105</v>
      </c>
      <c r="O756" s="5">
        <v>105</v>
      </c>
      <c r="P756" s="5">
        <v>94.8</v>
      </c>
      <c r="Q756" s="5">
        <v>94.8</v>
      </c>
      <c r="R756" s="5">
        <v>97.2</v>
      </c>
      <c r="S756" s="5">
        <v>97.2</v>
      </c>
      <c r="T756" s="5">
        <v>97.2</v>
      </c>
      <c r="U756" s="5">
        <v>97.2</v>
      </c>
      <c r="V756" s="5">
        <v>97.2</v>
      </c>
      <c r="W756" s="5">
        <v>97.2</v>
      </c>
      <c r="X756" s="5">
        <v>97.2</v>
      </c>
      <c r="Y756" s="5">
        <v>97.2</v>
      </c>
      <c r="Z756" s="5">
        <v>96.6</v>
      </c>
      <c r="AA756" s="5">
        <v>96.6</v>
      </c>
      <c r="AB756" s="5">
        <v>97.3</v>
      </c>
      <c r="AC756" s="5">
        <v>97.3</v>
      </c>
      <c r="AD756" s="5">
        <v>97.3</v>
      </c>
      <c r="AE756" s="5">
        <v>97.3</v>
      </c>
      <c r="AF756" s="5">
        <v>97.3</v>
      </c>
      <c r="AG756" s="5">
        <v>97.3</v>
      </c>
      <c r="AH756" s="5">
        <v>98.4</v>
      </c>
      <c r="AI756" s="5">
        <v>98.4</v>
      </c>
      <c r="AJ756" s="5">
        <v>98.4</v>
      </c>
      <c r="AK756" s="5">
        <v>98.4</v>
      </c>
      <c r="AL756" s="5">
        <v>98.4</v>
      </c>
      <c r="AM756" s="5">
        <v>98.4</v>
      </c>
      <c r="AN756" s="5">
        <v>99</v>
      </c>
      <c r="AO756" s="5">
        <v>99</v>
      </c>
      <c r="AP756" s="5">
        <v>99</v>
      </c>
      <c r="AQ756" s="5">
        <v>99</v>
      </c>
      <c r="AR756" s="5">
        <v>99</v>
      </c>
      <c r="AS756" s="5">
        <v>99</v>
      </c>
      <c r="AT756" s="5">
        <v>99</v>
      </c>
      <c r="AU756" s="5">
        <v>99</v>
      </c>
      <c r="AV756" s="5">
        <v>99</v>
      </c>
      <c r="AW756" s="5">
        <v>99</v>
      </c>
      <c r="AX756" s="5">
        <v>99</v>
      </c>
      <c r="AY756" s="5">
        <v>99</v>
      </c>
      <c r="AZ756" s="5">
        <v>99</v>
      </c>
      <c r="BA756" s="5">
        <v>99</v>
      </c>
      <c r="BB756" s="5">
        <v>99</v>
      </c>
      <c r="BC756" s="5">
        <v>99</v>
      </c>
      <c r="BD756" s="5">
        <v>99</v>
      </c>
      <c r="BE756" s="5">
        <v>99</v>
      </c>
      <c r="BF756" s="5">
        <v>99</v>
      </c>
      <c r="BG756" s="5">
        <v>99</v>
      </c>
      <c r="BH756" s="5">
        <v>99</v>
      </c>
      <c r="BI756" s="5">
        <v>99</v>
      </c>
      <c r="BJ756" s="5">
        <v>99</v>
      </c>
      <c r="BK756" s="5">
        <v>99</v>
      </c>
      <c r="BL756" s="5">
        <v>99</v>
      </c>
      <c r="BM756" s="5">
        <v>99.9</v>
      </c>
      <c r="BN756" s="5">
        <v>99.9</v>
      </c>
      <c r="BO756" s="5">
        <v>94.4</v>
      </c>
      <c r="BP756" s="5">
        <v>94.4</v>
      </c>
      <c r="BQ756" s="5">
        <v>94.4</v>
      </c>
      <c r="BR756" s="5">
        <v>94.4</v>
      </c>
      <c r="BS756" s="5">
        <v>94.4</v>
      </c>
      <c r="BT756" s="5">
        <v>94.4</v>
      </c>
      <c r="BU756" s="5">
        <v>95</v>
      </c>
      <c r="BV756" s="5">
        <v>94.4</v>
      </c>
      <c r="BW756" s="5">
        <v>95.4</v>
      </c>
      <c r="BX756" s="5">
        <v>95.9</v>
      </c>
      <c r="BY756" s="5">
        <v>95.5</v>
      </c>
      <c r="BZ756" s="5">
        <v>94.9</v>
      </c>
      <c r="CA756" s="5">
        <v>95.8</v>
      </c>
      <c r="CB756" s="5">
        <v>95.4</v>
      </c>
      <c r="CC756" s="5">
        <v>96.9</v>
      </c>
      <c r="CD756" s="5">
        <v>96.4</v>
      </c>
      <c r="CE756" s="5">
        <v>97.3</v>
      </c>
      <c r="CF756" s="5">
        <v>95.7</v>
      </c>
      <c r="CG756" s="5">
        <v>94.7</v>
      </c>
      <c r="CH756" s="5">
        <v>96.3</v>
      </c>
      <c r="CI756" s="5">
        <v>95.7</v>
      </c>
      <c r="CJ756" s="5">
        <v>101.6</v>
      </c>
      <c r="CK756" s="5">
        <v>104.2</v>
      </c>
      <c r="CL756" s="5">
        <v>89.1</v>
      </c>
      <c r="CM756" s="5">
        <v>89.6</v>
      </c>
      <c r="CN756" s="5">
        <v>96.6</v>
      </c>
      <c r="CO756" s="5">
        <v>96.7</v>
      </c>
      <c r="CP756" s="5">
        <v>97.6</v>
      </c>
      <c r="CQ756" s="5">
        <v>97.5</v>
      </c>
      <c r="CR756" s="5">
        <v>94.6</v>
      </c>
      <c r="CS756" s="5">
        <v>94.9</v>
      </c>
      <c r="CT756" s="5">
        <v>95</v>
      </c>
      <c r="CU756" s="5">
        <v>94.7</v>
      </c>
      <c r="CV756" s="5">
        <v>95.3</v>
      </c>
      <c r="CW756" s="5">
        <v>95.1</v>
      </c>
      <c r="CX756" s="5">
        <v>95.1</v>
      </c>
      <c r="CY756" s="5">
        <v>95.7</v>
      </c>
      <c r="CZ756" s="5">
        <v>95.4</v>
      </c>
      <c r="DA756" s="5">
        <v>96.1</v>
      </c>
      <c r="DB756" s="5">
        <v>95.6</v>
      </c>
      <c r="DC756" s="5">
        <v>95.2</v>
      </c>
      <c r="DD756" s="5">
        <v>95.4</v>
      </c>
      <c r="DE756" s="5">
        <v>95.2</v>
      </c>
      <c r="DF756" s="5">
        <v>95.9</v>
      </c>
      <c r="DG756" s="5">
        <v>96.8</v>
      </c>
      <c r="DH756" s="5">
        <v>97.7</v>
      </c>
      <c r="DI756" s="5">
        <v>98.3</v>
      </c>
      <c r="DJ756" s="5">
        <v>98.4</v>
      </c>
      <c r="DK756" s="5">
        <v>98.8</v>
      </c>
      <c r="DL756" s="5">
        <v>98.8</v>
      </c>
      <c r="DM756" s="5">
        <v>100.3</v>
      </c>
      <c r="DN756" s="5">
        <v>99</v>
      </c>
      <c r="DO756" s="5">
        <v>99.9</v>
      </c>
      <c r="DP756" s="5">
        <v>99.8</v>
      </c>
      <c r="DQ756" s="5">
        <v>100.1</v>
      </c>
      <c r="DR756" s="5">
        <v>100.4</v>
      </c>
      <c r="DS756" s="5">
        <v>102.6</v>
      </c>
      <c r="DT756" s="5">
        <v>98</v>
      </c>
    </row>
    <row r="757" spans="1:124">
      <c r="A757" s="3" t="s">
        <v>1526</v>
      </c>
      <c r="B757" s="3" t="s">
        <v>1527</v>
      </c>
      <c r="C757" s="4">
        <v>2.307E-2</v>
      </c>
      <c r="D757" s="5">
        <v>104.1</v>
      </c>
      <c r="E757" s="5">
        <v>104.6</v>
      </c>
      <c r="F757" s="5">
        <v>101.4</v>
      </c>
      <c r="G757" s="5">
        <v>103.4</v>
      </c>
      <c r="H757" s="5">
        <v>103.5</v>
      </c>
      <c r="I757" s="5">
        <v>107.7</v>
      </c>
      <c r="J757" s="5">
        <v>105.7</v>
      </c>
      <c r="K757" s="5">
        <v>105.4</v>
      </c>
      <c r="L757" s="5">
        <v>106.2</v>
      </c>
      <c r="M757" s="5">
        <v>107.6</v>
      </c>
      <c r="N757" s="5">
        <v>112.3</v>
      </c>
      <c r="O757" s="5">
        <v>111.5</v>
      </c>
      <c r="P757" s="5">
        <v>111.4</v>
      </c>
      <c r="Q757" s="5">
        <v>106.8</v>
      </c>
      <c r="R757" s="5">
        <v>107.8</v>
      </c>
      <c r="S757" s="5">
        <v>111</v>
      </c>
      <c r="T757" s="5">
        <v>112</v>
      </c>
      <c r="U757" s="5">
        <v>113.3</v>
      </c>
      <c r="V757" s="5">
        <v>115</v>
      </c>
      <c r="W757" s="5">
        <v>115</v>
      </c>
      <c r="X757" s="5">
        <v>115.4</v>
      </c>
      <c r="Y757" s="5">
        <v>117</v>
      </c>
      <c r="Z757" s="5">
        <v>115.3</v>
      </c>
      <c r="AA757" s="5">
        <v>116.9</v>
      </c>
      <c r="AB757" s="5">
        <v>115.1</v>
      </c>
      <c r="AC757" s="5">
        <v>115.1</v>
      </c>
      <c r="AD757" s="5">
        <v>114.9</v>
      </c>
      <c r="AE757" s="5">
        <v>115</v>
      </c>
      <c r="AF757" s="5">
        <v>115</v>
      </c>
      <c r="AG757" s="5">
        <v>115.2</v>
      </c>
      <c r="AH757" s="5">
        <v>116.5</v>
      </c>
      <c r="AI757" s="5">
        <v>114.9</v>
      </c>
      <c r="AJ757" s="5">
        <v>116.1</v>
      </c>
      <c r="AK757" s="5">
        <v>115.3</v>
      </c>
      <c r="AL757" s="5">
        <v>113.1</v>
      </c>
      <c r="AM757" s="5">
        <v>112.8</v>
      </c>
      <c r="AN757" s="5">
        <v>113.7</v>
      </c>
      <c r="AO757" s="5">
        <v>114.3</v>
      </c>
      <c r="AP757" s="5">
        <v>114.5</v>
      </c>
      <c r="AQ757" s="5">
        <v>114.6</v>
      </c>
      <c r="AR757" s="5">
        <v>114.5</v>
      </c>
      <c r="AS757" s="5">
        <v>116.1</v>
      </c>
      <c r="AT757" s="5">
        <v>115.8</v>
      </c>
      <c r="AU757" s="5">
        <v>113.7</v>
      </c>
      <c r="AV757" s="5">
        <v>117</v>
      </c>
      <c r="AW757" s="5">
        <v>116.2</v>
      </c>
      <c r="AX757" s="5">
        <v>117.4</v>
      </c>
      <c r="AY757" s="5">
        <v>118.4</v>
      </c>
      <c r="AZ757" s="5">
        <v>111</v>
      </c>
      <c r="BA757" s="5">
        <v>112.7</v>
      </c>
      <c r="BB757" s="5">
        <v>111.3</v>
      </c>
      <c r="BC757" s="5">
        <v>112.6</v>
      </c>
      <c r="BD757" s="5">
        <v>112.4</v>
      </c>
      <c r="BE757" s="5">
        <v>113.9</v>
      </c>
      <c r="BF757" s="5">
        <v>111.4</v>
      </c>
      <c r="BG757" s="5">
        <v>114.5</v>
      </c>
      <c r="BH757" s="5">
        <v>114.5</v>
      </c>
      <c r="BI757" s="5">
        <v>114.5</v>
      </c>
      <c r="BJ757" s="5">
        <v>114.5</v>
      </c>
      <c r="BK757" s="5">
        <v>114.5</v>
      </c>
      <c r="BL757" s="5">
        <v>114.5</v>
      </c>
      <c r="BM757" s="5">
        <v>114.5</v>
      </c>
      <c r="BN757" s="5">
        <v>114.5</v>
      </c>
      <c r="BO757" s="5">
        <v>114.5</v>
      </c>
      <c r="BP757" s="5">
        <v>110.9</v>
      </c>
      <c r="BQ757" s="5">
        <v>110.9</v>
      </c>
      <c r="BR757" s="5">
        <v>110.9</v>
      </c>
      <c r="BS757" s="5">
        <v>110.9</v>
      </c>
      <c r="BT757" s="5">
        <v>110.9</v>
      </c>
      <c r="BU757" s="5">
        <v>116.8</v>
      </c>
      <c r="BV757" s="5">
        <v>117.5</v>
      </c>
      <c r="BW757" s="5">
        <v>116.5</v>
      </c>
      <c r="BX757" s="5">
        <v>115</v>
      </c>
      <c r="BY757" s="5">
        <v>115.9</v>
      </c>
      <c r="BZ757" s="5">
        <v>115.7</v>
      </c>
      <c r="CA757" s="5">
        <v>116.2</v>
      </c>
      <c r="CB757" s="5">
        <v>116.3</v>
      </c>
      <c r="CC757" s="5">
        <v>114.9</v>
      </c>
      <c r="CD757" s="5">
        <v>115.9</v>
      </c>
      <c r="CE757" s="5">
        <v>117</v>
      </c>
      <c r="CF757" s="5">
        <v>118.3</v>
      </c>
      <c r="CG757" s="5">
        <v>115.4</v>
      </c>
      <c r="CH757" s="5">
        <v>118.8</v>
      </c>
      <c r="CI757" s="5">
        <v>120.1</v>
      </c>
      <c r="CJ757" s="5">
        <v>117.7</v>
      </c>
      <c r="CK757" s="5">
        <v>117.6</v>
      </c>
      <c r="CL757" s="5">
        <v>117.9</v>
      </c>
      <c r="CM757" s="5">
        <v>117.5</v>
      </c>
      <c r="CN757" s="5">
        <v>117.5</v>
      </c>
      <c r="CO757" s="5">
        <v>117.2</v>
      </c>
      <c r="CP757" s="5">
        <v>118.7</v>
      </c>
      <c r="CQ757" s="5">
        <v>116.7</v>
      </c>
      <c r="CR757" s="5">
        <v>116.2</v>
      </c>
      <c r="CS757" s="5">
        <v>117.2</v>
      </c>
      <c r="CT757" s="5">
        <v>117</v>
      </c>
      <c r="CU757" s="5">
        <v>120.6</v>
      </c>
      <c r="CV757" s="5">
        <v>116.6</v>
      </c>
      <c r="CW757" s="5">
        <v>116.8</v>
      </c>
      <c r="CX757" s="5">
        <v>117</v>
      </c>
      <c r="CY757" s="5">
        <v>117.5</v>
      </c>
      <c r="CZ757" s="5">
        <v>116.2</v>
      </c>
      <c r="DA757" s="5">
        <v>117.9</v>
      </c>
      <c r="DB757" s="5">
        <v>118.8</v>
      </c>
      <c r="DC757" s="5">
        <v>118.4</v>
      </c>
      <c r="DD757" s="5">
        <v>119</v>
      </c>
      <c r="DE757" s="5">
        <v>120.7</v>
      </c>
      <c r="DF757" s="5">
        <v>118.1</v>
      </c>
      <c r="DG757" s="5">
        <v>121.7</v>
      </c>
      <c r="DH757" s="5">
        <v>121.7</v>
      </c>
      <c r="DI757" s="5">
        <v>119.7</v>
      </c>
      <c r="DJ757" s="5">
        <v>122</v>
      </c>
      <c r="DK757" s="5">
        <v>126.1</v>
      </c>
      <c r="DL757" s="5">
        <v>130</v>
      </c>
      <c r="DM757" s="5">
        <v>130</v>
      </c>
      <c r="DN757" s="5">
        <v>130</v>
      </c>
      <c r="DO757" s="5">
        <v>131.19999999999999</v>
      </c>
      <c r="DP757" s="5">
        <v>131.6</v>
      </c>
      <c r="DQ757" s="5">
        <v>131.30000000000001</v>
      </c>
      <c r="DR757" s="5">
        <v>130.9</v>
      </c>
      <c r="DS757" s="5">
        <v>132.1</v>
      </c>
      <c r="DT757" s="5">
        <v>135.5</v>
      </c>
    </row>
    <row r="758" spans="1:124">
      <c r="A758" s="3" t="s">
        <v>1528</v>
      </c>
      <c r="B758" s="3" t="s">
        <v>1529</v>
      </c>
      <c r="C758" s="4">
        <v>0.83265</v>
      </c>
      <c r="D758" s="5">
        <v>103.1</v>
      </c>
      <c r="E758" s="5">
        <v>103.7</v>
      </c>
      <c r="F758" s="5">
        <v>104</v>
      </c>
      <c r="G758" s="5">
        <v>104.7</v>
      </c>
      <c r="H758" s="5">
        <v>104.5</v>
      </c>
      <c r="I758" s="5">
        <v>104.5</v>
      </c>
      <c r="J758" s="5">
        <v>104.9</v>
      </c>
      <c r="K758" s="5">
        <v>105</v>
      </c>
      <c r="L758" s="5">
        <v>105</v>
      </c>
      <c r="M758" s="5">
        <v>105.3</v>
      </c>
      <c r="N758" s="5">
        <v>105.5</v>
      </c>
      <c r="O758" s="5">
        <v>105.8</v>
      </c>
      <c r="P758" s="5">
        <v>106.8</v>
      </c>
      <c r="Q758" s="5">
        <v>103.8</v>
      </c>
      <c r="R758" s="5">
        <v>104.5</v>
      </c>
      <c r="S758" s="5">
        <v>104.8</v>
      </c>
      <c r="T758" s="5">
        <v>105.4</v>
      </c>
      <c r="U758" s="5">
        <v>105.2</v>
      </c>
      <c r="V758" s="5">
        <v>105.3</v>
      </c>
      <c r="W758" s="5">
        <v>105.5</v>
      </c>
      <c r="X758" s="5">
        <v>106</v>
      </c>
      <c r="Y758" s="5">
        <v>106</v>
      </c>
      <c r="Z758" s="5">
        <v>106.2</v>
      </c>
      <c r="AA758" s="5">
        <v>106.5</v>
      </c>
      <c r="AB758" s="5">
        <v>107.7</v>
      </c>
      <c r="AC758" s="5">
        <v>107.5</v>
      </c>
      <c r="AD758" s="5">
        <v>107.5</v>
      </c>
      <c r="AE758" s="5">
        <v>108.2</v>
      </c>
      <c r="AF758" s="5">
        <v>108.5</v>
      </c>
      <c r="AG758" s="5">
        <v>107.7</v>
      </c>
      <c r="AH758" s="5">
        <v>107.6</v>
      </c>
      <c r="AI758" s="5">
        <v>108.4</v>
      </c>
      <c r="AJ758" s="5">
        <v>108.9</v>
      </c>
      <c r="AK758" s="5">
        <v>108.9</v>
      </c>
      <c r="AL758" s="5">
        <v>109.5</v>
      </c>
      <c r="AM758" s="5">
        <v>109.7</v>
      </c>
      <c r="AN758" s="5">
        <v>111.1</v>
      </c>
      <c r="AO758" s="5">
        <v>111</v>
      </c>
      <c r="AP758" s="5">
        <v>110.7</v>
      </c>
      <c r="AQ758" s="5">
        <v>111.7</v>
      </c>
      <c r="AR758" s="5">
        <v>110.8</v>
      </c>
      <c r="AS758" s="5">
        <v>110.5</v>
      </c>
      <c r="AT758" s="5">
        <v>111.5</v>
      </c>
      <c r="AU758" s="5">
        <v>111.5</v>
      </c>
      <c r="AV758" s="5">
        <v>111.6</v>
      </c>
      <c r="AW758" s="5">
        <v>111.3</v>
      </c>
      <c r="AX758" s="5">
        <v>111.2</v>
      </c>
      <c r="AY758" s="5">
        <v>111.8</v>
      </c>
      <c r="AZ758" s="5">
        <v>112.6</v>
      </c>
      <c r="BA758" s="5">
        <v>112.3</v>
      </c>
      <c r="BB758" s="5">
        <v>112.2</v>
      </c>
      <c r="BC758" s="5">
        <v>112.3</v>
      </c>
      <c r="BD758" s="5">
        <v>112</v>
      </c>
      <c r="BE758" s="5">
        <v>112.3</v>
      </c>
      <c r="BF758" s="5">
        <v>112.6</v>
      </c>
      <c r="BG758" s="5">
        <v>112.3</v>
      </c>
      <c r="BH758" s="5">
        <v>112.2</v>
      </c>
      <c r="BI758" s="5">
        <v>112.5</v>
      </c>
      <c r="BJ758" s="5">
        <v>112.2</v>
      </c>
      <c r="BK758" s="5">
        <v>111.5</v>
      </c>
      <c r="BL758" s="5">
        <v>112</v>
      </c>
      <c r="BM758" s="5">
        <v>112.4</v>
      </c>
      <c r="BN758" s="5">
        <v>112.3</v>
      </c>
      <c r="BO758" s="5">
        <v>111.9</v>
      </c>
      <c r="BP758" s="5">
        <v>112.3</v>
      </c>
      <c r="BQ758" s="5">
        <v>112.5</v>
      </c>
      <c r="BR758" s="5">
        <v>112.7</v>
      </c>
      <c r="BS758" s="5">
        <v>112.8</v>
      </c>
      <c r="BT758" s="5">
        <v>112.8</v>
      </c>
      <c r="BU758" s="5">
        <v>114.3</v>
      </c>
      <c r="BV758" s="5">
        <v>113.8</v>
      </c>
      <c r="BW758" s="5">
        <v>113.9</v>
      </c>
      <c r="BX758" s="5">
        <v>114.5</v>
      </c>
      <c r="BY758" s="5">
        <v>114.2</v>
      </c>
      <c r="BZ758" s="5">
        <v>114.6</v>
      </c>
      <c r="CA758" s="5">
        <v>115.5</v>
      </c>
      <c r="CB758" s="5">
        <v>116.7</v>
      </c>
      <c r="CC758" s="5">
        <v>117.3</v>
      </c>
      <c r="CD758" s="5">
        <v>117.6</v>
      </c>
      <c r="CE758" s="5">
        <v>117.9</v>
      </c>
      <c r="CF758" s="5">
        <v>118</v>
      </c>
      <c r="CG758" s="5">
        <v>118.7</v>
      </c>
      <c r="CH758" s="5">
        <v>118.5</v>
      </c>
      <c r="CI758" s="5">
        <v>119.4</v>
      </c>
      <c r="CJ758" s="5">
        <v>119.3</v>
      </c>
      <c r="CK758" s="5">
        <v>119.3</v>
      </c>
      <c r="CL758" s="5">
        <v>119.7</v>
      </c>
      <c r="CM758" s="5">
        <v>120.1</v>
      </c>
      <c r="CN758" s="5">
        <v>120.6</v>
      </c>
      <c r="CO758" s="5">
        <v>121.1</v>
      </c>
      <c r="CP758" s="5">
        <v>121.3</v>
      </c>
      <c r="CQ758" s="5">
        <v>120.9</v>
      </c>
      <c r="CR758" s="5">
        <v>121.1</v>
      </c>
      <c r="CS758" s="5">
        <v>121.1</v>
      </c>
      <c r="CT758" s="5">
        <v>121.4</v>
      </c>
      <c r="CU758" s="5">
        <v>121.5</v>
      </c>
      <c r="CV758" s="5">
        <v>121.6</v>
      </c>
      <c r="CW758" s="5">
        <v>121.1</v>
      </c>
      <c r="CX758" s="5">
        <v>120.6</v>
      </c>
      <c r="CY758" s="5">
        <v>120.6</v>
      </c>
      <c r="CZ758" s="5">
        <v>121.5</v>
      </c>
      <c r="DA758" s="5">
        <v>121.7</v>
      </c>
      <c r="DB758" s="5">
        <v>121.2</v>
      </c>
      <c r="DC758" s="5">
        <v>121.6</v>
      </c>
      <c r="DD758" s="5">
        <v>121.3</v>
      </c>
      <c r="DE758" s="5">
        <v>122.7</v>
      </c>
      <c r="DF758" s="5">
        <v>122.4</v>
      </c>
      <c r="DG758" s="5">
        <v>122.7</v>
      </c>
      <c r="DH758" s="5">
        <v>122.9</v>
      </c>
      <c r="DI758" s="5">
        <v>124.4</v>
      </c>
      <c r="DJ758" s="5">
        <v>124.8</v>
      </c>
      <c r="DK758" s="5">
        <v>126.4</v>
      </c>
      <c r="DL758" s="5">
        <v>127</v>
      </c>
      <c r="DM758" s="5">
        <v>129</v>
      </c>
      <c r="DN758" s="5">
        <v>129.4</v>
      </c>
      <c r="DO758" s="5">
        <v>129.80000000000001</v>
      </c>
      <c r="DP758" s="5">
        <v>130.5</v>
      </c>
      <c r="DQ758" s="5">
        <v>131.9</v>
      </c>
      <c r="DR758" s="5">
        <v>132.1</v>
      </c>
      <c r="DS758" s="5">
        <v>132.80000000000001</v>
      </c>
      <c r="DT758" s="5">
        <v>133.30000000000001</v>
      </c>
    </row>
    <row r="759" spans="1:124">
      <c r="A759" s="3" t="s">
        <v>1530</v>
      </c>
      <c r="B759" s="3" t="s">
        <v>1531</v>
      </c>
      <c r="C759" s="4">
        <v>0.52771999999999997</v>
      </c>
      <c r="D759" s="5">
        <v>103.9</v>
      </c>
      <c r="E759" s="5">
        <v>103.9</v>
      </c>
      <c r="F759" s="5">
        <v>104.1</v>
      </c>
      <c r="G759" s="5">
        <v>103.8</v>
      </c>
      <c r="H759" s="5">
        <v>104.2</v>
      </c>
      <c r="I759" s="5">
        <v>104</v>
      </c>
      <c r="J759" s="5">
        <v>104.7</v>
      </c>
      <c r="K759" s="5">
        <v>104.6</v>
      </c>
      <c r="L759" s="5">
        <v>104.7</v>
      </c>
      <c r="M759" s="5">
        <v>104.7</v>
      </c>
      <c r="N759" s="5">
        <v>104.9</v>
      </c>
      <c r="O759" s="5">
        <v>105.1</v>
      </c>
      <c r="P759" s="5">
        <v>105.9</v>
      </c>
      <c r="Q759" s="5">
        <v>103.6</v>
      </c>
      <c r="R759" s="5">
        <v>104.1</v>
      </c>
      <c r="S759" s="5">
        <v>104.1</v>
      </c>
      <c r="T759" s="5">
        <v>103.9</v>
      </c>
      <c r="U759" s="5">
        <v>104.3</v>
      </c>
      <c r="V759" s="5">
        <v>104.7</v>
      </c>
      <c r="W759" s="5">
        <v>104.6</v>
      </c>
      <c r="X759" s="5">
        <v>104.1</v>
      </c>
      <c r="Y759" s="5">
        <v>104.3</v>
      </c>
      <c r="Z759" s="5">
        <v>104.4</v>
      </c>
      <c r="AA759" s="5">
        <v>104.8</v>
      </c>
      <c r="AB759" s="5">
        <v>106.3</v>
      </c>
      <c r="AC759" s="5">
        <v>106.7</v>
      </c>
      <c r="AD759" s="5">
        <v>106.4</v>
      </c>
      <c r="AE759" s="5">
        <v>107</v>
      </c>
      <c r="AF759" s="5">
        <v>106.8</v>
      </c>
      <c r="AG759" s="5">
        <v>106.9</v>
      </c>
      <c r="AH759" s="5">
        <v>107.1</v>
      </c>
      <c r="AI759" s="5">
        <v>107.1</v>
      </c>
      <c r="AJ759" s="5">
        <v>107.6</v>
      </c>
      <c r="AK759" s="5">
        <v>108</v>
      </c>
      <c r="AL759" s="5">
        <v>108.1</v>
      </c>
      <c r="AM759" s="5">
        <v>108.1</v>
      </c>
      <c r="AN759" s="5">
        <v>111</v>
      </c>
      <c r="AO759" s="5">
        <v>110.9</v>
      </c>
      <c r="AP759" s="5">
        <v>111</v>
      </c>
      <c r="AQ759" s="5">
        <v>111.3</v>
      </c>
      <c r="AR759" s="5">
        <v>110.9</v>
      </c>
      <c r="AS759" s="5">
        <v>110.7</v>
      </c>
      <c r="AT759" s="5">
        <v>111.8</v>
      </c>
      <c r="AU759" s="5">
        <v>111.9</v>
      </c>
      <c r="AV759" s="5">
        <v>111.9</v>
      </c>
      <c r="AW759" s="5">
        <v>111.7</v>
      </c>
      <c r="AX759" s="5">
        <v>111.7</v>
      </c>
      <c r="AY759" s="5">
        <v>111.9</v>
      </c>
      <c r="AZ759" s="5">
        <v>113.7</v>
      </c>
      <c r="BA759" s="5">
        <v>113</v>
      </c>
      <c r="BB759" s="5">
        <v>113</v>
      </c>
      <c r="BC759" s="5">
        <v>113.1</v>
      </c>
      <c r="BD759" s="5">
        <v>113.6</v>
      </c>
      <c r="BE759" s="5">
        <v>113.9</v>
      </c>
      <c r="BF759" s="5">
        <v>113.8</v>
      </c>
      <c r="BG759" s="5">
        <v>113.8</v>
      </c>
      <c r="BH759" s="5">
        <v>113.5</v>
      </c>
      <c r="BI759" s="5">
        <v>113.8</v>
      </c>
      <c r="BJ759" s="5">
        <v>114.2</v>
      </c>
      <c r="BK759" s="5">
        <v>113.3</v>
      </c>
      <c r="BL759" s="5">
        <v>114</v>
      </c>
      <c r="BM759" s="5">
        <v>114</v>
      </c>
      <c r="BN759" s="5">
        <v>114.3</v>
      </c>
      <c r="BO759" s="5">
        <v>113.5</v>
      </c>
      <c r="BP759" s="5">
        <v>114.1</v>
      </c>
      <c r="BQ759" s="5">
        <v>114.5</v>
      </c>
      <c r="BR759" s="5">
        <v>114.3</v>
      </c>
      <c r="BS759" s="5">
        <v>114</v>
      </c>
      <c r="BT759" s="5">
        <v>113.8</v>
      </c>
      <c r="BU759" s="5">
        <v>114.4</v>
      </c>
      <c r="BV759" s="5">
        <v>114.3</v>
      </c>
      <c r="BW759" s="5">
        <v>115.3</v>
      </c>
      <c r="BX759" s="5">
        <v>115.4</v>
      </c>
      <c r="BY759" s="5">
        <v>114.8</v>
      </c>
      <c r="BZ759" s="5">
        <v>115.6</v>
      </c>
      <c r="CA759" s="5">
        <v>116</v>
      </c>
      <c r="CB759" s="5">
        <v>116.5</v>
      </c>
      <c r="CC759" s="5">
        <v>117.1</v>
      </c>
      <c r="CD759" s="5">
        <v>116.9</v>
      </c>
      <c r="CE759" s="5">
        <v>117.5</v>
      </c>
      <c r="CF759" s="5">
        <v>117.6</v>
      </c>
      <c r="CG759" s="5">
        <v>117.7</v>
      </c>
      <c r="CH759" s="5">
        <v>117.2</v>
      </c>
      <c r="CI759" s="5">
        <v>118.3</v>
      </c>
      <c r="CJ759" s="5">
        <v>118.2</v>
      </c>
      <c r="CK759" s="5">
        <v>118.1</v>
      </c>
      <c r="CL759" s="5">
        <v>118.1</v>
      </c>
      <c r="CM759" s="5">
        <v>118.9</v>
      </c>
      <c r="CN759" s="5">
        <v>119.5</v>
      </c>
      <c r="CO759" s="5">
        <v>120.3</v>
      </c>
      <c r="CP759" s="5">
        <v>120.3</v>
      </c>
      <c r="CQ759" s="5">
        <v>119.3</v>
      </c>
      <c r="CR759" s="5">
        <v>119.7</v>
      </c>
      <c r="CS759" s="5">
        <v>119.7</v>
      </c>
      <c r="CT759" s="5">
        <v>120.1</v>
      </c>
      <c r="CU759" s="5">
        <v>120.1</v>
      </c>
      <c r="CV759" s="5">
        <v>120.1</v>
      </c>
      <c r="CW759" s="5">
        <v>120.1</v>
      </c>
      <c r="CX759" s="5">
        <v>119.2</v>
      </c>
      <c r="CY759" s="5">
        <v>119.3</v>
      </c>
      <c r="CZ759" s="5">
        <v>120.4</v>
      </c>
      <c r="DA759" s="5">
        <v>120.5</v>
      </c>
      <c r="DB759" s="5">
        <v>119.7</v>
      </c>
      <c r="DC759" s="5">
        <v>119.8</v>
      </c>
      <c r="DD759" s="5">
        <v>119.5</v>
      </c>
      <c r="DE759" s="5">
        <v>121.3</v>
      </c>
      <c r="DF759" s="5">
        <v>121.3</v>
      </c>
      <c r="DG759" s="5">
        <v>120.6</v>
      </c>
      <c r="DH759" s="5">
        <v>121.2</v>
      </c>
      <c r="DI759" s="5">
        <v>122.4</v>
      </c>
      <c r="DJ759" s="5">
        <v>122.8</v>
      </c>
      <c r="DK759" s="5">
        <v>124.3</v>
      </c>
      <c r="DL759" s="5">
        <v>123.9</v>
      </c>
      <c r="DM759" s="5">
        <v>124.6</v>
      </c>
      <c r="DN759" s="5">
        <v>124.9</v>
      </c>
      <c r="DO759" s="5">
        <v>125.1</v>
      </c>
      <c r="DP759" s="5">
        <v>126.2</v>
      </c>
      <c r="DQ759" s="5">
        <v>127.5</v>
      </c>
      <c r="DR759" s="5">
        <v>126.9</v>
      </c>
      <c r="DS759" s="5">
        <v>128</v>
      </c>
      <c r="DT759" s="5">
        <v>127.5</v>
      </c>
    </row>
    <row r="760" spans="1:124">
      <c r="A760" s="3" t="s">
        <v>1532</v>
      </c>
      <c r="B760" s="3" t="s">
        <v>1533</v>
      </c>
      <c r="C760" s="4">
        <v>3.64E-3</v>
      </c>
      <c r="D760" s="5">
        <v>102.3</v>
      </c>
      <c r="E760" s="5">
        <v>102.8</v>
      </c>
      <c r="F760" s="5">
        <v>102.5</v>
      </c>
      <c r="G760" s="5">
        <v>102.4</v>
      </c>
      <c r="H760" s="5">
        <v>102.8</v>
      </c>
      <c r="I760" s="5">
        <v>102</v>
      </c>
      <c r="J760" s="5">
        <v>103</v>
      </c>
      <c r="K760" s="5">
        <v>102.9</v>
      </c>
      <c r="L760" s="5">
        <v>103.8</v>
      </c>
      <c r="M760" s="5">
        <v>104.7</v>
      </c>
      <c r="N760" s="5">
        <v>104.6</v>
      </c>
      <c r="O760" s="5">
        <v>103.8</v>
      </c>
      <c r="P760" s="5">
        <v>103.6</v>
      </c>
      <c r="Q760" s="5">
        <v>103.4</v>
      </c>
      <c r="R760" s="5">
        <v>103.4</v>
      </c>
      <c r="S760" s="5">
        <v>103.9</v>
      </c>
      <c r="T760" s="5">
        <v>104.4</v>
      </c>
      <c r="U760" s="5">
        <v>105.4</v>
      </c>
      <c r="V760" s="5">
        <v>105.2</v>
      </c>
      <c r="W760" s="5">
        <v>106.1</v>
      </c>
      <c r="X760" s="5">
        <v>106.2</v>
      </c>
      <c r="Y760" s="5">
        <v>107.7</v>
      </c>
      <c r="Z760" s="5">
        <v>108</v>
      </c>
      <c r="AA760" s="5">
        <v>109.1</v>
      </c>
      <c r="AB760" s="5">
        <v>107.5</v>
      </c>
      <c r="AC760" s="5">
        <v>107.7</v>
      </c>
      <c r="AD760" s="5">
        <v>107.3</v>
      </c>
      <c r="AE760" s="5">
        <v>107.6</v>
      </c>
      <c r="AF760" s="5">
        <v>109.5</v>
      </c>
      <c r="AG760" s="5">
        <v>109.6</v>
      </c>
      <c r="AH760" s="5">
        <v>108.6</v>
      </c>
      <c r="AI760" s="5">
        <v>109.5</v>
      </c>
      <c r="AJ760" s="5">
        <v>109.2</v>
      </c>
      <c r="AK760" s="5">
        <v>109.6</v>
      </c>
      <c r="AL760" s="5">
        <v>109.8</v>
      </c>
      <c r="AM760" s="5">
        <v>110.5</v>
      </c>
      <c r="AN760" s="5">
        <v>109.3</v>
      </c>
      <c r="AO760" s="5">
        <v>110</v>
      </c>
      <c r="AP760" s="5">
        <v>111.1</v>
      </c>
      <c r="AQ760" s="5">
        <v>109.2</v>
      </c>
      <c r="AR760" s="5">
        <v>109.3</v>
      </c>
      <c r="AS760" s="5">
        <v>109.1</v>
      </c>
      <c r="AT760" s="5">
        <v>109.8</v>
      </c>
      <c r="AU760" s="5">
        <v>108.3</v>
      </c>
      <c r="AV760" s="5">
        <v>108.7</v>
      </c>
      <c r="AW760" s="5">
        <v>108.3</v>
      </c>
      <c r="AX760" s="5">
        <v>107.9</v>
      </c>
      <c r="AY760" s="5">
        <v>108</v>
      </c>
      <c r="AZ760" s="5">
        <v>108.3</v>
      </c>
      <c r="BA760" s="5">
        <v>108.1</v>
      </c>
      <c r="BB760" s="5">
        <v>108.8</v>
      </c>
      <c r="BC760" s="5">
        <v>109.1</v>
      </c>
      <c r="BD760" s="5">
        <v>108.3</v>
      </c>
      <c r="BE760" s="5">
        <v>110.5</v>
      </c>
      <c r="BF760" s="5">
        <v>110.3</v>
      </c>
      <c r="BG760" s="5">
        <v>110.6</v>
      </c>
      <c r="BH760" s="5">
        <v>110.1</v>
      </c>
      <c r="BI760" s="5">
        <v>110.4</v>
      </c>
      <c r="BJ760" s="5">
        <v>110.3</v>
      </c>
      <c r="BK760" s="5">
        <v>111.5</v>
      </c>
      <c r="BL760" s="5">
        <v>112.6</v>
      </c>
      <c r="BM760" s="5">
        <v>111.1</v>
      </c>
      <c r="BN760" s="5">
        <v>110.1</v>
      </c>
      <c r="BO760" s="5">
        <v>107.6</v>
      </c>
      <c r="BP760" s="5">
        <v>107</v>
      </c>
      <c r="BQ760" s="5">
        <v>108.4</v>
      </c>
      <c r="BR760" s="5">
        <v>107.8</v>
      </c>
      <c r="BS760" s="5">
        <v>108</v>
      </c>
      <c r="BT760" s="5">
        <v>107.5</v>
      </c>
      <c r="BU760" s="5">
        <v>107.5</v>
      </c>
      <c r="BV760" s="5">
        <v>107</v>
      </c>
      <c r="BW760" s="5">
        <v>107</v>
      </c>
      <c r="BX760" s="5">
        <v>107.5</v>
      </c>
      <c r="BY760" s="5">
        <v>107.9</v>
      </c>
      <c r="BZ760" s="5">
        <v>107.7</v>
      </c>
      <c r="CA760" s="5">
        <v>107.7</v>
      </c>
      <c r="CB760" s="5">
        <v>108.6</v>
      </c>
      <c r="CC760" s="5">
        <v>108</v>
      </c>
      <c r="CD760" s="5">
        <v>108.6</v>
      </c>
      <c r="CE760" s="5">
        <v>108.1</v>
      </c>
      <c r="CF760" s="5">
        <v>109.2</v>
      </c>
      <c r="CG760" s="5">
        <v>109.8</v>
      </c>
      <c r="CH760" s="5">
        <v>109.6</v>
      </c>
      <c r="CI760" s="5">
        <v>109.6</v>
      </c>
      <c r="CJ760" s="5">
        <v>109.2</v>
      </c>
      <c r="CK760" s="5">
        <v>108.2</v>
      </c>
      <c r="CL760" s="5">
        <v>107.4</v>
      </c>
      <c r="CM760" s="5">
        <v>109.1</v>
      </c>
      <c r="CN760" s="5">
        <v>109.1</v>
      </c>
      <c r="CO760" s="5">
        <v>109.8</v>
      </c>
      <c r="CP760" s="5">
        <v>111.4</v>
      </c>
      <c r="CQ760" s="5">
        <v>111.3</v>
      </c>
      <c r="CR760" s="5">
        <v>111.6</v>
      </c>
      <c r="CS760" s="5">
        <v>112.1</v>
      </c>
      <c r="CT760" s="5">
        <v>112.5</v>
      </c>
      <c r="CU760" s="5">
        <v>112.6</v>
      </c>
      <c r="CV760" s="5">
        <v>113.9</v>
      </c>
      <c r="CW760" s="5">
        <v>113.8</v>
      </c>
      <c r="CX760" s="5">
        <v>114.2</v>
      </c>
      <c r="CY760" s="5">
        <v>116</v>
      </c>
      <c r="CZ760" s="5">
        <v>116.6</v>
      </c>
      <c r="DA760" s="5">
        <v>118.8</v>
      </c>
      <c r="DB760" s="5">
        <v>119.2</v>
      </c>
      <c r="DC760" s="5">
        <v>117.1</v>
      </c>
      <c r="DD760" s="5">
        <v>119.2</v>
      </c>
      <c r="DE760" s="5">
        <v>122.7</v>
      </c>
      <c r="DF760" s="5">
        <v>124</v>
      </c>
      <c r="DG760" s="5">
        <v>125.5</v>
      </c>
      <c r="DH760" s="5">
        <v>125.1</v>
      </c>
      <c r="DI760" s="5">
        <v>124.9</v>
      </c>
      <c r="DJ760" s="5">
        <v>124.8</v>
      </c>
      <c r="DK760" s="5">
        <v>126.2</v>
      </c>
      <c r="DL760" s="5">
        <v>127.3</v>
      </c>
      <c r="DM760" s="5">
        <v>127.4</v>
      </c>
      <c r="DN760" s="5">
        <v>132.1</v>
      </c>
      <c r="DO760" s="5">
        <v>131.69999999999999</v>
      </c>
      <c r="DP760" s="5">
        <v>130.19999999999999</v>
      </c>
      <c r="DQ760" s="5">
        <v>132.9</v>
      </c>
      <c r="DR760" s="5">
        <v>133.1</v>
      </c>
      <c r="DS760" s="5">
        <v>134.4</v>
      </c>
      <c r="DT760" s="5">
        <v>134.6</v>
      </c>
    </row>
    <row r="761" spans="1:124">
      <c r="A761" s="3" t="s">
        <v>1534</v>
      </c>
      <c r="B761" s="3" t="s">
        <v>1535</v>
      </c>
      <c r="C761" s="4">
        <v>0.26218000000000002</v>
      </c>
      <c r="D761" s="5">
        <v>101.5</v>
      </c>
      <c r="E761" s="5">
        <v>103.2</v>
      </c>
      <c r="F761" s="5">
        <v>103.7</v>
      </c>
      <c r="G761" s="5">
        <v>106.7</v>
      </c>
      <c r="H761" s="5">
        <v>105.2</v>
      </c>
      <c r="I761" s="5">
        <v>105.6</v>
      </c>
      <c r="J761" s="5">
        <v>105.5</v>
      </c>
      <c r="K761" s="5">
        <v>105.8</v>
      </c>
      <c r="L761" s="5">
        <v>105.9</v>
      </c>
      <c r="M761" s="5">
        <v>106.8</v>
      </c>
      <c r="N761" s="5">
        <v>106.9</v>
      </c>
      <c r="O761" s="5">
        <v>107.6</v>
      </c>
      <c r="P761" s="5">
        <v>109.3</v>
      </c>
      <c r="Q761" s="5">
        <v>104.5</v>
      </c>
      <c r="R761" s="5">
        <v>106.5</v>
      </c>
      <c r="S761" s="5">
        <v>106.1</v>
      </c>
      <c r="T761" s="5">
        <v>107.3</v>
      </c>
      <c r="U761" s="5">
        <v>107.9</v>
      </c>
      <c r="V761" s="5">
        <v>108.7</v>
      </c>
      <c r="W761" s="5">
        <v>108.5</v>
      </c>
      <c r="X761" s="5">
        <v>109.6</v>
      </c>
      <c r="Y761" s="5">
        <v>109.6</v>
      </c>
      <c r="Z761" s="5">
        <v>109.7</v>
      </c>
      <c r="AA761" s="5">
        <v>110.5</v>
      </c>
      <c r="AB761" s="5">
        <v>110.5</v>
      </c>
      <c r="AC761" s="5">
        <v>109.3</v>
      </c>
      <c r="AD761" s="5">
        <v>110.7</v>
      </c>
      <c r="AE761" s="5">
        <v>110.8</v>
      </c>
      <c r="AF761" s="5">
        <v>110.6</v>
      </c>
      <c r="AG761" s="5">
        <v>110.6</v>
      </c>
      <c r="AH761" s="5">
        <v>110.9</v>
      </c>
      <c r="AI761" s="5">
        <v>111</v>
      </c>
      <c r="AJ761" s="5">
        <v>110.2</v>
      </c>
      <c r="AK761" s="5">
        <v>109.8</v>
      </c>
      <c r="AL761" s="5">
        <v>111.1</v>
      </c>
      <c r="AM761" s="5">
        <v>112.7</v>
      </c>
      <c r="AN761" s="5">
        <v>110.4</v>
      </c>
      <c r="AO761" s="5">
        <v>111</v>
      </c>
      <c r="AP761" s="5">
        <v>111.6</v>
      </c>
      <c r="AQ761" s="5">
        <v>112.4</v>
      </c>
      <c r="AR761" s="5">
        <v>110.1</v>
      </c>
      <c r="AS761" s="5">
        <v>109.9</v>
      </c>
      <c r="AT761" s="5">
        <v>110.8</v>
      </c>
      <c r="AU761" s="5">
        <v>110.9</v>
      </c>
      <c r="AV761" s="5">
        <v>111</v>
      </c>
      <c r="AW761" s="5">
        <v>110.2</v>
      </c>
      <c r="AX761" s="5">
        <v>110.2</v>
      </c>
      <c r="AY761" s="5">
        <v>111.5</v>
      </c>
      <c r="AZ761" s="5">
        <v>110.5</v>
      </c>
      <c r="BA761" s="5">
        <v>111.2</v>
      </c>
      <c r="BB761" s="5">
        <v>110.8</v>
      </c>
      <c r="BC761" s="5">
        <v>110.9</v>
      </c>
      <c r="BD761" s="5">
        <v>109</v>
      </c>
      <c r="BE761" s="5">
        <v>109.3</v>
      </c>
      <c r="BF761" s="5">
        <v>110.1</v>
      </c>
      <c r="BG761" s="5">
        <v>109.1</v>
      </c>
      <c r="BH761" s="5">
        <v>109.6</v>
      </c>
      <c r="BI761" s="5">
        <v>109.9</v>
      </c>
      <c r="BJ761" s="5">
        <v>108.1</v>
      </c>
      <c r="BK761" s="5">
        <v>107.9</v>
      </c>
      <c r="BL761" s="5">
        <v>107.8</v>
      </c>
      <c r="BM761" s="5">
        <v>109</v>
      </c>
      <c r="BN761" s="5">
        <v>108.1</v>
      </c>
      <c r="BO761" s="5">
        <v>108.4</v>
      </c>
      <c r="BP761" s="5">
        <v>108.4</v>
      </c>
      <c r="BQ761" s="5">
        <v>108.4</v>
      </c>
      <c r="BR761" s="5">
        <v>109.4</v>
      </c>
      <c r="BS761" s="5">
        <v>110.1</v>
      </c>
      <c r="BT761" s="5">
        <v>110.8</v>
      </c>
      <c r="BU761" s="5">
        <v>114.3</v>
      </c>
      <c r="BV761" s="5">
        <v>113</v>
      </c>
      <c r="BW761" s="5">
        <v>111.3</v>
      </c>
      <c r="BX761" s="5">
        <v>112.8</v>
      </c>
      <c r="BY761" s="5">
        <v>112.8</v>
      </c>
      <c r="BZ761" s="5">
        <v>112.6</v>
      </c>
      <c r="CA761" s="5">
        <v>114.2</v>
      </c>
      <c r="CB761" s="5">
        <v>117</v>
      </c>
      <c r="CC761" s="5">
        <v>117.8</v>
      </c>
      <c r="CD761" s="5">
        <v>118.8</v>
      </c>
      <c r="CE761" s="5">
        <v>118.8</v>
      </c>
      <c r="CF761" s="5">
        <v>119</v>
      </c>
      <c r="CG761" s="5">
        <v>121</v>
      </c>
      <c r="CH761" s="5">
        <v>121</v>
      </c>
      <c r="CI761" s="5">
        <v>121.6</v>
      </c>
      <c r="CJ761" s="5">
        <v>121.5</v>
      </c>
      <c r="CK761" s="5">
        <v>121.8</v>
      </c>
      <c r="CL761" s="5">
        <v>123</v>
      </c>
      <c r="CM761" s="5">
        <v>122.9</v>
      </c>
      <c r="CN761" s="5">
        <v>123.1</v>
      </c>
      <c r="CO761" s="5">
        <v>123.1</v>
      </c>
      <c r="CP761" s="5">
        <v>123.7</v>
      </c>
      <c r="CQ761" s="5">
        <v>124.2</v>
      </c>
      <c r="CR761" s="5">
        <v>124.2</v>
      </c>
      <c r="CS761" s="5">
        <v>124.1</v>
      </c>
      <c r="CT761" s="5">
        <v>124.3</v>
      </c>
      <c r="CU761" s="5">
        <v>124.7</v>
      </c>
      <c r="CV761" s="5">
        <v>125</v>
      </c>
      <c r="CW761" s="5">
        <v>123.4</v>
      </c>
      <c r="CX761" s="5">
        <v>123.5</v>
      </c>
      <c r="CY761" s="5">
        <v>123.5</v>
      </c>
      <c r="CZ761" s="5">
        <v>124.3</v>
      </c>
      <c r="DA761" s="5">
        <v>124.5</v>
      </c>
      <c r="DB761" s="5">
        <v>124.6</v>
      </c>
      <c r="DC761" s="5">
        <v>125.8</v>
      </c>
      <c r="DD761" s="5">
        <v>125.5</v>
      </c>
      <c r="DE761" s="5">
        <v>125.8</v>
      </c>
      <c r="DF761" s="5">
        <v>125.2</v>
      </c>
      <c r="DG761" s="5">
        <v>127.4</v>
      </c>
      <c r="DH761" s="5">
        <v>126.4</v>
      </c>
      <c r="DI761" s="5">
        <v>128.69999999999999</v>
      </c>
      <c r="DJ761" s="5">
        <v>129.4</v>
      </c>
      <c r="DK761" s="5">
        <v>131.6</v>
      </c>
      <c r="DL761" s="5">
        <v>134</v>
      </c>
      <c r="DM761" s="5">
        <v>138.80000000000001</v>
      </c>
      <c r="DN761" s="5">
        <v>139.4</v>
      </c>
      <c r="DO761" s="5">
        <v>140.19999999999999</v>
      </c>
      <c r="DP761" s="5">
        <v>140.1</v>
      </c>
      <c r="DQ761" s="5">
        <v>141.9</v>
      </c>
      <c r="DR761" s="5">
        <v>143.9</v>
      </c>
      <c r="DS761" s="5">
        <v>143.9</v>
      </c>
      <c r="DT761" s="5">
        <v>145.80000000000001</v>
      </c>
    </row>
    <row r="762" spans="1:124">
      <c r="A762" s="3" t="s">
        <v>1536</v>
      </c>
      <c r="B762" s="3" t="s">
        <v>1537</v>
      </c>
      <c r="C762" s="4">
        <v>7.1000000000000002E-4</v>
      </c>
      <c r="D762" s="5">
        <v>108.5</v>
      </c>
      <c r="E762" s="5">
        <v>109.5</v>
      </c>
      <c r="F762" s="5">
        <v>109.4</v>
      </c>
      <c r="G762" s="5">
        <v>109.7</v>
      </c>
      <c r="H762" s="5">
        <v>109.7</v>
      </c>
      <c r="I762" s="5">
        <v>109.7</v>
      </c>
      <c r="J762" s="5">
        <v>108.4</v>
      </c>
      <c r="K762" s="5">
        <v>108.2</v>
      </c>
      <c r="L762" s="5">
        <v>108.2</v>
      </c>
      <c r="M762" s="5">
        <v>109</v>
      </c>
      <c r="N762" s="5">
        <v>111.2</v>
      </c>
      <c r="O762" s="5">
        <v>112.3</v>
      </c>
      <c r="P762" s="5">
        <v>113.1</v>
      </c>
      <c r="Q762" s="5">
        <v>113.1</v>
      </c>
      <c r="R762" s="5">
        <v>113.1</v>
      </c>
      <c r="S762" s="5">
        <v>113.5</v>
      </c>
      <c r="T762" s="5">
        <v>113.6</v>
      </c>
      <c r="U762" s="5">
        <v>114</v>
      </c>
      <c r="V762" s="5">
        <v>114</v>
      </c>
      <c r="W762" s="5">
        <v>109.9</v>
      </c>
      <c r="X762" s="5">
        <v>109.2</v>
      </c>
      <c r="Y762" s="5">
        <v>109.9</v>
      </c>
      <c r="Z762" s="5">
        <v>110.4</v>
      </c>
      <c r="AA762" s="5">
        <v>110.4</v>
      </c>
      <c r="AB762" s="5">
        <v>112.7</v>
      </c>
      <c r="AC762" s="5">
        <v>112.7</v>
      </c>
      <c r="AD762" s="5">
        <v>112.7</v>
      </c>
      <c r="AE762" s="5">
        <v>114.1</v>
      </c>
      <c r="AF762" s="5">
        <v>114.1</v>
      </c>
      <c r="AG762" s="5">
        <v>114.1</v>
      </c>
      <c r="AH762" s="5">
        <v>114.1</v>
      </c>
      <c r="AI762" s="5">
        <v>114.7</v>
      </c>
      <c r="AJ762" s="5">
        <v>113.3</v>
      </c>
      <c r="AK762" s="5">
        <v>113.8</v>
      </c>
      <c r="AL762" s="5">
        <v>114.6</v>
      </c>
      <c r="AM762" s="5">
        <v>114.7</v>
      </c>
      <c r="AN762" s="5">
        <v>118.2</v>
      </c>
      <c r="AO762" s="5">
        <v>118.2</v>
      </c>
      <c r="AP762" s="5">
        <v>118.1</v>
      </c>
      <c r="AQ762" s="5">
        <v>118.9</v>
      </c>
      <c r="AR762" s="5">
        <v>118.9</v>
      </c>
      <c r="AS762" s="5">
        <v>118.9</v>
      </c>
      <c r="AT762" s="5">
        <v>118.9</v>
      </c>
      <c r="AU762" s="5">
        <v>118.9</v>
      </c>
      <c r="AV762" s="5">
        <v>118.9</v>
      </c>
      <c r="AW762" s="5">
        <v>121.3</v>
      </c>
      <c r="AX762" s="5">
        <v>121.3</v>
      </c>
      <c r="AY762" s="5">
        <v>121.3</v>
      </c>
      <c r="AZ762" s="5">
        <v>121.3</v>
      </c>
      <c r="BA762" s="5">
        <v>121.3</v>
      </c>
      <c r="BB762" s="5">
        <v>121.3</v>
      </c>
      <c r="BC762" s="5">
        <v>122.7</v>
      </c>
      <c r="BD762" s="5">
        <v>122.7</v>
      </c>
      <c r="BE762" s="5">
        <v>122.7</v>
      </c>
      <c r="BF762" s="5">
        <v>122.4</v>
      </c>
      <c r="BG762" s="5">
        <v>122.4</v>
      </c>
      <c r="BH762" s="5">
        <v>123</v>
      </c>
      <c r="BI762" s="5">
        <v>121.8</v>
      </c>
      <c r="BJ762" s="5">
        <v>123.7</v>
      </c>
      <c r="BK762" s="5">
        <v>123.7</v>
      </c>
      <c r="BL762" s="5">
        <v>122.9</v>
      </c>
      <c r="BM762" s="5">
        <v>122.9</v>
      </c>
      <c r="BN762" s="5">
        <v>122.9</v>
      </c>
      <c r="BO762" s="5">
        <v>121.4</v>
      </c>
      <c r="BP762" s="5">
        <v>121.7</v>
      </c>
      <c r="BQ762" s="5">
        <v>120.6</v>
      </c>
      <c r="BR762" s="5">
        <v>121</v>
      </c>
      <c r="BS762" s="5">
        <v>121.8</v>
      </c>
      <c r="BT762" s="5">
        <v>121.8</v>
      </c>
      <c r="BU762" s="5">
        <v>122.2</v>
      </c>
      <c r="BV762" s="5">
        <v>122.2</v>
      </c>
      <c r="BW762" s="5">
        <v>122.4</v>
      </c>
      <c r="BX762" s="5">
        <v>122.6</v>
      </c>
      <c r="BY762" s="5">
        <v>122.6</v>
      </c>
      <c r="BZ762" s="5">
        <v>123.3</v>
      </c>
      <c r="CA762" s="5">
        <v>123.3</v>
      </c>
      <c r="CB762" s="5">
        <v>123.3</v>
      </c>
      <c r="CC762" s="5">
        <v>122.6</v>
      </c>
      <c r="CD762" s="5">
        <v>123.3</v>
      </c>
      <c r="CE762" s="5">
        <v>123.4</v>
      </c>
      <c r="CF762" s="5">
        <v>124.9</v>
      </c>
      <c r="CG762" s="5">
        <v>124.2</v>
      </c>
      <c r="CH762" s="5">
        <v>124.9</v>
      </c>
      <c r="CI762" s="5">
        <v>124.1</v>
      </c>
      <c r="CJ762" s="5">
        <v>124.9</v>
      </c>
      <c r="CK762" s="5">
        <v>124.9</v>
      </c>
      <c r="CL762" s="5">
        <v>124.9</v>
      </c>
      <c r="CM762" s="5">
        <v>127.8</v>
      </c>
      <c r="CN762" s="5">
        <v>127.1</v>
      </c>
      <c r="CO762" s="5">
        <v>127.1</v>
      </c>
      <c r="CP762" s="5">
        <v>127.8</v>
      </c>
      <c r="CQ762" s="5">
        <v>127.8</v>
      </c>
      <c r="CR762" s="5">
        <v>128.19999999999999</v>
      </c>
      <c r="CS762" s="5">
        <v>128.9</v>
      </c>
      <c r="CT762" s="5">
        <v>129.6</v>
      </c>
      <c r="CU762" s="5">
        <v>129.19999999999999</v>
      </c>
      <c r="CV762" s="5">
        <v>129.6</v>
      </c>
      <c r="CW762" s="5">
        <v>129.6</v>
      </c>
      <c r="CX762" s="5">
        <v>129.6</v>
      </c>
      <c r="CY762" s="5">
        <v>128.9</v>
      </c>
      <c r="CZ762" s="5">
        <v>132</v>
      </c>
      <c r="DA762" s="5">
        <v>131.4</v>
      </c>
      <c r="DB762" s="5">
        <v>131.4</v>
      </c>
      <c r="DC762" s="5">
        <v>131.69999999999999</v>
      </c>
      <c r="DD762" s="5">
        <v>132</v>
      </c>
      <c r="DE762" s="5">
        <v>132.9</v>
      </c>
      <c r="DF762" s="5">
        <v>133.69999999999999</v>
      </c>
      <c r="DG762" s="5">
        <v>133.69999999999999</v>
      </c>
      <c r="DH762" s="5">
        <v>133.69999999999999</v>
      </c>
      <c r="DI762" s="5">
        <v>133.4</v>
      </c>
      <c r="DJ762" s="5">
        <v>134.9</v>
      </c>
      <c r="DK762" s="5">
        <v>134.9</v>
      </c>
      <c r="DL762" s="5">
        <v>137.1</v>
      </c>
      <c r="DM762" s="5">
        <v>138.1</v>
      </c>
      <c r="DN762" s="5">
        <v>139.69999999999999</v>
      </c>
      <c r="DO762" s="5">
        <v>140.19999999999999</v>
      </c>
      <c r="DP762" s="5">
        <v>140.19999999999999</v>
      </c>
      <c r="DQ762" s="5">
        <v>140.5</v>
      </c>
      <c r="DR762" s="5">
        <v>140.69999999999999</v>
      </c>
      <c r="DS762" s="5">
        <v>143.1</v>
      </c>
      <c r="DT762" s="5">
        <v>141.1</v>
      </c>
    </row>
    <row r="763" spans="1:124">
      <c r="A763" s="3" t="s">
        <v>1538</v>
      </c>
      <c r="B763" s="3" t="s">
        <v>1539</v>
      </c>
      <c r="C763" s="4">
        <v>3.8399999999999997E-2</v>
      </c>
      <c r="D763" s="5">
        <v>104.2</v>
      </c>
      <c r="E763" s="5">
        <v>104.2</v>
      </c>
      <c r="F763" s="5">
        <v>104.2</v>
      </c>
      <c r="G763" s="5">
        <v>104.2</v>
      </c>
      <c r="H763" s="5">
        <v>104.2</v>
      </c>
      <c r="I763" s="5">
        <v>103.7</v>
      </c>
      <c r="J763" s="5">
        <v>103.7</v>
      </c>
      <c r="K763" s="5">
        <v>103.7</v>
      </c>
      <c r="L763" s="5">
        <v>103.7</v>
      </c>
      <c r="M763" s="5">
        <v>103.7</v>
      </c>
      <c r="N763" s="5">
        <v>103.7</v>
      </c>
      <c r="O763" s="5">
        <v>103.7</v>
      </c>
      <c r="P763" s="5">
        <v>101.2</v>
      </c>
      <c r="Q763" s="5">
        <v>102.2</v>
      </c>
      <c r="R763" s="5">
        <v>97.2</v>
      </c>
      <c r="S763" s="5">
        <v>104.9</v>
      </c>
      <c r="T763" s="5">
        <v>111.9</v>
      </c>
      <c r="U763" s="5">
        <v>98.8</v>
      </c>
      <c r="V763" s="5">
        <v>89.9</v>
      </c>
      <c r="W763" s="5">
        <v>97</v>
      </c>
      <c r="X763" s="5">
        <v>106.8</v>
      </c>
      <c r="Y763" s="5">
        <v>105.4</v>
      </c>
      <c r="Z763" s="5">
        <v>106.2</v>
      </c>
      <c r="AA763" s="5">
        <v>100.9</v>
      </c>
      <c r="AB763" s="5">
        <v>107.9</v>
      </c>
      <c r="AC763" s="5">
        <v>106.8</v>
      </c>
      <c r="AD763" s="5">
        <v>98.8</v>
      </c>
      <c r="AE763" s="5">
        <v>106.6</v>
      </c>
      <c r="AF763" s="5">
        <v>116.8</v>
      </c>
      <c r="AG763" s="5">
        <v>97.9</v>
      </c>
      <c r="AH763" s="5">
        <v>92.2</v>
      </c>
      <c r="AI763" s="5">
        <v>107.3</v>
      </c>
      <c r="AJ763" s="5">
        <v>117.9</v>
      </c>
      <c r="AK763" s="5">
        <v>115.4</v>
      </c>
      <c r="AL763" s="5">
        <v>117.7</v>
      </c>
      <c r="AM763" s="5">
        <v>110.9</v>
      </c>
      <c r="AN763" s="5">
        <v>116.4</v>
      </c>
      <c r="AO763" s="5">
        <v>113.5</v>
      </c>
      <c r="AP763" s="5">
        <v>100.4</v>
      </c>
      <c r="AQ763" s="5">
        <v>112.9</v>
      </c>
      <c r="AR763" s="5">
        <v>115.8</v>
      </c>
      <c r="AS763" s="5">
        <v>111.9</v>
      </c>
      <c r="AT763" s="5">
        <v>111.4</v>
      </c>
      <c r="AU763" s="5">
        <v>111.4</v>
      </c>
      <c r="AV763" s="5">
        <v>112.3</v>
      </c>
      <c r="AW763" s="5">
        <v>112.7</v>
      </c>
      <c r="AX763" s="5">
        <v>112.3</v>
      </c>
      <c r="AY763" s="5">
        <v>111.6</v>
      </c>
      <c r="AZ763" s="5">
        <v>111.9</v>
      </c>
      <c r="BA763" s="5">
        <v>111.9</v>
      </c>
      <c r="BB763" s="5">
        <v>111.8</v>
      </c>
      <c r="BC763" s="5">
        <v>111.8</v>
      </c>
      <c r="BD763" s="5">
        <v>111.8</v>
      </c>
      <c r="BE763" s="5">
        <v>111.8</v>
      </c>
      <c r="BF763" s="5">
        <v>111.8</v>
      </c>
      <c r="BG763" s="5">
        <v>111.8</v>
      </c>
      <c r="BH763" s="5">
        <v>111.8</v>
      </c>
      <c r="BI763" s="5">
        <v>111.8</v>
      </c>
      <c r="BJ763" s="5">
        <v>111.8</v>
      </c>
      <c r="BK763" s="5">
        <v>111.8</v>
      </c>
      <c r="BL763" s="5">
        <v>113</v>
      </c>
      <c r="BM763" s="5">
        <v>113.6</v>
      </c>
      <c r="BN763" s="5">
        <v>113.6</v>
      </c>
      <c r="BO763" s="5">
        <v>114.1</v>
      </c>
      <c r="BP763" s="5">
        <v>114.1</v>
      </c>
      <c r="BQ763" s="5">
        <v>114.1</v>
      </c>
      <c r="BR763" s="5">
        <v>114.1</v>
      </c>
      <c r="BS763" s="5">
        <v>114.2</v>
      </c>
      <c r="BT763" s="5">
        <v>114.2</v>
      </c>
      <c r="BU763" s="5">
        <v>114.2</v>
      </c>
      <c r="BV763" s="5">
        <v>114.2</v>
      </c>
      <c r="BW763" s="5">
        <v>114.4</v>
      </c>
      <c r="BX763" s="5">
        <v>115.2</v>
      </c>
      <c r="BY763" s="5">
        <v>115.7</v>
      </c>
      <c r="BZ763" s="5">
        <v>115.7</v>
      </c>
      <c r="CA763" s="5">
        <v>117.7</v>
      </c>
      <c r="CB763" s="5">
        <v>117.7</v>
      </c>
      <c r="CC763" s="5">
        <v>117.7</v>
      </c>
      <c r="CD763" s="5">
        <v>118.3</v>
      </c>
      <c r="CE763" s="5">
        <v>118.3</v>
      </c>
      <c r="CF763" s="5">
        <v>118.3</v>
      </c>
      <c r="CG763" s="5">
        <v>118.3</v>
      </c>
      <c r="CH763" s="5">
        <v>118.3</v>
      </c>
      <c r="CI763" s="5">
        <v>119.9</v>
      </c>
      <c r="CJ763" s="5">
        <v>120.5</v>
      </c>
      <c r="CK763" s="5">
        <v>120.5</v>
      </c>
      <c r="CL763" s="5">
        <v>120.5</v>
      </c>
      <c r="CM763" s="5">
        <v>119.2</v>
      </c>
      <c r="CN763" s="5">
        <v>120.1</v>
      </c>
      <c r="CO763" s="5">
        <v>120.1</v>
      </c>
      <c r="CP763" s="5">
        <v>120.1</v>
      </c>
      <c r="CQ763" s="5">
        <v>120.1</v>
      </c>
      <c r="CR763" s="5">
        <v>120.1</v>
      </c>
      <c r="CS763" s="5">
        <v>120.1</v>
      </c>
      <c r="CT763" s="5">
        <v>120.1</v>
      </c>
      <c r="CU763" s="5">
        <v>120.1</v>
      </c>
      <c r="CV763" s="5">
        <v>120.1</v>
      </c>
      <c r="CW763" s="5">
        <v>120.1</v>
      </c>
      <c r="CX763" s="5">
        <v>120.1</v>
      </c>
      <c r="CY763" s="5">
        <v>118.4</v>
      </c>
      <c r="CZ763" s="5">
        <v>118.4</v>
      </c>
      <c r="DA763" s="5">
        <v>118.4</v>
      </c>
      <c r="DB763" s="5">
        <v>118.4</v>
      </c>
      <c r="DC763" s="5">
        <v>118.4</v>
      </c>
      <c r="DD763" s="5">
        <v>118.4</v>
      </c>
      <c r="DE763" s="5">
        <v>120.4</v>
      </c>
      <c r="DF763" s="5">
        <v>119.1</v>
      </c>
      <c r="DG763" s="5">
        <v>119.1</v>
      </c>
      <c r="DH763" s="5">
        <v>121.3</v>
      </c>
      <c r="DI763" s="5">
        <v>121.3</v>
      </c>
      <c r="DJ763" s="5">
        <v>121.3</v>
      </c>
      <c r="DK763" s="5">
        <v>121.3</v>
      </c>
      <c r="DL763" s="5">
        <v>121.4</v>
      </c>
      <c r="DM763" s="5">
        <v>121.4</v>
      </c>
      <c r="DN763" s="5">
        <v>123.4</v>
      </c>
      <c r="DO763" s="5">
        <v>123.5</v>
      </c>
      <c r="DP763" s="5">
        <v>123.5</v>
      </c>
      <c r="DQ763" s="5">
        <v>123.5</v>
      </c>
      <c r="DR763" s="5">
        <v>123.5</v>
      </c>
      <c r="DS763" s="5">
        <v>123.5</v>
      </c>
      <c r="DT763" s="5">
        <v>127.4</v>
      </c>
    </row>
    <row r="764" spans="1:124">
      <c r="A764" s="3" t="s">
        <v>1540</v>
      </c>
      <c r="B764" s="3" t="s">
        <v>1541</v>
      </c>
      <c r="C764" s="4">
        <v>0.22363</v>
      </c>
      <c r="D764" s="5">
        <v>100.9</v>
      </c>
      <c r="E764" s="5">
        <v>101.3</v>
      </c>
      <c r="F764" s="5">
        <v>101</v>
      </c>
      <c r="G764" s="5">
        <v>101.4</v>
      </c>
      <c r="H764" s="5">
        <v>101.2</v>
      </c>
      <c r="I764" s="5">
        <v>101.4</v>
      </c>
      <c r="J764" s="5">
        <v>101.4</v>
      </c>
      <c r="K764" s="5">
        <v>101.5</v>
      </c>
      <c r="L764" s="5">
        <v>102.7</v>
      </c>
      <c r="M764" s="5">
        <v>102.3</v>
      </c>
      <c r="N764" s="5">
        <v>102.5</v>
      </c>
      <c r="O764" s="5">
        <v>105.4</v>
      </c>
      <c r="P764" s="5">
        <v>106.5</v>
      </c>
      <c r="Q764" s="5">
        <v>106.1</v>
      </c>
      <c r="R764" s="5">
        <v>105.7</v>
      </c>
      <c r="S764" s="5">
        <v>106.1</v>
      </c>
      <c r="T764" s="5">
        <v>105.5</v>
      </c>
      <c r="U764" s="5">
        <v>106.8</v>
      </c>
      <c r="V764" s="5">
        <v>106.4</v>
      </c>
      <c r="W764" s="5">
        <v>106.4</v>
      </c>
      <c r="X764" s="5">
        <v>106.6</v>
      </c>
      <c r="Y764" s="5">
        <v>106.3</v>
      </c>
      <c r="Z764" s="5">
        <v>106.9</v>
      </c>
      <c r="AA764" s="5">
        <v>108.2</v>
      </c>
      <c r="AB764" s="5">
        <v>107.2</v>
      </c>
      <c r="AC764" s="5">
        <v>107.7</v>
      </c>
      <c r="AD764" s="5">
        <v>107.8</v>
      </c>
      <c r="AE764" s="5">
        <v>107.7</v>
      </c>
      <c r="AF764" s="5">
        <v>107.6</v>
      </c>
      <c r="AG764" s="5">
        <v>108.9</v>
      </c>
      <c r="AH764" s="5">
        <v>108.9</v>
      </c>
      <c r="AI764" s="5">
        <v>109</v>
      </c>
      <c r="AJ764" s="5">
        <v>109.2</v>
      </c>
      <c r="AK764" s="5">
        <v>108.8</v>
      </c>
      <c r="AL764" s="5">
        <v>111</v>
      </c>
      <c r="AM764" s="5">
        <v>110.8</v>
      </c>
      <c r="AN764" s="5">
        <v>111</v>
      </c>
      <c r="AO764" s="5">
        <v>111.1</v>
      </c>
      <c r="AP764" s="5">
        <v>111.2</v>
      </c>
      <c r="AQ764" s="5">
        <v>110.6</v>
      </c>
      <c r="AR764" s="5">
        <v>110.3</v>
      </c>
      <c r="AS764" s="5">
        <v>111.1</v>
      </c>
      <c r="AT764" s="5">
        <v>108.9</v>
      </c>
      <c r="AU764" s="5">
        <v>108.9</v>
      </c>
      <c r="AV764" s="5">
        <v>102.2</v>
      </c>
      <c r="AW764" s="5">
        <v>101.9</v>
      </c>
      <c r="AX764" s="5">
        <v>102</v>
      </c>
      <c r="AY764" s="5">
        <v>102</v>
      </c>
      <c r="AZ764" s="5">
        <v>101.8</v>
      </c>
      <c r="BA764" s="5">
        <v>101.6</v>
      </c>
      <c r="BB764" s="5">
        <v>102</v>
      </c>
      <c r="BC764" s="5">
        <v>98.2</v>
      </c>
      <c r="BD764" s="5">
        <v>98.2</v>
      </c>
      <c r="BE764" s="5">
        <v>98.4</v>
      </c>
      <c r="BF764" s="5">
        <v>98.7</v>
      </c>
      <c r="BG764" s="5">
        <v>99.7</v>
      </c>
      <c r="BH764" s="5">
        <v>99.9</v>
      </c>
      <c r="BI764" s="5">
        <v>99.9</v>
      </c>
      <c r="BJ764" s="5">
        <v>102.5</v>
      </c>
      <c r="BK764" s="5">
        <v>99.9</v>
      </c>
      <c r="BL764" s="5">
        <v>101.2</v>
      </c>
      <c r="BM764" s="5">
        <v>99.9</v>
      </c>
      <c r="BN764" s="5">
        <v>102.4</v>
      </c>
      <c r="BO764" s="5">
        <v>98.6</v>
      </c>
      <c r="BP764" s="5">
        <v>100.9</v>
      </c>
      <c r="BQ764" s="5">
        <v>99.7</v>
      </c>
      <c r="BR764" s="5">
        <v>98.9</v>
      </c>
      <c r="BS764" s="5">
        <v>98.7</v>
      </c>
      <c r="BT764" s="5">
        <v>97.3</v>
      </c>
      <c r="BU764" s="5">
        <v>100.6</v>
      </c>
      <c r="BV764" s="5">
        <v>100.2</v>
      </c>
      <c r="BW764" s="5">
        <v>96.7</v>
      </c>
      <c r="BX764" s="5">
        <v>99.5</v>
      </c>
      <c r="BY764" s="5">
        <v>97.5</v>
      </c>
      <c r="BZ764" s="5">
        <v>97.5</v>
      </c>
      <c r="CA764" s="5">
        <v>99.4</v>
      </c>
      <c r="CB764" s="5">
        <v>102.5</v>
      </c>
      <c r="CC764" s="5">
        <v>103.6</v>
      </c>
      <c r="CD764" s="5">
        <v>102.5</v>
      </c>
      <c r="CE764" s="5">
        <v>102.5</v>
      </c>
      <c r="CF764" s="5">
        <v>103.3</v>
      </c>
      <c r="CG764" s="5">
        <v>103.6</v>
      </c>
      <c r="CH764" s="5">
        <v>104.6</v>
      </c>
      <c r="CI764" s="5">
        <v>105</v>
      </c>
      <c r="CJ764" s="5">
        <v>104.9</v>
      </c>
      <c r="CK764" s="5">
        <v>107.2</v>
      </c>
      <c r="CL764" s="5">
        <v>107.4</v>
      </c>
      <c r="CM764" s="5">
        <v>108.2</v>
      </c>
      <c r="CN764" s="5">
        <v>108</v>
      </c>
      <c r="CO764" s="5">
        <v>108.8</v>
      </c>
      <c r="CP764" s="5">
        <v>107.9</v>
      </c>
      <c r="CQ764" s="5">
        <v>107.9</v>
      </c>
      <c r="CR764" s="5">
        <v>109</v>
      </c>
      <c r="CS764" s="5">
        <v>108.2</v>
      </c>
      <c r="CT764" s="5">
        <v>109.7</v>
      </c>
      <c r="CU764" s="5">
        <v>109.6</v>
      </c>
      <c r="CV764" s="5">
        <v>109.6</v>
      </c>
      <c r="CW764" s="5">
        <v>109.6</v>
      </c>
      <c r="CX764" s="5">
        <v>108.2</v>
      </c>
      <c r="CY764" s="5">
        <v>108.3</v>
      </c>
      <c r="CZ764" s="5">
        <v>107.7</v>
      </c>
      <c r="DA764" s="5">
        <v>108.7</v>
      </c>
      <c r="DB764" s="5">
        <v>108.1</v>
      </c>
      <c r="DC764" s="5">
        <v>108.2</v>
      </c>
      <c r="DD764" s="5">
        <v>107.6</v>
      </c>
      <c r="DE764" s="5">
        <v>108.2</v>
      </c>
      <c r="DF764" s="5">
        <v>107.3</v>
      </c>
      <c r="DG764" s="5">
        <v>108.7</v>
      </c>
      <c r="DH764" s="5">
        <v>109.7</v>
      </c>
      <c r="DI764" s="5">
        <v>109.6</v>
      </c>
      <c r="DJ764" s="5">
        <v>110.3</v>
      </c>
      <c r="DK764" s="5">
        <v>114.8</v>
      </c>
      <c r="DL764" s="5">
        <v>115.3</v>
      </c>
      <c r="DM764" s="5">
        <v>115.5</v>
      </c>
      <c r="DN764" s="5">
        <v>116</v>
      </c>
      <c r="DO764" s="5">
        <v>116</v>
      </c>
      <c r="DP764" s="5">
        <v>114.6</v>
      </c>
      <c r="DQ764" s="5">
        <v>114.6</v>
      </c>
      <c r="DR764" s="5">
        <v>116.5</v>
      </c>
      <c r="DS764" s="5">
        <v>116.5</v>
      </c>
      <c r="DT764" s="5">
        <v>117.7</v>
      </c>
    </row>
    <row r="765" spans="1:124">
      <c r="A765" s="34" t="s">
        <v>1542</v>
      </c>
      <c r="B765" s="3" t="s">
        <v>1543</v>
      </c>
      <c r="C765" s="4">
        <v>6.8940000000000001E-2</v>
      </c>
      <c r="D765" s="5">
        <v>101.2</v>
      </c>
      <c r="E765" s="5">
        <v>101.2</v>
      </c>
      <c r="F765" s="5">
        <v>100.9</v>
      </c>
      <c r="G765" s="5">
        <v>101.5</v>
      </c>
      <c r="H765" s="5">
        <v>100.9</v>
      </c>
      <c r="I765" s="5">
        <v>100.9</v>
      </c>
      <c r="J765" s="5">
        <v>101.1</v>
      </c>
      <c r="K765" s="5">
        <v>101.4</v>
      </c>
      <c r="L765" s="5">
        <v>102.8</v>
      </c>
      <c r="M765" s="5">
        <v>101.4</v>
      </c>
      <c r="N765" s="5">
        <v>102.3</v>
      </c>
      <c r="O765" s="5">
        <v>103.5</v>
      </c>
      <c r="P765" s="5">
        <v>105</v>
      </c>
      <c r="Q765" s="5">
        <v>104.9</v>
      </c>
      <c r="R765" s="5">
        <v>104.3</v>
      </c>
      <c r="S765" s="5">
        <v>105</v>
      </c>
      <c r="T765" s="5">
        <v>104.3</v>
      </c>
      <c r="U765" s="5">
        <v>105.1</v>
      </c>
      <c r="V765" s="5">
        <v>107.3</v>
      </c>
      <c r="W765" s="5">
        <v>106.5</v>
      </c>
      <c r="X765" s="5">
        <v>107.3</v>
      </c>
      <c r="Y765" s="5">
        <v>106.7</v>
      </c>
      <c r="Z765" s="5">
        <v>107.8</v>
      </c>
      <c r="AA765" s="5">
        <v>111.7</v>
      </c>
      <c r="AB765" s="5">
        <v>108.7</v>
      </c>
      <c r="AC765" s="5">
        <v>109.8</v>
      </c>
      <c r="AD765" s="5">
        <v>110.2</v>
      </c>
      <c r="AE765" s="5">
        <v>110.2</v>
      </c>
      <c r="AF765" s="5">
        <v>109</v>
      </c>
      <c r="AG765" s="5">
        <v>109</v>
      </c>
      <c r="AH765" s="5">
        <v>109</v>
      </c>
      <c r="AI765" s="5">
        <v>109</v>
      </c>
      <c r="AJ765" s="5">
        <v>109</v>
      </c>
      <c r="AK765" s="5">
        <v>108.7</v>
      </c>
      <c r="AL765" s="5">
        <v>109.6</v>
      </c>
      <c r="AM765" s="5">
        <v>109.7</v>
      </c>
      <c r="AN765" s="5">
        <v>110.2</v>
      </c>
      <c r="AO765" s="5">
        <v>110.6</v>
      </c>
      <c r="AP765" s="5">
        <v>110.7</v>
      </c>
      <c r="AQ765" s="5">
        <v>110.5</v>
      </c>
      <c r="AR765" s="5">
        <v>110</v>
      </c>
      <c r="AS765" s="5">
        <v>112.3</v>
      </c>
      <c r="AT765" s="5">
        <v>112.7</v>
      </c>
      <c r="AU765" s="5">
        <v>112.7</v>
      </c>
      <c r="AV765" s="5">
        <v>112.5</v>
      </c>
      <c r="AW765" s="5">
        <v>111.7</v>
      </c>
      <c r="AX765" s="5">
        <v>112.1</v>
      </c>
      <c r="AY765" s="5">
        <v>112</v>
      </c>
      <c r="AZ765" s="5">
        <v>111.9</v>
      </c>
      <c r="BA765" s="5">
        <v>111.5</v>
      </c>
      <c r="BB765" s="5">
        <v>112.1</v>
      </c>
      <c r="BC765" s="5">
        <v>112.1</v>
      </c>
      <c r="BD765" s="5">
        <v>112</v>
      </c>
      <c r="BE765" s="5">
        <v>113</v>
      </c>
      <c r="BF765" s="5">
        <v>113.8</v>
      </c>
      <c r="BG765" s="5">
        <v>116.9</v>
      </c>
      <c r="BH765" s="5">
        <v>116.3</v>
      </c>
      <c r="BI765" s="5">
        <v>115.9</v>
      </c>
      <c r="BJ765" s="5">
        <v>116.1</v>
      </c>
      <c r="BK765" s="5">
        <v>112.7</v>
      </c>
      <c r="BL765" s="5">
        <v>113.7</v>
      </c>
      <c r="BM765" s="5">
        <v>112.7</v>
      </c>
      <c r="BN765" s="5">
        <v>116.7</v>
      </c>
      <c r="BO765" s="5">
        <v>114.2</v>
      </c>
      <c r="BP765" s="5">
        <v>114.3</v>
      </c>
      <c r="BQ765" s="5">
        <v>114.7</v>
      </c>
      <c r="BR765" s="5">
        <v>110.7</v>
      </c>
      <c r="BS765" s="5">
        <v>110.2</v>
      </c>
      <c r="BT765" s="5">
        <v>114.1</v>
      </c>
      <c r="BU765" s="5">
        <v>114.1</v>
      </c>
      <c r="BV765" s="5">
        <v>112.5</v>
      </c>
      <c r="BW765" s="5">
        <v>112.5</v>
      </c>
      <c r="BX765" s="5">
        <v>113.7</v>
      </c>
      <c r="BY765" s="5">
        <v>113.7</v>
      </c>
      <c r="BZ765" s="5">
        <v>113.8</v>
      </c>
      <c r="CA765" s="5">
        <v>118</v>
      </c>
      <c r="CB765" s="5">
        <v>119</v>
      </c>
      <c r="CC765" s="5">
        <v>118.1</v>
      </c>
      <c r="CD765" s="5">
        <v>118.1</v>
      </c>
      <c r="CE765" s="5">
        <v>118.1</v>
      </c>
      <c r="CF765" s="5">
        <v>118.1</v>
      </c>
      <c r="CG765" s="5">
        <v>119.2</v>
      </c>
      <c r="CH765" s="5">
        <v>119.2</v>
      </c>
      <c r="CI765" s="5">
        <v>120.4</v>
      </c>
      <c r="CJ765" s="5">
        <v>119.9</v>
      </c>
      <c r="CK765" s="5">
        <v>127.5</v>
      </c>
      <c r="CL765" s="5">
        <v>127.9</v>
      </c>
      <c r="CM765" s="5">
        <v>127.9</v>
      </c>
      <c r="CN765" s="5">
        <v>128</v>
      </c>
      <c r="CO765" s="5">
        <v>128</v>
      </c>
      <c r="CP765" s="5">
        <v>128</v>
      </c>
      <c r="CQ765" s="5">
        <v>128</v>
      </c>
      <c r="CR765" s="5">
        <v>128.30000000000001</v>
      </c>
      <c r="CS765" s="5">
        <v>128.30000000000001</v>
      </c>
      <c r="CT765" s="5">
        <v>128.4</v>
      </c>
      <c r="CU765" s="5">
        <v>128.4</v>
      </c>
      <c r="CV765" s="5">
        <v>128.4</v>
      </c>
      <c r="CW765" s="5">
        <v>128.30000000000001</v>
      </c>
      <c r="CX765" s="5">
        <v>124.2</v>
      </c>
      <c r="CY765" s="5">
        <v>124.2</v>
      </c>
      <c r="CZ765" s="5">
        <v>124.7</v>
      </c>
      <c r="DA765" s="5">
        <v>124.7</v>
      </c>
      <c r="DB765" s="5">
        <v>125.2</v>
      </c>
      <c r="DC765" s="5">
        <v>125.2</v>
      </c>
      <c r="DD765" s="5">
        <v>123.3</v>
      </c>
      <c r="DE765" s="5">
        <v>123.3</v>
      </c>
      <c r="DF765" s="5">
        <v>120</v>
      </c>
      <c r="DG765" s="5">
        <v>120.4</v>
      </c>
      <c r="DH765" s="5">
        <v>123.6</v>
      </c>
      <c r="DI765" s="5">
        <v>124</v>
      </c>
      <c r="DJ765" s="5">
        <v>124</v>
      </c>
      <c r="DK765" s="5">
        <v>124.1</v>
      </c>
      <c r="DL765" s="5">
        <v>127</v>
      </c>
      <c r="DM765" s="5">
        <v>127</v>
      </c>
      <c r="DN765" s="5">
        <v>128.69999999999999</v>
      </c>
      <c r="DO765" s="5">
        <v>128.6</v>
      </c>
      <c r="DP765" s="5">
        <v>124.7</v>
      </c>
      <c r="DQ765" s="5">
        <v>123.9</v>
      </c>
      <c r="DR765" s="5">
        <v>125.9</v>
      </c>
      <c r="DS765" s="5">
        <v>125.9</v>
      </c>
      <c r="DT765" s="5">
        <v>129.80000000000001</v>
      </c>
    </row>
    <row r="766" spans="1:124">
      <c r="A766" s="3" t="s">
        <v>1544</v>
      </c>
      <c r="B766" s="3" t="s">
        <v>1545</v>
      </c>
      <c r="C766" s="4">
        <v>2.477E-2</v>
      </c>
      <c r="D766" s="5">
        <v>101.6</v>
      </c>
      <c r="E766" s="5">
        <v>101.7</v>
      </c>
      <c r="F766" s="5">
        <v>101.5</v>
      </c>
      <c r="G766" s="5">
        <v>101.7</v>
      </c>
      <c r="H766" s="5">
        <v>102.4</v>
      </c>
      <c r="I766" s="5">
        <v>102.7</v>
      </c>
      <c r="J766" s="5">
        <v>102.5</v>
      </c>
      <c r="K766" s="5">
        <v>102.4</v>
      </c>
      <c r="L766" s="5">
        <v>102.4</v>
      </c>
      <c r="M766" s="5">
        <v>102.9</v>
      </c>
      <c r="N766" s="5">
        <v>102.7</v>
      </c>
      <c r="O766" s="5">
        <v>103.7</v>
      </c>
      <c r="P766" s="5">
        <v>104.5</v>
      </c>
      <c r="Q766" s="5">
        <v>108</v>
      </c>
      <c r="R766" s="5">
        <v>108.5</v>
      </c>
      <c r="S766" s="5">
        <v>108.3</v>
      </c>
      <c r="T766" s="5">
        <v>108.8</v>
      </c>
      <c r="U766" s="5">
        <v>108.9</v>
      </c>
      <c r="V766" s="5">
        <v>114.8</v>
      </c>
      <c r="W766" s="5">
        <v>116.6</v>
      </c>
      <c r="X766" s="5">
        <v>116.4</v>
      </c>
      <c r="Y766" s="5">
        <v>116.3</v>
      </c>
      <c r="Z766" s="5">
        <v>117.9</v>
      </c>
      <c r="AA766" s="5">
        <v>117.9</v>
      </c>
      <c r="AB766" s="5">
        <v>117.1</v>
      </c>
      <c r="AC766" s="5">
        <v>118.4</v>
      </c>
      <c r="AD766" s="5">
        <v>118.2</v>
      </c>
      <c r="AE766" s="5">
        <v>116.5</v>
      </c>
      <c r="AF766" s="5">
        <v>119</v>
      </c>
      <c r="AG766" s="5">
        <v>118.4</v>
      </c>
      <c r="AH766" s="5">
        <v>118.6</v>
      </c>
      <c r="AI766" s="5">
        <v>120.3</v>
      </c>
      <c r="AJ766" s="5">
        <v>120.2</v>
      </c>
      <c r="AK766" s="5">
        <v>119.9</v>
      </c>
      <c r="AL766" s="5">
        <v>116.1</v>
      </c>
      <c r="AM766" s="5">
        <v>112.6</v>
      </c>
      <c r="AN766" s="5">
        <v>113.5</v>
      </c>
      <c r="AO766" s="5">
        <v>113.6</v>
      </c>
      <c r="AP766" s="5">
        <v>113.6</v>
      </c>
      <c r="AQ766" s="5">
        <v>114.1</v>
      </c>
      <c r="AR766" s="5">
        <v>113.9</v>
      </c>
      <c r="AS766" s="5">
        <v>114</v>
      </c>
      <c r="AT766" s="5">
        <v>114</v>
      </c>
      <c r="AU766" s="5">
        <v>114.3</v>
      </c>
      <c r="AV766" s="5">
        <v>112.1</v>
      </c>
      <c r="AW766" s="5">
        <v>111.8</v>
      </c>
      <c r="AX766" s="5">
        <v>111.8</v>
      </c>
      <c r="AY766" s="5">
        <v>111.7</v>
      </c>
      <c r="AZ766" s="5">
        <v>110.5</v>
      </c>
      <c r="BA766" s="5">
        <v>110.7</v>
      </c>
      <c r="BB766" s="5">
        <v>111.6</v>
      </c>
      <c r="BC766" s="5">
        <v>112</v>
      </c>
      <c r="BD766" s="5">
        <v>112.8</v>
      </c>
      <c r="BE766" s="5">
        <v>112.7</v>
      </c>
      <c r="BF766" s="5">
        <v>112.2</v>
      </c>
      <c r="BG766" s="5">
        <v>112.6</v>
      </c>
      <c r="BH766" s="5">
        <v>115.2</v>
      </c>
      <c r="BI766" s="5">
        <v>114.6</v>
      </c>
      <c r="BJ766" s="5">
        <v>114.4</v>
      </c>
      <c r="BK766" s="5">
        <v>111.9</v>
      </c>
      <c r="BL766" s="5">
        <v>112</v>
      </c>
      <c r="BM766" s="5">
        <v>111.9</v>
      </c>
      <c r="BN766" s="5">
        <v>111.7</v>
      </c>
      <c r="BO766" s="5">
        <v>111</v>
      </c>
      <c r="BP766" s="5">
        <v>110.1</v>
      </c>
      <c r="BQ766" s="5">
        <v>110.1</v>
      </c>
      <c r="BR766" s="5">
        <v>107.5</v>
      </c>
      <c r="BS766" s="5">
        <v>107.5</v>
      </c>
      <c r="BT766" s="5">
        <v>107.6</v>
      </c>
      <c r="BU766" s="5">
        <v>107.9</v>
      </c>
      <c r="BV766" s="5">
        <v>107.9</v>
      </c>
      <c r="BW766" s="5">
        <v>107.9</v>
      </c>
      <c r="BX766" s="5">
        <v>111.3</v>
      </c>
      <c r="BY766" s="5">
        <v>111.4</v>
      </c>
      <c r="BZ766" s="5">
        <v>111.3</v>
      </c>
      <c r="CA766" s="5">
        <v>113.6</v>
      </c>
      <c r="CB766" s="5">
        <v>114.9</v>
      </c>
      <c r="CC766" s="5">
        <v>114.5</v>
      </c>
      <c r="CD766" s="5">
        <v>115.5</v>
      </c>
      <c r="CE766" s="5">
        <v>115.5</v>
      </c>
      <c r="CF766" s="5">
        <v>116.7</v>
      </c>
      <c r="CG766" s="5">
        <v>116.6</v>
      </c>
      <c r="CH766" s="5">
        <v>116.4</v>
      </c>
      <c r="CI766" s="5">
        <v>117.2</v>
      </c>
      <c r="CJ766" s="5">
        <v>117</v>
      </c>
      <c r="CK766" s="5">
        <v>117.4</v>
      </c>
      <c r="CL766" s="5">
        <v>117.4</v>
      </c>
      <c r="CM766" s="5">
        <v>117.1</v>
      </c>
      <c r="CN766" s="5">
        <v>117.6</v>
      </c>
      <c r="CO766" s="5">
        <v>116.1</v>
      </c>
      <c r="CP766" s="5">
        <v>116.3</v>
      </c>
      <c r="CQ766" s="5">
        <v>116.6</v>
      </c>
      <c r="CR766" s="5">
        <v>116.6</v>
      </c>
      <c r="CS766" s="5">
        <v>115.5</v>
      </c>
      <c r="CT766" s="5">
        <v>117.7</v>
      </c>
      <c r="CU766" s="5">
        <v>117.7</v>
      </c>
      <c r="CV766" s="5">
        <v>117.7</v>
      </c>
      <c r="CW766" s="5">
        <v>117.7</v>
      </c>
      <c r="CX766" s="5">
        <v>117.7</v>
      </c>
      <c r="CY766" s="5">
        <v>118.1</v>
      </c>
      <c r="CZ766" s="5">
        <v>120.5</v>
      </c>
      <c r="DA766" s="5">
        <v>120.9</v>
      </c>
      <c r="DB766" s="5">
        <v>121.8</v>
      </c>
      <c r="DC766" s="5">
        <v>123.2</v>
      </c>
      <c r="DD766" s="5">
        <v>123.1</v>
      </c>
      <c r="DE766" s="5">
        <v>123.1</v>
      </c>
      <c r="DF766" s="5">
        <v>123.7</v>
      </c>
      <c r="DG766" s="5">
        <v>124</v>
      </c>
      <c r="DH766" s="5">
        <v>124.3</v>
      </c>
      <c r="DI766" s="5">
        <v>124.3</v>
      </c>
      <c r="DJ766" s="5">
        <v>124.3</v>
      </c>
      <c r="DK766" s="5">
        <v>124.1</v>
      </c>
      <c r="DL766" s="5">
        <v>124.2</v>
      </c>
      <c r="DM766" s="5">
        <v>123</v>
      </c>
      <c r="DN766" s="5">
        <v>122.3</v>
      </c>
      <c r="DO766" s="5">
        <v>122.7</v>
      </c>
      <c r="DP766" s="5">
        <v>123.4</v>
      </c>
      <c r="DQ766" s="5">
        <v>123.2</v>
      </c>
      <c r="DR766" s="5">
        <v>124.5</v>
      </c>
      <c r="DS766" s="5">
        <v>124.7</v>
      </c>
      <c r="DT766" s="5">
        <v>124.7</v>
      </c>
    </row>
    <row r="767" spans="1:124">
      <c r="A767" s="3" t="s">
        <v>1546</v>
      </c>
      <c r="B767" s="3" t="s">
        <v>1547</v>
      </c>
      <c r="C767" s="4">
        <v>1.044E-2</v>
      </c>
      <c r="D767" s="5">
        <v>103.2</v>
      </c>
      <c r="E767" s="5">
        <v>104.6</v>
      </c>
      <c r="F767" s="5">
        <v>102.2</v>
      </c>
      <c r="G767" s="5">
        <v>105.6</v>
      </c>
      <c r="H767" s="5">
        <v>104.5</v>
      </c>
      <c r="I767" s="5">
        <v>106.5</v>
      </c>
      <c r="J767" s="5">
        <v>106.6</v>
      </c>
      <c r="K767" s="5">
        <v>105.8</v>
      </c>
      <c r="L767" s="5">
        <v>107.9</v>
      </c>
      <c r="M767" s="5">
        <v>108.6</v>
      </c>
      <c r="N767" s="5">
        <v>107.9</v>
      </c>
      <c r="O767" s="5">
        <v>104.6</v>
      </c>
      <c r="P767" s="5">
        <v>116.2</v>
      </c>
      <c r="Q767" s="5">
        <v>114.8</v>
      </c>
      <c r="R767" s="5">
        <v>109</v>
      </c>
      <c r="S767" s="5">
        <v>114.2</v>
      </c>
      <c r="T767" s="5">
        <v>111.2</v>
      </c>
      <c r="U767" s="5">
        <v>112.1</v>
      </c>
      <c r="V767" s="5">
        <v>114.8</v>
      </c>
      <c r="W767" s="5">
        <v>115.3</v>
      </c>
      <c r="X767" s="5">
        <v>115.4</v>
      </c>
      <c r="Y767" s="5">
        <v>113.8</v>
      </c>
      <c r="Z767" s="5">
        <v>114.8</v>
      </c>
      <c r="AA767" s="5">
        <v>116.6</v>
      </c>
      <c r="AB767" s="5">
        <v>117.4</v>
      </c>
      <c r="AC767" s="5">
        <v>117.3</v>
      </c>
      <c r="AD767" s="5">
        <v>118.4</v>
      </c>
      <c r="AE767" s="5">
        <v>119</v>
      </c>
      <c r="AF767" s="5">
        <v>118.2</v>
      </c>
      <c r="AG767" s="5">
        <v>117.8</v>
      </c>
      <c r="AH767" s="5">
        <v>116.7</v>
      </c>
      <c r="AI767" s="5">
        <v>115.2</v>
      </c>
      <c r="AJ767" s="5">
        <v>119.5</v>
      </c>
      <c r="AK767" s="5">
        <v>115</v>
      </c>
      <c r="AL767" s="5">
        <v>115.8</v>
      </c>
      <c r="AM767" s="5">
        <v>118.9</v>
      </c>
      <c r="AN767" s="5">
        <v>118.6</v>
      </c>
      <c r="AO767" s="5">
        <v>117.1</v>
      </c>
      <c r="AP767" s="5">
        <v>119.1</v>
      </c>
      <c r="AQ767" s="5">
        <v>120.6</v>
      </c>
      <c r="AR767" s="5">
        <v>116.8</v>
      </c>
      <c r="AS767" s="5">
        <v>118.2</v>
      </c>
      <c r="AT767" s="5">
        <v>119.4</v>
      </c>
      <c r="AU767" s="5">
        <v>118.2</v>
      </c>
      <c r="AV767" s="5">
        <v>120</v>
      </c>
      <c r="AW767" s="5">
        <v>119.1</v>
      </c>
      <c r="AX767" s="5">
        <v>119</v>
      </c>
      <c r="AY767" s="5">
        <v>119.5</v>
      </c>
      <c r="AZ767" s="5">
        <v>118.2</v>
      </c>
      <c r="BA767" s="5">
        <v>116.1</v>
      </c>
      <c r="BB767" s="5">
        <v>119.9</v>
      </c>
      <c r="BC767" s="5">
        <v>120</v>
      </c>
      <c r="BD767" s="5">
        <v>119.6</v>
      </c>
      <c r="BE767" s="5">
        <v>117.1</v>
      </c>
      <c r="BF767" s="5">
        <v>118</v>
      </c>
      <c r="BG767" s="5">
        <v>118</v>
      </c>
      <c r="BH767" s="5">
        <v>120.1</v>
      </c>
      <c r="BI767" s="5">
        <v>119.6</v>
      </c>
      <c r="BJ767" s="5">
        <v>119.6</v>
      </c>
      <c r="BK767" s="5">
        <v>117.8</v>
      </c>
      <c r="BL767" s="5">
        <v>117.6</v>
      </c>
      <c r="BM767" s="5">
        <v>117.7</v>
      </c>
      <c r="BN767" s="5">
        <v>118.1</v>
      </c>
      <c r="BO767" s="5">
        <v>116.6</v>
      </c>
      <c r="BP767" s="5">
        <v>112.5</v>
      </c>
      <c r="BQ767" s="5">
        <v>111.9</v>
      </c>
      <c r="BR767" s="5">
        <v>112.8</v>
      </c>
      <c r="BS767" s="5">
        <v>112.2</v>
      </c>
      <c r="BT767" s="5">
        <v>114.4</v>
      </c>
      <c r="BU767" s="5">
        <v>112.5</v>
      </c>
      <c r="BV767" s="5">
        <v>114.1</v>
      </c>
      <c r="BW767" s="5">
        <v>113.3</v>
      </c>
      <c r="BX767" s="5">
        <v>110.9</v>
      </c>
      <c r="BY767" s="5">
        <v>112.7</v>
      </c>
      <c r="BZ767" s="5">
        <v>113.2</v>
      </c>
      <c r="CA767" s="5">
        <v>112.9</v>
      </c>
      <c r="CB767" s="5">
        <v>112.4</v>
      </c>
      <c r="CC767" s="5">
        <v>115.2</v>
      </c>
      <c r="CD767" s="5">
        <v>115.8</v>
      </c>
      <c r="CE767" s="5">
        <v>115.9</v>
      </c>
      <c r="CF767" s="5">
        <v>115.9</v>
      </c>
      <c r="CG767" s="5">
        <v>115.9</v>
      </c>
      <c r="CH767" s="5">
        <v>115.9</v>
      </c>
      <c r="CI767" s="5">
        <v>115.9</v>
      </c>
      <c r="CJ767" s="5">
        <v>115.9</v>
      </c>
      <c r="CK767" s="5">
        <v>115.9</v>
      </c>
      <c r="CL767" s="5">
        <v>115.9</v>
      </c>
      <c r="CM767" s="5">
        <v>114.8</v>
      </c>
      <c r="CN767" s="5">
        <v>114.8</v>
      </c>
      <c r="CO767" s="5">
        <v>115.6</v>
      </c>
      <c r="CP767" s="5">
        <v>116.4</v>
      </c>
      <c r="CQ767" s="5">
        <v>116.4</v>
      </c>
      <c r="CR767" s="5">
        <v>116.4</v>
      </c>
      <c r="CS767" s="5">
        <v>116.4</v>
      </c>
      <c r="CT767" s="5">
        <v>117.5</v>
      </c>
      <c r="CU767" s="5">
        <v>117.4</v>
      </c>
      <c r="CV767" s="5">
        <v>117.4</v>
      </c>
      <c r="CW767" s="5">
        <v>117.7</v>
      </c>
      <c r="CX767" s="5">
        <v>117.7</v>
      </c>
      <c r="CY767" s="5">
        <v>117.6</v>
      </c>
      <c r="CZ767" s="5">
        <v>117.5</v>
      </c>
      <c r="DA767" s="5">
        <v>117.5</v>
      </c>
      <c r="DB767" s="5">
        <v>119.3</v>
      </c>
      <c r="DC767" s="5">
        <v>117.9</v>
      </c>
      <c r="DD767" s="5">
        <v>119.1</v>
      </c>
      <c r="DE767" s="5">
        <v>119.1</v>
      </c>
      <c r="DF767" s="5">
        <v>119.1</v>
      </c>
      <c r="DG767" s="5">
        <v>119.1</v>
      </c>
      <c r="DH767" s="5">
        <v>119.1</v>
      </c>
      <c r="DI767" s="5">
        <v>119.5</v>
      </c>
      <c r="DJ767" s="5">
        <v>119.5</v>
      </c>
      <c r="DK767" s="5">
        <v>120.2</v>
      </c>
      <c r="DL767" s="5">
        <v>119.2</v>
      </c>
      <c r="DM767" s="5">
        <v>119.2</v>
      </c>
      <c r="DN767" s="5">
        <v>120.5</v>
      </c>
      <c r="DO767" s="5">
        <v>120.5</v>
      </c>
      <c r="DP767" s="5">
        <v>120.8</v>
      </c>
      <c r="DQ767" s="5">
        <v>120.8</v>
      </c>
      <c r="DR767" s="5">
        <v>120.8</v>
      </c>
      <c r="DS767" s="5">
        <v>120.8</v>
      </c>
      <c r="DT767" s="5">
        <v>121</v>
      </c>
    </row>
    <row r="768" spans="1:124">
      <c r="A768" s="3" t="s">
        <v>1548</v>
      </c>
      <c r="B768" s="3" t="s">
        <v>1549</v>
      </c>
      <c r="C768" s="4">
        <v>0.11948</v>
      </c>
      <c r="D768" s="5">
        <v>100.5</v>
      </c>
      <c r="E768" s="5">
        <v>100.9</v>
      </c>
      <c r="F768" s="5">
        <v>100.9</v>
      </c>
      <c r="G768" s="5">
        <v>100.9</v>
      </c>
      <c r="H768" s="5">
        <v>100.9</v>
      </c>
      <c r="I768" s="5">
        <v>100.9</v>
      </c>
      <c r="J768" s="5">
        <v>100.9</v>
      </c>
      <c r="K768" s="5">
        <v>100.9</v>
      </c>
      <c r="L768" s="5">
        <v>102.2</v>
      </c>
      <c r="M768" s="5">
        <v>102.2</v>
      </c>
      <c r="N768" s="5">
        <v>102.2</v>
      </c>
      <c r="O768" s="5">
        <v>106.9</v>
      </c>
      <c r="P768" s="5">
        <v>106.9</v>
      </c>
      <c r="Q768" s="5">
        <v>105.6</v>
      </c>
      <c r="R768" s="5">
        <v>105.6</v>
      </c>
      <c r="S768" s="5">
        <v>105.6</v>
      </c>
      <c r="T768" s="5">
        <v>105.1</v>
      </c>
      <c r="U768" s="5">
        <v>106.9</v>
      </c>
      <c r="V768" s="5">
        <v>103.4</v>
      </c>
      <c r="W768" s="5">
        <v>103.4</v>
      </c>
      <c r="X768" s="5">
        <v>103.4</v>
      </c>
      <c r="Y768" s="5">
        <v>103.4</v>
      </c>
      <c r="Z768" s="5">
        <v>103.4</v>
      </c>
      <c r="AA768" s="5">
        <v>103.4</v>
      </c>
      <c r="AB768" s="5">
        <v>103.4</v>
      </c>
      <c r="AC768" s="5">
        <v>103.4</v>
      </c>
      <c r="AD768" s="5">
        <v>103.4</v>
      </c>
      <c r="AE768" s="5">
        <v>103.4</v>
      </c>
      <c r="AF768" s="5">
        <v>103.4</v>
      </c>
      <c r="AG768" s="5">
        <v>106.1</v>
      </c>
      <c r="AH768" s="5">
        <v>106.1</v>
      </c>
      <c r="AI768" s="5">
        <v>106.1</v>
      </c>
      <c r="AJ768" s="5">
        <v>106.1</v>
      </c>
      <c r="AK768" s="5">
        <v>106.1</v>
      </c>
      <c r="AL768" s="5">
        <v>110.3</v>
      </c>
      <c r="AM768" s="5">
        <v>110.3</v>
      </c>
      <c r="AN768" s="5">
        <v>110.3</v>
      </c>
      <c r="AO768" s="5">
        <v>110.3</v>
      </c>
      <c r="AP768" s="5">
        <v>110.3</v>
      </c>
      <c r="AQ768" s="5">
        <v>109.2</v>
      </c>
      <c r="AR768" s="5">
        <v>109.2</v>
      </c>
      <c r="AS768" s="5">
        <v>109.2</v>
      </c>
      <c r="AT768" s="5">
        <v>104.8</v>
      </c>
      <c r="AU768" s="5">
        <v>104.8</v>
      </c>
      <c r="AV768" s="5">
        <v>92.7</v>
      </c>
      <c r="AW768" s="5">
        <v>92.7</v>
      </c>
      <c r="AX768" s="5">
        <v>92.7</v>
      </c>
      <c r="AY768" s="5">
        <v>92.7</v>
      </c>
      <c r="AZ768" s="5">
        <v>92.7</v>
      </c>
      <c r="BA768" s="5">
        <v>92.7</v>
      </c>
      <c r="BB768" s="5">
        <v>92.7</v>
      </c>
      <c r="BC768" s="5">
        <v>85.4</v>
      </c>
      <c r="BD768" s="5">
        <v>85.4</v>
      </c>
      <c r="BE768" s="5">
        <v>85.4</v>
      </c>
      <c r="BF768" s="5">
        <v>85.4</v>
      </c>
      <c r="BG768" s="5">
        <v>85.4</v>
      </c>
      <c r="BH768" s="5">
        <v>85.4</v>
      </c>
      <c r="BI768" s="5">
        <v>85.9</v>
      </c>
      <c r="BJ768" s="5">
        <v>90.7</v>
      </c>
      <c r="BK768" s="5">
        <v>88.5</v>
      </c>
      <c r="BL768" s="5">
        <v>90.2</v>
      </c>
      <c r="BM768" s="5">
        <v>88.4</v>
      </c>
      <c r="BN768" s="5">
        <v>90.8</v>
      </c>
      <c r="BO768" s="5">
        <v>85.4</v>
      </c>
      <c r="BP768" s="5">
        <v>90.2</v>
      </c>
      <c r="BQ768" s="5">
        <v>87.9</v>
      </c>
      <c r="BR768" s="5">
        <v>89</v>
      </c>
      <c r="BS768" s="5">
        <v>89</v>
      </c>
      <c r="BT768" s="5">
        <v>83.9</v>
      </c>
      <c r="BU768" s="5">
        <v>90.2</v>
      </c>
      <c r="BV768" s="5">
        <v>90.2</v>
      </c>
      <c r="BW768" s="5">
        <v>83.9</v>
      </c>
      <c r="BX768" s="5">
        <v>87.9</v>
      </c>
      <c r="BY768" s="5">
        <v>83.9</v>
      </c>
      <c r="BZ768" s="5">
        <v>83.9</v>
      </c>
      <c r="CA768" s="5">
        <v>84.5</v>
      </c>
      <c r="CB768" s="5">
        <v>89.6</v>
      </c>
      <c r="CC768" s="5">
        <v>92</v>
      </c>
      <c r="CD768" s="5">
        <v>89.7</v>
      </c>
      <c r="CE768" s="5">
        <v>89.7</v>
      </c>
      <c r="CF768" s="5">
        <v>90.9</v>
      </c>
      <c r="CG768" s="5">
        <v>90.9</v>
      </c>
      <c r="CH768" s="5">
        <v>92.7</v>
      </c>
      <c r="CI768" s="5">
        <v>92.7</v>
      </c>
      <c r="CJ768" s="5">
        <v>92.7</v>
      </c>
      <c r="CK768" s="5">
        <v>92.7</v>
      </c>
      <c r="CL768" s="5">
        <v>92.7</v>
      </c>
      <c r="CM768" s="5">
        <v>94.5</v>
      </c>
      <c r="CN768" s="5">
        <v>93.9</v>
      </c>
      <c r="CO768" s="5">
        <v>95.6</v>
      </c>
      <c r="CP768" s="5">
        <v>93.9</v>
      </c>
      <c r="CQ768" s="5">
        <v>93.9</v>
      </c>
      <c r="CR768" s="5">
        <v>95.6</v>
      </c>
      <c r="CS768" s="5">
        <v>94.4</v>
      </c>
      <c r="CT768" s="5">
        <v>96.5</v>
      </c>
      <c r="CU768" s="5">
        <v>96.5</v>
      </c>
      <c r="CV768" s="5">
        <v>96.5</v>
      </c>
      <c r="CW768" s="5">
        <v>96.5</v>
      </c>
      <c r="CX768" s="5">
        <v>96.2</v>
      </c>
      <c r="CY768" s="5">
        <v>96.2</v>
      </c>
      <c r="CZ768" s="5">
        <v>94.4</v>
      </c>
      <c r="DA768" s="5">
        <v>96.2</v>
      </c>
      <c r="DB768" s="5">
        <v>94.4</v>
      </c>
      <c r="DC768" s="5">
        <v>94.4</v>
      </c>
      <c r="DD768" s="5">
        <v>94.4</v>
      </c>
      <c r="DE768" s="5">
        <v>95.5</v>
      </c>
      <c r="DF768" s="5">
        <v>95.5</v>
      </c>
      <c r="DG768" s="5">
        <v>97.8</v>
      </c>
      <c r="DH768" s="5">
        <v>97.8</v>
      </c>
      <c r="DI768" s="5">
        <v>97.3</v>
      </c>
      <c r="DJ768" s="5">
        <v>98.6</v>
      </c>
      <c r="DK768" s="5">
        <v>106.9</v>
      </c>
      <c r="DL768" s="5">
        <v>106.3</v>
      </c>
      <c r="DM768" s="5">
        <v>106.9</v>
      </c>
      <c r="DN768" s="5">
        <v>106.9</v>
      </c>
      <c r="DO768" s="5">
        <v>106.9</v>
      </c>
      <c r="DP768" s="5">
        <v>106.3</v>
      </c>
      <c r="DQ768" s="5">
        <v>106.9</v>
      </c>
      <c r="DR768" s="5">
        <v>109</v>
      </c>
      <c r="DS768" s="5">
        <v>109</v>
      </c>
      <c r="DT768" s="5">
        <v>109</v>
      </c>
    </row>
    <row r="769" spans="1:124">
      <c r="A769" s="3" t="s">
        <v>1550</v>
      </c>
      <c r="B769" s="3" t="s">
        <v>1551</v>
      </c>
      <c r="C769" s="4">
        <v>0.37079000000000001</v>
      </c>
      <c r="D769" s="5">
        <v>103.9</v>
      </c>
      <c r="E769" s="5">
        <v>104.1</v>
      </c>
      <c r="F769" s="5">
        <v>103.5</v>
      </c>
      <c r="G769" s="5">
        <v>104.7</v>
      </c>
      <c r="H769" s="5">
        <v>106.3</v>
      </c>
      <c r="I769" s="5">
        <v>103.9</v>
      </c>
      <c r="J769" s="5">
        <v>106.1</v>
      </c>
      <c r="K769" s="5">
        <v>104.5</v>
      </c>
      <c r="L769" s="5">
        <v>104.8</v>
      </c>
      <c r="M769" s="5">
        <v>105</v>
      </c>
      <c r="N769" s="5">
        <v>105.5</v>
      </c>
      <c r="O769" s="5">
        <v>107.5</v>
      </c>
      <c r="P769" s="5">
        <v>107</v>
      </c>
      <c r="Q769" s="5">
        <v>105.8</v>
      </c>
      <c r="R769" s="5">
        <v>103.2</v>
      </c>
      <c r="S769" s="5">
        <v>91.7</v>
      </c>
      <c r="T769" s="5">
        <v>88.4</v>
      </c>
      <c r="U769" s="5">
        <v>87.9</v>
      </c>
      <c r="V769" s="5">
        <v>91.1</v>
      </c>
      <c r="W769" s="5">
        <v>90.4</v>
      </c>
      <c r="X769" s="5">
        <v>93.1</v>
      </c>
      <c r="Y769" s="5">
        <v>90.5</v>
      </c>
      <c r="Z769" s="5">
        <v>90.5</v>
      </c>
      <c r="AA769" s="5">
        <v>90.9</v>
      </c>
      <c r="AB769" s="5">
        <v>86.3</v>
      </c>
      <c r="AC769" s="5">
        <v>84.3</v>
      </c>
      <c r="AD769" s="5">
        <v>87.8</v>
      </c>
      <c r="AE769" s="5">
        <v>84.7</v>
      </c>
      <c r="AF769" s="5">
        <v>85.7</v>
      </c>
      <c r="AG769" s="5">
        <v>87.3</v>
      </c>
      <c r="AH769" s="5">
        <v>92.2</v>
      </c>
      <c r="AI769" s="5">
        <v>92.9</v>
      </c>
      <c r="AJ769" s="5">
        <v>94.1</v>
      </c>
      <c r="AK769" s="5">
        <v>92.2</v>
      </c>
      <c r="AL769" s="5">
        <v>93.8</v>
      </c>
      <c r="AM769" s="5">
        <v>92.7</v>
      </c>
      <c r="AN769" s="5">
        <v>89.3</v>
      </c>
      <c r="AO769" s="5">
        <v>90.9</v>
      </c>
      <c r="AP769" s="5">
        <v>88.7</v>
      </c>
      <c r="AQ769" s="5">
        <v>88</v>
      </c>
      <c r="AR769" s="5">
        <v>88.6</v>
      </c>
      <c r="AS769" s="5">
        <v>86.6</v>
      </c>
      <c r="AT769" s="5">
        <v>93.3</v>
      </c>
      <c r="AU769" s="5">
        <v>93.1</v>
      </c>
      <c r="AV769" s="5">
        <v>90.9</v>
      </c>
      <c r="AW769" s="5">
        <v>87.7</v>
      </c>
      <c r="AX769" s="5">
        <v>88.4</v>
      </c>
      <c r="AY769" s="5">
        <v>89.3</v>
      </c>
      <c r="AZ769" s="5">
        <v>83</v>
      </c>
      <c r="BA769" s="5">
        <v>82.4</v>
      </c>
      <c r="BB769" s="5">
        <v>84</v>
      </c>
      <c r="BC769" s="5">
        <v>80.3</v>
      </c>
      <c r="BD769" s="5">
        <v>80.3</v>
      </c>
      <c r="BE769" s="5">
        <v>80.099999999999994</v>
      </c>
      <c r="BF769" s="5">
        <v>80.099999999999994</v>
      </c>
      <c r="BG769" s="5">
        <v>76.8</v>
      </c>
      <c r="BH769" s="5">
        <v>76.7</v>
      </c>
      <c r="BI769" s="5">
        <v>76.599999999999994</v>
      </c>
      <c r="BJ769" s="5">
        <v>76.8</v>
      </c>
      <c r="BK769" s="5">
        <v>77.5</v>
      </c>
      <c r="BL769" s="5">
        <v>76.3</v>
      </c>
      <c r="BM769" s="5">
        <v>76.2</v>
      </c>
      <c r="BN769" s="5">
        <v>76.099999999999994</v>
      </c>
      <c r="BO769" s="5">
        <v>76.099999999999994</v>
      </c>
      <c r="BP769" s="5">
        <v>75</v>
      </c>
      <c r="BQ769" s="5">
        <v>75.599999999999994</v>
      </c>
      <c r="BR769" s="5">
        <v>74</v>
      </c>
      <c r="BS769" s="5">
        <v>74.599999999999994</v>
      </c>
      <c r="BT769" s="5">
        <v>74</v>
      </c>
      <c r="BU769" s="5">
        <v>74</v>
      </c>
      <c r="BV769" s="5">
        <v>73.8</v>
      </c>
      <c r="BW769" s="5">
        <v>73.900000000000006</v>
      </c>
      <c r="BX769" s="5">
        <v>74.400000000000006</v>
      </c>
      <c r="BY769" s="5">
        <v>73.8</v>
      </c>
      <c r="BZ769" s="5">
        <v>74.099999999999994</v>
      </c>
      <c r="CA769" s="5">
        <v>75.2</v>
      </c>
      <c r="CB769" s="5">
        <v>75.8</v>
      </c>
      <c r="CC769" s="5">
        <v>76.599999999999994</v>
      </c>
      <c r="CD769" s="5">
        <v>76.5</v>
      </c>
      <c r="CE769" s="5">
        <v>76.5</v>
      </c>
      <c r="CF769" s="5">
        <v>75.5</v>
      </c>
      <c r="CG769" s="5">
        <v>75.7</v>
      </c>
      <c r="CH769" s="5">
        <v>77</v>
      </c>
      <c r="CI769" s="5">
        <v>77.099999999999994</v>
      </c>
      <c r="CJ769" s="5">
        <v>76.900000000000006</v>
      </c>
      <c r="CK769" s="5">
        <v>76.7</v>
      </c>
      <c r="CL769" s="5">
        <v>74.5</v>
      </c>
      <c r="CM769" s="5">
        <v>74.5</v>
      </c>
      <c r="CN769" s="5">
        <v>74.5</v>
      </c>
      <c r="CO769" s="5">
        <v>74.2</v>
      </c>
      <c r="CP769" s="5">
        <v>74.2</v>
      </c>
      <c r="CQ769" s="5">
        <v>75.400000000000006</v>
      </c>
      <c r="CR769" s="5">
        <v>74.8</v>
      </c>
      <c r="CS769" s="5">
        <v>75.7</v>
      </c>
      <c r="CT769" s="5">
        <v>75</v>
      </c>
      <c r="CU769" s="5">
        <v>74.8</v>
      </c>
      <c r="CV769" s="5">
        <v>75</v>
      </c>
      <c r="CW769" s="5">
        <v>76.3</v>
      </c>
      <c r="CX769" s="5">
        <v>75.099999999999994</v>
      </c>
      <c r="CY769" s="5">
        <v>75.099999999999994</v>
      </c>
      <c r="CZ769" s="5">
        <v>75.599999999999994</v>
      </c>
      <c r="DA769" s="5">
        <v>75.3</v>
      </c>
      <c r="DB769" s="5">
        <v>75.3</v>
      </c>
      <c r="DC769" s="5">
        <v>75.599999999999994</v>
      </c>
      <c r="DD769" s="5">
        <v>75.8</v>
      </c>
      <c r="DE769" s="5">
        <v>76.599999999999994</v>
      </c>
      <c r="DF769" s="5">
        <v>76.599999999999994</v>
      </c>
      <c r="DG769" s="5">
        <v>76.599999999999994</v>
      </c>
      <c r="DH769" s="5">
        <v>76.8</v>
      </c>
      <c r="DI769" s="5">
        <v>77</v>
      </c>
      <c r="DJ769" s="5">
        <v>76.8</v>
      </c>
      <c r="DK769" s="5">
        <v>76.599999999999994</v>
      </c>
      <c r="DL769" s="5">
        <v>78.400000000000006</v>
      </c>
      <c r="DM769" s="5">
        <v>77.900000000000006</v>
      </c>
      <c r="DN769" s="5">
        <v>78.3</v>
      </c>
      <c r="DO769" s="5">
        <v>78.7</v>
      </c>
      <c r="DP769" s="5">
        <v>78.5</v>
      </c>
      <c r="DQ769" s="5">
        <v>79.400000000000006</v>
      </c>
      <c r="DR769" s="5">
        <v>79.400000000000006</v>
      </c>
      <c r="DS769" s="5">
        <v>79.7</v>
      </c>
      <c r="DT769" s="5">
        <v>80.5</v>
      </c>
    </row>
    <row r="770" spans="1:124">
      <c r="A770" s="3" t="s">
        <v>1552</v>
      </c>
      <c r="B770" s="3" t="s">
        <v>1553</v>
      </c>
      <c r="C770" s="4">
        <v>6.4630000000000007E-2</v>
      </c>
      <c r="D770" s="5">
        <v>111.1</v>
      </c>
      <c r="E770" s="5">
        <v>111.5</v>
      </c>
      <c r="F770" s="5">
        <v>105.2</v>
      </c>
      <c r="G770" s="5">
        <v>109.5</v>
      </c>
      <c r="H770" s="5">
        <v>114.7</v>
      </c>
      <c r="I770" s="5">
        <v>118.7</v>
      </c>
      <c r="J770" s="5">
        <v>118.1</v>
      </c>
      <c r="K770" s="5">
        <v>115.1</v>
      </c>
      <c r="L770" s="5">
        <v>109.5</v>
      </c>
      <c r="M770" s="5">
        <v>110.5</v>
      </c>
      <c r="N770" s="5">
        <v>110.9</v>
      </c>
      <c r="O770" s="5">
        <v>119.9</v>
      </c>
      <c r="P770" s="5">
        <v>113.5</v>
      </c>
      <c r="Q770" s="5">
        <v>113.6</v>
      </c>
      <c r="R770" s="5">
        <v>111.2</v>
      </c>
      <c r="S770" s="5">
        <v>111.7</v>
      </c>
      <c r="T770" s="5">
        <v>111.7</v>
      </c>
      <c r="U770" s="5">
        <v>111.5</v>
      </c>
      <c r="V770" s="5">
        <v>113.2</v>
      </c>
      <c r="W770" s="5">
        <v>111.3</v>
      </c>
      <c r="X770" s="5">
        <v>122.5</v>
      </c>
      <c r="Y770" s="5">
        <v>117.1</v>
      </c>
      <c r="Z770" s="5">
        <v>117.3</v>
      </c>
      <c r="AA770" s="5">
        <v>117.6</v>
      </c>
      <c r="AB770" s="5">
        <v>121</v>
      </c>
      <c r="AC770" s="5">
        <v>111.2</v>
      </c>
      <c r="AD770" s="5">
        <v>120.3</v>
      </c>
      <c r="AE770" s="5">
        <v>109.5</v>
      </c>
      <c r="AF770" s="5">
        <v>111.9</v>
      </c>
      <c r="AG770" s="5">
        <v>118.9</v>
      </c>
      <c r="AH770" s="5">
        <v>114.8</v>
      </c>
      <c r="AI770" s="5">
        <v>114.9</v>
      </c>
      <c r="AJ770" s="5">
        <v>117.3</v>
      </c>
      <c r="AK770" s="5">
        <v>115.4</v>
      </c>
      <c r="AL770" s="5">
        <v>122.7</v>
      </c>
      <c r="AM770" s="5">
        <v>122.7</v>
      </c>
      <c r="AN770" s="5">
        <v>118.3</v>
      </c>
      <c r="AO770" s="5">
        <v>118.6</v>
      </c>
      <c r="AP770" s="5">
        <v>116.3</v>
      </c>
      <c r="AQ770" s="5">
        <v>116</v>
      </c>
      <c r="AR770" s="5">
        <v>116</v>
      </c>
      <c r="AS770" s="5">
        <v>115.9</v>
      </c>
      <c r="AT770" s="5">
        <v>116</v>
      </c>
      <c r="AU770" s="5">
        <v>115.9</v>
      </c>
      <c r="AV770" s="5">
        <v>115.8</v>
      </c>
      <c r="AW770" s="5">
        <v>116.1</v>
      </c>
      <c r="AX770" s="5">
        <v>116.3</v>
      </c>
      <c r="AY770" s="5">
        <v>116.2</v>
      </c>
      <c r="AZ770" s="5">
        <v>116.1</v>
      </c>
      <c r="BA770" s="5">
        <v>116.2</v>
      </c>
      <c r="BB770" s="5">
        <v>116.1</v>
      </c>
      <c r="BC770" s="5">
        <v>116.4</v>
      </c>
      <c r="BD770" s="5">
        <v>116.3</v>
      </c>
      <c r="BE770" s="5">
        <v>116.3</v>
      </c>
      <c r="BF770" s="5">
        <v>116.4</v>
      </c>
      <c r="BG770" s="5">
        <v>116.3</v>
      </c>
      <c r="BH770" s="5">
        <v>116.4</v>
      </c>
      <c r="BI770" s="5">
        <v>116.5</v>
      </c>
      <c r="BJ770" s="5">
        <v>116.7</v>
      </c>
      <c r="BK770" s="5">
        <v>120.3</v>
      </c>
      <c r="BL770" s="5">
        <v>114.4</v>
      </c>
      <c r="BM770" s="5">
        <v>114.4</v>
      </c>
      <c r="BN770" s="5">
        <v>113</v>
      </c>
      <c r="BO770" s="5">
        <v>112.4</v>
      </c>
      <c r="BP770" s="5">
        <v>106.1</v>
      </c>
      <c r="BQ770" s="5">
        <v>109.2</v>
      </c>
      <c r="BR770" s="5">
        <v>108.5</v>
      </c>
      <c r="BS770" s="5">
        <v>112.2</v>
      </c>
      <c r="BT770" s="5">
        <v>108.9</v>
      </c>
      <c r="BU770" s="5">
        <v>108.2</v>
      </c>
      <c r="BV770" s="5">
        <v>106.4</v>
      </c>
      <c r="BW770" s="5">
        <v>106.4</v>
      </c>
      <c r="BX770" s="5">
        <v>108.7</v>
      </c>
      <c r="BY770" s="5">
        <v>106.3</v>
      </c>
      <c r="BZ770" s="5">
        <v>106.9</v>
      </c>
      <c r="CA770" s="5">
        <v>106.2</v>
      </c>
      <c r="CB770" s="5">
        <v>106.4</v>
      </c>
      <c r="CC770" s="5">
        <v>107.7</v>
      </c>
      <c r="CD770" s="5">
        <v>107.5</v>
      </c>
      <c r="CE770" s="5">
        <v>107.9</v>
      </c>
      <c r="CF770" s="5">
        <v>106.6</v>
      </c>
      <c r="CG770" s="5">
        <v>107.5</v>
      </c>
      <c r="CH770" s="5">
        <v>108.6</v>
      </c>
      <c r="CI770" s="5">
        <v>108.6</v>
      </c>
      <c r="CJ770" s="5">
        <v>109.6</v>
      </c>
      <c r="CK770" s="5">
        <v>108.4</v>
      </c>
      <c r="CL770" s="5">
        <v>108.2</v>
      </c>
      <c r="CM770" s="5">
        <v>108.3</v>
      </c>
      <c r="CN770" s="5">
        <v>108.3</v>
      </c>
      <c r="CO770" s="5">
        <v>108</v>
      </c>
      <c r="CP770" s="5">
        <v>107.6</v>
      </c>
      <c r="CQ770" s="5">
        <v>108.3</v>
      </c>
      <c r="CR770" s="5">
        <v>106.2</v>
      </c>
      <c r="CS770" s="5">
        <v>107.4</v>
      </c>
      <c r="CT770" s="5">
        <v>108.2</v>
      </c>
      <c r="CU770" s="5">
        <v>108.4</v>
      </c>
      <c r="CV770" s="5">
        <v>110</v>
      </c>
      <c r="CW770" s="5">
        <v>108.7</v>
      </c>
      <c r="CX770" s="5">
        <v>109.6</v>
      </c>
      <c r="CY770" s="5">
        <v>109.3</v>
      </c>
      <c r="CZ770" s="5">
        <v>111.6</v>
      </c>
      <c r="DA770" s="5">
        <v>110.1</v>
      </c>
      <c r="DB770" s="5">
        <v>109.9</v>
      </c>
      <c r="DC770" s="5">
        <v>110.8</v>
      </c>
      <c r="DD770" s="5">
        <v>112</v>
      </c>
      <c r="DE770" s="5">
        <v>114.2</v>
      </c>
      <c r="DF770" s="5">
        <v>114.8</v>
      </c>
      <c r="DG770" s="5">
        <v>113.9</v>
      </c>
      <c r="DH770" s="5">
        <v>115</v>
      </c>
      <c r="DI770" s="5">
        <v>116.2</v>
      </c>
      <c r="DJ770" s="5">
        <v>114.9</v>
      </c>
      <c r="DK770" s="5">
        <v>113.4</v>
      </c>
      <c r="DL770" s="5">
        <v>122.8</v>
      </c>
      <c r="DM770" s="5">
        <v>120.7</v>
      </c>
      <c r="DN770" s="5">
        <v>121.7</v>
      </c>
      <c r="DO770" s="5">
        <v>123.2</v>
      </c>
      <c r="DP770" s="5">
        <v>121.3</v>
      </c>
      <c r="DQ770" s="5">
        <v>125.3</v>
      </c>
      <c r="DR770" s="5">
        <v>123.3</v>
      </c>
      <c r="DS770" s="5">
        <v>122.8</v>
      </c>
      <c r="DT770" s="5">
        <v>126.9</v>
      </c>
    </row>
    <row r="771" spans="1:124">
      <c r="A771" s="3" t="s">
        <v>1554</v>
      </c>
      <c r="B771" s="3" t="s">
        <v>1555</v>
      </c>
      <c r="C771" s="4">
        <v>6.7849999999999994E-2</v>
      </c>
      <c r="D771" s="5">
        <v>107.7</v>
      </c>
      <c r="E771" s="5">
        <v>107.5</v>
      </c>
      <c r="F771" s="5">
        <v>107.6</v>
      </c>
      <c r="G771" s="5">
        <v>108.6</v>
      </c>
      <c r="H771" s="5">
        <v>108.6</v>
      </c>
      <c r="I771" s="5">
        <v>92.1</v>
      </c>
      <c r="J771" s="5">
        <v>107.1</v>
      </c>
      <c r="K771" s="5">
        <v>106.6</v>
      </c>
      <c r="L771" s="5">
        <v>106.8</v>
      </c>
      <c r="M771" s="5">
        <v>106.8</v>
      </c>
      <c r="N771" s="5">
        <v>106.8</v>
      </c>
      <c r="O771" s="5">
        <v>106.5</v>
      </c>
      <c r="P771" s="5">
        <v>113.1</v>
      </c>
      <c r="Q771" s="5">
        <v>105.8</v>
      </c>
      <c r="R771" s="5">
        <v>93.3</v>
      </c>
      <c r="S771" s="5">
        <v>93.2</v>
      </c>
      <c r="T771" s="5">
        <v>93.3</v>
      </c>
      <c r="U771" s="5">
        <v>93.3</v>
      </c>
      <c r="V771" s="5">
        <v>94.3</v>
      </c>
      <c r="W771" s="5">
        <v>94.3</v>
      </c>
      <c r="X771" s="5">
        <v>106</v>
      </c>
      <c r="Y771" s="5">
        <v>106</v>
      </c>
      <c r="Z771" s="5">
        <v>107.3</v>
      </c>
      <c r="AA771" s="5">
        <v>107.3</v>
      </c>
      <c r="AB771" s="5">
        <v>109.1</v>
      </c>
      <c r="AC771" s="5">
        <v>109.6</v>
      </c>
      <c r="AD771" s="5">
        <v>109.5</v>
      </c>
      <c r="AE771" s="5">
        <v>106.7</v>
      </c>
      <c r="AF771" s="5">
        <v>107.7</v>
      </c>
      <c r="AG771" s="5">
        <v>107.7</v>
      </c>
      <c r="AH771" s="5">
        <v>107.8</v>
      </c>
      <c r="AI771" s="5">
        <v>109.3</v>
      </c>
      <c r="AJ771" s="5">
        <v>109.1</v>
      </c>
      <c r="AK771" s="5">
        <v>104.4</v>
      </c>
      <c r="AL771" s="5">
        <v>102.8</v>
      </c>
      <c r="AM771" s="5">
        <v>103.6</v>
      </c>
      <c r="AN771" s="5">
        <v>103.8</v>
      </c>
      <c r="AO771" s="5">
        <v>105.1</v>
      </c>
      <c r="AP771" s="5">
        <v>104.9</v>
      </c>
      <c r="AQ771" s="5">
        <v>104.3</v>
      </c>
      <c r="AR771" s="5">
        <v>103.8</v>
      </c>
      <c r="AS771" s="5">
        <v>113.3</v>
      </c>
      <c r="AT771" s="5">
        <v>113.3</v>
      </c>
      <c r="AU771" s="5">
        <v>113.3</v>
      </c>
      <c r="AV771" s="5">
        <v>113.3</v>
      </c>
      <c r="AW771" s="5">
        <v>113.3</v>
      </c>
      <c r="AX771" s="5">
        <v>113.3</v>
      </c>
      <c r="AY771" s="5">
        <v>113.3</v>
      </c>
      <c r="AZ771" s="5">
        <v>113.3</v>
      </c>
      <c r="BA771" s="5">
        <v>113.3</v>
      </c>
      <c r="BB771" s="5">
        <v>113.3</v>
      </c>
      <c r="BC771" s="5">
        <v>113.3</v>
      </c>
      <c r="BD771" s="5">
        <v>113.3</v>
      </c>
      <c r="BE771" s="5">
        <v>113.3</v>
      </c>
      <c r="BF771" s="5">
        <v>113.3</v>
      </c>
      <c r="BG771" s="5">
        <v>95.2</v>
      </c>
      <c r="BH771" s="5">
        <v>95.2</v>
      </c>
      <c r="BI771" s="5">
        <v>95.2</v>
      </c>
      <c r="BJ771" s="5">
        <v>95.2</v>
      </c>
      <c r="BK771" s="5">
        <v>95.2</v>
      </c>
      <c r="BL771" s="5">
        <v>95.2</v>
      </c>
      <c r="BM771" s="5">
        <v>95.2</v>
      </c>
      <c r="BN771" s="5">
        <v>95.2</v>
      </c>
      <c r="BO771" s="5">
        <v>95.2</v>
      </c>
      <c r="BP771" s="5">
        <v>95.2</v>
      </c>
      <c r="BQ771" s="5">
        <v>95.2</v>
      </c>
      <c r="BR771" s="5">
        <v>87.2</v>
      </c>
      <c r="BS771" s="5">
        <v>87.2</v>
      </c>
      <c r="BT771" s="5">
        <v>87.2</v>
      </c>
      <c r="BU771" s="5">
        <v>87.2</v>
      </c>
      <c r="BV771" s="5">
        <v>87.2</v>
      </c>
      <c r="BW771" s="5">
        <v>87.2</v>
      </c>
      <c r="BX771" s="5">
        <v>87.2</v>
      </c>
      <c r="BY771" s="5">
        <v>87.2</v>
      </c>
      <c r="BZ771" s="5">
        <v>87.2</v>
      </c>
      <c r="CA771" s="5">
        <v>94.6</v>
      </c>
      <c r="CB771" s="5">
        <v>96.5</v>
      </c>
      <c r="CC771" s="5">
        <v>99.7</v>
      </c>
      <c r="CD771" s="5">
        <v>99.9</v>
      </c>
      <c r="CE771" s="5">
        <v>99.8</v>
      </c>
      <c r="CF771" s="5">
        <v>95.3</v>
      </c>
      <c r="CG771" s="5">
        <v>96.4</v>
      </c>
      <c r="CH771" s="5">
        <v>102.4</v>
      </c>
      <c r="CI771" s="5">
        <v>102.4</v>
      </c>
      <c r="CJ771" s="5">
        <v>100.6</v>
      </c>
      <c r="CK771" s="5">
        <v>100.6</v>
      </c>
      <c r="CL771" s="5">
        <v>89.1</v>
      </c>
      <c r="CM771" s="5">
        <v>88.7</v>
      </c>
      <c r="CN771" s="5">
        <v>88.9</v>
      </c>
      <c r="CO771" s="5">
        <v>87.1</v>
      </c>
      <c r="CP771" s="5">
        <v>87.4</v>
      </c>
      <c r="CQ771" s="5">
        <v>93.9</v>
      </c>
      <c r="CR771" s="5">
        <v>91.8</v>
      </c>
      <c r="CS771" s="5">
        <v>93.9</v>
      </c>
      <c r="CT771" s="5">
        <v>89.6</v>
      </c>
      <c r="CU771" s="5">
        <v>88.2</v>
      </c>
      <c r="CV771" s="5">
        <v>88.2</v>
      </c>
      <c r="CW771" s="5">
        <v>95</v>
      </c>
      <c r="CX771" s="5">
        <v>88.4</v>
      </c>
      <c r="CY771" s="5">
        <v>88.4</v>
      </c>
      <c r="CZ771" s="5">
        <v>88.4</v>
      </c>
      <c r="DA771" s="5">
        <v>88.4</v>
      </c>
      <c r="DB771" s="5">
        <v>88.8</v>
      </c>
      <c r="DC771" s="5">
        <v>88.7</v>
      </c>
      <c r="DD771" s="5">
        <v>88.8</v>
      </c>
      <c r="DE771" s="5">
        <v>88.8</v>
      </c>
      <c r="DF771" s="5">
        <v>88.3</v>
      </c>
      <c r="DG771" s="5">
        <v>88.9</v>
      </c>
      <c r="DH771" s="5">
        <v>88.4</v>
      </c>
      <c r="DI771" s="5">
        <v>88.3</v>
      </c>
      <c r="DJ771" s="5">
        <v>88.2</v>
      </c>
      <c r="DK771" s="5">
        <v>88.1</v>
      </c>
      <c r="DL771" s="5">
        <v>87.9</v>
      </c>
      <c r="DM771" s="5">
        <v>87.9</v>
      </c>
      <c r="DN771" s="5">
        <v>88.1</v>
      </c>
      <c r="DO771" s="5">
        <v>88.5</v>
      </c>
      <c r="DP771" s="5">
        <v>88.8</v>
      </c>
      <c r="DQ771" s="5">
        <v>89.2</v>
      </c>
      <c r="DR771" s="5">
        <v>89.2</v>
      </c>
      <c r="DS771" s="5">
        <v>90.3</v>
      </c>
      <c r="DT771" s="5">
        <v>90.9</v>
      </c>
    </row>
    <row r="772" spans="1:124">
      <c r="A772" s="3" t="s">
        <v>1556</v>
      </c>
      <c r="B772" s="3" t="s">
        <v>1557</v>
      </c>
      <c r="C772" s="4">
        <v>9.9500000000000005E-3</v>
      </c>
      <c r="D772" s="5">
        <v>101.5</v>
      </c>
      <c r="E772" s="5">
        <v>99.5</v>
      </c>
      <c r="F772" s="5">
        <v>96.3</v>
      </c>
      <c r="G772" s="5">
        <v>96.7</v>
      </c>
      <c r="H772" s="5">
        <v>97.7</v>
      </c>
      <c r="I772" s="5">
        <v>97.9</v>
      </c>
      <c r="J772" s="5">
        <v>103.6</v>
      </c>
      <c r="K772" s="5">
        <v>99.2</v>
      </c>
      <c r="L772" s="5">
        <v>102.2</v>
      </c>
      <c r="M772" s="5">
        <v>102.6</v>
      </c>
      <c r="N772" s="5">
        <v>102.5</v>
      </c>
      <c r="O772" s="5">
        <v>101.7</v>
      </c>
      <c r="P772" s="5">
        <v>102.1</v>
      </c>
      <c r="Q772" s="5">
        <v>100</v>
      </c>
      <c r="R772" s="5">
        <v>102.7</v>
      </c>
      <c r="S772" s="5">
        <v>97.6</v>
      </c>
      <c r="T772" s="5">
        <v>101.8</v>
      </c>
      <c r="U772" s="5">
        <v>102.8</v>
      </c>
      <c r="V772" s="5">
        <v>99.8</v>
      </c>
      <c r="W772" s="5">
        <v>105.6</v>
      </c>
      <c r="X772" s="5">
        <v>103.1</v>
      </c>
      <c r="Y772" s="5">
        <v>105.4</v>
      </c>
      <c r="Z772" s="5">
        <v>107.4</v>
      </c>
      <c r="AA772" s="5">
        <v>114.7</v>
      </c>
      <c r="AB772" s="5">
        <v>106.8</v>
      </c>
      <c r="AC772" s="5">
        <v>104</v>
      </c>
      <c r="AD772" s="5">
        <v>104.9</v>
      </c>
      <c r="AE772" s="5">
        <v>104.4</v>
      </c>
      <c r="AF772" s="5">
        <v>106.4</v>
      </c>
      <c r="AG772" s="5">
        <v>102.7</v>
      </c>
      <c r="AH772" s="5">
        <v>104.4</v>
      </c>
      <c r="AI772" s="5">
        <v>106.5</v>
      </c>
      <c r="AJ772" s="5">
        <v>97.8</v>
      </c>
      <c r="AK772" s="5">
        <v>106.6</v>
      </c>
      <c r="AL772" s="5">
        <v>106.3</v>
      </c>
      <c r="AM772" s="5">
        <v>107.1</v>
      </c>
      <c r="AN772" s="5">
        <v>108.6</v>
      </c>
      <c r="AO772" s="5">
        <v>108.4</v>
      </c>
      <c r="AP772" s="5">
        <v>111.8</v>
      </c>
      <c r="AQ772" s="5">
        <v>100.4</v>
      </c>
      <c r="AR772" s="5">
        <v>109.2</v>
      </c>
      <c r="AS772" s="5">
        <v>110.8</v>
      </c>
      <c r="AT772" s="5">
        <v>107.9</v>
      </c>
      <c r="AU772" s="5">
        <v>107.7</v>
      </c>
      <c r="AV772" s="5">
        <v>107.7</v>
      </c>
      <c r="AW772" s="5">
        <v>104.9</v>
      </c>
      <c r="AX772" s="5">
        <v>104.9</v>
      </c>
      <c r="AY772" s="5">
        <v>104.9</v>
      </c>
      <c r="AZ772" s="5">
        <v>107.8</v>
      </c>
      <c r="BA772" s="5">
        <v>107.7</v>
      </c>
      <c r="BB772" s="5">
        <v>107.6</v>
      </c>
      <c r="BC772" s="5">
        <v>107.6</v>
      </c>
      <c r="BD772" s="5">
        <v>107.6</v>
      </c>
      <c r="BE772" s="5">
        <v>107.6</v>
      </c>
      <c r="BF772" s="5">
        <v>107.6</v>
      </c>
      <c r="BG772" s="5">
        <v>107.6</v>
      </c>
      <c r="BH772" s="5">
        <v>105.4</v>
      </c>
      <c r="BI772" s="5">
        <v>105.4</v>
      </c>
      <c r="BJ772" s="5">
        <v>107.9</v>
      </c>
      <c r="BK772" s="5">
        <v>107.9</v>
      </c>
      <c r="BL772" s="5">
        <v>107.9</v>
      </c>
      <c r="BM772" s="5">
        <v>107.9</v>
      </c>
      <c r="BN772" s="5">
        <v>109.8</v>
      </c>
      <c r="BO772" s="5">
        <v>109.8</v>
      </c>
      <c r="BP772" s="5">
        <v>109.8</v>
      </c>
      <c r="BQ772" s="5">
        <v>109.8</v>
      </c>
      <c r="BR772" s="5">
        <v>109.8</v>
      </c>
      <c r="BS772" s="5">
        <v>109.8</v>
      </c>
      <c r="BT772" s="5">
        <v>111.2</v>
      </c>
      <c r="BU772" s="5">
        <v>113.5</v>
      </c>
      <c r="BV772" s="5">
        <v>113.9</v>
      </c>
      <c r="BW772" s="5">
        <v>114.3</v>
      </c>
      <c r="BX772" s="5">
        <v>114.3</v>
      </c>
      <c r="BY772" s="5">
        <v>114.3</v>
      </c>
      <c r="BZ772" s="5">
        <v>117.6</v>
      </c>
      <c r="CA772" s="5">
        <v>117.6</v>
      </c>
      <c r="CB772" s="5">
        <v>117.6</v>
      </c>
      <c r="CC772" s="5">
        <v>117.6</v>
      </c>
      <c r="CD772" s="5">
        <v>117.6</v>
      </c>
      <c r="CE772" s="5">
        <v>117.6</v>
      </c>
      <c r="CF772" s="5">
        <v>117.6</v>
      </c>
      <c r="CG772" s="5">
        <v>117.6</v>
      </c>
      <c r="CH772" s="5">
        <v>117.6</v>
      </c>
      <c r="CI772" s="5">
        <v>117.6</v>
      </c>
      <c r="CJ772" s="5">
        <v>117.6</v>
      </c>
      <c r="CK772" s="5">
        <v>115.3</v>
      </c>
      <c r="CL772" s="5">
        <v>115.3</v>
      </c>
      <c r="CM772" s="5">
        <v>115.3</v>
      </c>
      <c r="CN772" s="5">
        <v>115.3</v>
      </c>
      <c r="CO772" s="5">
        <v>115.3</v>
      </c>
      <c r="CP772" s="5">
        <v>115.3</v>
      </c>
      <c r="CQ772" s="5">
        <v>115.3</v>
      </c>
      <c r="CR772" s="5">
        <v>115.3</v>
      </c>
      <c r="CS772" s="5">
        <v>115.3</v>
      </c>
      <c r="CT772" s="5">
        <v>115.3</v>
      </c>
      <c r="CU772" s="5">
        <v>115.3</v>
      </c>
      <c r="CV772" s="5">
        <v>115.3</v>
      </c>
      <c r="CW772" s="5">
        <v>115.3</v>
      </c>
      <c r="CX772" s="5">
        <v>115.3</v>
      </c>
      <c r="CY772" s="5">
        <v>115.3</v>
      </c>
      <c r="CZ772" s="5">
        <v>119</v>
      </c>
      <c r="DA772" s="5">
        <v>119</v>
      </c>
      <c r="DB772" s="5">
        <v>119</v>
      </c>
      <c r="DC772" s="5">
        <v>119</v>
      </c>
      <c r="DD772" s="5">
        <v>119</v>
      </c>
      <c r="DE772" s="5">
        <v>122.8</v>
      </c>
      <c r="DF772" s="5">
        <v>122.8</v>
      </c>
      <c r="DG772" s="5">
        <v>122.8</v>
      </c>
      <c r="DH772" s="5">
        <v>122.8</v>
      </c>
      <c r="DI772" s="5">
        <v>122.8</v>
      </c>
      <c r="DJ772" s="5">
        <v>122.8</v>
      </c>
      <c r="DK772" s="5">
        <v>122.9</v>
      </c>
      <c r="DL772" s="5">
        <v>122.9</v>
      </c>
      <c r="DM772" s="5">
        <v>122.9</v>
      </c>
      <c r="DN772" s="5">
        <v>122.9</v>
      </c>
      <c r="DO772" s="5">
        <v>123</v>
      </c>
      <c r="DP772" s="5">
        <v>123</v>
      </c>
      <c r="DQ772" s="5">
        <v>123</v>
      </c>
      <c r="DR772" s="5">
        <v>123</v>
      </c>
      <c r="DS772" s="5">
        <v>123</v>
      </c>
      <c r="DT772" s="5">
        <v>123</v>
      </c>
    </row>
    <row r="773" spans="1:124">
      <c r="A773" s="3" t="s">
        <v>1558</v>
      </c>
      <c r="B773" s="3" t="s">
        <v>1559</v>
      </c>
      <c r="C773" s="4">
        <v>3.79E-3</v>
      </c>
      <c r="D773" s="5">
        <v>103.2</v>
      </c>
      <c r="E773" s="5">
        <v>103.2</v>
      </c>
      <c r="F773" s="5">
        <v>103.2</v>
      </c>
      <c r="G773" s="5">
        <v>103.2</v>
      </c>
      <c r="H773" s="5">
        <v>103.2</v>
      </c>
      <c r="I773" s="5">
        <v>103.2</v>
      </c>
      <c r="J773" s="5">
        <v>103.2</v>
      </c>
      <c r="K773" s="5">
        <v>103.2</v>
      </c>
      <c r="L773" s="5">
        <v>103.2</v>
      </c>
      <c r="M773" s="5">
        <v>103.2</v>
      </c>
      <c r="N773" s="5">
        <v>103.2</v>
      </c>
      <c r="O773" s="5">
        <v>103.2</v>
      </c>
      <c r="P773" s="5">
        <v>111.5</v>
      </c>
      <c r="Q773" s="5">
        <v>111.5</v>
      </c>
      <c r="R773" s="5">
        <v>114.6</v>
      </c>
      <c r="S773" s="5">
        <v>114.6</v>
      </c>
      <c r="T773" s="5">
        <v>114.6</v>
      </c>
      <c r="U773" s="5">
        <v>114.6</v>
      </c>
      <c r="V773" s="5">
        <v>114.6</v>
      </c>
      <c r="W773" s="5">
        <v>114.6</v>
      </c>
      <c r="X773" s="5">
        <v>114.6</v>
      </c>
      <c r="Y773" s="5">
        <v>114.6</v>
      </c>
      <c r="Z773" s="5">
        <v>125.6</v>
      </c>
      <c r="AA773" s="5">
        <v>125.6</v>
      </c>
      <c r="AB773" s="5">
        <v>125.8</v>
      </c>
      <c r="AC773" s="5">
        <v>120.7</v>
      </c>
      <c r="AD773" s="5">
        <v>120.7</v>
      </c>
      <c r="AE773" s="5">
        <v>123.7</v>
      </c>
      <c r="AF773" s="5">
        <v>123.7</v>
      </c>
      <c r="AG773" s="5">
        <v>123.7</v>
      </c>
      <c r="AH773" s="5">
        <v>125.2</v>
      </c>
      <c r="AI773" s="5">
        <v>125.2</v>
      </c>
      <c r="AJ773" s="5">
        <v>125.2</v>
      </c>
      <c r="AK773" s="5">
        <v>124.4</v>
      </c>
      <c r="AL773" s="5">
        <v>124.4</v>
      </c>
      <c r="AM773" s="5">
        <v>124.4</v>
      </c>
      <c r="AN773" s="5">
        <v>125.5</v>
      </c>
      <c r="AO773" s="5">
        <v>128.6</v>
      </c>
      <c r="AP773" s="5">
        <v>128.6</v>
      </c>
      <c r="AQ773" s="5">
        <v>125.3</v>
      </c>
      <c r="AR773" s="5">
        <v>125.3</v>
      </c>
      <c r="AS773" s="5">
        <v>125.3</v>
      </c>
      <c r="AT773" s="5">
        <v>125.3</v>
      </c>
      <c r="AU773" s="5">
        <v>125.3</v>
      </c>
      <c r="AV773" s="5">
        <v>125.3</v>
      </c>
      <c r="AW773" s="5">
        <v>131.9</v>
      </c>
      <c r="AX773" s="5">
        <v>131.9</v>
      </c>
      <c r="AY773" s="5">
        <v>131.9</v>
      </c>
      <c r="AZ773" s="5">
        <v>131.9</v>
      </c>
      <c r="BA773" s="5">
        <v>131.9</v>
      </c>
      <c r="BB773" s="5">
        <v>135.5</v>
      </c>
      <c r="BC773" s="5">
        <v>135.5</v>
      </c>
      <c r="BD773" s="5">
        <v>135.5</v>
      </c>
      <c r="BE773" s="5">
        <v>135.5</v>
      </c>
      <c r="BF773" s="5">
        <v>135.5</v>
      </c>
      <c r="BG773" s="5">
        <v>135.5</v>
      </c>
      <c r="BH773" s="5">
        <v>135.5</v>
      </c>
      <c r="BI773" s="5">
        <v>131.9</v>
      </c>
      <c r="BJ773" s="5">
        <v>145.6</v>
      </c>
      <c r="BK773" s="5">
        <v>145.4</v>
      </c>
      <c r="BL773" s="5">
        <v>135.30000000000001</v>
      </c>
      <c r="BM773" s="5">
        <v>131.80000000000001</v>
      </c>
      <c r="BN773" s="5">
        <v>131.80000000000001</v>
      </c>
      <c r="BO773" s="5">
        <v>131.80000000000001</v>
      </c>
      <c r="BP773" s="5">
        <v>131.69999999999999</v>
      </c>
      <c r="BQ773" s="5">
        <v>131.9</v>
      </c>
      <c r="BR773" s="5">
        <v>131.9</v>
      </c>
      <c r="BS773" s="5">
        <v>131.9</v>
      </c>
      <c r="BT773" s="5">
        <v>131.9</v>
      </c>
      <c r="BU773" s="5">
        <v>136.1</v>
      </c>
      <c r="BV773" s="5">
        <v>138.9</v>
      </c>
      <c r="BW773" s="5">
        <v>138.9</v>
      </c>
      <c r="BX773" s="5">
        <v>138.9</v>
      </c>
      <c r="BY773" s="5">
        <v>138.9</v>
      </c>
      <c r="BZ773" s="5">
        <v>138.9</v>
      </c>
      <c r="CA773" s="5">
        <v>138.9</v>
      </c>
      <c r="CB773" s="5">
        <v>138.9</v>
      </c>
      <c r="CC773" s="5">
        <v>138.9</v>
      </c>
      <c r="CD773" s="5">
        <v>138.9</v>
      </c>
      <c r="CE773" s="5">
        <v>138.9</v>
      </c>
      <c r="CF773" s="5">
        <v>138.9</v>
      </c>
      <c r="CG773" s="5">
        <v>138.9</v>
      </c>
      <c r="CH773" s="5">
        <v>138.9</v>
      </c>
      <c r="CI773" s="5">
        <v>140.1</v>
      </c>
      <c r="CJ773" s="5">
        <v>140.1</v>
      </c>
      <c r="CK773" s="5">
        <v>140.6</v>
      </c>
      <c r="CL773" s="5">
        <v>140.6</v>
      </c>
      <c r="CM773" s="5">
        <v>140.6</v>
      </c>
      <c r="CN773" s="5">
        <v>140.6</v>
      </c>
      <c r="CO773" s="5">
        <v>139.4</v>
      </c>
      <c r="CP773" s="5">
        <v>140.6</v>
      </c>
      <c r="CQ773" s="5">
        <v>140.6</v>
      </c>
      <c r="CR773" s="5">
        <v>140.6</v>
      </c>
      <c r="CS773" s="5">
        <v>140.6</v>
      </c>
      <c r="CT773" s="5">
        <v>140.6</v>
      </c>
      <c r="CU773" s="5">
        <v>141.30000000000001</v>
      </c>
      <c r="CV773" s="5">
        <v>140.6</v>
      </c>
      <c r="CW773" s="5">
        <v>140.6</v>
      </c>
      <c r="CX773" s="5">
        <v>140.6</v>
      </c>
      <c r="CY773" s="5">
        <v>140.6</v>
      </c>
      <c r="CZ773" s="5">
        <v>140.6</v>
      </c>
      <c r="DA773" s="5">
        <v>140.6</v>
      </c>
      <c r="DB773" s="5">
        <v>141.30000000000001</v>
      </c>
      <c r="DC773" s="5">
        <v>141.30000000000001</v>
      </c>
      <c r="DD773" s="5">
        <v>141.30000000000001</v>
      </c>
      <c r="DE773" s="5">
        <v>141.30000000000001</v>
      </c>
      <c r="DF773" s="5">
        <v>141.30000000000001</v>
      </c>
      <c r="DG773" s="5">
        <v>141.30000000000001</v>
      </c>
      <c r="DH773" s="5">
        <v>141.30000000000001</v>
      </c>
      <c r="DI773" s="5">
        <v>140.6</v>
      </c>
      <c r="DJ773" s="5">
        <v>140.6</v>
      </c>
      <c r="DK773" s="5">
        <v>140.6</v>
      </c>
      <c r="DL773" s="5">
        <v>140.6</v>
      </c>
      <c r="DM773" s="5">
        <v>140.6</v>
      </c>
      <c r="DN773" s="5">
        <v>140.6</v>
      </c>
      <c r="DO773" s="5">
        <v>141.30000000000001</v>
      </c>
      <c r="DP773" s="5">
        <v>141.30000000000001</v>
      </c>
      <c r="DQ773" s="5">
        <v>141.30000000000001</v>
      </c>
      <c r="DR773" s="5">
        <v>141.30000000000001</v>
      </c>
      <c r="DS773" s="5">
        <v>141.30000000000001</v>
      </c>
      <c r="DT773" s="5">
        <v>141.30000000000001</v>
      </c>
    </row>
    <row r="774" spans="1:124">
      <c r="A774" s="3" t="s">
        <v>1560</v>
      </c>
      <c r="B774" s="3" t="s">
        <v>1561</v>
      </c>
      <c r="C774" s="4">
        <v>2.4539999999999999E-2</v>
      </c>
      <c r="D774" s="5">
        <v>104.9</v>
      </c>
      <c r="E774" s="5">
        <v>104.6</v>
      </c>
      <c r="F774" s="5">
        <v>105.3</v>
      </c>
      <c r="G774" s="5">
        <v>107.7</v>
      </c>
      <c r="H774" s="5">
        <v>110.5</v>
      </c>
      <c r="I774" s="5">
        <v>110.5</v>
      </c>
      <c r="J774" s="5">
        <v>107.8</v>
      </c>
      <c r="K774" s="5">
        <v>108.4</v>
      </c>
      <c r="L774" s="5">
        <v>108.1</v>
      </c>
      <c r="M774" s="5">
        <v>107.7</v>
      </c>
      <c r="N774" s="5">
        <v>109.1</v>
      </c>
      <c r="O774" s="5">
        <v>108.2</v>
      </c>
      <c r="P774" s="5">
        <v>111.2</v>
      </c>
      <c r="Q774" s="5">
        <v>113.2</v>
      </c>
      <c r="R774" s="5">
        <v>112.9</v>
      </c>
      <c r="S774" s="5">
        <v>113.3</v>
      </c>
      <c r="T774" s="5">
        <v>112.3</v>
      </c>
      <c r="U774" s="5">
        <v>113.2</v>
      </c>
      <c r="V774" s="5">
        <v>105.7</v>
      </c>
      <c r="W774" s="5">
        <v>97.8</v>
      </c>
      <c r="X774" s="5">
        <v>98.9</v>
      </c>
      <c r="Y774" s="5">
        <v>100.2</v>
      </c>
      <c r="Z774" s="5">
        <v>97.3</v>
      </c>
      <c r="AA774" s="5">
        <v>98.4</v>
      </c>
      <c r="AB774" s="5">
        <v>97.7</v>
      </c>
      <c r="AC774" s="5">
        <v>98.7</v>
      </c>
      <c r="AD774" s="5">
        <v>97.7</v>
      </c>
      <c r="AE774" s="5">
        <v>97.7</v>
      </c>
      <c r="AF774" s="5">
        <v>98</v>
      </c>
      <c r="AG774" s="5">
        <v>99.2</v>
      </c>
      <c r="AH774" s="5">
        <v>100.1</v>
      </c>
      <c r="AI774" s="5">
        <v>100.2</v>
      </c>
      <c r="AJ774" s="5">
        <v>100.2</v>
      </c>
      <c r="AK774" s="5">
        <v>99.7</v>
      </c>
      <c r="AL774" s="5">
        <v>98.5</v>
      </c>
      <c r="AM774" s="5">
        <v>99.6</v>
      </c>
      <c r="AN774" s="5">
        <v>100.1</v>
      </c>
      <c r="AO774" s="5">
        <v>98.8</v>
      </c>
      <c r="AP774" s="5">
        <v>98</v>
      </c>
      <c r="AQ774" s="5">
        <v>99.5</v>
      </c>
      <c r="AR774" s="5">
        <v>98.6</v>
      </c>
      <c r="AS774" s="5">
        <v>100.6</v>
      </c>
      <c r="AT774" s="5">
        <v>100.8</v>
      </c>
      <c r="AU774" s="5">
        <v>101.1</v>
      </c>
      <c r="AV774" s="5">
        <v>101.8</v>
      </c>
      <c r="AW774" s="5">
        <v>100.8</v>
      </c>
      <c r="AX774" s="5">
        <v>100.1</v>
      </c>
      <c r="AY774" s="5">
        <v>102.7</v>
      </c>
      <c r="AZ774" s="5">
        <v>100.3</v>
      </c>
      <c r="BA774" s="5">
        <v>101.6</v>
      </c>
      <c r="BB774" s="5">
        <v>101.5</v>
      </c>
      <c r="BC774" s="5">
        <v>101.8</v>
      </c>
      <c r="BD774" s="5">
        <v>103.2</v>
      </c>
      <c r="BE774" s="5">
        <v>100.7</v>
      </c>
      <c r="BF774" s="5">
        <v>100.6</v>
      </c>
      <c r="BG774" s="5">
        <v>100.3</v>
      </c>
      <c r="BH774" s="5">
        <v>100</v>
      </c>
      <c r="BI774" s="5">
        <v>99.4</v>
      </c>
      <c r="BJ774" s="5">
        <v>99.4</v>
      </c>
      <c r="BK774" s="5">
        <v>98.8</v>
      </c>
      <c r="BL774" s="5">
        <v>98.9</v>
      </c>
      <c r="BM774" s="5">
        <v>98.2</v>
      </c>
      <c r="BN774" s="5">
        <v>98.7</v>
      </c>
      <c r="BO774" s="5">
        <v>99.6</v>
      </c>
      <c r="BP774" s="5">
        <v>99.9</v>
      </c>
      <c r="BQ774" s="5">
        <v>100.3</v>
      </c>
      <c r="BR774" s="5">
        <v>100.1</v>
      </c>
      <c r="BS774" s="5">
        <v>99.6</v>
      </c>
      <c r="BT774" s="5">
        <v>99.6</v>
      </c>
      <c r="BU774" s="5">
        <v>100.1</v>
      </c>
      <c r="BV774" s="5">
        <v>101.3</v>
      </c>
      <c r="BW774" s="5">
        <v>103.1</v>
      </c>
      <c r="BX774" s="5">
        <v>103.5</v>
      </c>
      <c r="BY774" s="5">
        <v>101.3</v>
      </c>
      <c r="BZ774" s="5">
        <v>102.4</v>
      </c>
      <c r="CA774" s="5">
        <v>101</v>
      </c>
      <c r="CB774" s="5">
        <v>103.6</v>
      </c>
      <c r="CC774" s="5">
        <v>104.1</v>
      </c>
      <c r="CD774" s="5">
        <v>101.8</v>
      </c>
      <c r="CE774" s="5">
        <v>101</v>
      </c>
      <c r="CF774" s="5">
        <v>102.3</v>
      </c>
      <c r="CG774" s="5">
        <v>101.6</v>
      </c>
      <c r="CH774" s="5">
        <v>102.3</v>
      </c>
      <c r="CI774" s="5">
        <v>103.6</v>
      </c>
      <c r="CJ774" s="5">
        <v>102.9</v>
      </c>
      <c r="CK774" s="5">
        <v>103.1</v>
      </c>
      <c r="CL774" s="5">
        <v>103</v>
      </c>
      <c r="CM774" s="5">
        <v>103.3</v>
      </c>
      <c r="CN774" s="5">
        <v>102.8</v>
      </c>
      <c r="CO774" s="5">
        <v>103.4</v>
      </c>
      <c r="CP774" s="5">
        <v>103.5</v>
      </c>
      <c r="CQ774" s="5">
        <v>102.6</v>
      </c>
      <c r="CR774" s="5">
        <v>104.3</v>
      </c>
      <c r="CS774" s="5">
        <v>103.9</v>
      </c>
      <c r="CT774" s="5">
        <v>103.7</v>
      </c>
      <c r="CU774" s="5">
        <v>104.2</v>
      </c>
      <c r="CV774" s="5">
        <v>104</v>
      </c>
      <c r="CW774" s="5">
        <v>105.5</v>
      </c>
      <c r="CX774" s="5">
        <v>104.4</v>
      </c>
      <c r="CY774" s="5">
        <v>104.5</v>
      </c>
      <c r="CZ774" s="5">
        <v>104.7</v>
      </c>
      <c r="DA774" s="5">
        <v>104.4</v>
      </c>
      <c r="DB774" s="5">
        <v>103.9</v>
      </c>
      <c r="DC774" s="5">
        <v>105.7</v>
      </c>
      <c r="DD774" s="5">
        <v>106.2</v>
      </c>
      <c r="DE774" s="5">
        <v>106.6</v>
      </c>
      <c r="DF774" s="5">
        <v>106.8</v>
      </c>
      <c r="DG774" s="5">
        <v>106.3</v>
      </c>
      <c r="DH774" s="5">
        <v>107.2</v>
      </c>
      <c r="DI774" s="5">
        <v>106.8</v>
      </c>
      <c r="DJ774" s="5">
        <v>108</v>
      </c>
      <c r="DK774" s="5">
        <v>107.9</v>
      </c>
      <c r="DL774" s="5">
        <v>111.6</v>
      </c>
      <c r="DM774" s="5">
        <v>108.3</v>
      </c>
      <c r="DN774" s="5">
        <v>108.3</v>
      </c>
      <c r="DO774" s="5">
        <v>109.6</v>
      </c>
      <c r="DP774" s="5">
        <v>110.2</v>
      </c>
      <c r="DQ774" s="5">
        <v>110.2</v>
      </c>
      <c r="DR774" s="5">
        <v>110.7</v>
      </c>
      <c r="DS774" s="5">
        <v>112.1</v>
      </c>
      <c r="DT774" s="5">
        <v>113.2</v>
      </c>
    </row>
    <row r="775" spans="1:124">
      <c r="A775" s="3" t="s">
        <v>1562</v>
      </c>
      <c r="B775" s="3" t="s">
        <v>1563</v>
      </c>
      <c r="C775" s="4">
        <v>2.16E-3</v>
      </c>
      <c r="D775" s="5">
        <v>103.6</v>
      </c>
      <c r="E775" s="5">
        <v>103.7</v>
      </c>
      <c r="F775" s="5">
        <v>106.5</v>
      </c>
      <c r="G775" s="5">
        <v>106.5</v>
      </c>
      <c r="H775" s="5">
        <v>106.5</v>
      </c>
      <c r="I775" s="5">
        <v>106.3</v>
      </c>
      <c r="J775" s="5">
        <v>106.3</v>
      </c>
      <c r="K775" s="5">
        <v>106.4</v>
      </c>
      <c r="L775" s="5">
        <v>106.4</v>
      </c>
      <c r="M775" s="5">
        <v>103</v>
      </c>
      <c r="N775" s="5">
        <v>103</v>
      </c>
      <c r="O775" s="5">
        <v>103</v>
      </c>
      <c r="P775" s="5">
        <v>103.5</v>
      </c>
      <c r="Q775" s="5">
        <v>103.5</v>
      </c>
      <c r="R775" s="5">
        <v>103.5</v>
      </c>
      <c r="S775" s="5">
        <v>103.5</v>
      </c>
      <c r="T775" s="5">
        <v>103.1</v>
      </c>
      <c r="U775" s="5">
        <v>103.1</v>
      </c>
      <c r="V775" s="5">
        <v>103.1</v>
      </c>
      <c r="W775" s="5">
        <v>103.4</v>
      </c>
      <c r="X775" s="5">
        <v>103.4</v>
      </c>
      <c r="Y775" s="5">
        <v>105.5</v>
      </c>
      <c r="Z775" s="5">
        <v>105.5</v>
      </c>
      <c r="AA775" s="5">
        <v>106.1</v>
      </c>
      <c r="AB775" s="5">
        <v>105.9</v>
      </c>
      <c r="AC775" s="5">
        <v>105.9</v>
      </c>
      <c r="AD775" s="5">
        <v>105.9</v>
      </c>
      <c r="AE775" s="5">
        <v>105.9</v>
      </c>
      <c r="AF775" s="5">
        <v>105.9</v>
      </c>
      <c r="AG775" s="5">
        <v>105.9</v>
      </c>
      <c r="AH775" s="5">
        <v>105.9</v>
      </c>
      <c r="AI775" s="5">
        <v>105.9</v>
      </c>
      <c r="AJ775" s="5">
        <v>105.9</v>
      </c>
      <c r="AK775" s="5">
        <v>106.8</v>
      </c>
      <c r="AL775" s="5">
        <v>106.8</v>
      </c>
      <c r="AM775" s="5">
        <v>106.8</v>
      </c>
      <c r="AN775" s="5">
        <v>106.9</v>
      </c>
      <c r="AO775" s="5">
        <v>106.9</v>
      </c>
      <c r="AP775" s="5">
        <v>106.9</v>
      </c>
      <c r="AQ775" s="5">
        <v>106.9</v>
      </c>
      <c r="AR775" s="5">
        <v>106.9</v>
      </c>
      <c r="AS775" s="5">
        <v>106.9</v>
      </c>
      <c r="AT775" s="5">
        <v>106.9</v>
      </c>
      <c r="AU775" s="5">
        <v>106.9</v>
      </c>
      <c r="AV775" s="5">
        <v>108.8</v>
      </c>
      <c r="AW775" s="5">
        <v>105.8</v>
      </c>
      <c r="AX775" s="5">
        <v>105.8</v>
      </c>
      <c r="AY775" s="5">
        <v>105.8</v>
      </c>
      <c r="AZ775" s="5">
        <v>105.8</v>
      </c>
      <c r="BA775" s="5">
        <v>105.8</v>
      </c>
      <c r="BB775" s="5">
        <v>106.4</v>
      </c>
      <c r="BC775" s="5">
        <v>106.4</v>
      </c>
      <c r="BD775" s="5">
        <v>107</v>
      </c>
      <c r="BE775" s="5">
        <v>105.1</v>
      </c>
      <c r="BF775" s="5">
        <v>105.1</v>
      </c>
      <c r="BG775" s="5">
        <v>105.1</v>
      </c>
      <c r="BH775" s="5">
        <v>105.1</v>
      </c>
      <c r="BI775" s="5">
        <v>103.9</v>
      </c>
      <c r="BJ775" s="5">
        <v>103.9</v>
      </c>
      <c r="BK775" s="5">
        <v>103.2</v>
      </c>
      <c r="BL775" s="5">
        <v>103.2</v>
      </c>
      <c r="BM775" s="5">
        <v>103.2</v>
      </c>
      <c r="BN775" s="5">
        <v>103.2</v>
      </c>
      <c r="BO775" s="5">
        <v>103.2</v>
      </c>
      <c r="BP775" s="5">
        <v>107.4</v>
      </c>
      <c r="BQ775" s="5">
        <v>107.4</v>
      </c>
      <c r="BR775" s="5">
        <v>107.4</v>
      </c>
      <c r="BS775" s="5">
        <v>107.4</v>
      </c>
      <c r="BT775" s="5">
        <v>107.4</v>
      </c>
      <c r="BU775" s="5">
        <v>108.3</v>
      </c>
      <c r="BV775" s="5">
        <v>108.3</v>
      </c>
      <c r="BW775" s="5">
        <v>109</v>
      </c>
      <c r="BX775" s="5">
        <v>109</v>
      </c>
      <c r="BY775" s="5">
        <v>109</v>
      </c>
      <c r="BZ775" s="5">
        <v>109</v>
      </c>
      <c r="CA775" s="5">
        <v>109</v>
      </c>
      <c r="CB775" s="5">
        <v>109</v>
      </c>
      <c r="CC775" s="5">
        <v>109</v>
      </c>
      <c r="CD775" s="5">
        <v>109</v>
      </c>
      <c r="CE775" s="5">
        <v>109</v>
      </c>
      <c r="CF775" s="5">
        <v>109.4</v>
      </c>
      <c r="CG775" s="5">
        <v>109.4</v>
      </c>
      <c r="CH775" s="5">
        <v>109.4</v>
      </c>
      <c r="CI775" s="5">
        <v>109.4</v>
      </c>
      <c r="CJ775" s="5">
        <v>109.4</v>
      </c>
      <c r="CK775" s="5">
        <v>109.4</v>
      </c>
      <c r="CL775" s="5">
        <v>109.4</v>
      </c>
      <c r="CM775" s="5">
        <v>109.7</v>
      </c>
      <c r="CN775" s="5">
        <v>109.7</v>
      </c>
      <c r="CO775" s="5">
        <v>109.7</v>
      </c>
      <c r="CP775" s="5">
        <v>109.7</v>
      </c>
      <c r="CQ775" s="5">
        <v>109.7</v>
      </c>
      <c r="CR775" s="5">
        <v>109.7</v>
      </c>
      <c r="CS775" s="5">
        <v>109.7</v>
      </c>
      <c r="CT775" s="5">
        <v>109.7</v>
      </c>
      <c r="CU775" s="5">
        <v>109.7</v>
      </c>
      <c r="CV775" s="5">
        <v>109.7</v>
      </c>
      <c r="CW775" s="5">
        <v>109.7</v>
      </c>
      <c r="CX775" s="5">
        <v>109.7</v>
      </c>
      <c r="CY775" s="5">
        <v>109.7</v>
      </c>
      <c r="CZ775" s="5">
        <v>109.8</v>
      </c>
      <c r="DA775" s="5">
        <v>109.8</v>
      </c>
      <c r="DB775" s="5">
        <v>109.8</v>
      </c>
      <c r="DC775" s="5">
        <v>109.7</v>
      </c>
      <c r="DD775" s="5">
        <v>109.8</v>
      </c>
      <c r="DE775" s="5">
        <v>109.8</v>
      </c>
      <c r="DF775" s="5">
        <v>109.8</v>
      </c>
      <c r="DG775" s="5">
        <v>109.8</v>
      </c>
      <c r="DH775" s="5">
        <v>109.8</v>
      </c>
      <c r="DI775" s="5">
        <v>109.8</v>
      </c>
      <c r="DJ775" s="5">
        <v>109.8</v>
      </c>
      <c r="DK775" s="5">
        <v>110.4</v>
      </c>
      <c r="DL775" s="5">
        <v>110.4</v>
      </c>
      <c r="DM775" s="5">
        <v>113.5</v>
      </c>
      <c r="DN775" s="5">
        <v>113.5</v>
      </c>
      <c r="DO775" s="5">
        <v>113.5</v>
      </c>
      <c r="DP775" s="5">
        <v>115.3</v>
      </c>
      <c r="DQ775" s="5">
        <v>115.4</v>
      </c>
      <c r="DR775" s="5">
        <v>115.4</v>
      </c>
      <c r="DS775" s="5">
        <v>117.2</v>
      </c>
      <c r="DT775" s="5">
        <v>117.2</v>
      </c>
    </row>
    <row r="776" spans="1:124">
      <c r="A776" s="3" t="s">
        <v>1564</v>
      </c>
      <c r="B776" s="3" t="s">
        <v>1565</v>
      </c>
      <c r="C776" s="4">
        <v>1.6920000000000001E-2</v>
      </c>
      <c r="D776" s="5">
        <v>100.4</v>
      </c>
      <c r="E776" s="5">
        <v>100.5</v>
      </c>
      <c r="F776" s="5">
        <v>100.7</v>
      </c>
      <c r="G776" s="5">
        <v>102.2</v>
      </c>
      <c r="H776" s="5">
        <v>103.2</v>
      </c>
      <c r="I776" s="5">
        <v>102.5</v>
      </c>
      <c r="J776" s="5">
        <v>101.8</v>
      </c>
      <c r="K776" s="5">
        <v>101.9</v>
      </c>
      <c r="L776" s="5">
        <v>101.9</v>
      </c>
      <c r="M776" s="5">
        <v>101.9</v>
      </c>
      <c r="N776" s="5">
        <v>101.9</v>
      </c>
      <c r="O776" s="5">
        <v>102.2</v>
      </c>
      <c r="P776" s="5">
        <v>102.7</v>
      </c>
      <c r="Q776" s="5">
        <v>102.7</v>
      </c>
      <c r="R776" s="5">
        <v>103</v>
      </c>
      <c r="S776" s="5">
        <v>102.1</v>
      </c>
      <c r="T776" s="5">
        <v>102.1</v>
      </c>
      <c r="U776" s="5">
        <v>102.1</v>
      </c>
      <c r="V776" s="5">
        <v>101.3</v>
      </c>
      <c r="W776" s="5">
        <v>101.3</v>
      </c>
      <c r="X776" s="5">
        <v>101.3</v>
      </c>
      <c r="Y776" s="5">
        <v>103.3</v>
      </c>
      <c r="Z776" s="5">
        <v>103.3</v>
      </c>
      <c r="AA776" s="5">
        <v>103.2</v>
      </c>
      <c r="AB776" s="5">
        <v>103.6</v>
      </c>
      <c r="AC776" s="5">
        <v>103.6</v>
      </c>
      <c r="AD776" s="5">
        <v>103.4</v>
      </c>
      <c r="AE776" s="5">
        <v>102.2</v>
      </c>
      <c r="AF776" s="5">
        <v>102.2</v>
      </c>
      <c r="AG776" s="5">
        <v>102.4</v>
      </c>
      <c r="AH776" s="5">
        <v>102.8</v>
      </c>
      <c r="AI776" s="5">
        <v>102.8</v>
      </c>
      <c r="AJ776" s="5">
        <v>102.8</v>
      </c>
      <c r="AK776" s="5">
        <v>102.3</v>
      </c>
      <c r="AL776" s="5">
        <v>102.3</v>
      </c>
      <c r="AM776" s="5">
        <v>102.3</v>
      </c>
      <c r="AN776" s="5">
        <v>104.6</v>
      </c>
      <c r="AO776" s="5">
        <v>104.6</v>
      </c>
      <c r="AP776" s="5">
        <v>104.4</v>
      </c>
      <c r="AQ776" s="5">
        <v>104.5</v>
      </c>
      <c r="AR776" s="5">
        <v>104</v>
      </c>
      <c r="AS776" s="5">
        <v>103.9</v>
      </c>
      <c r="AT776" s="5">
        <v>103.9</v>
      </c>
      <c r="AU776" s="5">
        <v>104</v>
      </c>
      <c r="AV776" s="5">
        <v>104</v>
      </c>
      <c r="AW776" s="5">
        <v>103.8</v>
      </c>
      <c r="AX776" s="5">
        <v>103.8</v>
      </c>
      <c r="AY776" s="5">
        <v>103.8</v>
      </c>
      <c r="AZ776" s="5">
        <v>103.8</v>
      </c>
      <c r="BA776" s="5">
        <v>103.8</v>
      </c>
      <c r="BB776" s="5">
        <v>103.8</v>
      </c>
      <c r="BC776" s="5">
        <v>103.9</v>
      </c>
      <c r="BD776" s="5">
        <v>103.9</v>
      </c>
      <c r="BE776" s="5">
        <v>103.9</v>
      </c>
      <c r="BF776" s="5">
        <v>103.9</v>
      </c>
      <c r="BG776" s="5">
        <v>103.9</v>
      </c>
      <c r="BH776" s="5">
        <v>103.8</v>
      </c>
      <c r="BI776" s="5">
        <v>103.6</v>
      </c>
      <c r="BJ776" s="5">
        <v>103.4</v>
      </c>
      <c r="BK776" s="5">
        <v>103.8</v>
      </c>
      <c r="BL776" s="5">
        <v>103.4</v>
      </c>
      <c r="BM776" s="5">
        <v>103.6</v>
      </c>
      <c r="BN776" s="5">
        <v>104</v>
      </c>
      <c r="BO776" s="5">
        <v>104.5</v>
      </c>
      <c r="BP776" s="5">
        <v>103.5</v>
      </c>
      <c r="BQ776" s="5">
        <v>105</v>
      </c>
      <c r="BR776" s="5">
        <v>105</v>
      </c>
      <c r="BS776" s="5">
        <v>104.9</v>
      </c>
      <c r="BT776" s="5">
        <v>102.8</v>
      </c>
      <c r="BU776" s="5">
        <v>102.7</v>
      </c>
      <c r="BV776" s="5">
        <v>102.8</v>
      </c>
      <c r="BW776" s="5">
        <v>102.7</v>
      </c>
      <c r="BX776" s="5">
        <v>102.7</v>
      </c>
      <c r="BY776" s="5">
        <v>102.8</v>
      </c>
      <c r="BZ776" s="5">
        <v>102.6</v>
      </c>
      <c r="CA776" s="5">
        <v>102.6</v>
      </c>
      <c r="CB776" s="5">
        <v>103.1</v>
      </c>
      <c r="CC776" s="5">
        <v>103.2</v>
      </c>
      <c r="CD776" s="5">
        <v>103.4</v>
      </c>
      <c r="CE776" s="5">
        <v>103.5</v>
      </c>
      <c r="CF776" s="5">
        <v>103.4</v>
      </c>
      <c r="CG776" s="5">
        <v>102.8</v>
      </c>
      <c r="CH776" s="5">
        <v>102.8</v>
      </c>
      <c r="CI776" s="5">
        <v>102.4</v>
      </c>
      <c r="CJ776" s="5">
        <v>102.4</v>
      </c>
      <c r="CK776" s="5">
        <v>102.6</v>
      </c>
      <c r="CL776" s="5">
        <v>102.7</v>
      </c>
      <c r="CM776" s="5">
        <v>102.8</v>
      </c>
      <c r="CN776" s="5">
        <v>102.8</v>
      </c>
      <c r="CO776" s="5">
        <v>103.1</v>
      </c>
      <c r="CP776" s="5">
        <v>103.1</v>
      </c>
      <c r="CQ776" s="5">
        <v>103.4</v>
      </c>
      <c r="CR776" s="5">
        <v>103.7</v>
      </c>
      <c r="CS776" s="5">
        <v>103.6</v>
      </c>
      <c r="CT776" s="5">
        <v>103.7</v>
      </c>
      <c r="CU776" s="5">
        <v>103.8</v>
      </c>
      <c r="CV776" s="5">
        <v>103.7</v>
      </c>
      <c r="CW776" s="5">
        <v>104.6</v>
      </c>
      <c r="CX776" s="5">
        <v>104.7</v>
      </c>
      <c r="CY776" s="5">
        <v>105.2</v>
      </c>
      <c r="CZ776" s="5">
        <v>104.5</v>
      </c>
      <c r="DA776" s="5">
        <v>104</v>
      </c>
      <c r="DB776" s="5">
        <v>104</v>
      </c>
      <c r="DC776" s="5">
        <v>104.8</v>
      </c>
      <c r="DD776" s="5">
        <v>104</v>
      </c>
      <c r="DE776" s="5">
        <v>104.5</v>
      </c>
      <c r="DF776" s="5">
        <v>104.5</v>
      </c>
      <c r="DG776" s="5">
        <v>105.7</v>
      </c>
      <c r="DH776" s="5">
        <v>106</v>
      </c>
      <c r="DI776" s="5">
        <v>107.2</v>
      </c>
      <c r="DJ776" s="5">
        <v>107.1</v>
      </c>
      <c r="DK776" s="5">
        <v>107.5</v>
      </c>
      <c r="DL776" s="5">
        <v>107.5</v>
      </c>
      <c r="DM776" s="5">
        <v>108.4</v>
      </c>
      <c r="DN776" s="5">
        <v>110.1</v>
      </c>
      <c r="DO776" s="5">
        <v>110.2</v>
      </c>
      <c r="DP776" s="5">
        <v>111.3</v>
      </c>
      <c r="DQ776" s="5">
        <v>111.4</v>
      </c>
      <c r="DR776" s="5">
        <v>112.8</v>
      </c>
      <c r="DS776" s="5">
        <v>115.1</v>
      </c>
      <c r="DT776" s="5">
        <v>114.5</v>
      </c>
    </row>
    <row r="777" spans="1:124">
      <c r="A777" s="3" t="s">
        <v>1566</v>
      </c>
      <c r="B777" s="3" t="s">
        <v>1567</v>
      </c>
      <c r="C777" s="4">
        <v>0.18095</v>
      </c>
      <c r="D777" s="5">
        <v>100.3</v>
      </c>
      <c r="E777" s="5">
        <v>100.8</v>
      </c>
      <c r="F777" s="5">
        <v>101.8</v>
      </c>
      <c r="G777" s="5">
        <v>101.7</v>
      </c>
      <c r="H777" s="5">
        <v>102.6</v>
      </c>
      <c r="I777" s="5">
        <v>102.7</v>
      </c>
      <c r="J777" s="5">
        <v>101.8</v>
      </c>
      <c r="K777" s="5">
        <v>100</v>
      </c>
      <c r="L777" s="5">
        <v>102.4</v>
      </c>
      <c r="M777" s="5">
        <v>102.4</v>
      </c>
      <c r="N777" s="5">
        <v>103.2</v>
      </c>
      <c r="O777" s="5">
        <v>104.2</v>
      </c>
      <c r="P777" s="5">
        <v>102.5</v>
      </c>
      <c r="Q777" s="5">
        <v>102.5</v>
      </c>
      <c r="R777" s="5">
        <v>102.5</v>
      </c>
      <c r="S777" s="5">
        <v>79.2</v>
      </c>
      <c r="T777" s="5">
        <v>72.3</v>
      </c>
      <c r="U777" s="5">
        <v>71.099999999999994</v>
      </c>
      <c r="V777" s="5">
        <v>78</v>
      </c>
      <c r="W777" s="5">
        <v>78</v>
      </c>
      <c r="X777" s="5">
        <v>75.2</v>
      </c>
      <c r="Y777" s="5">
        <v>71.2</v>
      </c>
      <c r="Z777" s="5">
        <v>70.7</v>
      </c>
      <c r="AA777" s="5">
        <v>70.900000000000006</v>
      </c>
      <c r="AB777" s="5">
        <v>59.9</v>
      </c>
      <c r="AC777" s="5">
        <v>59.4</v>
      </c>
      <c r="AD777" s="5">
        <v>63.4</v>
      </c>
      <c r="AE777" s="5">
        <v>62.1</v>
      </c>
      <c r="AF777" s="5">
        <v>62.7</v>
      </c>
      <c r="AG777" s="5">
        <v>63.6</v>
      </c>
      <c r="AH777" s="5">
        <v>74.8</v>
      </c>
      <c r="AI777" s="5">
        <v>75.400000000000006</v>
      </c>
      <c r="AJ777" s="5">
        <v>77.599999999999994</v>
      </c>
      <c r="AK777" s="5">
        <v>75.7</v>
      </c>
      <c r="AL777" s="5">
        <v>77.2</v>
      </c>
      <c r="AM777" s="5">
        <v>74.400000000000006</v>
      </c>
      <c r="AN777" s="5">
        <v>68.599999999999994</v>
      </c>
      <c r="AO777" s="5">
        <v>71.400000000000006</v>
      </c>
      <c r="AP777" s="5">
        <v>67.8</v>
      </c>
      <c r="AQ777" s="5">
        <v>67</v>
      </c>
      <c r="AR777" s="5">
        <v>68.099999999999994</v>
      </c>
      <c r="AS777" s="5">
        <v>60.2</v>
      </c>
      <c r="AT777" s="5">
        <v>74.099999999999994</v>
      </c>
      <c r="AU777" s="5">
        <v>73.599999999999994</v>
      </c>
      <c r="AV777" s="5">
        <v>69</v>
      </c>
      <c r="AW777" s="5">
        <v>62.5</v>
      </c>
      <c r="AX777" s="5">
        <v>64</v>
      </c>
      <c r="AY777" s="5">
        <v>65.599999999999994</v>
      </c>
      <c r="AZ777" s="5">
        <v>52.9</v>
      </c>
      <c r="BA777" s="5">
        <v>51.5</v>
      </c>
      <c r="BB777" s="5">
        <v>54.7</v>
      </c>
      <c r="BC777" s="5">
        <v>47</v>
      </c>
      <c r="BD777" s="5">
        <v>46.8</v>
      </c>
      <c r="BE777" s="5">
        <v>46.7</v>
      </c>
      <c r="BF777" s="5">
        <v>46.7</v>
      </c>
      <c r="BG777" s="5">
        <v>46.7</v>
      </c>
      <c r="BH777" s="5">
        <v>46.7</v>
      </c>
      <c r="BI777" s="5">
        <v>46.7</v>
      </c>
      <c r="BJ777" s="5">
        <v>46.7</v>
      </c>
      <c r="BK777" s="5">
        <v>46.7</v>
      </c>
      <c r="BL777" s="5">
        <v>46.7</v>
      </c>
      <c r="BM777" s="5">
        <v>46.7</v>
      </c>
      <c r="BN777" s="5">
        <v>46.7</v>
      </c>
      <c r="BO777" s="5">
        <v>46.7</v>
      </c>
      <c r="BP777" s="5">
        <v>46.7</v>
      </c>
      <c r="BQ777" s="5">
        <v>46.7</v>
      </c>
      <c r="BR777" s="5">
        <v>46.7</v>
      </c>
      <c r="BS777" s="5">
        <v>46.7</v>
      </c>
      <c r="BT777" s="5">
        <v>46.7</v>
      </c>
      <c r="BU777" s="5">
        <v>46.7</v>
      </c>
      <c r="BV777" s="5">
        <v>46.7</v>
      </c>
      <c r="BW777" s="5">
        <v>46.7</v>
      </c>
      <c r="BX777" s="5">
        <v>46.7</v>
      </c>
      <c r="BY777" s="5">
        <v>46.7</v>
      </c>
      <c r="BZ777" s="5">
        <v>46.7</v>
      </c>
      <c r="CA777" s="5">
        <v>46.7</v>
      </c>
      <c r="CB777" s="5">
        <v>46.7</v>
      </c>
      <c r="CC777" s="5">
        <v>46.7</v>
      </c>
      <c r="CD777" s="5">
        <v>46.7</v>
      </c>
      <c r="CE777" s="5">
        <v>46.7</v>
      </c>
      <c r="CF777" s="5">
        <v>46.7</v>
      </c>
      <c r="CG777" s="5">
        <v>46.5</v>
      </c>
      <c r="CH777" s="5">
        <v>46.5</v>
      </c>
      <c r="CI777" s="5">
        <v>46.5</v>
      </c>
      <c r="CJ777" s="5">
        <v>46.5</v>
      </c>
      <c r="CK777" s="5">
        <v>46.5</v>
      </c>
      <c r="CL777" s="5">
        <v>46.5</v>
      </c>
      <c r="CM777" s="5">
        <v>46.5</v>
      </c>
      <c r="CN777" s="5">
        <v>46.5</v>
      </c>
      <c r="CO777" s="5">
        <v>46.5</v>
      </c>
      <c r="CP777" s="5">
        <v>46.5</v>
      </c>
      <c r="CQ777" s="5">
        <v>46.5</v>
      </c>
      <c r="CR777" s="5">
        <v>46.5</v>
      </c>
      <c r="CS777" s="5">
        <v>47.1</v>
      </c>
      <c r="CT777" s="5">
        <v>47.2</v>
      </c>
      <c r="CU777" s="5">
        <v>47.1</v>
      </c>
      <c r="CV777" s="5">
        <v>47</v>
      </c>
      <c r="CW777" s="5">
        <v>47.2</v>
      </c>
      <c r="CX777" s="5">
        <v>47.2</v>
      </c>
      <c r="CY777" s="5">
        <v>47.1</v>
      </c>
      <c r="CZ777" s="5">
        <v>47.1</v>
      </c>
      <c r="DA777" s="5">
        <v>47.1</v>
      </c>
      <c r="DB777" s="5">
        <v>47</v>
      </c>
      <c r="DC777" s="5">
        <v>47.1</v>
      </c>
      <c r="DD777" s="5">
        <v>47.1</v>
      </c>
      <c r="DE777" s="5">
        <v>47.6</v>
      </c>
      <c r="DF777" s="5">
        <v>47.6</v>
      </c>
      <c r="DG777" s="5">
        <v>47.6</v>
      </c>
      <c r="DH777" s="5">
        <v>47.6</v>
      </c>
      <c r="DI777" s="5">
        <v>47.6</v>
      </c>
      <c r="DJ777" s="5">
        <v>47.6</v>
      </c>
      <c r="DK777" s="5">
        <v>47.6</v>
      </c>
      <c r="DL777" s="5">
        <v>47.6</v>
      </c>
      <c r="DM777" s="5">
        <v>47.8</v>
      </c>
      <c r="DN777" s="5">
        <v>47.9</v>
      </c>
      <c r="DO777" s="5">
        <v>47.8</v>
      </c>
      <c r="DP777" s="5">
        <v>47.9</v>
      </c>
      <c r="DQ777" s="5">
        <v>48.1</v>
      </c>
      <c r="DR777" s="5">
        <v>48.5</v>
      </c>
      <c r="DS777" s="5">
        <v>48.5</v>
      </c>
      <c r="DT777" s="5">
        <v>48.4</v>
      </c>
    </row>
    <row r="778" spans="1:124">
      <c r="A778" s="3" t="s">
        <v>1568</v>
      </c>
      <c r="B778" s="3" t="s">
        <v>1569</v>
      </c>
      <c r="C778" s="4">
        <v>0.22792999999999999</v>
      </c>
      <c r="D778" s="5">
        <v>94.4</v>
      </c>
      <c r="E778" s="5">
        <v>94.7</v>
      </c>
      <c r="F778" s="5">
        <v>96.7</v>
      </c>
      <c r="G778" s="5">
        <v>100.1</v>
      </c>
      <c r="H778" s="5">
        <v>99</v>
      </c>
      <c r="I778" s="5">
        <v>102.1</v>
      </c>
      <c r="J778" s="5">
        <v>111.4</v>
      </c>
      <c r="K778" s="5">
        <v>104.1</v>
      </c>
      <c r="L778" s="5">
        <v>102.6</v>
      </c>
      <c r="M778" s="5">
        <v>100.9</v>
      </c>
      <c r="N778" s="5">
        <v>101.9</v>
      </c>
      <c r="O778" s="5">
        <v>104.9</v>
      </c>
      <c r="P778" s="5">
        <v>101.4</v>
      </c>
      <c r="Q778" s="5">
        <v>103.2</v>
      </c>
      <c r="R778" s="5">
        <v>104.1</v>
      </c>
      <c r="S778" s="5">
        <v>105.4</v>
      </c>
      <c r="T778" s="5">
        <v>106</v>
      </c>
      <c r="U778" s="5">
        <v>104.3</v>
      </c>
      <c r="V778" s="5">
        <v>105.6</v>
      </c>
      <c r="W778" s="5">
        <v>107.2</v>
      </c>
      <c r="X778" s="5">
        <v>107.9</v>
      </c>
      <c r="Y778" s="5">
        <v>107.5</v>
      </c>
      <c r="Z778" s="5">
        <v>114.6</v>
      </c>
      <c r="AA778" s="5">
        <v>117.9</v>
      </c>
      <c r="AB778" s="5">
        <v>115.8</v>
      </c>
      <c r="AC778" s="5">
        <v>114.9</v>
      </c>
      <c r="AD778" s="5">
        <v>113.4</v>
      </c>
      <c r="AE778" s="5">
        <v>112.6</v>
      </c>
      <c r="AF778" s="5">
        <v>113.7</v>
      </c>
      <c r="AG778" s="5">
        <v>116.2</v>
      </c>
      <c r="AH778" s="5">
        <v>116.5</v>
      </c>
      <c r="AI778" s="5">
        <v>112.2</v>
      </c>
      <c r="AJ778" s="5">
        <v>116.2</v>
      </c>
      <c r="AK778" s="5">
        <v>114.4</v>
      </c>
      <c r="AL778" s="5">
        <v>113.7</v>
      </c>
      <c r="AM778" s="5">
        <v>117.3</v>
      </c>
      <c r="AN778" s="5">
        <v>118</v>
      </c>
      <c r="AO778" s="5">
        <v>120.4</v>
      </c>
      <c r="AP778" s="5">
        <v>118</v>
      </c>
      <c r="AQ778" s="5">
        <v>123.7</v>
      </c>
      <c r="AR778" s="5">
        <v>122.6</v>
      </c>
      <c r="AS778" s="5">
        <v>117.4</v>
      </c>
      <c r="AT778" s="5">
        <v>123.7</v>
      </c>
      <c r="AU778" s="5">
        <v>122.7</v>
      </c>
      <c r="AV778" s="5">
        <v>121.5</v>
      </c>
      <c r="AW778" s="5">
        <v>116.9</v>
      </c>
      <c r="AX778" s="5">
        <v>114.2</v>
      </c>
      <c r="AY778" s="5">
        <v>119.6</v>
      </c>
      <c r="AZ778" s="5">
        <v>114.3</v>
      </c>
      <c r="BA778" s="5">
        <v>114</v>
      </c>
      <c r="BB778" s="5">
        <v>113.8</v>
      </c>
      <c r="BC778" s="5">
        <v>112.4</v>
      </c>
      <c r="BD778" s="5">
        <v>112.3</v>
      </c>
      <c r="BE778" s="5">
        <v>114.8</v>
      </c>
      <c r="BF778" s="5">
        <v>118.5</v>
      </c>
      <c r="BG778" s="5">
        <v>116.6</v>
      </c>
      <c r="BH778" s="5">
        <v>121.2</v>
      </c>
      <c r="BI778" s="5">
        <v>120.2</v>
      </c>
      <c r="BJ778" s="5">
        <v>122.1</v>
      </c>
      <c r="BK778" s="5">
        <v>122.9</v>
      </c>
      <c r="BL778" s="5">
        <v>124.5</v>
      </c>
      <c r="BM778" s="5">
        <v>124.1</v>
      </c>
      <c r="BN778" s="5">
        <v>120.4</v>
      </c>
      <c r="BO778" s="5">
        <v>116.6</v>
      </c>
      <c r="BP778" s="5">
        <v>119.5</v>
      </c>
      <c r="BQ778" s="5">
        <v>117.3</v>
      </c>
      <c r="BR778" s="5">
        <v>121.3</v>
      </c>
      <c r="BS778" s="5">
        <v>123.2</v>
      </c>
      <c r="BT778" s="5">
        <v>121.9</v>
      </c>
      <c r="BU778" s="5">
        <v>119.8</v>
      </c>
      <c r="BV778" s="5">
        <v>122.1</v>
      </c>
      <c r="BW778" s="5">
        <v>122.8</v>
      </c>
      <c r="BX778" s="5">
        <v>122.8</v>
      </c>
      <c r="BY778" s="5">
        <v>121.5</v>
      </c>
      <c r="BZ778" s="5">
        <v>124.1</v>
      </c>
      <c r="CA778" s="5">
        <v>121.6</v>
      </c>
      <c r="CB778" s="5">
        <v>121.3</v>
      </c>
      <c r="CC778" s="5">
        <v>125.9</v>
      </c>
      <c r="CD778" s="5">
        <v>128</v>
      </c>
      <c r="CE778" s="5">
        <v>128.69999999999999</v>
      </c>
      <c r="CF778" s="5">
        <v>127.5</v>
      </c>
      <c r="CG778" s="5">
        <v>126.9</v>
      </c>
      <c r="CH778" s="5">
        <v>123.4</v>
      </c>
      <c r="CI778" s="5">
        <v>124.5</v>
      </c>
      <c r="CJ778" s="5">
        <v>123.1</v>
      </c>
      <c r="CK778" s="5">
        <v>125.2</v>
      </c>
      <c r="CL778" s="5">
        <v>125.3</v>
      </c>
      <c r="CM778" s="5">
        <v>123.8</v>
      </c>
      <c r="CN778" s="5">
        <v>123.7</v>
      </c>
      <c r="CO778" s="5">
        <v>121.5</v>
      </c>
      <c r="CP778" s="5">
        <v>125.7</v>
      </c>
      <c r="CQ778" s="5">
        <v>123.6</v>
      </c>
      <c r="CR778" s="5">
        <v>125.6</v>
      </c>
      <c r="CS778" s="5">
        <v>126.3</v>
      </c>
      <c r="CT778" s="5">
        <v>128.6</v>
      </c>
      <c r="CU778" s="5">
        <v>130.1</v>
      </c>
      <c r="CV778" s="5">
        <v>119.3</v>
      </c>
      <c r="CW778" s="5">
        <v>125.2</v>
      </c>
      <c r="CX778" s="5">
        <v>125.6</v>
      </c>
      <c r="CY778" s="5">
        <v>125.7</v>
      </c>
      <c r="CZ778" s="5">
        <v>128.5</v>
      </c>
      <c r="DA778" s="5">
        <v>127.7</v>
      </c>
      <c r="DB778" s="5">
        <v>128.4</v>
      </c>
      <c r="DC778" s="5">
        <v>131.69999999999999</v>
      </c>
      <c r="DD778" s="5">
        <v>131.9</v>
      </c>
      <c r="DE778" s="5">
        <v>132.4</v>
      </c>
      <c r="DF778" s="5">
        <v>128.19999999999999</v>
      </c>
      <c r="DG778" s="5">
        <v>131.19999999999999</v>
      </c>
      <c r="DH778" s="5">
        <v>128.30000000000001</v>
      </c>
      <c r="DI778" s="5">
        <v>128.4</v>
      </c>
      <c r="DJ778" s="5">
        <v>128.5</v>
      </c>
      <c r="DK778" s="5">
        <v>128.6</v>
      </c>
      <c r="DL778" s="5">
        <v>129</v>
      </c>
      <c r="DM778" s="5">
        <v>131.6</v>
      </c>
      <c r="DN778" s="5">
        <v>131.9</v>
      </c>
      <c r="DO778" s="5">
        <v>131.80000000000001</v>
      </c>
      <c r="DP778" s="5">
        <v>131</v>
      </c>
      <c r="DQ778" s="5">
        <v>130.69999999999999</v>
      </c>
      <c r="DR778" s="5">
        <v>131.19999999999999</v>
      </c>
      <c r="DS778" s="5">
        <v>130.5</v>
      </c>
      <c r="DT778" s="5">
        <v>131</v>
      </c>
    </row>
    <row r="779" spans="1:124">
      <c r="A779" s="3" t="s">
        <v>1570</v>
      </c>
      <c r="B779" s="3" t="s">
        <v>1571</v>
      </c>
      <c r="C779" s="4">
        <v>3.0710000000000001E-2</v>
      </c>
      <c r="D779" s="5">
        <v>105.6</v>
      </c>
      <c r="E779" s="5">
        <v>100.6</v>
      </c>
      <c r="F779" s="5">
        <v>103.7</v>
      </c>
      <c r="G779" s="5">
        <v>109</v>
      </c>
      <c r="H779" s="5">
        <v>110</v>
      </c>
      <c r="I779" s="5">
        <v>108</v>
      </c>
      <c r="J779" s="5">
        <v>108.9</v>
      </c>
      <c r="K779" s="5">
        <v>105.8</v>
      </c>
      <c r="L779" s="5">
        <v>112.1</v>
      </c>
      <c r="M779" s="5">
        <v>108.3</v>
      </c>
      <c r="N779" s="5">
        <v>110.5</v>
      </c>
      <c r="O779" s="5">
        <v>108.9</v>
      </c>
      <c r="P779" s="5">
        <v>107.1</v>
      </c>
      <c r="Q779" s="5">
        <v>113.5</v>
      </c>
      <c r="R779" s="5">
        <v>110.6</v>
      </c>
      <c r="S779" s="5">
        <v>104.6</v>
      </c>
      <c r="T779" s="5">
        <v>112.1</v>
      </c>
      <c r="U779" s="5">
        <v>105.4</v>
      </c>
      <c r="V779" s="5">
        <v>103.1</v>
      </c>
      <c r="W779" s="5">
        <v>107.4</v>
      </c>
      <c r="X779" s="5">
        <v>104.9</v>
      </c>
      <c r="Y779" s="5">
        <v>109.1</v>
      </c>
      <c r="Z779" s="5">
        <v>110.4</v>
      </c>
      <c r="AA779" s="5">
        <v>108.6</v>
      </c>
      <c r="AB779" s="5">
        <v>111.8</v>
      </c>
      <c r="AC779" s="5">
        <v>102.5</v>
      </c>
      <c r="AD779" s="5">
        <v>103.5</v>
      </c>
      <c r="AE779" s="5">
        <v>103.5</v>
      </c>
      <c r="AF779" s="5">
        <v>108.4</v>
      </c>
      <c r="AG779" s="5">
        <v>105.6</v>
      </c>
      <c r="AH779" s="5">
        <v>108.3</v>
      </c>
      <c r="AI779" s="5">
        <v>100.3</v>
      </c>
      <c r="AJ779" s="5">
        <v>100.3</v>
      </c>
      <c r="AK779" s="5">
        <v>108.8</v>
      </c>
      <c r="AL779" s="5">
        <v>103.3</v>
      </c>
      <c r="AM779" s="5">
        <v>102.1</v>
      </c>
      <c r="AN779" s="5">
        <v>103</v>
      </c>
      <c r="AO779" s="5">
        <v>106.3</v>
      </c>
      <c r="AP779" s="5">
        <v>112.5</v>
      </c>
      <c r="AQ779" s="5">
        <v>108.6</v>
      </c>
      <c r="AR779" s="5">
        <v>112.8</v>
      </c>
      <c r="AS779" s="5">
        <v>109.2</v>
      </c>
      <c r="AT779" s="5">
        <v>115.5</v>
      </c>
      <c r="AU779" s="5">
        <v>107.7</v>
      </c>
      <c r="AV779" s="5">
        <v>114.2</v>
      </c>
      <c r="AW779" s="5">
        <v>111.4</v>
      </c>
      <c r="AX779" s="5">
        <v>112.7</v>
      </c>
      <c r="AY779" s="5">
        <v>115.1</v>
      </c>
      <c r="AZ779" s="5">
        <v>115.4</v>
      </c>
      <c r="BA779" s="5">
        <v>112.9</v>
      </c>
      <c r="BB779" s="5">
        <v>120.2</v>
      </c>
      <c r="BC779" s="5">
        <v>114.3</v>
      </c>
      <c r="BD779" s="5">
        <v>117.7</v>
      </c>
      <c r="BE779" s="5">
        <v>117.2</v>
      </c>
      <c r="BF779" s="5">
        <v>121.8</v>
      </c>
      <c r="BG779" s="5">
        <v>117</v>
      </c>
      <c r="BH779" s="5">
        <v>118.9</v>
      </c>
      <c r="BI779" s="5">
        <v>119.7</v>
      </c>
      <c r="BJ779" s="5">
        <v>118.9</v>
      </c>
      <c r="BK779" s="5">
        <v>118.3</v>
      </c>
      <c r="BL779" s="5">
        <v>120.1</v>
      </c>
      <c r="BM779" s="5">
        <v>120.9</v>
      </c>
      <c r="BN779" s="5">
        <v>119.3</v>
      </c>
      <c r="BO779" s="5">
        <v>121.5</v>
      </c>
      <c r="BP779" s="5">
        <v>120.9</v>
      </c>
      <c r="BQ779" s="5">
        <v>119.6</v>
      </c>
      <c r="BR779" s="5">
        <v>123.1</v>
      </c>
      <c r="BS779" s="5">
        <v>126.4</v>
      </c>
      <c r="BT779" s="5">
        <v>125.2</v>
      </c>
      <c r="BU779" s="5">
        <v>124.9</v>
      </c>
      <c r="BV779" s="5">
        <v>125.4</v>
      </c>
      <c r="BW779" s="5">
        <v>124.4</v>
      </c>
      <c r="BX779" s="5">
        <v>124.5</v>
      </c>
      <c r="BY779" s="5">
        <v>125.7</v>
      </c>
      <c r="BZ779" s="5">
        <v>129.1</v>
      </c>
      <c r="CA779" s="5">
        <v>127.9</v>
      </c>
      <c r="CB779" s="5">
        <v>127.6</v>
      </c>
      <c r="CC779" s="5">
        <v>127.2</v>
      </c>
      <c r="CD779" s="5">
        <v>128.69999999999999</v>
      </c>
      <c r="CE779" s="5">
        <v>128.80000000000001</v>
      </c>
      <c r="CF779" s="5">
        <v>127.1</v>
      </c>
      <c r="CG779" s="5">
        <v>124.5</v>
      </c>
      <c r="CH779" s="5">
        <v>124.5</v>
      </c>
      <c r="CI779" s="5">
        <v>124.5</v>
      </c>
      <c r="CJ779" s="5">
        <v>128</v>
      </c>
      <c r="CK779" s="5">
        <v>130.6</v>
      </c>
      <c r="CL779" s="5">
        <v>130.1</v>
      </c>
      <c r="CM779" s="5">
        <v>127.6</v>
      </c>
      <c r="CN779" s="5">
        <v>119.4</v>
      </c>
      <c r="CO779" s="5">
        <v>119.4</v>
      </c>
      <c r="CP779" s="5">
        <v>119.4</v>
      </c>
      <c r="CQ779" s="5">
        <v>119.7</v>
      </c>
      <c r="CR779" s="5">
        <v>119.7</v>
      </c>
      <c r="CS779" s="5">
        <v>121.1</v>
      </c>
      <c r="CT779" s="5">
        <v>121.4</v>
      </c>
      <c r="CU779" s="5">
        <v>121.4</v>
      </c>
      <c r="CV779" s="5">
        <v>120.8</v>
      </c>
      <c r="CW779" s="5">
        <v>120.8</v>
      </c>
      <c r="CX779" s="5">
        <v>121.1</v>
      </c>
      <c r="CY779" s="5">
        <v>121.1</v>
      </c>
      <c r="CZ779" s="5">
        <v>121.4</v>
      </c>
      <c r="DA779" s="5">
        <v>121.2</v>
      </c>
      <c r="DB779" s="5">
        <v>119.9</v>
      </c>
      <c r="DC779" s="5">
        <v>122.1</v>
      </c>
      <c r="DD779" s="5">
        <v>123.3</v>
      </c>
      <c r="DE779" s="5">
        <v>126</v>
      </c>
      <c r="DF779" s="5">
        <v>125.3</v>
      </c>
      <c r="DG779" s="5">
        <v>125.1</v>
      </c>
      <c r="DH779" s="5">
        <v>126.2</v>
      </c>
      <c r="DI779" s="5">
        <v>127</v>
      </c>
      <c r="DJ779" s="5">
        <v>127</v>
      </c>
      <c r="DK779" s="5">
        <v>129.19999999999999</v>
      </c>
      <c r="DL779" s="5">
        <v>129.6</v>
      </c>
      <c r="DM779" s="5">
        <v>130.4</v>
      </c>
      <c r="DN779" s="5">
        <v>131.9</v>
      </c>
      <c r="DO779" s="5">
        <v>131.1</v>
      </c>
      <c r="DP779" s="5">
        <v>129.1</v>
      </c>
      <c r="DQ779" s="5">
        <v>130.5</v>
      </c>
      <c r="DR779" s="5">
        <v>129.5</v>
      </c>
      <c r="DS779" s="5">
        <v>129.6</v>
      </c>
      <c r="DT779" s="5">
        <v>133.1</v>
      </c>
    </row>
    <row r="780" spans="1:124">
      <c r="A780" s="3" t="s">
        <v>1572</v>
      </c>
      <c r="B780" s="3" t="s">
        <v>1573</v>
      </c>
      <c r="C780" s="4">
        <v>5.4690000000000003E-2</v>
      </c>
      <c r="D780" s="5">
        <v>85.8</v>
      </c>
      <c r="E780" s="5">
        <v>85.8</v>
      </c>
      <c r="F780" s="5">
        <v>92.6</v>
      </c>
      <c r="G780" s="5">
        <v>102.1</v>
      </c>
      <c r="H780" s="5">
        <v>95.7</v>
      </c>
      <c r="I780" s="5">
        <v>94.7</v>
      </c>
      <c r="J780" s="5">
        <v>122</v>
      </c>
      <c r="K780" s="5">
        <v>124</v>
      </c>
      <c r="L780" s="5">
        <v>112.9</v>
      </c>
      <c r="M780" s="5">
        <v>108.7</v>
      </c>
      <c r="N780" s="5">
        <v>109.7</v>
      </c>
      <c r="O780" s="5">
        <v>110.2</v>
      </c>
      <c r="P780" s="5">
        <v>100.4</v>
      </c>
      <c r="Q780" s="5">
        <v>105.3</v>
      </c>
      <c r="R780" s="5">
        <v>102.4</v>
      </c>
      <c r="S780" s="5">
        <v>96.4</v>
      </c>
      <c r="T780" s="5">
        <v>88.6</v>
      </c>
      <c r="U780" s="5">
        <v>85</v>
      </c>
      <c r="V780" s="5">
        <v>94.5</v>
      </c>
      <c r="W780" s="5">
        <v>90.8</v>
      </c>
      <c r="X780" s="5">
        <v>97.6</v>
      </c>
      <c r="Y780" s="5">
        <v>88.9</v>
      </c>
      <c r="Z780" s="5">
        <v>94.8</v>
      </c>
      <c r="AA780" s="5">
        <v>106.5</v>
      </c>
      <c r="AB780" s="5">
        <v>100.5</v>
      </c>
      <c r="AC780" s="5">
        <v>102.1</v>
      </c>
      <c r="AD780" s="5">
        <v>95</v>
      </c>
      <c r="AE780" s="5">
        <v>88.4</v>
      </c>
      <c r="AF780" s="5">
        <v>85.5</v>
      </c>
      <c r="AG780" s="5">
        <v>91.6</v>
      </c>
      <c r="AH780" s="5">
        <v>89.3</v>
      </c>
      <c r="AI780" s="5">
        <v>79.5</v>
      </c>
      <c r="AJ780" s="5">
        <v>92</v>
      </c>
      <c r="AK780" s="5">
        <v>87.5</v>
      </c>
      <c r="AL780" s="5">
        <v>90.3</v>
      </c>
      <c r="AM780" s="5">
        <v>99.5</v>
      </c>
      <c r="AN780" s="5">
        <v>98.4</v>
      </c>
      <c r="AO780" s="5">
        <v>106</v>
      </c>
      <c r="AP780" s="5">
        <v>96.3</v>
      </c>
      <c r="AQ780" s="5">
        <v>94.1</v>
      </c>
      <c r="AR780" s="5">
        <v>92</v>
      </c>
      <c r="AS780" s="5">
        <v>75.3</v>
      </c>
      <c r="AT780" s="5">
        <v>105.1</v>
      </c>
      <c r="AU780" s="5">
        <v>99.8</v>
      </c>
      <c r="AV780" s="5">
        <v>91</v>
      </c>
      <c r="AW780" s="5">
        <v>93.1</v>
      </c>
      <c r="AX780" s="5">
        <v>101.4</v>
      </c>
      <c r="AY780" s="5">
        <v>110.3</v>
      </c>
      <c r="AZ780" s="5">
        <v>98.5</v>
      </c>
      <c r="BA780" s="5">
        <v>108</v>
      </c>
      <c r="BB780" s="5">
        <v>107.4</v>
      </c>
      <c r="BC780" s="5">
        <v>101.3</v>
      </c>
      <c r="BD780" s="5">
        <v>93.7</v>
      </c>
      <c r="BE780" s="5">
        <v>96.5</v>
      </c>
      <c r="BF780" s="5">
        <v>104.7</v>
      </c>
      <c r="BG780" s="5">
        <v>98.7</v>
      </c>
      <c r="BH780" s="5">
        <v>110.9</v>
      </c>
      <c r="BI780" s="5">
        <v>110.5</v>
      </c>
      <c r="BJ780" s="5">
        <v>115.3</v>
      </c>
      <c r="BK780" s="5">
        <v>116.9</v>
      </c>
      <c r="BL780" s="5">
        <v>120</v>
      </c>
      <c r="BM780" s="5">
        <v>117.5</v>
      </c>
      <c r="BN780" s="5">
        <v>103</v>
      </c>
      <c r="BO780" s="5">
        <v>99.8</v>
      </c>
      <c r="BP780" s="5">
        <v>110.6</v>
      </c>
      <c r="BQ780" s="5">
        <v>96.8</v>
      </c>
      <c r="BR780" s="5">
        <v>114.6</v>
      </c>
      <c r="BS780" s="5">
        <v>120.7</v>
      </c>
      <c r="BT780" s="5">
        <v>114</v>
      </c>
      <c r="BU780" s="5">
        <v>107.3</v>
      </c>
      <c r="BV780" s="5">
        <v>117.8</v>
      </c>
      <c r="BW780" s="5">
        <v>119.9</v>
      </c>
      <c r="BX780" s="5">
        <v>120.1</v>
      </c>
      <c r="BY780" s="5">
        <v>114.4</v>
      </c>
      <c r="BZ780" s="5">
        <v>122.7</v>
      </c>
      <c r="CA780" s="5">
        <v>115.8</v>
      </c>
      <c r="CB780" s="5">
        <v>115.8</v>
      </c>
      <c r="CC780" s="5">
        <v>134.1</v>
      </c>
      <c r="CD780" s="5">
        <v>131.5</v>
      </c>
      <c r="CE780" s="5">
        <v>134.5</v>
      </c>
      <c r="CF780" s="5">
        <v>130.5</v>
      </c>
      <c r="CG780" s="5">
        <v>142</v>
      </c>
      <c r="CH780" s="5">
        <v>127.4</v>
      </c>
      <c r="CI780" s="5">
        <v>132</v>
      </c>
      <c r="CJ780" s="5">
        <v>124.1</v>
      </c>
      <c r="CK780" s="5">
        <v>131.1</v>
      </c>
      <c r="CL780" s="5">
        <v>132.1</v>
      </c>
      <c r="CM780" s="5">
        <v>127.2</v>
      </c>
      <c r="CN780" s="5">
        <v>132</v>
      </c>
      <c r="CO780" s="5">
        <v>122.7</v>
      </c>
      <c r="CP780" s="5">
        <v>144.5</v>
      </c>
      <c r="CQ780" s="5">
        <v>136.1</v>
      </c>
      <c r="CR780" s="5">
        <v>142.19999999999999</v>
      </c>
      <c r="CS780" s="5">
        <v>146.1</v>
      </c>
      <c r="CT780" s="5">
        <v>154.6</v>
      </c>
      <c r="CU780" s="5">
        <v>160.6</v>
      </c>
      <c r="CV780" s="5">
        <v>115.9</v>
      </c>
      <c r="CW780" s="5">
        <v>140.30000000000001</v>
      </c>
      <c r="CX780" s="5">
        <v>142.1</v>
      </c>
      <c r="CY780" s="5">
        <v>140</v>
      </c>
      <c r="CZ780" s="5">
        <v>141.6</v>
      </c>
      <c r="DA780" s="5">
        <v>139</v>
      </c>
      <c r="DB780" s="5">
        <v>143.30000000000001</v>
      </c>
      <c r="DC780" s="5">
        <v>155.6</v>
      </c>
      <c r="DD780" s="5">
        <v>155.4</v>
      </c>
      <c r="DE780" s="5">
        <v>156.1</v>
      </c>
      <c r="DF780" s="5">
        <v>138.1</v>
      </c>
      <c r="DG780" s="5">
        <v>148.4</v>
      </c>
      <c r="DH780" s="5">
        <v>135.5</v>
      </c>
      <c r="DI780" s="5">
        <v>135.5</v>
      </c>
      <c r="DJ780" s="5">
        <v>135.5</v>
      </c>
      <c r="DK780" s="5">
        <v>135.5</v>
      </c>
      <c r="DL780" s="5">
        <v>135.5</v>
      </c>
      <c r="DM780" s="5">
        <v>135.5</v>
      </c>
      <c r="DN780" s="5">
        <v>134.69999999999999</v>
      </c>
      <c r="DO780" s="5">
        <v>132</v>
      </c>
      <c r="DP780" s="5">
        <v>130.1</v>
      </c>
      <c r="DQ780" s="5">
        <v>128.1</v>
      </c>
      <c r="DR780" s="5">
        <v>128.6</v>
      </c>
      <c r="DS780" s="5">
        <v>125.5</v>
      </c>
      <c r="DT780" s="5">
        <v>125.7</v>
      </c>
    </row>
    <row r="781" spans="1:124">
      <c r="A781" s="3" t="s">
        <v>1574</v>
      </c>
      <c r="B781" s="3" t="s">
        <v>1575</v>
      </c>
      <c r="C781" s="4">
        <v>2.2169999999999999E-2</v>
      </c>
      <c r="D781" s="5">
        <v>100.4</v>
      </c>
      <c r="E781" s="5">
        <v>100.4</v>
      </c>
      <c r="F781" s="5">
        <v>100.4</v>
      </c>
      <c r="G781" s="5">
        <v>100.4</v>
      </c>
      <c r="H781" s="5">
        <v>100.4</v>
      </c>
      <c r="I781" s="5">
        <v>100.4</v>
      </c>
      <c r="J781" s="5">
        <v>100.4</v>
      </c>
      <c r="K781" s="5">
        <v>97.4</v>
      </c>
      <c r="L781" s="5">
        <v>100.4</v>
      </c>
      <c r="M781" s="5">
        <v>100.4</v>
      </c>
      <c r="N781" s="5">
        <v>100.4</v>
      </c>
      <c r="O781" s="5">
        <v>100.4</v>
      </c>
      <c r="P781" s="5">
        <v>100.6</v>
      </c>
      <c r="Q781" s="5">
        <v>100.6</v>
      </c>
      <c r="R781" s="5">
        <v>100.6</v>
      </c>
      <c r="S781" s="5">
        <v>100.6</v>
      </c>
      <c r="T781" s="5">
        <v>100.6</v>
      </c>
      <c r="U781" s="5">
        <v>100.6</v>
      </c>
      <c r="V781" s="5">
        <v>100.6</v>
      </c>
      <c r="W781" s="5">
        <v>100.6</v>
      </c>
      <c r="X781" s="5">
        <v>100.6</v>
      </c>
      <c r="Y781" s="5">
        <v>100.6</v>
      </c>
      <c r="Z781" s="5">
        <v>100.6</v>
      </c>
      <c r="AA781" s="5">
        <v>100.6</v>
      </c>
      <c r="AB781" s="5">
        <v>100.9</v>
      </c>
      <c r="AC781" s="5">
        <v>100.9</v>
      </c>
      <c r="AD781" s="5">
        <v>100.9</v>
      </c>
      <c r="AE781" s="5">
        <v>100.9</v>
      </c>
      <c r="AF781" s="5">
        <v>100.9</v>
      </c>
      <c r="AG781" s="5">
        <v>100.9</v>
      </c>
      <c r="AH781" s="5">
        <v>100.9</v>
      </c>
      <c r="AI781" s="5">
        <v>100.9</v>
      </c>
      <c r="AJ781" s="5">
        <v>100.9</v>
      </c>
      <c r="AK781" s="5">
        <v>100.9</v>
      </c>
      <c r="AL781" s="5">
        <v>100.9</v>
      </c>
      <c r="AM781" s="5">
        <v>100.9</v>
      </c>
      <c r="AN781" s="5">
        <v>102.1</v>
      </c>
      <c r="AO781" s="5">
        <v>102.1</v>
      </c>
      <c r="AP781" s="5">
        <v>102.1</v>
      </c>
      <c r="AQ781" s="5">
        <v>102.1</v>
      </c>
      <c r="AR781" s="5">
        <v>102.1</v>
      </c>
      <c r="AS781" s="5">
        <v>102.1</v>
      </c>
      <c r="AT781" s="5">
        <v>102.1</v>
      </c>
      <c r="AU781" s="5">
        <v>102.1</v>
      </c>
      <c r="AV781" s="5">
        <v>102.1</v>
      </c>
      <c r="AW781" s="5">
        <v>102.1</v>
      </c>
      <c r="AX781" s="5">
        <v>102.1</v>
      </c>
      <c r="AY781" s="5">
        <v>102.1</v>
      </c>
      <c r="AZ781" s="5">
        <v>102.1</v>
      </c>
      <c r="BA781" s="5">
        <v>102.1</v>
      </c>
      <c r="BB781" s="5">
        <v>89.1</v>
      </c>
      <c r="BC781" s="5">
        <v>89.1</v>
      </c>
      <c r="BD781" s="5">
        <v>89.1</v>
      </c>
      <c r="BE781" s="5">
        <v>89.1</v>
      </c>
      <c r="BF781" s="5">
        <v>89.1</v>
      </c>
      <c r="BG781" s="5">
        <v>89.1</v>
      </c>
      <c r="BH781" s="5">
        <v>89.1</v>
      </c>
      <c r="BI781" s="5">
        <v>89.1</v>
      </c>
      <c r="BJ781" s="5">
        <v>89.1</v>
      </c>
      <c r="BK781" s="5">
        <v>89.1</v>
      </c>
      <c r="BL781" s="5">
        <v>89.1</v>
      </c>
      <c r="BM781" s="5">
        <v>89.1</v>
      </c>
      <c r="BN781" s="5">
        <v>89.1</v>
      </c>
      <c r="BO781" s="5">
        <v>90.2</v>
      </c>
      <c r="BP781" s="5">
        <v>90.2</v>
      </c>
      <c r="BQ781" s="5">
        <v>90.2</v>
      </c>
      <c r="BR781" s="5">
        <v>90.2</v>
      </c>
      <c r="BS781" s="5">
        <v>90.2</v>
      </c>
      <c r="BT781" s="5">
        <v>90.2</v>
      </c>
      <c r="BU781" s="5">
        <v>88.9</v>
      </c>
      <c r="BV781" s="5">
        <v>88.9</v>
      </c>
      <c r="BW781" s="5">
        <v>88.9</v>
      </c>
      <c r="BX781" s="5">
        <v>88.9</v>
      </c>
      <c r="BY781" s="5">
        <v>88.9</v>
      </c>
      <c r="BZ781" s="5">
        <v>88.9</v>
      </c>
      <c r="CA781" s="5">
        <v>88.9</v>
      </c>
      <c r="CB781" s="5">
        <v>87</v>
      </c>
      <c r="CC781" s="5">
        <v>87</v>
      </c>
      <c r="CD781" s="5">
        <v>87</v>
      </c>
      <c r="CE781" s="5">
        <v>87</v>
      </c>
      <c r="CF781" s="5">
        <v>87</v>
      </c>
      <c r="CG781" s="5">
        <v>87</v>
      </c>
      <c r="CH781" s="5">
        <v>87</v>
      </c>
      <c r="CI781" s="5">
        <v>87</v>
      </c>
      <c r="CJ781" s="5">
        <v>87</v>
      </c>
      <c r="CK781" s="5">
        <v>87</v>
      </c>
      <c r="CL781" s="5">
        <v>87</v>
      </c>
      <c r="CM781" s="5">
        <v>87</v>
      </c>
      <c r="CN781" s="5">
        <v>87</v>
      </c>
      <c r="CO781" s="5">
        <v>87</v>
      </c>
      <c r="CP781" s="5">
        <v>84.3</v>
      </c>
      <c r="CQ781" s="5">
        <v>84.3</v>
      </c>
      <c r="CR781" s="5">
        <v>84.3</v>
      </c>
      <c r="CS781" s="5">
        <v>84.3</v>
      </c>
      <c r="CT781" s="5">
        <v>84.3</v>
      </c>
      <c r="CU781" s="5">
        <v>84.3</v>
      </c>
      <c r="CV781" s="5">
        <v>84.3</v>
      </c>
      <c r="CW781" s="5">
        <v>84.3</v>
      </c>
      <c r="CX781" s="5">
        <v>84.3</v>
      </c>
      <c r="CY781" s="5">
        <v>84.3</v>
      </c>
      <c r="CZ781" s="5">
        <v>84.3</v>
      </c>
      <c r="DA781" s="5">
        <v>84.3</v>
      </c>
      <c r="DB781" s="5">
        <v>84.3</v>
      </c>
      <c r="DC781" s="5">
        <v>84.3</v>
      </c>
      <c r="DD781" s="5">
        <v>84.3</v>
      </c>
      <c r="DE781" s="5">
        <v>84.3</v>
      </c>
      <c r="DF781" s="5">
        <v>87.5</v>
      </c>
      <c r="DG781" s="5">
        <v>93.5</v>
      </c>
      <c r="DH781" s="5">
        <v>93.5</v>
      </c>
      <c r="DI781" s="5">
        <v>93.5</v>
      </c>
      <c r="DJ781" s="5">
        <v>93.5</v>
      </c>
      <c r="DK781" s="5">
        <v>90.5</v>
      </c>
      <c r="DL781" s="5">
        <v>93.5</v>
      </c>
      <c r="DM781" s="5">
        <v>81</v>
      </c>
      <c r="DN781" s="5">
        <v>84.3</v>
      </c>
      <c r="DO781" s="5">
        <v>84.6</v>
      </c>
      <c r="DP781" s="5">
        <v>84.6</v>
      </c>
      <c r="DQ781" s="5">
        <v>84.7</v>
      </c>
      <c r="DR781" s="5">
        <v>87.5</v>
      </c>
      <c r="DS781" s="5">
        <v>87.4</v>
      </c>
      <c r="DT781" s="5">
        <v>87.4</v>
      </c>
    </row>
    <row r="782" spans="1:124">
      <c r="A782" s="3" t="s">
        <v>1576</v>
      </c>
      <c r="B782" s="3" t="s">
        <v>1577</v>
      </c>
      <c r="C782" s="4">
        <v>2.4599999999999999E-3</v>
      </c>
      <c r="D782" s="5">
        <v>99.6</v>
      </c>
      <c r="E782" s="5">
        <v>97.6</v>
      </c>
      <c r="F782" s="5">
        <v>99.6</v>
      </c>
      <c r="G782" s="5">
        <v>99.6</v>
      </c>
      <c r="H782" s="5">
        <v>112.1</v>
      </c>
      <c r="I782" s="5">
        <v>117.7</v>
      </c>
      <c r="J782" s="5">
        <v>114</v>
      </c>
      <c r="K782" s="5">
        <v>109.7</v>
      </c>
      <c r="L782" s="5">
        <v>109.1</v>
      </c>
      <c r="M782" s="5">
        <v>106.8</v>
      </c>
      <c r="N782" s="5">
        <v>107.8</v>
      </c>
      <c r="O782" s="5">
        <v>116</v>
      </c>
      <c r="P782" s="5">
        <v>117.2</v>
      </c>
      <c r="Q782" s="5">
        <v>110</v>
      </c>
      <c r="R782" s="5">
        <v>109.2</v>
      </c>
      <c r="S782" s="5">
        <v>112</v>
      </c>
      <c r="T782" s="5">
        <v>110.9</v>
      </c>
      <c r="U782" s="5">
        <v>119.7</v>
      </c>
      <c r="V782" s="5">
        <v>116.7</v>
      </c>
      <c r="W782" s="5">
        <v>118</v>
      </c>
      <c r="X782" s="5">
        <v>128.9</v>
      </c>
      <c r="Y782" s="5">
        <v>126.1</v>
      </c>
      <c r="Z782" s="5">
        <v>117</v>
      </c>
      <c r="AA782" s="5">
        <v>127.1</v>
      </c>
      <c r="AB782" s="5">
        <v>124.2</v>
      </c>
      <c r="AC782" s="5">
        <v>126.9</v>
      </c>
      <c r="AD782" s="5">
        <v>125.4</v>
      </c>
      <c r="AE782" s="5">
        <v>119.7</v>
      </c>
      <c r="AF782" s="5">
        <v>126.6</v>
      </c>
      <c r="AG782" s="5">
        <v>132.19999999999999</v>
      </c>
      <c r="AH782" s="5">
        <v>126.4</v>
      </c>
      <c r="AI782" s="5">
        <v>120</v>
      </c>
      <c r="AJ782" s="5">
        <v>126.8</v>
      </c>
      <c r="AK782" s="5">
        <v>123.9</v>
      </c>
      <c r="AL782" s="5">
        <v>125.6</v>
      </c>
      <c r="AM782" s="5">
        <v>123.7</v>
      </c>
      <c r="AN782" s="5">
        <v>119</v>
      </c>
      <c r="AO782" s="5">
        <v>130.4</v>
      </c>
      <c r="AP782" s="5">
        <v>132.69999999999999</v>
      </c>
      <c r="AQ782" s="5">
        <v>121.9</v>
      </c>
      <c r="AR782" s="5">
        <v>119.4</v>
      </c>
      <c r="AS782" s="5">
        <v>119.4</v>
      </c>
      <c r="AT782" s="5">
        <v>118.4</v>
      </c>
      <c r="AU782" s="5">
        <v>118.4</v>
      </c>
      <c r="AV782" s="5">
        <v>118.9</v>
      </c>
      <c r="AW782" s="5">
        <v>122.5</v>
      </c>
      <c r="AX782" s="5">
        <v>116</v>
      </c>
      <c r="AY782" s="5">
        <v>120.3</v>
      </c>
      <c r="AZ782" s="5">
        <v>117.3</v>
      </c>
      <c r="BA782" s="5">
        <v>113.3</v>
      </c>
      <c r="BB782" s="5">
        <v>115.9</v>
      </c>
      <c r="BC782" s="5">
        <v>115.9</v>
      </c>
      <c r="BD782" s="5">
        <v>116.9</v>
      </c>
      <c r="BE782" s="5">
        <v>114.9</v>
      </c>
      <c r="BF782" s="5">
        <v>112.6</v>
      </c>
      <c r="BG782" s="5">
        <v>113.3</v>
      </c>
      <c r="BH782" s="5">
        <v>109.6</v>
      </c>
      <c r="BI782" s="5">
        <v>116.6</v>
      </c>
      <c r="BJ782" s="5">
        <v>116.6</v>
      </c>
      <c r="BK782" s="5">
        <v>116.1</v>
      </c>
      <c r="BL782" s="5">
        <v>116.3</v>
      </c>
      <c r="BM782" s="5">
        <v>118.6</v>
      </c>
      <c r="BN782" s="5">
        <v>117.5</v>
      </c>
      <c r="BO782" s="5">
        <v>113</v>
      </c>
      <c r="BP782" s="5">
        <v>110.8</v>
      </c>
      <c r="BQ782" s="5">
        <v>111.6</v>
      </c>
      <c r="BR782" s="5">
        <v>111.6</v>
      </c>
      <c r="BS782" s="5">
        <v>110</v>
      </c>
      <c r="BT782" s="5">
        <v>106</v>
      </c>
      <c r="BU782" s="5">
        <v>106.7</v>
      </c>
      <c r="BV782" s="5">
        <v>106.7</v>
      </c>
      <c r="BW782" s="5">
        <v>106.7</v>
      </c>
      <c r="BX782" s="5">
        <v>106.7</v>
      </c>
      <c r="BY782" s="5">
        <v>106.7</v>
      </c>
      <c r="BZ782" s="5">
        <v>106.7</v>
      </c>
      <c r="CA782" s="5">
        <v>106.7</v>
      </c>
      <c r="CB782" s="5">
        <v>106.7</v>
      </c>
      <c r="CC782" s="5">
        <v>106.7</v>
      </c>
      <c r="CD782" s="5">
        <v>106.7</v>
      </c>
      <c r="CE782" s="5">
        <v>106.7</v>
      </c>
      <c r="CF782" s="5">
        <v>106.8</v>
      </c>
      <c r="CG782" s="5">
        <v>105.2</v>
      </c>
      <c r="CH782" s="5">
        <v>106.7</v>
      </c>
      <c r="CI782" s="5">
        <v>106.4</v>
      </c>
      <c r="CJ782" s="5">
        <v>104.4</v>
      </c>
      <c r="CK782" s="5">
        <v>108.4</v>
      </c>
      <c r="CL782" s="5">
        <v>106.7</v>
      </c>
      <c r="CM782" s="5">
        <v>108.7</v>
      </c>
      <c r="CN782" s="5">
        <v>105.2</v>
      </c>
      <c r="CO782" s="5">
        <v>105.2</v>
      </c>
      <c r="CP782" s="5">
        <v>105.2</v>
      </c>
      <c r="CQ782" s="5">
        <v>105.2</v>
      </c>
      <c r="CR782" s="5">
        <v>105.2</v>
      </c>
      <c r="CS782" s="5">
        <v>106</v>
      </c>
      <c r="CT782" s="5">
        <v>105.6</v>
      </c>
      <c r="CU782" s="5">
        <v>105.2</v>
      </c>
      <c r="CV782" s="5">
        <v>105.2</v>
      </c>
      <c r="CW782" s="5">
        <v>105.2</v>
      </c>
      <c r="CX782" s="5">
        <v>104.6</v>
      </c>
      <c r="CY782" s="5">
        <v>104.6</v>
      </c>
      <c r="CZ782" s="5">
        <v>104.6</v>
      </c>
      <c r="DA782" s="5">
        <v>104.6</v>
      </c>
      <c r="DB782" s="5">
        <v>104.6</v>
      </c>
      <c r="DC782" s="5">
        <v>104.6</v>
      </c>
      <c r="DD782" s="5">
        <v>104.6</v>
      </c>
      <c r="DE782" s="5">
        <v>104.7</v>
      </c>
      <c r="DF782" s="5">
        <v>108.6</v>
      </c>
      <c r="DG782" s="5">
        <v>109.2</v>
      </c>
      <c r="DH782" s="5">
        <v>109.2</v>
      </c>
      <c r="DI782" s="5">
        <v>109.2</v>
      </c>
      <c r="DJ782" s="5">
        <v>110.3</v>
      </c>
      <c r="DK782" s="5">
        <v>110.5</v>
      </c>
      <c r="DL782" s="5">
        <v>110.8</v>
      </c>
      <c r="DM782" s="5">
        <v>112.3</v>
      </c>
      <c r="DN782" s="5">
        <v>112.6</v>
      </c>
      <c r="DO782" s="5">
        <v>112.7</v>
      </c>
      <c r="DP782" s="5">
        <v>112.8</v>
      </c>
      <c r="DQ782" s="5">
        <v>112.8</v>
      </c>
      <c r="DR782" s="5">
        <v>113.4</v>
      </c>
      <c r="DS782" s="5">
        <v>113.4</v>
      </c>
      <c r="DT782" s="5">
        <v>113.6</v>
      </c>
    </row>
    <row r="783" spans="1:124">
      <c r="A783" s="3" t="s">
        <v>1578</v>
      </c>
      <c r="B783" s="3" t="s">
        <v>1579</v>
      </c>
      <c r="C783" s="4">
        <v>0.1179</v>
      </c>
      <c r="D783" s="5">
        <v>94.3</v>
      </c>
      <c r="E783" s="5">
        <v>96.1</v>
      </c>
      <c r="F783" s="5">
        <v>96.1</v>
      </c>
      <c r="G783" s="5">
        <v>96.7</v>
      </c>
      <c r="H783" s="5">
        <v>97.1</v>
      </c>
      <c r="I783" s="5">
        <v>103.9</v>
      </c>
      <c r="J783" s="5">
        <v>109.2</v>
      </c>
      <c r="K783" s="5">
        <v>95.5</v>
      </c>
      <c r="L783" s="5">
        <v>95.6</v>
      </c>
      <c r="M783" s="5">
        <v>95.4</v>
      </c>
      <c r="N783" s="5">
        <v>96.2</v>
      </c>
      <c r="O783" s="5">
        <v>102.1</v>
      </c>
      <c r="P783" s="5">
        <v>100.2</v>
      </c>
      <c r="Q783" s="5">
        <v>99.9</v>
      </c>
      <c r="R783" s="5">
        <v>103.8</v>
      </c>
      <c r="S783" s="5">
        <v>110.6</v>
      </c>
      <c r="T783" s="5">
        <v>113.4</v>
      </c>
      <c r="U783" s="5">
        <v>113.3</v>
      </c>
      <c r="V783" s="5">
        <v>112.1</v>
      </c>
      <c r="W783" s="5">
        <v>115.9</v>
      </c>
      <c r="X783" s="5">
        <v>114.5</v>
      </c>
      <c r="Y783" s="5">
        <v>116.5</v>
      </c>
      <c r="Z783" s="5">
        <v>127.4</v>
      </c>
      <c r="AA783" s="5">
        <v>128.6</v>
      </c>
      <c r="AB783" s="5">
        <v>126.6</v>
      </c>
      <c r="AC783" s="5">
        <v>126.5</v>
      </c>
      <c r="AD783" s="5">
        <v>126.5</v>
      </c>
      <c r="AE783" s="5">
        <v>128.19999999999999</v>
      </c>
      <c r="AF783" s="5">
        <v>130.19999999999999</v>
      </c>
      <c r="AG783" s="5">
        <v>133</v>
      </c>
      <c r="AH783" s="5">
        <v>133.9</v>
      </c>
      <c r="AI783" s="5">
        <v>132.4</v>
      </c>
      <c r="AJ783" s="5">
        <v>134.19999999999999</v>
      </c>
      <c r="AK783" s="5">
        <v>130.69999999999999</v>
      </c>
      <c r="AL783" s="5">
        <v>129.5</v>
      </c>
      <c r="AM783" s="5">
        <v>132.5</v>
      </c>
      <c r="AN783" s="5">
        <v>134.1</v>
      </c>
      <c r="AO783" s="5">
        <v>134.1</v>
      </c>
      <c r="AP783" s="5">
        <v>132.30000000000001</v>
      </c>
      <c r="AQ783" s="5">
        <v>145.4</v>
      </c>
      <c r="AR783" s="5">
        <v>143.19999999999999</v>
      </c>
      <c r="AS783" s="5">
        <v>141.80000000000001</v>
      </c>
      <c r="AT783" s="5">
        <v>138.69999999999999</v>
      </c>
      <c r="AU783" s="5">
        <v>141.19999999999999</v>
      </c>
      <c r="AV783" s="5">
        <v>141.19999999999999</v>
      </c>
      <c r="AW783" s="5">
        <v>132</v>
      </c>
      <c r="AX783" s="5">
        <v>122.8</v>
      </c>
      <c r="AY783" s="5">
        <v>128.5</v>
      </c>
      <c r="AZ783" s="5">
        <v>123.6</v>
      </c>
      <c r="BA783" s="5">
        <v>119.3</v>
      </c>
      <c r="BB783" s="5">
        <v>119.7</v>
      </c>
      <c r="BC783" s="5">
        <v>121.4</v>
      </c>
      <c r="BD783" s="5">
        <v>123.8</v>
      </c>
      <c r="BE783" s="5">
        <v>127.5</v>
      </c>
      <c r="BF783" s="5">
        <v>129.6</v>
      </c>
      <c r="BG783" s="5">
        <v>130.1</v>
      </c>
      <c r="BH783" s="5">
        <v>132.9</v>
      </c>
      <c r="BI783" s="5">
        <v>130.80000000000001</v>
      </c>
      <c r="BJ783" s="5">
        <v>132.30000000000001</v>
      </c>
      <c r="BK783" s="5">
        <v>133.4</v>
      </c>
      <c r="BL783" s="5">
        <v>134.6</v>
      </c>
      <c r="BM783" s="5">
        <v>134.80000000000001</v>
      </c>
      <c r="BN783" s="5">
        <v>134.6</v>
      </c>
      <c r="BO783" s="5">
        <v>128.19999999999999</v>
      </c>
      <c r="BP783" s="5">
        <v>128.9</v>
      </c>
      <c r="BQ783" s="5">
        <v>131.5</v>
      </c>
      <c r="BR783" s="5">
        <v>130</v>
      </c>
      <c r="BS783" s="5">
        <v>130</v>
      </c>
      <c r="BT783" s="5">
        <v>131</v>
      </c>
      <c r="BU783" s="5">
        <v>130.4</v>
      </c>
      <c r="BV783" s="5">
        <v>129.9</v>
      </c>
      <c r="BW783" s="5">
        <v>130.4</v>
      </c>
      <c r="BX783" s="5">
        <v>130.30000000000001</v>
      </c>
      <c r="BY783" s="5">
        <v>130.19999999999999</v>
      </c>
      <c r="BZ783" s="5">
        <v>130.30000000000001</v>
      </c>
      <c r="CA783" s="5">
        <v>129</v>
      </c>
      <c r="CB783" s="5">
        <v>129</v>
      </c>
      <c r="CC783" s="5">
        <v>129.6</v>
      </c>
      <c r="CD783" s="5">
        <v>134.30000000000001</v>
      </c>
      <c r="CE783" s="5">
        <v>134.30000000000001</v>
      </c>
      <c r="CF783" s="5">
        <v>134.19999999999999</v>
      </c>
      <c r="CG783" s="5">
        <v>128.5</v>
      </c>
      <c r="CH783" s="5">
        <v>128.5</v>
      </c>
      <c r="CI783" s="5">
        <v>128.5</v>
      </c>
      <c r="CJ783" s="5">
        <v>128.5</v>
      </c>
      <c r="CK783" s="5">
        <v>128.6</v>
      </c>
      <c r="CL783" s="5">
        <v>128.5</v>
      </c>
      <c r="CM783" s="5">
        <v>128.5</v>
      </c>
      <c r="CN783" s="5">
        <v>128.30000000000001</v>
      </c>
      <c r="CO783" s="5">
        <v>128.4</v>
      </c>
      <c r="CP783" s="5">
        <v>126.7</v>
      </c>
      <c r="CQ783" s="5">
        <v>126.7</v>
      </c>
      <c r="CR783" s="5">
        <v>127.7</v>
      </c>
      <c r="CS783" s="5">
        <v>126.8</v>
      </c>
      <c r="CT783" s="5">
        <v>127.3</v>
      </c>
      <c r="CU783" s="5">
        <v>127.3</v>
      </c>
      <c r="CV783" s="5">
        <v>127.3</v>
      </c>
      <c r="CW783" s="5">
        <v>127.4</v>
      </c>
      <c r="CX783" s="5">
        <v>127.4</v>
      </c>
      <c r="CY783" s="5">
        <v>128.5</v>
      </c>
      <c r="CZ783" s="5">
        <v>133</v>
      </c>
      <c r="DA783" s="5">
        <v>132.69999999999999</v>
      </c>
      <c r="DB783" s="5">
        <v>132.4</v>
      </c>
      <c r="DC783" s="5">
        <v>132.6</v>
      </c>
      <c r="DD783" s="5">
        <v>132.69999999999999</v>
      </c>
      <c r="DE783" s="5">
        <v>132.69999999999999</v>
      </c>
      <c r="DF783" s="5">
        <v>132.4</v>
      </c>
      <c r="DG783" s="5">
        <v>132.4</v>
      </c>
      <c r="DH783" s="5">
        <v>132.4</v>
      </c>
      <c r="DI783" s="5">
        <v>132.4</v>
      </c>
      <c r="DJ783" s="5">
        <v>132.6</v>
      </c>
      <c r="DK783" s="5">
        <v>132.80000000000001</v>
      </c>
      <c r="DL783" s="5">
        <v>132.80000000000001</v>
      </c>
      <c r="DM783" s="5">
        <v>140</v>
      </c>
      <c r="DN783" s="5">
        <v>140</v>
      </c>
      <c r="DO783" s="5">
        <v>141.1</v>
      </c>
      <c r="DP783" s="5">
        <v>140.9</v>
      </c>
      <c r="DQ783" s="5">
        <v>140.9</v>
      </c>
      <c r="DR783" s="5">
        <v>141.5</v>
      </c>
      <c r="DS783" s="5">
        <v>141.5</v>
      </c>
      <c r="DT783" s="5">
        <v>141.5</v>
      </c>
    </row>
    <row r="784" spans="1:124">
      <c r="A784" s="3" t="s">
        <v>1580</v>
      </c>
      <c r="B784" s="3" t="s">
        <v>1581</v>
      </c>
      <c r="C784" s="4">
        <v>0.19214000000000001</v>
      </c>
      <c r="D784" s="5">
        <v>92.6</v>
      </c>
      <c r="E784" s="5">
        <v>105.7</v>
      </c>
      <c r="F784" s="5">
        <v>103.3</v>
      </c>
      <c r="G784" s="5">
        <v>99.1</v>
      </c>
      <c r="H784" s="5">
        <v>101.8</v>
      </c>
      <c r="I784" s="5">
        <v>106</v>
      </c>
      <c r="J784" s="5">
        <v>102</v>
      </c>
      <c r="K784" s="5">
        <v>111.1</v>
      </c>
      <c r="L784" s="5">
        <v>101.8</v>
      </c>
      <c r="M784" s="5">
        <v>103.6</v>
      </c>
      <c r="N784" s="5">
        <v>107.2</v>
      </c>
      <c r="O784" s="5">
        <v>95.5</v>
      </c>
      <c r="P784" s="5">
        <v>109</v>
      </c>
      <c r="Q784" s="5">
        <v>107.5</v>
      </c>
      <c r="R784" s="5">
        <v>101.1</v>
      </c>
      <c r="S784" s="5">
        <v>107.9</v>
      </c>
      <c r="T784" s="5">
        <v>106.8</v>
      </c>
      <c r="U784" s="5">
        <v>103.2</v>
      </c>
      <c r="V784" s="5">
        <v>102.6</v>
      </c>
      <c r="W784" s="5">
        <v>114.8</v>
      </c>
      <c r="X784" s="5">
        <v>106.2</v>
      </c>
      <c r="Y784" s="5">
        <v>105.6</v>
      </c>
      <c r="Z784" s="5">
        <v>106.2</v>
      </c>
      <c r="AA784" s="5">
        <v>107.4</v>
      </c>
      <c r="AB784" s="5">
        <v>114.8</v>
      </c>
      <c r="AC784" s="5">
        <v>112.1</v>
      </c>
      <c r="AD784" s="5">
        <v>107.9</v>
      </c>
      <c r="AE784" s="5">
        <v>108.5</v>
      </c>
      <c r="AF784" s="5">
        <v>113.9</v>
      </c>
      <c r="AG784" s="5">
        <v>116.4</v>
      </c>
      <c r="AH784" s="5">
        <v>110.2</v>
      </c>
      <c r="AI784" s="5">
        <v>113.1</v>
      </c>
      <c r="AJ784" s="5">
        <v>106.2</v>
      </c>
      <c r="AK784" s="5">
        <v>116.3</v>
      </c>
      <c r="AL784" s="5">
        <v>115.7</v>
      </c>
      <c r="AM784" s="5">
        <v>109.8</v>
      </c>
      <c r="AN784" s="5">
        <v>111.9</v>
      </c>
      <c r="AO784" s="5">
        <v>111.9</v>
      </c>
      <c r="AP784" s="5">
        <v>115.1</v>
      </c>
      <c r="AQ784" s="5">
        <v>112.2</v>
      </c>
      <c r="AR784" s="5">
        <v>114.5</v>
      </c>
      <c r="AS784" s="5">
        <v>107.5</v>
      </c>
      <c r="AT784" s="5">
        <v>109.2</v>
      </c>
      <c r="AU784" s="5">
        <v>110.4</v>
      </c>
      <c r="AV784" s="5">
        <v>109.6</v>
      </c>
      <c r="AW784" s="5">
        <v>108.9</v>
      </c>
      <c r="AX784" s="5">
        <v>107.9</v>
      </c>
      <c r="AY784" s="5">
        <v>109.5</v>
      </c>
      <c r="AZ784" s="5">
        <v>113.7</v>
      </c>
      <c r="BA784" s="5">
        <v>117.4</v>
      </c>
      <c r="BB784" s="5">
        <v>115.4</v>
      </c>
      <c r="BC784" s="5">
        <v>120.3</v>
      </c>
      <c r="BD784" s="5">
        <v>116.3</v>
      </c>
      <c r="BE784" s="5">
        <v>115.3</v>
      </c>
      <c r="BF784" s="5">
        <v>115.7</v>
      </c>
      <c r="BG784" s="5">
        <v>115.6</v>
      </c>
      <c r="BH784" s="5">
        <v>115.7</v>
      </c>
      <c r="BI784" s="5">
        <v>115.8</v>
      </c>
      <c r="BJ784" s="5">
        <v>115.9</v>
      </c>
      <c r="BK784" s="5">
        <v>116.9</v>
      </c>
      <c r="BL784" s="5">
        <v>117.4</v>
      </c>
      <c r="BM784" s="5">
        <v>117.1</v>
      </c>
      <c r="BN784" s="5">
        <v>117.7</v>
      </c>
      <c r="BO784" s="5">
        <v>114.9</v>
      </c>
      <c r="BP784" s="5">
        <v>115.7</v>
      </c>
      <c r="BQ784" s="5">
        <v>116.1</v>
      </c>
      <c r="BR784" s="5">
        <v>118.7</v>
      </c>
      <c r="BS784" s="5">
        <v>119.3</v>
      </c>
      <c r="BT784" s="5">
        <v>112.5</v>
      </c>
      <c r="BU784" s="5">
        <v>121.3</v>
      </c>
      <c r="BV784" s="5">
        <v>117.9</v>
      </c>
      <c r="BW784" s="5">
        <v>120.2</v>
      </c>
      <c r="BX784" s="5">
        <v>121.3</v>
      </c>
      <c r="BY784" s="5">
        <v>120.2</v>
      </c>
      <c r="BZ784" s="5">
        <v>121.8</v>
      </c>
      <c r="CA784" s="5">
        <v>122.4</v>
      </c>
      <c r="CB784" s="5">
        <v>120.8</v>
      </c>
      <c r="CC784" s="5">
        <v>119.9</v>
      </c>
      <c r="CD784" s="5">
        <v>118.9</v>
      </c>
      <c r="CE784" s="5">
        <v>118.5</v>
      </c>
      <c r="CF784" s="5">
        <v>118</v>
      </c>
      <c r="CG784" s="5">
        <v>119.1</v>
      </c>
      <c r="CH784" s="5">
        <v>118.1</v>
      </c>
      <c r="CI784" s="5">
        <v>120.3</v>
      </c>
      <c r="CJ784" s="5">
        <v>122.1</v>
      </c>
      <c r="CK784" s="5">
        <v>121.8</v>
      </c>
      <c r="CL784" s="5">
        <v>120.8</v>
      </c>
      <c r="CM784" s="5">
        <v>119.8</v>
      </c>
      <c r="CN784" s="5">
        <v>118.7</v>
      </c>
      <c r="CO784" s="5">
        <v>122.3</v>
      </c>
      <c r="CP784" s="5">
        <v>117.7</v>
      </c>
      <c r="CQ784" s="5">
        <v>119.9</v>
      </c>
      <c r="CR784" s="5">
        <v>117.2</v>
      </c>
      <c r="CS784" s="5">
        <v>119.3</v>
      </c>
      <c r="CT784" s="5">
        <v>117.9</v>
      </c>
      <c r="CU784" s="5">
        <v>119.1</v>
      </c>
      <c r="CV784" s="5">
        <v>119.2</v>
      </c>
      <c r="CW784" s="5">
        <v>117.2</v>
      </c>
      <c r="CX784" s="5">
        <v>122.7</v>
      </c>
      <c r="CY784" s="5">
        <v>121.9</v>
      </c>
      <c r="CZ784" s="5">
        <v>122.2</v>
      </c>
      <c r="DA784" s="5">
        <v>122.4</v>
      </c>
      <c r="DB784" s="5">
        <v>121.6</v>
      </c>
      <c r="DC784" s="5">
        <v>123.3</v>
      </c>
      <c r="DD784" s="5">
        <v>123.4</v>
      </c>
      <c r="DE784" s="5">
        <v>122.4</v>
      </c>
      <c r="DF784" s="5">
        <v>125.9</v>
      </c>
      <c r="DG784" s="5">
        <v>120.2</v>
      </c>
      <c r="DH784" s="5">
        <v>126</v>
      </c>
      <c r="DI784" s="5">
        <v>126.2</v>
      </c>
      <c r="DJ784" s="5">
        <v>123.8</v>
      </c>
      <c r="DK784" s="5">
        <v>121.4</v>
      </c>
      <c r="DL784" s="5">
        <v>122.9</v>
      </c>
      <c r="DM784" s="5">
        <v>124.6</v>
      </c>
      <c r="DN784" s="5">
        <v>123.7</v>
      </c>
      <c r="DO784" s="5">
        <v>126.2</v>
      </c>
      <c r="DP784" s="5">
        <v>125.8</v>
      </c>
      <c r="DQ784" s="5">
        <v>128</v>
      </c>
      <c r="DR784" s="5">
        <v>125.9</v>
      </c>
      <c r="DS784" s="5">
        <v>126.6</v>
      </c>
      <c r="DT784" s="5">
        <v>127.9</v>
      </c>
    </row>
    <row r="785" spans="1:125">
      <c r="A785" s="3" t="s">
        <v>1582</v>
      </c>
      <c r="B785" s="3" t="s">
        <v>1583</v>
      </c>
      <c r="C785" s="4">
        <v>0.13728000000000001</v>
      </c>
      <c r="D785" s="5">
        <v>86.5</v>
      </c>
      <c r="E785" s="5">
        <v>106</v>
      </c>
      <c r="F785" s="5">
        <v>103.9</v>
      </c>
      <c r="G785" s="5">
        <v>94.8</v>
      </c>
      <c r="H785" s="5">
        <v>99.7</v>
      </c>
      <c r="I785" s="5">
        <v>105.8</v>
      </c>
      <c r="J785" s="5">
        <v>100.4</v>
      </c>
      <c r="K785" s="5">
        <v>114.3</v>
      </c>
      <c r="L785" s="5">
        <v>99.7</v>
      </c>
      <c r="M785" s="5">
        <v>104.4</v>
      </c>
      <c r="N785" s="5">
        <v>109.4</v>
      </c>
      <c r="O785" s="5">
        <v>92.9</v>
      </c>
      <c r="P785" s="5">
        <v>109.9</v>
      </c>
      <c r="Q785" s="5">
        <v>107.1</v>
      </c>
      <c r="R785" s="5">
        <v>100.7</v>
      </c>
      <c r="S785" s="5">
        <v>109</v>
      </c>
      <c r="T785" s="5">
        <v>111.1</v>
      </c>
      <c r="U785" s="5">
        <v>104.3</v>
      </c>
      <c r="V785" s="5">
        <v>101.5</v>
      </c>
      <c r="W785" s="5">
        <v>118</v>
      </c>
      <c r="X785" s="5">
        <v>107.1</v>
      </c>
      <c r="Y785" s="5">
        <v>107.1</v>
      </c>
      <c r="Z785" s="5">
        <v>107.7</v>
      </c>
      <c r="AA785" s="5">
        <v>110.5</v>
      </c>
      <c r="AB785" s="5">
        <v>117</v>
      </c>
      <c r="AC785" s="5">
        <v>115.9</v>
      </c>
      <c r="AD785" s="5">
        <v>109.6</v>
      </c>
      <c r="AE785" s="5">
        <v>110.3</v>
      </c>
      <c r="AF785" s="5">
        <v>116.4</v>
      </c>
      <c r="AG785" s="5">
        <v>121.3</v>
      </c>
      <c r="AH785" s="5">
        <v>110</v>
      </c>
      <c r="AI785" s="5">
        <v>114.2</v>
      </c>
      <c r="AJ785" s="5">
        <v>105.3</v>
      </c>
      <c r="AK785" s="5">
        <v>115.9</v>
      </c>
      <c r="AL785" s="5">
        <v>115.9</v>
      </c>
      <c r="AM785" s="5">
        <v>108.3</v>
      </c>
      <c r="AN785" s="5">
        <v>109.4</v>
      </c>
      <c r="AO785" s="5">
        <v>109.8</v>
      </c>
      <c r="AP785" s="5">
        <v>115</v>
      </c>
      <c r="AQ785" s="5">
        <v>111.6</v>
      </c>
      <c r="AR785" s="5">
        <v>115.7</v>
      </c>
      <c r="AS785" s="5">
        <v>107.1</v>
      </c>
      <c r="AT785" s="5">
        <v>109.8</v>
      </c>
      <c r="AU785" s="5">
        <v>110.4</v>
      </c>
      <c r="AV785" s="5">
        <v>109.2</v>
      </c>
      <c r="AW785" s="5">
        <v>108.9</v>
      </c>
      <c r="AX785" s="5">
        <v>107.4</v>
      </c>
      <c r="AY785" s="5">
        <v>108.6</v>
      </c>
      <c r="AZ785" s="5">
        <v>114.7</v>
      </c>
      <c r="BA785" s="5">
        <v>119.4</v>
      </c>
      <c r="BB785" s="5">
        <v>116.4</v>
      </c>
      <c r="BC785" s="5">
        <v>123.1</v>
      </c>
      <c r="BD785" s="5">
        <v>118</v>
      </c>
      <c r="BE785" s="5">
        <v>117.9</v>
      </c>
      <c r="BF785" s="5">
        <v>117.5</v>
      </c>
      <c r="BG785" s="5">
        <v>117.5</v>
      </c>
      <c r="BH785" s="5">
        <v>117.5</v>
      </c>
      <c r="BI785" s="5">
        <v>117.5</v>
      </c>
      <c r="BJ785" s="5">
        <v>117.5</v>
      </c>
      <c r="BK785" s="5">
        <v>118.9</v>
      </c>
      <c r="BL785" s="5">
        <v>119.6</v>
      </c>
      <c r="BM785" s="5">
        <v>119.6</v>
      </c>
      <c r="BN785" s="5">
        <v>120.4</v>
      </c>
      <c r="BO785" s="5">
        <v>118.3</v>
      </c>
      <c r="BP785" s="5">
        <v>119.6</v>
      </c>
      <c r="BQ785" s="5">
        <v>118.5</v>
      </c>
      <c r="BR785" s="5">
        <v>122.4</v>
      </c>
      <c r="BS785" s="5">
        <v>122.7</v>
      </c>
      <c r="BT785" s="5">
        <v>113</v>
      </c>
      <c r="BU785" s="5">
        <v>125.5</v>
      </c>
      <c r="BV785" s="5">
        <v>120.5</v>
      </c>
      <c r="BW785" s="5">
        <v>123.4</v>
      </c>
      <c r="BX785" s="5">
        <v>124.8</v>
      </c>
      <c r="BY785" s="5">
        <v>123.2</v>
      </c>
      <c r="BZ785" s="5">
        <v>125.6</v>
      </c>
      <c r="CA785" s="5">
        <v>125.6</v>
      </c>
      <c r="CB785" s="5">
        <v>123.6</v>
      </c>
      <c r="CC785" s="5">
        <v>122.1</v>
      </c>
      <c r="CD785" s="5">
        <v>120.6</v>
      </c>
      <c r="CE785" s="5">
        <v>119.5</v>
      </c>
      <c r="CF785" s="5">
        <v>119.2</v>
      </c>
      <c r="CG785" s="5">
        <v>120.7</v>
      </c>
      <c r="CH785" s="5">
        <v>119.3</v>
      </c>
      <c r="CI785" s="5">
        <v>122.1</v>
      </c>
      <c r="CJ785" s="5">
        <v>124.6</v>
      </c>
      <c r="CK785" s="5">
        <v>124</v>
      </c>
      <c r="CL785" s="5">
        <v>122.6</v>
      </c>
      <c r="CM785" s="5">
        <v>121.1</v>
      </c>
      <c r="CN785" s="5">
        <v>119.7</v>
      </c>
      <c r="CO785" s="5">
        <v>124.7</v>
      </c>
      <c r="CP785" s="5">
        <v>118.2</v>
      </c>
      <c r="CQ785" s="5">
        <v>121.2</v>
      </c>
      <c r="CR785" s="5">
        <v>117.7</v>
      </c>
      <c r="CS785" s="5">
        <v>120.1</v>
      </c>
      <c r="CT785" s="5">
        <v>118.3</v>
      </c>
      <c r="CU785" s="5">
        <v>119.9</v>
      </c>
      <c r="CV785" s="5">
        <v>119.9</v>
      </c>
      <c r="CW785" s="5">
        <v>117</v>
      </c>
      <c r="CX785" s="5">
        <v>124.7</v>
      </c>
      <c r="CY785" s="5">
        <v>123.8</v>
      </c>
      <c r="CZ785" s="5">
        <v>123.8</v>
      </c>
      <c r="DA785" s="5">
        <v>124.1</v>
      </c>
      <c r="DB785" s="5">
        <v>122.9</v>
      </c>
      <c r="DC785" s="5">
        <v>125</v>
      </c>
      <c r="DD785" s="5">
        <v>124.9</v>
      </c>
      <c r="DE785" s="5">
        <v>123.4</v>
      </c>
      <c r="DF785" s="5">
        <v>127.4</v>
      </c>
      <c r="DG785" s="5">
        <v>120.2</v>
      </c>
      <c r="DH785" s="5">
        <v>127.5</v>
      </c>
      <c r="DI785" s="5">
        <v>127.1</v>
      </c>
      <c r="DJ785" s="5">
        <v>123.2</v>
      </c>
      <c r="DK785" s="5">
        <v>119.5</v>
      </c>
      <c r="DL785" s="5">
        <v>121.1</v>
      </c>
      <c r="DM785" s="5">
        <v>123</v>
      </c>
      <c r="DN785" s="5">
        <v>121.3</v>
      </c>
      <c r="DO785" s="5">
        <v>124.5</v>
      </c>
      <c r="DP785" s="5">
        <v>124.6</v>
      </c>
      <c r="DQ785" s="5">
        <v>128</v>
      </c>
      <c r="DR785" s="5">
        <v>124.2</v>
      </c>
      <c r="DS785" s="5">
        <v>125</v>
      </c>
      <c r="DT785" s="5">
        <v>127.5</v>
      </c>
    </row>
    <row r="786" spans="1:125">
      <c r="A786" s="3" t="s">
        <v>1584</v>
      </c>
      <c r="B786" s="3" t="s">
        <v>1585</v>
      </c>
      <c r="C786" s="4">
        <v>1.112E-2</v>
      </c>
      <c r="D786" s="5">
        <v>104.6</v>
      </c>
      <c r="E786" s="5">
        <v>105</v>
      </c>
      <c r="F786" s="5">
        <v>106.3</v>
      </c>
      <c r="G786" s="5">
        <v>106.7</v>
      </c>
      <c r="H786" s="5">
        <v>106.2</v>
      </c>
      <c r="I786" s="5">
        <v>106.2</v>
      </c>
      <c r="J786" s="5">
        <v>105.9</v>
      </c>
      <c r="K786" s="5">
        <v>108.7</v>
      </c>
      <c r="L786" s="5">
        <v>108.1</v>
      </c>
      <c r="M786" s="5">
        <v>104.8</v>
      </c>
      <c r="N786" s="5">
        <v>107.6</v>
      </c>
      <c r="O786" s="5">
        <v>106.6</v>
      </c>
      <c r="P786" s="5">
        <v>107.3</v>
      </c>
      <c r="Q786" s="5">
        <v>109</v>
      </c>
      <c r="R786" s="5">
        <v>107.6</v>
      </c>
      <c r="S786" s="5">
        <v>107.6</v>
      </c>
      <c r="T786" s="5">
        <v>107.6</v>
      </c>
      <c r="U786" s="5">
        <v>108.9</v>
      </c>
      <c r="V786" s="5">
        <v>108.4</v>
      </c>
      <c r="W786" s="5">
        <v>111</v>
      </c>
      <c r="X786" s="5">
        <v>110.4</v>
      </c>
      <c r="Y786" s="5">
        <v>110.5</v>
      </c>
      <c r="Z786" s="5">
        <v>111.5</v>
      </c>
      <c r="AA786" s="5">
        <v>111.3</v>
      </c>
      <c r="AB786" s="5">
        <v>108.7</v>
      </c>
      <c r="AC786" s="5">
        <v>108.9</v>
      </c>
      <c r="AD786" s="5">
        <v>109.8</v>
      </c>
      <c r="AE786" s="5">
        <v>108.9</v>
      </c>
      <c r="AF786" s="5">
        <v>110.2</v>
      </c>
      <c r="AG786" s="5">
        <v>109.5</v>
      </c>
      <c r="AH786" s="5">
        <v>109.5</v>
      </c>
      <c r="AI786" s="5">
        <v>109.3</v>
      </c>
      <c r="AJ786" s="5">
        <v>110.5</v>
      </c>
      <c r="AK786" s="5">
        <v>109.1</v>
      </c>
      <c r="AL786" s="5">
        <v>109.8</v>
      </c>
      <c r="AM786" s="5">
        <v>109.9</v>
      </c>
      <c r="AN786" s="5">
        <v>110</v>
      </c>
      <c r="AO786" s="5">
        <v>110.1</v>
      </c>
      <c r="AP786" s="5">
        <v>111.2</v>
      </c>
      <c r="AQ786" s="5">
        <v>109.8</v>
      </c>
      <c r="AR786" s="5">
        <v>105.5</v>
      </c>
      <c r="AS786" s="5">
        <v>105.7</v>
      </c>
      <c r="AT786" s="5">
        <v>105.7</v>
      </c>
      <c r="AU786" s="5">
        <v>106</v>
      </c>
      <c r="AV786" s="5">
        <v>105.6</v>
      </c>
      <c r="AW786" s="5">
        <v>104.4</v>
      </c>
      <c r="AX786" s="5">
        <v>104.4</v>
      </c>
      <c r="AY786" s="5">
        <v>105.9</v>
      </c>
      <c r="AZ786" s="5">
        <v>105.8</v>
      </c>
      <c r="BA786" s="5">
        <v>105</v>
      </c>
      <c r="BB786" s="5">
        <v>107.1</v>
      </c>
      <c r="BC786" s="5">
        <v>106.8</v>
      </c>
      <c r="BD786" s="5">
        <v>106</v>
      </c>
      <c r="BE786" s="5">
        <v>107.7</v>
      </c>
      <c r="BF786" s="5">
        <v>107.3</v>
      </c>
      <c r="BG786" s="5">
        <v>109</v>
      </c>
      <c r="BH786" s="5">
        <v>108.6</v>
      </c>
      <c r="BI786" s="5">
        <v>108.5</v>
      </c>
      <c r="BJ786" s="5">
        <v>108.4</v>
      </c>
      <c r="BK786" s="5">
        <v>108.8</v>
      </c>
      <c r="BL786" s="5">
        <v>109.1</v>
      </c>
      <c r="BM786" s="5">
        <v>109.4</v>
      </c>
      <c r="BN786" s="5">
        <v>110.1</v>
      </c>
      <c r="BO786" s="5">
        <v>109.6</v>
      </c>
      <c r="BP786" s="5">
        <v>109.6</v>
      </c>
      <c r="BQ786" s="5">
        <v>110.1</v>
      </c>
      <c r="BR786" s="5">
        <v>109.6</v>
      </c>
      <c r="BS786" s="5">
        <v>109.9</v>
      </c>
      <c r="BT786" s="5">
        <v>109.5</v>
      </c>
      <c r="BU786" s="5">
        <v>109.6</v>
      </c>
      <c r="BV786" s="5">
        <v>109.9</v>
      </c>
      <c r="BW786" s="5">
        <v>110</v>
      </c>
      <c r="BX786" s="5">
        <v>109.9</v>
      </c>
      <c r="BY786" s="5">
        <v>110</v>
      </c>
      <c r="BZ786" s="5">
        <v>110.3</v>
      </c>
      <c r="CA786" s="5">
        <v>110.5</v>
      </c>
      <c r="CB786" s="5">
        <v>111.7</v>
      </c>
      <c r="CC786" s="5">
        <v>112.2</v>
      </c>
      <c r="CD786" s="5">
        <v>112.2</v>
      </c>
      <c r="CE786" s="5">
        <v>112.6</v>
      </c>
      <c r="CF786" s="5">
        <v>112.5</v>
      </c>
      <c r="CG786" s="5">
        <v>112.5</v>
      </c>
      <c r="CH786" s="5">
        <v>112.9</v>
      </c>
      <c r="CI786" s="5">
        <v>115.1</v>
      </c>
      <c r="CJ786" s="5">
        <v>115.8</v>
      </c>
      <c r="CK786" s="5">
        <v>116.5</v>
      </c>
      <c r="CL786" s="5">
        <v>117.4</v>
      </c>
      <c r="CM786" s="5">
        <v>118.6</v>
      </c>
      <c r="CN786" s="5">
        <v>117.7</v>
      </c>
      <c r="CO786" s="5">
        <v>119</v>
      </c>
      <c r="CP786" s="5">
        <v>119.3</v>
      </c>
      <c r="CQ786" s="5">
        <v>119.4</v>
      </c>
      <c r="CR786" s="5">
        <v>119.7</v>
      </c>
      <c r="CS786" s="5">
        <v>119.4</v>
      </c>
      <c r="CT786" s="5">
        <v>120</v>
      </c>
      <c r="CU786" s="5">
        <v>120</v>
      </c>
      <c r="CV786" s="5">
        <v>120</v>
      </c>
      <c r="CW786" s="5">
        <v>120.3</v>
      </c>
      <c r="CX786" s="5">
        <v>120.5</v>
      </c>
      <c r="CY786" s="5">
        <v>120.9</v>
      </c>
      <c r="CZ786" s="5">
        <v>120.9</v>
      </c>
      <c r="DA786" s="5">
        <v>123.6</v>
      </c>
      <c r="DB786" s="5">
        <v>124.2</v>
      </c>
      <c r="DC786" s="5">
        <v>127</v>
      </c>
      <c r="DD786" s="5">
        <v>127.2</v>
      </c>
      <c r="DE786" s="5">
        <v>126.6</v>
      </c>
      <c r="DF786" s="5">
        <v>127.9</v>
      </c>
      <c r="DG786" s="5">
        <v>129.69999999999999</v>
      </c>
      <c r="DH786" s="5">
        <v>130.5</v>
      </c>
      <c r="DI786" s="5">
        <v>131.69999999999999</v>
      </c>
      <c r="DJ786" s="5">
        <v>134</v>
      </c>
      <c r="DK786" s="5">
        <v>134.30000000000001</v>
      </c>
      <c r="DL786" s="5">
        <v>134.4</v>
      </c>
      <c r="DM786" s="5">
        <v>135.30000000000001</v>
      </c>
      <c r="DN786" s="5">
        <v>136</v>
      </c>
      <c r="DO786" s="5">
        <v>137.80000000000001</v>
      </c>
      <c r="DP786" s="5">
        <v>138.80000000000001</v>
      </c>
      <c r="DQ786" s="5">
        <v>138.69999999999999</v>
      </c>
      <c r="DR786" s="5">
        <v>139.80000000000001</v>
      </c>
      <c r="DS786" s="5">
        <v>141</v>
      </c>
      <c r="DT786" s="5">
        <v>141.6</v>
      </c>
    </row>
    <row r="787" spans="1:125">
      <c r="A787" s="3" t="s">
        <v>1586</v>
      </c>
      <c r="B787" s="3" t="s">
        <v>1587</v>
      </c>
      <c r="C787" s="4">
        <v>1.9E-3</v>
      </c>
      <c r="D787" s="5">
        <v>99.8</v>
      </c>
      <c r="E787" s="5">
        <v>99.7</v>
      </c>
      <c r="F787" s="5">
        <v>100.6</v>
      </c>
      <c r="G787" s="5">
        <v>100.8</v>
      </c>
      <c r="H787" s="5">
        <v>101.6</v>
      </c>
      <c r="I787" s="5">
        <v>99.9</v>
      </c>
      <c r="J787" s="5">
        <v>98.8</v>
      </c>
      <c r="K787" s="5">
        <v>99.3</v>
      </c>
      <c r="L787" s="5">
        <v>99.6</v>
      </c>
      <c r="M787" s="5">
        <v>98.8</v>
      </c>
      <c r="N787" s="5">
        <v>99.3</v>
      </c>
      <c r="O787" s="5">
        <v>99.5</v>
      </c>
      <c r="P787" s="5">
        <v>100</v>
      </c>
      <c r="Q787" s="5">
        <v>99.6</v>
      </c>
      <c r="R787" s="5">
        <v>99.3</v>
      </c>
      <c r="S787" s="5">
        <v>100.3</v>
      </c>
      <c r="T787" s="5">
        <v>100.2</v>
      </c>
      <c r="U787" s="5">
        <v>100.4</v>
      </c>
      <c r="V787" s="5">
        <v>103.2</v>
      </c>
      <c r="W787" s="5">
        <v>102.9</v>
      </c>
      <c r="X787" s="5">
        <v>103.5</v>
      </c>
      <c r="Y787" s="5">
        <v>99</v>
      </c>
      <c r="Z787" s="5">
        <v>100.6</v>
      </c>
      <c r="AA787" s="5">
        <v>99.4</v>
      </c>
      <c r="AB787" s="5">
        <v>101.8</v>
      </c>
      <c r="AC787" s="5">
        <v>102.9</v>
      </c>
      <c r="AD787" s="5">
        <v>99.3</v>
      </c>
      <c r="AE787" s="5">
        <v>102</v>
      </c>
      <c r="AF787" s="5">
        <v>101.8</v>
      </c>
      <c r="AG787" s="5">
        <v>102.5</v>
      </c>
      <c r="AH787" s="5">
        <v>101.2</v>
      </c>
      <c r="AI787" s="5">
        <v>101.3</v>
      </c>
      <c r="AJ787" s="5">
        <v>102.3</v>
      </c>
      <c r="AK787" s="5">
        <v>100.8</v>
      </c>
      <c r="AL787" s="5">
        <v>101.2</v>
      </c>
      <c r="AM787" s="5">
        <v>102.9</v>
      </c>
      <c r="AN787" s="5">
        <v>103.2</v>
      </c>
      <c r="AO787" s="5">
        <v>103</v>
      </c>
      <c r="AP787" s="5">
        <v>103.1</v>
      </c>
      <c r="AQ787" s="5">
        <v>102.4</v>
      </c>
      <c r="AR787" s="5">
        <v>102.4</v>
      </c>
      <c r="AS787" s="5">
        <v>102.4</v>
      </c>
      <c r="AT787" s="5">
        <v>102.4</v>
      </c>
      <c r="AU787" s="5">
        <v>102.4</v>
      </c>
      <c r="AV787" s="5">
        <v>110.6</v>
      </c>
      <c r="AW787" s="5">
        <v>110.6</v>
      </c>
      <c r="AX787" s="5">
        <v>110.6</v>
      </c>
      <c r="AY787" s="5">
        <v>110.6</v>
      </c>
      <c r="AZ787" s="5">
        <v>110.6</v>
      </c>
      <c r="BA787" s="5">
        <v>110.6</v>
      </c>
      <c r="BB787" s="5">
        <v>110.6</v>
      </c>
      <c r="BC787" s="5">
        <v>125.4</v>
      </c>
      <c r="BD787" s="5">
        <v>125.4</v>
      </c>
      <c r="BE787" s="5">
        <v>125.4</v>
      </c>
      <c r="BF787" s="5">
        <v>125.4</v>
      </c>
      <c r="BG787" s="5">
        <v>125.4</v>
      </c>
      <c r="BH787" s="5">
        <v>125.4</v>
      </c>
      <c r="BI787" s="5">
        <v>132.19999999999999</v>
      </c>
      <c r="BJ787" s="5">
        <v>132.19999999999999</v>
      </c>
      <c r="BK787" s="5">
        <v>128.69999999999999</v>
      </c>
      <c r="BL787" s="5">
        <v>130.1</v>
      </c>
      <c r="BM787" s="5">
        <v>127.3</v>
      </c>
      <c r="BN787" s="5">
        <v>130.1</v>
      </c>
      <c r="BO787" s="5">
        <v>130.1</v>
      </c>
      <c r="BP787" s="5">
        <v>130.1</v>
      </c>
      <c r="BQ787" s="5">
        <v>130.1</v>
      </c>
      <c r="BR787" s="5">
        <v>130.1</v>
      </c>
      <c r="BS787" s="5">
        <v>130.1</v>
      </c>
      <c r="BT787" s="5">
        <v>130.1</v>
      </c>
      <c r="BU787" s="5">
        <v>130.1</v>
      </c>
      <c r="BV787" s="5">
        <v>141.4</v>
      </c>
      <c r="BW787" s="5">
        <v>138.6</v>
      </c>
      <c r="BX787" s="5">
        <v>141.1</v>
      </c>
      <c r="BY787" s="5">
        <v>139.30000000000001</v>
      </c>
      <c r="BZ787" s="5">
        <v>139.1</v>
      </c>
      <c r="CA787" s="5">
        <v>137.5</v>
      </c>
      <c r="CB787" s="5">
        <v>138.30000000000001</v>
      </c>
      <c r="CC787" s="5">
        <v>139</v>
      </c>
      <c r="CD787" s="5">
        <v>138.4</v>
      </c>
      <c r="CE787" s="5">
        <v>142.30000000000001</v>
      </c>
      <c r="CF787" s="5">
        <v>141.69999999999999</v>
      </c>
      <c r="CG787" s="5">
        <v>145</v>
      </c>
      <c r="CH787" s="5">
        <v>143.4</v>
      </c>
      <c r="CI787" s="5">
        <v>145.30000000000001</v>
      </c>
      <c r="CJ787" s="5">
        <v>146.30000000000001</v>
      </c>
      <c r="CK787" s="5">
        <v>146.1</v>
      </c>
      <c r="CL787" s="5">
        <v>145.30000000000001</v>
      </c>
      <c r="CM787" s="5">
        <v>145.30000000000001</v>
      </c>
      <c r="CN787" s="5">
        <v>145.30000000000001</v>
      </c>
      <c r="CO787" s="5">
        <v>145.30000000000001</v>
      </c>
      <c r="CP787" s="5">
        <v>145.30000000000001</v>
      </c>
      <c r="CQ787" s="5">
        <v>144.5</v>
      </c>
      <c r="CR787" s="5">
        <v>144.30000000000001</v>
      </c>
      <c r="CS787" s="5">
        <v>148.4</v>
      </c>
      <c r="CT787" s="5">
        <v>146.1</v>
      </c>
      <c r="CU787" s="5">
        <v>143.69999999999999</v>
      </c>
      <c r="CV787" s="5">
        <v>137.5</v>
      </c>
      <c r="CW787" s="5">
        <v>141.30000000000001</v>
      </c>
      <c r="CX787" s="5">
        <v>140.80000000000001</v>
      </c>
      <c r="CY787" s="5">
        <v>141.80000000000001</v>
      </c>
      <c r="CZ787" s="5">
        <v>140.19999999999999</v>
      </c>
      <c r="DA787" s="5">
        <v>140.80000000000001</v>
      </c>
      <c r="DB787" s="5">
        <v>142.19999999999999</v>
      </c>
      <c r="DC787" s="5">
        <v>136.69999999999999</v>
      </c>
      <c r="DD787" s="5">
        <v>137.6</v>
      </c>
      <c r="DE787" s="5">
        <v>139.4</v>
      </c>
      <c r="DF787" s="5">
        <v>140.80000000000001</v>
      </c>
      <c r="DG787" s="5">
        <v>139.30000000000001</v>
      </c>
      <c r="DH787" s="5">
        <v>146.1</v>
      </c>
      <c r="DI787" s="5">
        <v>148.19999999999999</v>
      </c>
      <c r="DJ787" s="5">
        <v>146.1</v>
      </c>
      <c r="DK787" s="5">
        <v>149.1</v>
      </c>
      <c r="DL787" s="5">
        <v>149.30000000000001</v>
      </c>
      <c r="DM787" s="5">
        <v>152.19999999999999</v>
      </c>
      <c r="DN787" s="5">
        <v>155.30000000000001</v>
      </c>
      <c r="DO787" s="5">
        <v>154.19999999999999</v>
      </c>
      <c r="DP787" s="5">
        <v>152.9</v>
      </c>
      <c r="DQ787" s="5">
        <v>155.9</v>
      </c>
      <c r="DR787" s="5">
        <v>154.80000000000001</v>
      </c>
      <c r="DS787" s="5">
        <v>156.30000000000001</v>
      </c>
      <c r="DT787" s="5">
        <v>156.30000000000001</v>
      </c>
    </row>
    <row r="788" spans="1:125">
      <c r="A788" s="3" t="s">
        <v>1588</v>
      </c>
      <c r="B788" s="3" t="s">
        <v>1589</v>
      </c>
      <c r="C788" s="4">
        <v>4.1840000000000002E-2</v>
      </c>
      <c r="D788" s="5">
        <v>109.1</v>
      </c>
      <c r="E788" s="5">
        <v>105.3</v>
      </c>
      <c r="F788" s="5">
        <v>100.5</v>
      </c>
      <c r="G788" s="5">
        <v>111.1</v>
      </c>
      <c r="H788" s="5">
        <v>107.5</v>
      </c>
      <c r="I788" s="5">
        <v>106.9</v>
      </c>
      <c r="J788" s="5">
        <v>106.6</v>
      </c>
      <c r="K788" s="5">
        <v>101.8</v>
      </c>
      <c r="L788" s="5">
        <v>107.5</v>
      </c>
      <c r="M788" s="5">
        <v>101</v>
      </c>
      <c r="N788" s="5">
        <v>100.5</v>
      </c>
      <c r="O788" s="5">
        <v>101</v>
      </c>
      <c r="P788" s="5">
        <v>107</v>
      </c>
      <c r="Q788" s="5">
        <v>109.1</v>
      </c>
      <c r="R788" s="5">
        <v>100.8</v>
      </c>
      <c r="S788" s="5">
        <v>104.4</v>
      </c>
      <c r="T788" s="5">
        <v>92.7</v>
      </c>
      <c r="U788" s="5">
        <v>98.4</v>
      </c>
      <c r="V788" s="5">
        <v>104.9</v>
      </c>
      <c r="W788" s="5">
        <v>105.8</v>
      </c>
      <c r="X788" s="5">
        <v>102.4</v>
      </c>
      <c r="Y788" s="5">
        <v>99.4</v>
      </c>
      <c r="Z788" s="5">
        <v>100.2</v>
      </c>
      <c r="AA788" s="5">
        <v>96.6</v>
      </c>
      <c r="AB788" s="5">
        <v>109.7</v>
      </c>
      <c r="AC788" s="5">
        <v>101.1</v>
      </c>
      <c r="AD788" s="5">
        <v>102.2</v>
      </c>
      <c r="AE788" s="5">
        <v>102.9</v>
      </c>
      <c r="AF788" s="5">
        <v>107.3</v>
      </c>
      <c r="AG788" s="5">
        <v>103</v>
      </c>
      <c r="AH788" s="5">
        <v>111.6</v>
      </c>
      <c r="AI788" s="5">
        <v>111.1</v>
      </c>
      <c r="AJ788" s="5">
        <v>108.3</v>
      </c>
      <c r="AK788" s="5">
        <v>120.3</v>
      </c>
      <c r="AL788" s="5">
        <v>117.2</v>
      </c>
      <c r="AM788" s="5">
        <v>114.9</v>
      </c>
      <c r="AN788" s="5">
        <v>121.2</v>
      </c>
      <c r="AO788" s="5">
        <v>119.8</v>
      </c>
      <c r="AP788" s="5">
        <v>117.1</v>
      </c>
      <c r="AQ788" s="5">
        <v>115.3</v>
      </c>
      <c r="AR788" s="5">
        <v>113.6</v>
      </c>
      <c r="AS788" s="5">
        <v>109.3</v>
      </c>
      <c r="AT788" s="5">
        <v>108.5</v>
      </c>
      <c r="AU788" s="5">
        <v>112</v>
      </c>
      <c r="AV788" s="5">
        <v>111.7</v>
      </c>
      <c r="AW788" s="5">
        <v>109.7</v>
      </c>
      <c r="AX788" s="5">
        <v>110.3</v>
      </c>
      <c r="AY788" s="5">
        <v>113.1</v>
      </c>
      <c r="AZ788" s="5">
        <v>112.7</v>
      </c>
      <c r="BA788" s="5">
        <v>114.6</v>
      </c>
      <c r="BB788" s="5">
        <v>114.6</v>
      </c>
      <c r="BC788" s="5">
        <v>114.6</v>
      </c>
      <c r="BD788" s="5">
        <v>112.9</v>
      </c>
      <c r="BE788" s="5">
        <v>108.2</v>
      </c>
      <c r="BF788" s="5">
        <v>111.7</v>
      </c>
      <c r="BG788" s="5">
        <v>110.8</v>
      </c>
      <c r="BH788" s="5">
        <v>111.5</v>
      </c>
      <c r="BI788" s="5">
        <v>111.5</v>
      </c>
      <c r="BJ788" s="5">
        <v>111.8</v>
      </c>
      <c r="BK788" s="5">
        <v>111.8</v>
      </c>
      <c r="BL788" s="5">
        <v>111.8</v>
      </c>
      <c r="BM788" s="5">
        <v>110.3</v>
      </c>
      <c r="BN788" s="5">
        <v>110</v>
      </c>
      <c r="BO788" s="5">
        <v>104.6</v>
      </c>
      <c r="BP788" s="5">
        <v>104.2</v>
      </c>
      <c r="BQ788" s="5">
        <v>108.9</v>
      </c>
      <c r="BR788" s="5">
        <v>108.5</v>
      </c>
      <c r="BS788" s="5">
        <v>110.2</v>
      </c>
      <c r="BT788" s="5">
        <v>110.7</v>
      </c>
      <c r="BU788" s="5">
        <v>110.4</v>
      </c>
      <c r="BV788" s="5">
        <v>110.4</v>
      </c>
      <c r="BW788" s="5">
        <v>111.7</v>
      </c>
      <c r="BX788" s="5">
        <v>111.7</v>
      </c>
      <c r="BY788" s="5">
        <v>112.3</v>
      </c>
      <c r="BZ788" s="5">
        <v>111.6</v>
      </c>
      <c r="CA788" s="5">
        <v>114.2</v>
      </c>
      <c r="CB788" s="5">
        <v>113.5</v>
      </c>
      <c r="CC788" s="5">
        <v>113.9</v>
      </c>
      <c r="CD788" s="5">
        <v>114</v>
      </c>
      <c r="CE788" s="5">
        <v>115.8</v>
      </c>
      <c r="CF788" s="5">
        <v>114.5</v>
      </c>
      <c r="CG788" s="5">
        <v>114.5</v>
      </c>
      <c r="CH788" s="5">
        <v>114.5</v>
      </c>
      <c r="CI788" s="5">
        <v>114.4</v>
      </c>
      <c r="CJ788" s="5">
        <v>114.4</v>
      </c>
      <c r="CK788" s="5">
        <v>114.8</v>
      </c>
      <c r="CL788" s="5">
        <v>114.8</v>
      </c>
      <c r="CM788" s="5">
        <v>114.8</v>
      </c>
      <c r="CN788" s="5">
        <v>114.5</v>
      </c>
      <c r="CO788" s="5">
        <v>114.2</v>
      </c>
      <c r="CP788" s="5">
        <v>114.4</v>
      </c>
      <c r="CQ788" s="5">
        <v>114.5</v>
      </c>
      <c r="CR788" s="5">
        <v>113.8</v>
      </c>
      <c r="CS788" s="5">
        <v>115.1</v>
      </c>
      <c r="CT788" s="5">
        <v>114.7</v>
      </c>
      <c r="CU788" s="5">
        <v>114.9</v>
      </c>
      <c r="CV788" s="5">
        <v>115.8</v>
      </c>
      <c r="CW788" s="5">
        <v>116</v>
      </c>
      <c r="CX788" s="5">
        <v>115.8</v>
      </c>
      <c r="CY788" s="5">
        <v>115.1</v>
      </c>
      <c r="CZ788" s="5">
        <v>116.2</v>
      </c>
      <c r="DA788" s="5">
        <v>115.6</v>
      </c>
      <c r="DB788" s="5">
        <v>115.8</v>
      </c>
      <c r="DC788" s="5">
        <v>116.1</v>
      </c>
      <c r="DD788" s="5">
        <v>117</v>
      </c>
      <c r="DE788" s="5">
        <v>117</v>
      </c>
      <c r="DF788" s="5">
        <v>119.7</v>
      </c>
      <c r="DG788" s="5">
        <v>116.8</v>
      </c>
      <c r="DH788" s="5">
        <v>119</v>
      </c>
      <c r="DI788" s="5">
        <v>120.9</v>
      </c>
      <c r="DJ788" s="5">
        <v>122.1</v>
      </c>
      <c r="DK788" s="5">
        <v>123.2</v>
      </c>
      <c r="DL788" s="5">
        <v>124.6</v>
      </c>
      <c r="DM788" s="5">
        <v>125.7</v>
      </c>
      <c r="DN788" s="5">
        <v>126.6</v>
      </c>
      <c r="DO788" s="5">
        <v>127.3</v>
      </c>
      <c r="DP788" s="5">
        <v>125</v>
      </c>
      <c r="DQ788" s="5">
        <v>124.2</v>
      </c>
      <c r="DR788" s="5">
        <v>126.7</v>
      </c>
      <c r="DS788" s="5">
        <v>126.7</v>
      </c>
      <c r="DT788" s="5">
        <v>124.4</v>
      </c>
    </row>
    <row r="789" spans="1:125">
      <c r="A789" s="3" t="s">
        <v>1590</v>
      </c>
      <c r="B789" s="3" t="s">
        <v>1591</v>
      </c>
      <c r="C789" s="4">
        <v>0.46833999999999998</v>
      </c>
      <c r="D789" s="5">
        <v>101</v>
      </c>
      <c r="E789" s="5">
        <v>101.2</v>
      </c>
      <c r="F789" s="5">
        <v>102.3</v>
      </c>
      <c r="G789" s="5">
        <v>103.4</v>
      </c>
      <c r="H789" s="5">
        <v>103.8</v>
      </c>
      <c r="I789" s="5">
        <v>104.8</v>
      </c>
      <c r="J789" s="5">
        <v>101.1</v>
      </c>
      <c r="K789" s="5">
        <v>98.4</v>
      </c>
      <c r="L789" s="5">
        <v>102.2</v>
      </c>
      <c r="M789" s="5">
        <v>102.9</v>
      </c>
      <c r="N789" s="5">
        <v>103.9</v>
      </c>
      <c r="O789" s="5">
        <v>103.2</v>
      </c>
      <c r="P789" s="5">
        <v>104.7</v>
      </c>
      <c r="Q789" s="5">
        <v>105.8</v>
      </c>
      <c r="R789" s="5">
        <v>107.7</v>
      </c>
      <c r="S789" s="5">
        <v>105.3</v>
      </c>
      <c r="T789" s="5">
        <v>111.1</v>
      </c>
      <c r="U789" s="5">
        <v>110</v>
      </c>
      <c r="V789" s="5">
        <v>109.5</v>
      </c>
      <c r="W789" s="5">
        <v>109.4</v>
      </c>
      <c r="X789" s="5">
        <v>105.9</v>
      </c>
      <c r="Y789" s="5">
        <v>106.5</v>
      </c>
      <c r="Z789" s="5">
        <v>107.9</v>
      </c>
      <c r="AA789" s="5">
        <v>107.8</v>
      </c>
      <c r="AB789" s="5">
        <v>105.8</v>
      </c>
      <c r="AC789" s="5">
        <v>105.6</v>
      </c>
      <c r="AD789" s="5">
        <v>109.3</v>
      </c>
      <c r="AE789" s="5">
        <v>105.8</v>
      </c>
      <c r="AF789" s="5">
        <v>108.6</v>
      </c>
      <c r="AG789" s="5">
        <v>110.5</v>
      </c>
      <c r="AH789" s="5">
        <v>107.8</v>
      </c>
      <c r="AI789" s="5">
        <v>106.7</v>
      </c>
      <c r="AJ789" s="5">
        <v>107.3</v>
      </c>
      <c r="AK789" s="5">
        <v>109.6</v>
      </c>
      <c r="AL789" s="5">
        <v>109.6</v>
      </c>
      <c r="AM789" s="5">
        <v>111.2</v>
      </c>
      <c r="AN789" s="5">
        <v>112.3</v>
      </c>
      <c r="AO789" s="5">
        <v>112.9</v>
      </c>
      <c r="AP789" s="5">
        <v>115.1</v>
      </c>
      <c r="AQ789" s="5">
        <v>111.1</v>
      </c>
      <c r="AR789" s="5">
        <v>111.6</v>
      </c>
      <c r="AS789" s="5">
        <v>110.2</v>
      </c>
      <c r="AT789" s="5">
        <v>111</v>
      </c>
      <c r="AU789" s="5">
        <v>111.5</v>
      </c>
      <c r="AV789" s="5">
        <v>113.7</v>
      </c>
      <c r="AW789" s="5">
        <v>113.5</v>
      </c>
      <c r="AX789" s="5">
        <v>114.6</v>
      </c>
      <c r="AY789" s="5">
        <v>114.2</v>
      </c>
      <c r="AZ789" s="5">
        <v>114.9</v>
      </c>
      <c r="BA789" s="5">
        <v>114.7</v>
      </c>
      <c r="BB789" s="5">
        <v>115.1</v>
      </c>
      <c r="BC789" s="5">
        <v>115.4</v>
      </c>
      <c r="BD789" s="5">
        <v>115</v>
      </c>
      <c r="BE789" s="5">
        <v>115.3</v>
      </c>
      <c r="BF789" s="5">
        <v>117</v>
      </c>
      <c r="BG789" s="5">
        <v>115.6</v>
      </c>
      <c r="BH789" s="5">
        <v>116.7</v>
      </c>
      <c r="BI789" s="5">
        <v>116.4</v>
      </c>
      <c r="BJ789" s="5">
        <v>116.7</v>
      </c>
      <c r="BK789" s="5">
        <v>117.1</v>
      </c>
      <c r="BL789" s="5">
        <v>117.3</v>
      </c>
      <c r="BM789" s="5">
        <v>117</v>
      </c>
      <c r="BN789" s="5">
        <v>118.4</v>
      </c>
      <c r="BO789" s="5">
        <v>117.9</v>
      </c>
      <c r="BP789" s="5">
        <v>119.2</v>
      </c>
      <c r="BQ789" s="5">
        <v>119.4</v>
      </c>
      <c r="BR789" s="5">
        <v>120.2</v>
      </c>
      <c r="BS789" s="5">
        <v>120.7</v>
      </c>
      <c r="BT789" s="5">
        <v>119.7</v>
      </c>
      <c r="BU789" s="5">
        <v>121.2</v>
      </c>
      <c r="BV789" s="5">
        <v>121.4</v>
      </c>
      <c r="BW789" s="5">
        <v>121.3</v>
      </c>
      <c r="BX789" s="5">
        <v>121.4</v>
      </c>
      <c r="BY789" s="5">
        <v>123.2</v>
      </c>
      <c r="BZ789" s="5">
        <v>123.4</v>
      </c>
      <c r="CA789" s="5">
        <v>123.7</v>
      </c>
      <c r="CB789" s="5">
        <v>124.2</v>
      </c>
      <c r="CC789" s="5">
        <v>124.1</v>
      </c>
      <c r="CD789" s="5">
        <v>123.2</v>
      </c>
      <c r="CE789" s="5">
        <v>122.9</v>
      </c>
      <c r="CF789" s="5">
        <v>124.3</v>
      </c>
      <c r="CG789" s="5">
        <v>122.8</v>
      </c>
      <c r="CH789" s="5">
        <v>125.2</v>
      </c>
      <c r="CI789" s="5">
        <v>126.6</v>
      </c>
      <c r="CJ789" s="5">
        <v>125.6</v>
      </c>
      <c r="CK789" s="5">
        <v>125.8</v>
      </c>
      <c r="CL789" s="5">
        <v>126.8</v>
      </c>
      <c r="CM789" s="5">
        <v>125.8</v>
      </c>
      <c r="CN789" s="5">
        <v>127.6</v>
      </c>
      <c r="CO789" s="5">
        <v>126.5</v>
      </c>
      <c r="CP789" s="5">
        <v>126.2</v>
      </c>
      <c r="CQ789" s="5">
        <v>126.7</v>
      </c>
      <c r="CR789" s="5">
        <v>126.2</v>
      </c>
      <c r="CS789" s="5">
        <v>125.9</v>
      </c>
      <c r="CT789" s="5">
        <v>126.9</v>
      </c>
      <c r="CU789" s="5">
        <v>125.7</v>
      </c>
      <c r="CV789" s="5">
        <v>125.7</v>
      </c>
      <c r="CW789" s="5">
        <v>127.5</v>
      </c>
      <c r="CX789" s="5">
        <v>126.1</v>
      </c>
      <c r="CY789" s="5">
        <v>126.9</v>
      </c>
      <c r="CZ789" s="5">
        <v>127.5</v>
      </c>
      <c r="DA789" s="5">
        <v>128.30000000000001</v>
      </c>
      <c r="DB789" s="5">
        <v>129.5</v>
      </c>
      <c r="DC789" s="5">
        <v>128.4</v>
      </c>
      <c r="DD789" s="5">
        <v>130.4</v>
      </c>
      <c r="DE789" s="5">
        <v>129.6</v>
      </c>
      <c r="DF789" s="5">
        <v>131.5</v>
      </c>
      <c r="DG789" s="5">
        <v>132.6</v>
      </c>
      <c r="DH789" s="5">
        <v>132.5</v>
      </c>
      <c r="DI789" s="5">
        <v>132.80000000000001</v>
      </c>
      <c r="DJ789" s="5">
        <v>134.1</v>
      </c>
      <c r="DK789" s="5">
        <v>133.1</v>
      </c>
      <c r="DL789" s="5">
        <v>134.1</v>
      </c>
      <c r="DM789" s="5">
        <v>135.5</v>
      </c>
      <c r="DN789" s="5">
        <v>134.19999999999999</v>
      </c>
      <c r="DO789" s="5">
        <v>134.80000000000001</v>
      </c>
      <c r="DP789" s="5">
        <v>136.19999999999999</v>
      </c>
      <c r="DQ789" s="5">
        <v>136.4</v>
      </c>
      <c r="DR789" s="5">
        <v>136.1</v>
      </c>
      <c r="DS789" s="5">
        <v>137.4</v>
      </c>
      <c r="DT789" s="5">
        <v>137.19999999999999</v>
      </c>
    </row>
    <row r="790" spans="1:125">
      <c r="A790" s="3" t="s">
        <v>1592</v>
      </c>
      <c r="B790" s="3" t="s">
        <v>1593</v>
      </c>
      <c r="C790" s="4">
        <v>8.3729999999999999E-2</v>
      </c>
      <c r="D790" s="5">
        <v>106.7</v>
      </c>
      <c r="E790" s="5">
        <v>102.6</v>
      </c>
      <c r="F790" s="5">
        <v>97.6</v>
      </c>
      <c r="G790" s="5">
        <v>108.4</v>
      </c>
      <c r="H790" s="5">
        <v>101.7</v>
      </c>
      <c r="I790" s="5">
        <v>103.7</v>
      </c>
      <c r="J790" s="5">
        <v>91.3</v>
      </c>
      <c r="K790" s="5">
        <v>90.9</v>
      </c>
      <c r="L790" s="5">
        <v>92.7</v>
      </c>
      <c r="M790" s="5">
        <v>92.7</v>
      </c>
      <c r="N790" s="5">
        <v>93</v>
      </c>
      <c r="O790" s="5">
        <v>92.9</v>
      </c>
      <c r="P790" s="5">
        <v>93.3</v>
      </c>
      <c r="Q790" s="5">
        <v>101.1</v>
      </c>
      <c r="R790" s="5">
        <v>93.3</v>
      </c>
      <c r="S790" s="5">
        <v>93.6</v>
      </c>
      <c r="T790" s="5">
        <v>110.4</v>
      </c>
      <c r="U790" s="5">
        <v>111</v>
      </c>
      <c r="V790" s="5">
        <v>109</v>
      </c>
      <c r="W790" s="5">
        <v>108.9</v>
      </c>
      <c r="X790" s="5">
        <v>98.3</v>
      </c>
      <c r="Y790" s="5">
        <v>109.8</v>
      </c>
      <c r="Z790" s="5">
        <v>108.1</v>
      </c>
      <c r="AA790" s="5">
        <v>103.8</v>
      </c>
      <c r="AB790" s="5">
        <v>94.3</v>
      </c>
      <c r="AC790" s="5">
        <v>94.2</v>
      </c>
      <c r="AD790" s="5">
        <v>94.5</v>
      </c>
      <c r="AE790" s="5">
        <v>96.8</v>
      </c>
      <c r="AF790" s="5">
        <v>107.4</v>
      </c>
      <c r="AG790" s="5">
        <v>107.4</v>
      </c>
      <c r="AH790" s="5">
        <v>101.1</v>
      </c>
      <c r="AI790" s="5">
        <v>94.5</v>
      </c>
      <c r="AJ790" s="5">
        <v>95.6</v>
      </c>
      <c r="AK790" s="5">
        <v>95.7</v>
      </c>
      <c r="AL790" s="5">
        <v>101.6</v>
      </c>
      <c r="AM790" s="5">
        <v>101.3</v>
      </c>
      <c r="AN790" s="5">
        <v>108.6</v>
      </c>
      <c r="AO790" s="5">
        <v>109.2</v>
      </c>
      <c r="AP790" s="5">
        <v>115.4</v>
      </c>
      <c r="AQ790" s="5">
        <v>98.2</v>
      </c>
      <c r="AR790" s="5">
        <v>98.8</v>
      </c>
      <c r="AS790" s="5">
        <v>98.8</v>
      </c>
      <c r="AT790" s="5">
        <v>98.8</v>
      </c>
      <c r="AU790" s="5">
        <v>98.8</v>
      </c>
      <c r="AV790" s="5">
        <v>98.5</v>
      </c>
      <c r="AW790" s="5">
        <v>98.7</v>
      </c>
      <c r="AX790" s="5">
        <v>97.7</v>
      </c>
      <c r="AY790" s="5">
        <v>97.7</v>
      </c>
      <c r="AZ790" s="5">
        <v>97.7</v>
      </c>
      <c r="BA790" s="5">
        <v>97.7</v>
      </c>
      <c r="BB790" s="5">
        <v>97.7</v>
      </c>
      <c r="BC790" s="5">
        <v>97.7</v>
      </c>
      <c r="BD790" s="5">
        <v>97.7</v>
      </c>
      <c r="BE790" s="5">
        <v>97.7</v>
      </c>
      <c r="BF790" s="5">
        <v>97.7</v>
      </c>
      <c r="BG790" s="5">
        <v>97.7</v>
      </c>
      <c r="BH790" s="5">
        <v>97.7</v>
      </c>
      <c r="BI790" s="5">
        <v>97.7</v>
      </c>
      <c r="BJ790" s="5">
        <v>97.7</v>
      </c>
      <c r="BK790" s="5">
        <v>98.2</v>
      </c>
      <c r="BL790" s="5">
        <v>98.2</v>
      </c>
      <c r="BM790" s="5">
        <v>98.6</v>
      </c>
      <c r="BN790" s="5">
        <v>98.6</v>
      </c>
      <c r="BO790" s="5">
        <v>96.6</v>
      </c>
      <c r="BP790" s="5">
        <v>99.5</v>
      </c>
      <c r="BQ790" s="5">
        <v>98.9</v>
      </c>
      <c r="BR790" s="5">
        <v>98.9</v>
      </c>
      <c r="BS790" s="5">
        <v>98.9</v>
      </c>
      <c r="BT790" s="5">
        <v>98.8</v>
      </c>
      <c r="BU790" s="5">
        <v>98.7</v>
      </c>
      <c r="BV790" s="5">
        <v>98.8</v>
      </c>
      <c r="BW790" s="5">
        <v>99.3</v>
      </c>
      <c r="BX790" s="5">
        <v>99.9</v>
      </c>
      <c r="BY790" s="5">
        <v>99.6</v>
      </c>
      <c r="BZ790" s="5">
        <v>100.3</v>
      </c>
      <c r="CA790" s="5">
        <v>101.4</v>
      </c>
      <c r="CB790" s="5">
        <v>101.4</v>
      </c>
      <c r="CC790" s="5">
        <v>101.5</v>
      </c>
      <c r="CD790" s="5">
        <v>101.5</v>
      </c>
      <c r="CE790" s="5">
        <v>101.2</v>
      </c>
      <c r="CF790" s="5">
        <v>101.3</v>
      </c>
      <c r="CG790" s="5">
        <v>100.8</v>
      </c>
      <c r="CH790" s="5">
        <v>100.8</v>
      </c>
      <c r="CI790" s="5">
        <v>101</v>
      </c>
      <c r="CJ790" s="5">
        <v>101</v>
      </c>
      <c r="CK790" s="5">
        <v>101.2</v>
      </c>
      <c r="CL790" s="5">
        <v>101.2</v>
      </c>
      <c r="CM790" s="5">
        <v>101.3</v>
      </c>
      <c r="CN790" s="5">
        <v>101.2</v>
      </c>
      <c r="CO790" s="5">
        <v>101.2</v>
      </c>
      <c r="CP790" s="5">
        <v>101.3</v>
      </c>
      <c r="CQ790" s="5">
        <v>101.4</v>
      </c>
      <c r="CR790" s="5">
        <v>99.5</v>
      </c>
      <c r="CS790" s="5">
        <v>101.6</v>
      </c>
      <c r="CT790" s="5">
        <v>101.5</v>
      </c>
      <c r="CU790" s="5">
        <v>101.5</v>
      </c>
      <c r="CV790" s="5">
        <v>101.5</v>
      </c>
      <c r="CW790" s="5">
        <v>101.5</v>
      </c>
      <c r="CX790" s="5">
        <v>99.5</v>
      </c>
      <c r="CY790" s="5">
        <v>102.8</v>
      </c>
      <c r="CZ790" s="5">
        <v>102.8</v>
      </c>
      <c r="DA790" s="5">
        <v>98.5</v>
      </c>
      <c r="DB790" s="5">
        <v>98.5</v>
      </c>
      <c r="DC790" s="5">
        <v>98.6</v>
      </c>
      <c r="DD790" s="5">
        <v>102.7</v>
      </c>
      <c r="DE790" s="5">
        <v>103.7</v>
      </c>
      <c r="DF790" s="5">
        <v>103.7</v>
      </c>
      <c r="DG790" s="5">
        <v>105.4</v>
      </c>
      <c r="DH790" s="5">
        <v>105.8</v>
      </c>
      <c r="DI790" s="5">
        <v>105.5</v>
      </c>
      <c r="DJ790" s="5">
        <v>104.1</v>
      </c>
      <c r="DK790" s="5">
        <v>104.6</v>
      </c>
      <c r="DL790" s="5">
        <v>107.6</v>
      </c>
      <c r="DM790" s="5">
        <v>108.2</v>
      </c>
      <c r="DN790" s="5">
        <v>107.6</v>
      </c>
      <c r="DO790" s="5">
        <v>107.2</v>
      </c>
      <c r="DP790" s="5">
        <v>108.2</v>
      </c>
      <c r="DQ790" s="5">
        <v>108.7</v>
      </c>
      <c r="DR790" s="5">
        <v>112.4</v>
      </c>
      <c r="DS790" s="5">
        <v>112</v>
      </c>
      <c r="DT790" s="5">
        <v>112.2</v>
      </c>
    </row>
    <row r="791" spans="1:125">
      <c r="A791" s="34" t="s">
        <v>1594</v>
      </c>
      <c r="B791" s="3" t="s">
        <v>1595</v>
      </c>
      <c r="C791" s="4">
        <v>9.1079999999999994E-2</v>
      </c>
      <c r="D791" s="5">
        <v>102.3</v>
      </c>
      <c r="E791" s="5">
        <v>105.9</v>
      </c>
      <c r="F791" s="5">
        <v>109.5</v>
      </c>
      <c r="G791" s="5">
        <v>108.1</v>
      </c>
      <c r="H791" s="5">
        <v>110.1</v>
      </c>
      <c r="I791" s="5">
        <v>109.8</v>
      </c>
      <c r="J791" s="5">
        <v>108.9</v>
      </c>
      <c r="K791" s="5">
        <v>103.4</v>
      </c>
      <c r="L791" s="5">
        <v>110.1</v>
      </c>
      <c r="M791" s="5">
        <v>108.8</v>
      </c>
      <c r="N791" s="5">
        <v>107.7</v>
      </c>
      <c r="O791" s="5">
        <v>115.5</v>
      </c>
      <c r="P791" s="5">
        <v>112.5</v>
      </c>
      <c r="Q791" s="5">
        <v>108.4</v>
      </c>
      <c r="R791" s="5">
        <v>112.6</v>
      </c>
      <c r="S791" s="5">
        <v>107.3</v>
      </c>
      <c r="T791" s="5">
        <v>112.9</v>
      </c>
      <c r="U791" s="5">
        <v>112</v>
      </c>
      <c r="V791" s="5">
        <v>110.7</v>
      </c>
      <c r="W791" s="5">
        <v>112.9</v>
      </c>
      <c r="X791" s="5">
        <v>109.1</v>
      </c>
      <c r="Y791" s="5">
        <v>107.5</v>
      </c>
      <c r="Z791" s="5">
        <v>114</v>
      </c>
      <c r="AA791" s="5">
        <v>113.3</v>
      </c>
      <c r="AB791" s="5">
        <v>115</v>
      </c>
      <c r="AC791" s="5">
        <v>116.7</v>
      </c>
      <c r="AD791" s="5">
        <v>119.1</v>
      </c>
      <c r="AE791" s="5">
        <v>115.5</v>
      </c>
      <c r="AF791" s="5">
        <v>117.7</v>
      </c>
      <c r="AG791" s="5">
        <v>119.2</v>
      </c>
      <c r="AH791" s="5">
        <v>116</v>
      </c>
      <c r="AI791" s="5">
        <v>115.3</v>
      </c>
      <c r="AJ791" s="5">
        <v>115.7</v>
      </c>
      <c r="AK791" s="5">
        <v>119.5</v>
      </c>
      <c r="AL791" s="5">
        <v>122</v>
      </c>
      <c r="AM791" s="5">
        <v>123.1</v>
      </c>
      <c r="AN791" s="5">
        <v>122.7</v>
      </c>
      <c r="AO791" s="5">
        <v>118.9</v>
      </c>
      <c r="AP791" s="5">
        <v>120.1</v>
      </c>
      <c r="AQ791" s="5">
        <v>122.9</v>
      </c>
      <c r="AR791" s="5">
        <v>125.9</v>
      </c>
      <c r="AS791" s="5">
        <v>124.6</v>
      </c>
      <c r="AT791" s="5">
        <v>124.2</v>
      </c>
      <c r="AU791" s="5">
        <v>124.9</v>
      </c>
      <c r="AV791" s="5">
        <v>124.8</v>
      </c>
      <c r="AW791" s="5">
        <v>124.8</v>
      </c>
      <c r="AX791" s="5">
        <v>128.30000000000001</v>
      </c>
      <c r="AY791" s="5">
        <v>128.30000000000001</v>
      </c>
      <c r="AZ791" s="5">
        <v>131.6</v>
      </c>
      <c r="BA791" s="5">
        <v>131.6</v>
      </c>
      <c r="BB791" s="5">
        <v>131.80000000000001</v>
      </c>
      <c r="BC791" s="5">
        <v>132</v>
      </c>
      <c r="BD791" s="5">
        <v>131.80000000000001</v>
      </c>
      <c r="BE791" s="5">
        <v>131.80000000000001</v>
      </c>
      <c r="BF791" s="5">
        <v>136.19999999999999</v>
      </c>
      <c r="BG791" s="5">
        <v>136.5</v>
      </c>
      <c r="BH791" s="5">
        <v>136.1</v>
      </c>
      <c r="BI791" s="5">
        <v>136.4</v>
      </c>
      <c r="BJ791" s="5">
        <v>136.4</v>
      </c>
      <c r="BK791" s="5">
        <v>136.4</v>
      </c>
      <c r="BL791" s="5">
        <v>137.30000000000001</v>
      </c>
      <c r="BM791" s="5">
        <v>135.6</v>
      </c>
      <c r="BN791" s="5">
        <v>140</v>
      </c>
      <c r="BO791" s="5">
        <v>139.9</v>
      </c>
      <c r="BP791" s="5">
        <v>140.19999999999999</v>
      </c>
      <c r="BQ791" s="5">
        <v>138.30000000000001</v>
      </c>
      <c r="BR791" s="5">
        <v>139.30000000000001</v>
      </c>
      <c r="BS791" s="5">
        <v>139.4</v>
      </c>
      <c r="BT791" s="5">
        <v>139.4</v>
      </c>
      <c r="BU791" s="5">
        <v>139.4</v>
      </c>
      <c r="BV791" s="5">
        <v>139.4</v>
      </c>
      <c r="BW791" s="5">
        <v>141.4</v>
      </c>
      <c r="BX791" s="5">
        <v>144.1</v>
      </c>
      <c r="BY791" s="5">
        <v>147</v>
      </c>
      <c r="BZ791" s="5">
        <v>143.80000000000001</v>
      </c>
      <c r="CA791" s="5">
        <v>143.80000000000001</v>
      </c>
      <c r="CB791" s="5">
        <v>147.69999999999999</v>
      </c>
      <c r="CC791" s="5">
        <v>147.69999999999999</v>
      </c>
      <c r="CD791" s="5">
        <v>149.6</v>
      </c>
      <c r="CE791" s="5">
        <v>149.6</v>
      </c>
      <c r="CF791" s="5">
        <v>148.5</v>
      </c>
      <c r="CG791" s="5">
        <v>149</v>
      </c>
      <c r="CH791" s="5">
        <v>151.6</v>
      </c>
      <c r="CI791" s="5">
        <v>151.6</v>
      </c>
      <c r="CJ791" s="5">
        <v>149.5</v>
      </c>
      <c r="CK791" s="5">
        <v>149.5</v>
      </c>
      <c r="CL791" s="5">
        <v>151.30000000000001</v>
      </c>
      <c r="CM791" s="5">
        <v>152.9</v>
      </c>
      <c r="CN791" s="5">
        <v>149.5</v>
      </c>
      <c r="CO791" s="5">
        <v>149.5</v>
      </c>
      <c r="CP791" s="5">
        <v>151.19999999999999</v>
      </c>
      <c r="CQ791" s="5">
        <v>152.9</v>
      </c>
      <c r="CR791" s="5">
        <v>149.4</v>
      </c>
      <c r="CS791" s="5">
        <v>149.4</v>
      </c>
      <c r="CT791" s="5">
        <v>149.4</v>
      </c>
      <c r="CU791" s="5">
        <v>148.69999999999999</v>
      </c>
      <c r="CV791" s="5">
        <v>148.69999999999999</v>
      </c>
      <c r="CW791" s="5">
        <v>149.4</v>
      </c>
      <c r="CX791" s="5">
        <v>150.30000000000001</v>
      </c>
      <c r="CY791" s="5">
        <v>149.4</v>
      </c>
      <c r="CZ791" s="5">
        <v>149.5</v>
      </c>
      <c r="DA791" s="5">
        <v>151.30000000000001</v>
      </c>
      <c r="DB791" s="5">
        <v>151.30000000000001</v>
      </c>
      <c r="DC791" s="5">
        <v>152.9</v>
      </c>
      <c r="DD791" s="5">
        <v>151.30000000000001</v>
      </c>
      <c r="DE791" s="5">
        <v>151.30000000000001</v>
      </c>
      <c r="DF791" s="5">
        <v>153</v>
      </c>
      <c r="DG791" s="5">
        <v>153</v>
      </c>
      <c r="DH791" s="5">
        <v>153.30000000000001</v>
      </c>
      <c r="DI791" s="5">
        <v>153.30000000000001</v>
      </c>
      <c r="DJ791" s="5">
        <v>154.6</v>
      </c>
      <c r="DK791" s="5">
        <v>153.4</v>
      </c>
      <c r="DL791" s="5">
        <v>153.4</v>
      </c>
      <c r="DM791" s="5">
        <v>158</v>
      </c>
      <c r="DN791" s="5">
        <v>157.69999999999999</v>
      </c>
      <c r="DO791" s="5">
        <v>158.1</v>
      </c>
      <c r="DP791" s="5">
        <v>158.1</v>
      </c>
      <c r="DQ791" s="5">
        <v>159.6</v>
      </c>
      <c r="DR791" s="5">
        <v>159.6</v>
      </c>
      <c r="DS791" s="5">
        <v>159.6</v>
      </c>
      <c r="DT791" s="5">
        <v>159.6</v>
      </c>
      <c r="DU791" s="5">
        <v>110.1</v>
      </c>
    </row>
    <row r="792" spans="1:125">
      <c r="A792" s="3" t="s">
        <v>1596</v>
      </c>
      <c r="B792" s="3" t="s">
        <v>1597</v>
      </c>
      <c r="C792" s="4">
        <v>7.3099999999999997E-3</v>
      </c>
      <c r="D792" s="5">
        <v>104</v>
      </c>
      <c r="E792" s="5">
        <v>100.4</v>
      </c>
      <c r="F792" s="5">
        <v>102.2</v>
      </c>
      <c r="G792" s="5">
        <v>106.3</v>
      </c>
      <c r="H792" s="5">
        <v>99.1</v>
      </c>
      <c r="I792" s="5">
        <v>111.1</v>
      </c>
      <c r="J792" s="5">
        <v>111.4</v>
      </c>
      <c r="K792" s="5">
        <v>111.7</v>
      </c>
      <c r="L792" s="5">
        <v>103.4</v>
      </c>
      <c r="M792" s="5">
        <v>103</v>
      </c>
      <c r="N792" s="5">
        <v>100.7</v>
      </c>
      <c r="O792" s="5">
        <v>105.3</v>
      </c>
      <c r="P792" s="5">
        <v>99.2</v>
      </c>
      <c r="Q792" s="5">
        <v>99</v>
      </c>
      <c r="R792" s="5">
        <v>98.4</v>
      </c>
      <c r="S792" s="5">
        <v>98.8</v>
      </c>
      <c r="T792" s="5">
        <v>103.4</v>
      </c>
      <c r="U792" s="5">
        <v>102.3</v>
      </c>
      <c r="V792" s="5">
        <v>108</v>
      </c>
      <c r="W792" s="5">
        <v>101.4</v>
      </c>
      <c r="X792" s="5">
        <v>105.3</v>
      </c>
      <c r="Y792" s="5">
        <v>102.5</v>
      </c>
      <c r="Z792" s="5">
        <v>92</v>
      </c>
      <c r="AA792" s="5">
        <v>104.1</v>
      </c>
      <c r="AB792" s="5">
        <v>96.4</v>
      </c>
      <c r="AC792" s="5">
        <v>100.1</v>
      </c>
      <c r="AD792" s="5">
        <v>118.7</v>
      </c>
      <c r="AE792" s="5">
        <v>109.4</v>
      </c>
      <c r="AF792" s="5">
        <v>119.1</v>
      </c>
      <c r="AG792" s="5">
        <v>124.2</v>
      </c>
      <c r="AH792" s="5">
        <v>113.5</v>
      </c>
      <c r="AI792" s="5">
        <v>113</v>
      </c>
      <c r="AJ792" s="5">
        <v>114.3</v>
      </c>
      <c r="AK792" s="5">
        <v>118.4</v>
      </c>
      <c r="AL792" s="5">
        <v>119.8</v>
      </c>
      <c r="AM792" s="5">
        <v>134.4</v>
      </c>
      <c r="AN792" s="5">
        <v>113.6</v>
      </c>
      <c r="AO792" s="5">
        <v>131.6</v>
      </c>
      <c r="AP792" s="5">
        <v>125.3</v>
      </c>
      <c r="AQ792" s="5">
        <v>138.69999999999999</v>
      </c>
      <c r="AR792" s="5">
        <v>138.69999999999999</v>
      </c>
      <c r="AS792" s="5">
        <v>138.69999999999999</v>
      </c>
      <c r="AT792" s="5">
        <v>138.69999999999999</v>
      </c>
      <c r="AU792" s="5">
        <v>138.69999999999999</v>
      </c>
      <c r="AV792" s="5">
        <v>138.69999999999999</v>
      </c>
      <c r="AW792" s="5">
        <v>134.30000000000001</v>
      </c>
      <c r="AX792" s="5">
        <v>139.1</v>
      </c>
      <c r="AY792" s="5">
        <v>138.5</v>
      </c>
      <c r="AZ792" s="5">
        <v>141.69999999999999</v>
      </c>
      <c r="BA792" s="5">
        <v>139.30000000000001</v>
      </c>
      <c r="BB792" s="5">
        <v>140.4</v>
      </c>
      <c r="BC792" s="5">
        <v>139</v>
      </c>
      <c r="BD792" s="5">
        <v>141.9</v>
      </c>
      <c r="BE792" s="5">
        <v>138.9</v>
      </c>
      <c r="BF792" s="5">
        <v>140</v>
      </c>
      <c r="BG792" s="5">
        <v>137.5</v>
      </c>
      <c r="BH792" s="5">
        <v>138.9</v>
      </c>
      <c r="BI792" s="5">
        <v>136.30000000000001</v>
      </c>
      <c r="BJ792" s="5">
        <v>141</v>
      </c>
      <c r="BK792" s="5">
        <v>142.19999999999999</v>
      </c>
      <c r="BL792" s="5">
        <v>140.9</v>
      </c>
      <c r="BM792" s="5">
        <v>139.6</v>
      </c>
      <c r="BN792" s="5">
        <v>140.5</v>
      </c>
      <c r="BO792" s="5">
        <v>136.80000000000001</v>
      </c>
      <c r="BP792" s="5">
        <v>140.30000000000001</v>
      </c>
      <c r="BQ792" s="5">
        <v>136.4</v>
      </c>
      <c r="BR792" s="5">
        <v>138.69999999999999</v>
      </c>
      <c r="BS792" s="5">
        <v>138.5</v>
      </c>
      <c r="BT792" s="5">
        <v>139.5</v>
      </c>
      <c r="BU792" s="5">
        <v>136.80000000000001</v>
      </c>
      <c r="BV792" s="5">
        <v>140.69999999999999</v>
      </c>
      <c r="BW792" s="5">
        <v>141.6</v>
      </c>
      <c r="BX792" s="5">
        <v>144.1</v>
      </c>
      <c r="BY792" s="5">
        <v>142.4</v>
      </c>
      <c r="BZ792" s="5">
        <v>140.5</v>
      </c>
      <c r="CA792" s="5">
        <v>145.19999999999999</v>
      </c>
      <c r="CB792" s="5">
        <v>141.5</v>
      </c>
      <c r="CC792" s="5">
        <v>141.1</v>
      </c>
      <c r="CD792" s="5">
        <v>142.69999999999999</v>
      </c>
      <c r="CE792" s="5">
        <v>145.69999999999999</v>
      </c>
      <c r="CF792" s="5">
        <v>142.5</v>
      </c>
      <c r="CG792" s="5">
        <v>144.1</v>
      </c>
      <c r="CH792" s="5">
        <v>144.69999999999999</v>
      </c>
      <c r="CI792" s="5">
        <v>140.4</v>
      </c>
      <c r="CJ792" s="5">
        <v>141.19999999999999</v>
      </c>
      <c r="CK792" s="5">
        <v>142.6</v>
      </c>
      <c r="CL792" s="5">
        <v>141.9</v>
      </c>
      <c r="CM792" s="5">
        <v>146.5</v>
      </c>
      <c r="CN792" s="5">
        <v>143.1</v>
      </c>
      <c r="CO792" s="5">
        <v>141.69999999999999</v>
      </c>
      <c r="CP792" s="5">
        <v>149.19999999999999</v>
      </c>
      <c r="CQ792" s="5">
        <v>143.19999999999999</v>
      </c>
      <c r="CR792" s="5">
        <v>140.69999999999999</v>
      </c>
      <c r="CS792" s="5">
        <v>140.69999999999999</v>
      </c>
      <c r="CT792" s="5">
        <v>140.69999999999999</v>
      </c>
      <c r="CU792" s="5">
        <v>140.69999999999999</v>
      </c>
      <c r="CV792" s="5">
        <v>140.69999999999999</v>
      </c>
      <c r="CW792" s="5">
        <v>140.69999999999999</v>
      </c>
      <c r="CX792" s="5">
        <v>143</v>
      </c>
      <c r="CY792" s="5">
        <v>140.30000000000001</v>
      </c>
      <c r="CZ792" s="5">
        <v>143.5</v>
      </c>
      <c r="DA792" s="5">
        <v>142.19999999999999</v>
      </c>
      <c r="DB792" s="5">
        <v>141.1</v>
      </c>
      <c r="DC792" s="5">
        <v>144.1</v>
      </c>
      <c r="DD792" s="5">
        <v>145.30000000000001</v>
      </c>
      <c r="DE792" s="5">
        <v>151.19999999999999</v>
      </c>
      <c r="DF792" s="5">
        <v>149.1</v>
      </c>
      <c r="DG792" s="5">
        <v>147.5</v>
      </c>
      <c r="DH792" s="5">
        <v>154.80000000000001</v>
      </c>
      <c r="DI792" s="5">
        <v>152.4</v>
      </c>
      <c r="DJ792" s="5">
        <v>155.19999999999999</v>
      </c>
      <c r="DK792" s="5">
        <v>140.4</v>
      </c>
      <c r="DL792" s="5">
        <v>139.30000000000001</v>
      </c>
      <c r="DM792" s="5">
        <v>139.80000000000001</v>
      </c>
      <c r="DN792" s="5">
        <v>139.80000000000001</v>
      </c>
      <c r="DO792" s="5">
        <v>141.9</v>
      </c>
      <c r="DP792" s="5">
        <v>140.6</v>
      </c>
      <c r="DQ792" s="5">
        <v>142.19999999999999</v>
      </c>
      <c r="DR792" s="5">
        <v>142.1</v>
      </c>
      <c r="DS792" s="5">
        <v>142.1</v>
      </c>
      <c r="DT792" s="5">
        <v>128</v>
      </c>
    </row>
    <row r="793" spans="1:125">
      <c r="A793" s="3" t="s">
        <v>1598</v>
      </c>
      <c r="B793" s="3" t="s">
        <v>1599</v>
      </c>
      <c r="C793" s="4">
        <v>0.19273000000000001</v>
      </c>
      <c r="D793" s="5">
        <v>99.2</v>
      </c>
      <c r="E793" s="5">
        <v>99.4</v>
      </c>
      <c r="F793" s="5">
        <v>102.4</v>
      </c>
      <c r="G793" s="5">
        <v>101</v>
      </c>
      <c r="H793" s="5">
        <v>105.6</v>
      </c>
      <c r="I793" s="5">
        <v>106.8</v>
      </c>
      <c r="J793" s="5">
        <v>103.6</v>
      </c>
      <c r="K793" s="5">
        <v>99.8</v>
      </c>
      <c r="L793" s="5">
        <v>105.4</v>
      </c>
      <c r="M793" s="5">
        <v>107.2</v>
      </c>
      <c r="N793" s="5">
        <v>110</v>
      </c>
      <c r="O793" s="5">
        <v>104.7</v>
      </c>
      <c r="P793" s="5">
        <v>107.7</v>
      </c>
      <c r="Q793" s="5">
        <v>108.4</v>
      </c>
      <c r="R793" s="5">
        <v>113</v>
      </c>
      <c r="S793" s="5">
        <v>110.7</v>
      </c>
      <c r="T793" s="5">
        <v>113.6</v>
      </c>
      <c r="U793" s="5">
        <v>110.9</v>
      </c>
      <c r="V793" s="5">
        <v>112.9</v>
      </c>
      <c r="W793" s="5">
        <v>111.9</v>
      </c>
      <c r="X793" s="5">
        <v>109.5</v>
      </c>
      <c r="Y793" s="5">
        <v>107</v>
      </c>
      <c r="Z793" s="5">
        <v>108.2</v>
      </c>
      <c r="AA793" s="5">
        <v>108.9</v>
      </c>
      <c r="AB793" s="5">
        <v>106</v>
      </c>
      <c r="AC793" s="5">
        <v>103.4</v>
      </c>
      <c r="AD793" s="5">
        <v>110.4</v>
      </c>
      <c r="AE793" s="5">
        <v>103</v>
      </c>
      <c r="AF793" s="5">
        <v>103.5</v>
      </c>
      <c r="AG793" s="5">
        <v>107.3</v>
      </c>
      <c r="AH793" s="5">
        <v>105.4</v>
      </c>
      <c r="AI793" s="5">
        <v>106</v>
      </c>
      <c r="AJ793" s="5">
        <v>106.8</v>
      </c>
      <c r="AK793" s="5">
        <v>110.2</v>
      </c>
      <c r="AL793" s="5">
        <v>106.5</v>
      </c>
      <c r="AM793" s="5">
        <v>108.9</v>
      </c>
      <c r="AN793" s="5">
        <v>109.3</v>
      </c>
      <c r="AO793" s="5">
        <v>111.6</v>
      </c>
      <c r="AP793" s="5">
        <v>113.9</v>
      </c>
      <c r="AQ793" s="5">
        <v>109.8</v>
      </c>
      <c r="AR793" s="5">
        <v>109.4</v>
      </c>
      <c r="AS793" s="5">
        <v>106.1</v>
      </c>
      <c r="AT793" s="5">
        <v>107.6</v>
      </c>
      <c r="AU793" s="5">
        <v>108.5</v>
      </c>
      <c r="AV793" s="5">
        <v>114</v>
      </c>
      <c r="AW793" s="5">
        <v>113.5</v>
      </c>
      <c r="AX793" s="5">
        <v>114.7</v>
      </c>
      <c r="AY793" s="5">
        <v>113.9</v>
      </c>
      <c r="AZ793" s="5">
        <v>113.8</v>
      </c>
      <c r="BA793" s="5">
        <v>113.4</v>
      </c>
      <c r="BB793" s="5">
        <v>114.3</v>
      </c>
      <c r="BC793" s="5">
        <v>115</v>
      </c>
      <c r="BD793" s="5">
        <v>114.1</v>
      </c>
      <c r="BE793" s="5">
        <v>114.8</v>
      </c>
      <c r="BF793" s="5">
        <v>116.9</v>
      </c>
      <c r="BG793" s="5">
        <v>113.4</v>
      </c>
      <c r="BH793" s="5">
        <v>116.2</v>
      </c>
      <c r="BI793" s="5">
        <v>115.6</v>
      </c>
      <c r="BJ793" s="5">
        <v>116.5</v>
      </c>
      <c r="BK793" s="5">
        <v>117.2</v>
      </c>
      <c r="BL793" s="5">
        <v>116.6</v>
      </c>
      <c r="BM793" s="5">
        <v>116.5</v>
      </c>
      <c r="BN793" s="5">
        <v>116.5</v>
      </c>
      <c r="BO793" s="5">
        <v>115.7</v>
      </c>
      <c r="BP793" s="5">
        <v>117.1</v>
      </c>
      <c r="BQ793" s="5">
        <v>118.7</v>
      </c>
      <c r="BR793" s="5">
        <v>120</v>
      </c>
      <c r="BS793" s="5">
        <v>121.1</v>
      </c>
      <c r="BT793" s="5">
        <v>118.6</v>
      </c>
      <c r="BU793" s="5">
        <v>122.3</v>
      </c>
      <c r="BV793" s="5">
        <v>123.2</v>
      </c>
      <c r="BW793" s="5">
        <v>121.5</v>
      </c>
      <c r="BX793" s="5">
        <v>120.3</v>
      </c>
      <c r="BY793" s="5">
        <v>123.5</v>
      </c>
      <c r="BZ793" s="5">
        <v>125.2</v>
      </c>
      <c r="CA793" s="5">
        <v>125.2</v>
      </c>
      <c r="CB793" s="5">
        <v>124.7</v>
      </c>
      <c r="CC793" s="5">
        <v>124.6</v>
      </c>
      <c r="CD793" s="5">
        <v>121.6</v>
      </c>
      <c r="CE793" s="5">
        <v>120.4</v>
      </c>
      <c r="CF793" s="5">
        <v>124.8</v>
      </c>
      <c r="CG793" s="5">
        <v>121.2</v>
      </c>
      <c r="CH793" s="5">
        <v>125.5</v>
      </c>
      <c r="CI793" s="5">
        <v>129</v>
      </c>
      <c r="CJ793" s="5">
        <v>127.8</v>
      </c>
      <c r="CK793" s="5">
        <v>128.1</v>
      </c>
      <c r="CL793" s="5">
        <v>130</v>
      </c>
      <c r="CM793" s="5">
        <v>126.5</v>
      </c>
      <c r="CN793" s="5">
        <v>131.69999999999999</v>
      </c>
      <c r="CO793" s="5">
        <v>129.5</v>
      </c>
      <c r="CP793" s="5">
        <v>127.9</v>
      </c>
      <c r="CQ793" s="5">
        <v>128.6</v>
      </c>
      <c r="CR793" s="5">
        <v>129.9</v>
      </c>
      <c r="CS793" s="5">
        <v>128.5</v>
      </c>
      <c r="CT793" s="5">
        <v>130.69999999999999</v>
      </c>
      <c r="CU793" s="5">
        <v>128</v>
      </c>
      <c r="CV793" s="5">
        <v>128</v>
      </c>
      <c r="CW793" s="5">
        <v>132.19999999999999</v>
      </c>
      <c r="CX793" s="5">
        <v>129.4</v>
      </c>
      <c r="CY793" s="5">
        <v>130.1</v>
      </c>
      <c r="CZ793" s="5">
        <v>131.6</v>
      </c>
      <c r="DA793" s="5">
        <v>133</v>
      </c>
      <c r="DB793" s="5">
        <v>135.9</v>
      </c>
      <c r="DC793" s="5">
        <v>133.30000000000001</v>
      </c>
      <c r="DD793" s="5">
        <v>136.4</v>
      </c>
      <c r="DE793" s="5">
        <v>134.1</v>
      </c>
      <c r="DF793" s="5">
        <v>138</v>
      </c>
      <c r="DG793" s="5">
        <v>138.6</v>
      </c>
      <c r="DH793" s="5">
        <v>137.80000000000001</v>
      </c>
      <c r="DI793" s="5">
        <v>138.69999999999999</v>
      </c>
      <c r="DJ793" s="5">
        <v>140.69999999999999</v>
      </c>
      <c r="DK793" s="5">
        <v>139.4</v>
      </c>
      <c r="DL793" s="5">
        <v>140.5</v>
      </c>
      <c r="DM793" s="5">
        <v>141.5</v>
      </c>
      <c r="DN793" s="5">
        <v>138.6</v>
      </c>
      <c r="DO793" s="5">
        <v>139.80000000000001</v>
      </c>
      <c r="DP793" s="5">
        <v>142.69999999999999</v>
      </c>
      <c r="DQ793" s="5">
        <v>142.30000000000001</v>
      </c>
      <c r="DR793" s="5">
        <v>139.80000000000001</v>
      </c>
      <c r="DS793" s="5">
        <v>142.80000000000001</v>
      </c>
      <c r="DT793" s="5">
        <v>142.69999999999999</v>
      </c>
    </row>
    <row r="794" spans="1:125">
      <c r="A794" s="3" t="s">
        <v>1600</v>
      </c>
      <c r="B794" s="3" t="s">
        <v>1601</v>
      </c>
      <c r="C794" s="4">
        <v>1.2760000000000001E-2</v>
      </c>
      <c r="D794" s="5">
        <v>91.2</v>
      </c>
      <c r="E794" s="5">
        <v>95.9</v>
      </c>
      <c r="F794" s="5">
        <v>95.9</v>
      </c>
      <c r="G794" s="5">
        <v>91.6</v>
      </c>
      <c r="H794" s="5">
        <v>91.6</v>
      </c>
      <c r="I794" s="5">
        <v>91.6</v>
      </c>
      <c r="J794" s="5">
        <v>91.6</v>
      </c>
      <c r="K794" s="5">
        <v>91.6</v>
      </c>
      <c r="L794" s="5">
        <v>91.6</v>
      </c>
      <c r="M794" s="5">
        <v>93.4</v>
      </c>
      <c r="N794" s="5">
        <v>93.4</v>
      </c>
      <c r="O794" s="5">
        <v>93.4</v>
      </c>
      <c r="P794" s="5">
        <v>93.4</v>
      </c>
      <c r="Q794" s="5">
        <v>100.2</v>
      </c>
      <c r="R794" s="5">
        <v>119.2</v>
      </c>
      <c r="S794" s="5">
        <v>103.1</v>
      </c>
      <c r="T794" s="5">
        <v>122.2</v>
      </c>
      <c r="U794" s="5">
        <v>122.2</v>
      </c>
      <c r="V794" s="5">
        <v>101.7</v>
      </c>
      <c r="W794" s="5">
        <v>101.7</v>
      </c>
      <c r="X794" s="5">
        <v>101.7</v>
      </c>
      <c r="Y794" s="5">
        <v>101.4</v>
      </c>
      <c r="Z794" s="5">
        <v>105.1</v>
      </c>
      <c r="AA794" s="5">
        <v>105.1</v>
      </c>
      <c r="AB794" s="5">
        <v>104</v>
      </c>
      <c r="AC794" s="5">
        <v>104</v>
      </c>
      <c r="AD794" s="5">
        <v>104</v>
      </c>
      <c r="AE794" s="5">
        <v>104</v>
      </c>
      <c r="AF794" s="5">
        <v>104</v>
      </c>
      <c r="AG794" s="5">
        <v>104</v>
      </c>
      <c r="AH794" s="5">
        <v>104</v>
      </c>
      <c r="AI794" s="5">
        <v>104</v>
      </c>
      <c r="AJ794" s="5">
        <v>104</v>
      </c>
      <c r="AK794" s="5">
        <v>105.2</v>
      </c>
      <c r="AL794" s="5">
        <v>102.8</v>
      </c>
      <c r="AM794" s="5">
        <v>108.5</v>
      </c>
      <c r="AN794" s="5">
        <v>108.5</v>
      </c>
      <c r="AO794" s="5">
        <v>108.5</v>
      </c>
      <c r="AP794" s="5">
        <v>108.5</v>
      </c>
      <c r="AQ794" s="5">
        <v>108.5</v>
      </c>
      <c r="AR794" s="5">
        <v>107.5</v>
      </c>
      <c r="AS794" s="5">
        <v>113.1</v>
      </c>
      <c r="AT794" s="5">
        <v>113.1</v>
      </c>
      <c r="AU794" s="5">
        <v>113.1</v>
      </c>
      <c r="AV794" s="5">
        <v>113.1</v>
      </c>
      <c r="AW794" s="5">
        <v>113.1</v>
      </c>
      <c r="AX794" s="5">
        <v>113.1</v>
      </c>
      <c r="AY794" s="5">
        <v>113.1</v>
      </c>
      <c r="AZ794" s="5">
        <v>113.1</v>
      </c>
      <c r="BA794" s="5">
        <v>113.1</v>
      </c>
      <c r="BB794" s="5">
        <v>113.1</v>
      </c>
      <c r="BC794" s="5">
        <v>113.1</v>
      </c>
      <c r="BD794" s="5">
        <v>113.1</v>
      </c>
      <c r="BE794" s="5">
        <v>113.1</v>
      </c>
      <c r="BF794" s="5">
        <v>113.1</v>
      </c>
      <c r="BG794" s="5">
        <v>113.1</v>
      </c>
      <c r="BH794" s="5">
        <v>113.1</v>
      </c>
      <c r="BI794" s="5">
        <v>112.6</v>
      </c>
      <c r="BJ794" s="5">
        <v>107.5</v>
      </c>
      <c r="BK794" s="5">
        <v>107.5</v>
      </c>
      <c r="BL794" s="5">
        <v>107.7</v>
      </c>
      <c r="BM794" s="5">
        <v>107.6</v>
      </c>
      <c r="BN794" s="5">
        <v>107.6</v>
      </c>
      <c r="BO794" s="5">
        <v>107.6</v>
      </c>
      <c r="BP794" s="5">
        <v>109.9</v>
      </c>
      <c r="BQ794" s="5">
        <v>109.2</v>
      </c>
      <c r="BR794" s="5">
        <v>109.2</v>
      </c>
      <c r="BS794" s="5">
        <v>109.2</v>
      </c>
      <c r="BT794" s="5">
        <v>112.2</v>
      </c>
      <c r="BU794" s="5">
        <v>114.7</v>
      </c>
      <c r="BV794" s="5">
        <v>107.6</v>
      </c>
      <c r="BW794" s="5">
        <v>110.4</v>
      </c>
      <c r="BX794" s="5">
        <v>109.4</v>
      </c>
      <c r="BY794" s="5">
        <v>105.9</v>
      </c>
      <c r="BZ794" s="5">
        <v>104.6</v>
      </c>
      <c r="CA794" s="5">
        <v>107.7</v>
      </c>
      <c r="CB794" s="5">
        <v>106.5</v>
      </c>
      <c r="CC794" s="5">
        <v>106.5</v>
      </c>
      <c r="CD794" s="5">
        <v>106.5</v>
      </c>
      <c r="CE794" s="5">
        <v>106.6</v>
      </c>
      <c r="CF794" s="5">
        <v>105.2</v>
      </c>
      <c r="CG794" s="5">
        <v>104.2</v>
      </c>
      <c r="CH794" s="5">
        <v>106.5</v>
      </c>
      <c r="CI794" s="5">
        <v>105.9</v>
      </c>
      <c r="CJ794" s="5">
        <v>105.9</v>
      </c>
      <c r="CK794" s="5">
        <v>105.9</v>
      </c>
      <c r="CL794" s="5">
        <v>105.9</v>
      </c>
      <c r="CM794" s="5">
        <v>105.9</v>
      </c>
      <c r="CN794" s="5">
        <v>115.5</v>
      </c>
      <c r="CO794" s="5">
        <v>111.2</v>
      </c>
      <c r="CP794" s="5">
        <v>111.1</v>
      </c>
      <c r="CQ794" s="5">
        <v>110.6</v>
      </c>
      <c r="CR794" s="5">
        <v>110.6</v>
      </c>
      <c r="CS794" s="5">
        <v>110.6</v>
      </c>
      <c r="CT794" s="5">
        <v>110.6</v>
      </c>
      <c r="CU794" s="5">
        <v>110.6</v>
      </c>
      <c r="CV794" s="5">
        <v>111.3</v>
      </c>
      <c r="CW794" s="5">
        <v>111.7</v>
      </c>
      <c r="CX794" s="5">
        <v>105.4</v>
      </c>
      <c r="CY794" s="5">
        <v>106.6</v>
      </c>
      <c r="CZ794" s="5">
        <v>106.2</v>
      </c>
      <c r="DA794" s="5">
        <v>107.5</v>
      </c>
      <c r="DB794" s="5">
        <v>107.5</v>
      </c>
      <c r="DC794" s="5">
        <v>105.9</v>
      </c>
      <c r="DD794" s="5">
        <v>108.6</v>
      </c>
      <c r="DE794" s="5">
        <v>108.6</v>
      </c>
      <c r="DF794" s="5">
        <v>108.6</v>
      </c>
      <c r="DG794" s="5">
        <v>106.8</v>
      </c>
      <c r="DH794" s="5">
        <v>106.8</v>
      </c>
      <c r="DI794" s="5">
        <v>106.8</v>
      </c>
      <c r="DJ794" s="5">
        <v>106.8</v>
      </c>
      <c r="DK794" s="5">
        <v>105.9</v>
      </c>
      <c r="DL794" s="5">
        <v>105.9</v>
      </c>
      <c r="DM794" s="5">
        <v>102</v>
      </c>
      <c r="DN794" s="5">
        <v>105.9</v>
      </c>
      <c r="DO794" s="5">
        <v>105.9</v>
      </c>
      <c r="DP794" s="5">
        <v>106</v>
      </c>
      <c r="DQ794" s="5">
        <v>106</v>
      </c>
      <c r="DR794" s="5">
        <v>106</v>
      </c>
      <c r="DS794" s="5">
        <v>108.4</v>
      </c>
      <c r="DT794" s="5">
        <v>108.4</v>
      </c>
    </row>
    <row r="795" spans="1:125">
      <c r="A795" s="3" t="s">
        <v>1602</v>
      </c>
      <c r="B795" s="3" t="s">
        <v>1603</v>
      </c>
      <c r="C795" s="4">
        <v>8.0729999999999996E-2</v>
      </c>
      <c r="D795" s="5">
        <v>99.5</v>
      </c>
      <c r="E795" s="5">
        <v>99.5</v>
      </c>
      <c r="F795" s="5">
        <v>99.5</v>
      </c>
      <c r="G795" s="5">
        <v>100.1</v>
      </c>
      <c r="H795" s="5">
        <v>96.9</v>
      </c>
      <c r="I795" s="5">
        <v>96.9</v>
      </c>
      <c r="J795" s="5">
        <v>96.9</v>
      </c>
      <c r="K795" s="5">
        <v>96.9</v>
      </c>
      <c r="L795" s="5">
        <v>97</v>
      </c>
      <c r="M795" s="5">
        <v>98.1</v>
      </c>
      <c r="N795" s="5">
        <v>98.1</v>
      </c>
      <c r="O795" s="5">
        <v>97.9</v>
      </c>
      <c r="P795" s="5">
        <v>103.1</v>
      </c>
      <c r="Q795" s="5">
        <v>103.2</v>
      </c>
      <c r="R795" s="5">
        <v>103.1</v>
      </c>
      <c r="S795" s="5">
        <v>103.2</v>
      </c>
      <c r="T795" s="5">
        <v>103.2</v>
      </c>
      <c r="U795" s="5">
        <v>103.2</v>
      </c>
      <c r="V795" s="5">
        <v>102.1</v>
      </c>
      <c r="W795" s="5">
        <v>102.1</v>
      </c>
      <c r="X795" s="5">
        <v>102.1</v>
      </c>
      <c r="Y795" s="5">
        <v>102</v>
      </c>
      <c r="Z795" s="5">
        <v>102</v>
      </c>
      <c r="AA795" s="5">
        <v>104</v>
      </c>
      <c r="AB795" s="5">
        <v>107.6</v>
      </c>
      <c r="AC795" s="5">
        <v>111.2</v>
      </c>
      <c r="AD795" s="5">
        <v>111.2</v>
      </c>
      <c r="AE795" s="5">
        <v>111.2</v>
      </c>
      <c r="AF795" s="5">
        <v>111.3</v>
      </c>
      <c r="AG795" s="5">
        <v>111.3</v>
      </c>
      <c r="AH795" s="5">
        <v>111.3</v>
      </c>
      <c r="AI795" s="5">
        <v>111.3</v>
      </c>
      <c r="AJ795" s="5">
        <v>111.3</v>
      </c>
      <c r="AK795" s="5">
        <v>111.3</v>
      </c>
      <c r="AL795" s="5">
        <v>111.4</v>
      </c>
      <c r="AM795" s="5">
        <v>111.9</v>
      </c>
      <c r="AN795" s="5">
        <v>111.9</v>
      </c>
      <c r="AO795" s="5">
        <v>111.9</v>
      </c>
      <c r="AP795" s="5">
        <v>112.1</v>
      </c>
      <c r="AQ795" s="5">
        <v>112.1</v>
      </c>
      <c r="AR795" s="5">
        <v>112.1</v>
      </c>
      <c r="AS795" s="5">
        <v>112.4</v>
      </c>
      <c r="AT795" s="5">
        <v>113.9</v>
      </c>
      <c r="AU795" s="5">
        <v>114.1</v>
      </c>
      <c r="AV795" s="5">
        <v>114</v>
      </c>
      <c r="AW795" s="5">
        <v>114</v>
      </c>
      <c r="AX795" s="5">
        <v>114.1</v>
      </c>
      <c r="AY795" s="5">
        <v>114.1</v>
      </c>
      <c r="AZ795" s="5">
        <v>114.1</v>
      </c>
      <c r="BA795" s="5">
        <v>114.1</v>
      </c>
      <c r="BB795" s="5">
        <v>114.1</v>
      </c>
      <c r="BC795" s="5">
        <v>114.1</v>
      </c>
      <c r="BD795" s="5">
        <v>114.1</v>
      </c>
      <c r="BE795" s="5">
        <v>114.1</v>
      </c>
      <c r="BF795" s="5">
        <v>114.1</v>
      </c>
      <c r="BG795" s="5">
        <v>114.1</v>
      </c>
      <c r="BH795" s="5">
        <v>114.1</v>
      </c>
      <c r="BI795" s="5">
        <v>114.1</v>
      </c>
      <c r="BJ795" s="5">
        <v>114.1</v>
      </c>
      <c r="BK795" s="5">
        <v>114.1</v>
      </c>
      <c r="BL795" s="5">
        <v>115.6</v>
      </c>
      <c r="BM795" s="5">
        <v>115.6</v>
      </c>
      <c r="BN795" s="5">
        <v>119</v>
      </c>
      <c r="BO795" s="5">
        <v>120.5</v>
      </c>
      <c r="BP795" s="5">
        <v>120.5</v>
      </c>
      <c r="BQ795" s="5">
        <v>121.2</v>
      </c>
      <c r="BR795" s="5">
        <v>121.2</v>
      </c>
      <c r="BS795" s="5">
        <v>121.2</v>
      </c>
      <c r="BT795" s="5">
        <v>121.2</v>
      </c>
      <c r="BU795" s="5">
        <v>121.3</v>
      </c>
      <c r="BV795" s="5">
        <v>120.8</v>
      </c>
      <c r="BW795" s="5">
        <v>120.5</v>
      </c>
      <c r="BX795" s="5">
        <v>120.5</v>
      </c>
      <c r="BY795" s="5">
        <v>121</v>
      </c>
      <c r="BZ795" s="5">
        <v>121.3</v>
      </c>
      <c r="CA795" s="5">
        <v>121</v>
      </c>
      <c r="CB795" s="5">
        <v>121.2</v>
      </c>
      <c r="CC795" s="5">
        <v>120.9</v>
      </c>
      <c r="CD795" s="5">
        <v>120.3</v>
      </c>
      <c r="CE795" s="5">
        <v>121.3</v>
      </c>
      <c r="CF795" s="5">
        <v>121.3</v>
      </c>
      <c r="CG795" s="5">
        <v>120.7</v>
      </c>
      <c r="CH795" s="5">
        <v>121</v>
      </c>
      <c r="CI795" s="5">
        <v>121.3</v>
      </c>
      <c r="CJ795" s="5">
        <v>120.9</v>
      </c>
      <c r="CK795" s="5">
        <v>121</v>
      </c>
      <c r="CL795" s="5">
        <v>120.4</v>
      </c>
      <c r="CM795" s="5">
        <v>120.5</v>
      </c>
      <c r="CN795" s="5">
        <v>120.7</v>
      </c>
      <c r="CO795" s="5">
        <v>120.4</v>
      </c>
      <c r="CP795" s="5">
        <v>119.8</v>
      </c>
      <c r="CQ795" s="5">
        <v>119.7</v>
      </c>
      <c r="CR795" s="5">
        <v>119.7</v>
      </c>
      <c r="CS795" s="5">
        <v>119.7</v>
      </c>
      <c r="CT795" s="5">
        <v>120.1</v>
      </c>
      <c r="CU795" s="5">
        <v>120.1</v>
      </c>
      <c r="CV795" s="5">
        <v>120.1</v>
      </c>
      <c r="CW795" s="5">
        <v>120.1</v>
      </c>
      <c r="CX795" s="5">
        <v>120.1</v>
      </c>
      <c r="CY795" s="5">
        <v>121.1</v>
      </c>
      <c r="CZ795" s="5">
        <v>120.5</v>
      </c>
      <c r="DA795" s="5">
        <v>124</v>
      </c>
      <c r="DB795" s="5">
        <v>124</v>
      </c>
      <c r="DC795" s="5">
        <v>121.7</v>
      </c>
      <c r="DD795" s="5">
        <v>123.3</v>
      </c>
      <c r="DE795" s="5">
        <v>122.4</v>
      </c>
      <c r="DF795" s="5">
        <v>122.4</v>
      </c>
      <c r="DG795" s="5">
        <v>126</v>
      </c>
      <c r="DH795" s="5">
        <v>126</v>
      </c>
      <c r="DI795" s="5">
        <v>126</v>
      </c>
      <c r="DJ795" s="5">
        <v>128.6</v>
      </c>
      <c r="DK795" s="5">
        <v>128.6</v>
      </c>
      <c r="DL795" s="5">
        <v>128.5</v>
      </c>
      <c r="DM795" s="5">
        <v>128.9</v>
      </c>
      <c r="DN795" s="5">
        <v>128.9</v>
      </c>
      <c r="DO795" s="5">
        <v>129.30000000000001</v>
      </c>
      <c r="DP795" s="5">
        <v>129.30000000000001</v>
      </c>
      <c r="DQ795" s="5">
        <v>129.30000000000001</v>
      </c>
      <c r="DR795" s="5">
        <v>129.6</v>
      </c>
      <c r="DS795" s="5">
        <v>130</v>
      </c>
      <c r="DT795" s="5">
        <v>130</v>
      </c>
    </row>
    <row r="796" spans="1:125">
      <c r="A796" s="3" t="s">
        <v>1604</v>
      </c>
      <c r="B796" s="3" t="s">
        <v>1605</v>
      </c>
      <c r="C796" s="4">
        <v>4.5589999999999999E-2</v>
      </c>
      <c r="D796" s="5">
        <v>85.7</v>
      </c>
      <c r="E796" s="5">
        <v>86</v>
      </c>
      <c r="F796" s="5">
        <v>89.3</v>
      </c>
      <c r="G796" s="5">
        <v>89.3</v>
      </c>
      <c r="H796" s="5">
        <v>87.8</v>
      </c>
      <c r="I796" s="5">
        <v>87.5</v>
      </c>
      <c r="J796" s="5">
        <v>87.1</v>
      </c>
      <c r="K796" s="5">
        <v>89.1</v>
      </c>
      <c r="L796" s="5">
        <v>88.5</v>
      </c>
      <c r="M796" s="5">
        <v>88</v>
      </c>
      <c r="N796" s="5">
        <v>82</v>
      </c>
      <c r="O796" s="5">
        <v>81.7</v>
      </c>
      <c r="P796" s="5">
        <v>78.099999999999994</v>
      </c>
      <c r="Q796" s="5">
        <v>77.900000000000006</v>
      </c>
      <c r="R796" s="5">
        <v>79</v>
      </c>
      <c r="S796" s="5">
        <v>81.099999999999994</v>
      </c>
      <c r="T796" s="5">
        <v>79.099999999999994</v>
      </c>
      <c r="U796" s="5">
        <v>78.5</v>
      </c>
      <c r="V796" s="5">
        <v>78.5</v>
      </c>
      <c r="W796" s="5">
        <v>77.900000000000006</v>
      </c>
      <c r="X796" s="5">
        <v>77.400000000000006</v>
      </c>
      <c r="Y796" s="5">
        <v>76.599999999999994</v>
      </c>
      <c r="Z796" s="5">
        <v>77.099999999999994</v>
      </c>
      <c r="AA796" s="5">
        <v>77.099999999999994</v>
      </c>
      <c r="AB796" s="5">
        <v>76</v>
      </c>
      <c r="AC796" s="5">
        <v>76.2</v>
      </c>
      <c r="AD796" s="5">
        <v>78.099999999999994</v>
      </c>
      <c r="AE796" s="5">
        <v>79</v>
      </c>
      <c r="AF796" s="5">
        <v>76.900000000000006</v>
      </c>
      <c r="AG796" s="5">
        <v>78</v>
      </c>
      <c r="AH796" s="5">
        <v>78.2</v>
      </c>
      <c r="AI796" s="5">
        <v>78.2</v>
      </c>
      <c r="AJ796" s="5">
        <v>78.2</v>
      </c>
      <c r="AK796" s="5">
        <v>78.900000000000006</v>
      </c>
      <c r="AL796" s="5">
        <v>80.599999999999994</v>
      </c>
      <c r="AM796" s="5">
        <v>78.7</v>
      </c>
      <c r="AN796" s="5">
        <v>78</v>
      </c>
      <c r="AO796" s="5">
        <v>79.400000000000006</v>
      </c>
      <c r="AP796" s="5">
        <v>79.400000000000006</v>
      </c>
      <c r="AQ796" s="5">
        <v>79.5</v>
      </c>
      <c r="AR796" s="5">
        <v>76.5</v>
      </c>
      <c r="AS796" s="5">
        <v>77.3</v>
      </c>
      <c r="AT796" s="5">
        <v>76.8</v>
      </c>
      <c r="AU796" s="5">
        <v>77</v>
      </c>
      <c r="AV796" s="5">
        <v>76.900000000000006</v>
      </c>
      <c r="AW796" s="5">
        <v>77</v>
      </c>
      <c r="AX796" s="5">
        <v>77.099999999999994</v>
      </c>
      <c r="AY796" s="5">
        <v>73.599999999999994</v>
      </c>
      <c r="AZ796" s="5">
        <v>75.7</v>
      </c>
      <c r="BA796" s="5">
        <v>75.7</v>
      </c>
      <c r="BB796" s="5">
        <v>75.599999999999994</v>
      </c>
      <c r="BC796" s="5">
        <v>75.099999999999994</v>
      </c>
      <c r="BD796" s="5">
        <v>75.400000000000006</v>
      </c>
      <c r="BE796" s="5">
        <v>72.099999999999994</v>
      </c>
      <c r="BF796" s="5">
        <v>72</v>
      </c>
      <c r="BG796" s="5">
        <v>72.599999999999994</v>
      </c>
      <c r="BH796" s="5">
        <v>72.400000000000006</v>
      </c>
      <c r="BI796" s="5">
        <v>72.7</v>
      </c>
      <c r="BJ796" s="5">
        <v>72.400000000000006</v>
      </c>
      <c r="BK796" s="5">
        <v>72.599999999999994</v>
      </c>
      <c r="BL796" s="5">
        <v>72</v>
      </c>
      <c r="BM796" s="5">
        <v>70.900000000000006</v>
      </c>
      <c r="BN796" s="5">
        <v>71.099999999999994</v>
      </c>
      <c r="BO796" s="5">
        <v>70.900000000000006</v>
      </c>
      <c r="BP796" s="5">
        <v>70.900000000000006</v>
      </c>
      <c r="BQ796" s="5">
        <v>71</v>
      </c>
      <c r="BR796" s="5">
        <v>71</v>
      </c>
      <c r="BS796" s="5">
        <v>70.8</v>
      </c>
      <c r="BT796" s="5">
        <v>70.3</v>
      </c>
      <c r="BU796" s="5">
        <v>68.599999999999994</v>
      </c>
      <c r="BV796" s="5">
        <v>68.5</v>
      </c>
      <c r="BW796" s="5">
        <v>68.8</v>
      </c>
      <c r="BX796" s="5">
        <v>68.8</v>
      </c>
      <c r="BY796" s="5">
        <v>68.8</v>
      </c>
      <c r="BZ796" s="5">
        <v>67.2</v>
      </c>
      <c r="CA796" s="5">
        <v>67</v>
      </c>
      <c r="CB796" s="5">
        <v>67</v>
      </c>
      <c r="CC796" s="5">
        <v>67</v>
      </c>
      <c r="CD796" s="5">
        <v>67</v>
      </c>
      <c r="CE796" s="5">
        <v>67</v>
      </c>
      <c r="CF796" s="5">
        <v>67</v>
      </c>
      <c r="CG796" s="5">
        <v>67</v>
      </c>
      <c r="CH796" s="5">
        <v>67</v>
      </c>
      <c r="CI796" s="5">
        <v>66.599999999999994</v>
      </c>
      <c r="CJ796" s="5">
        <v>66.599999999999994</v>
      </c>
      <c r="CK796" s="5">
        <v>66.599999999999994</v>
      </c>
      <c r="CL796" s="5">
        <v>66.599999999999994</v>
      </c>
      <c r="CM796" s="5">
        <v>66.599999999999994</v>
      </c>
      <c r="CN796" s="5">
        <v>66.599999999999994</v>
      </c>
      <c r="CO796" s="5">
        <v>66.599999999999994</v>
      </c>
      <c r="CP796" s="5">
        <v>65.8</v>
      </c>
      <c r="CQ796" s="5">
        <v>65.599999999999994</v>
      </c>
      <c r="CR796" s="5">
        <v>65.400000000000006</v>
      </c>
      <c r="CS796" s="5">
        <v>65.400000000000006</v>
      </c>
      <c r="CT796" s="5">
        <v>65.400000000000006</v>
      </c>
      <c r="CU796" s="5">
        <v>64.3</v>
      </c>
      <c r="CV796" s="5">
        <v>64.3</v>
      </c>
      <c r="CW796" s="5">
        <v>64.8</v>
      </c>
      <c r="CX796" s="5">
        <v>64.599999999999994</v>
      </c>
      <c r="CY796" s="5">
        <v>64.599999999999994</v>
      </c>
      <c r="CZ796" s="5">
        <v>64.3</v>
      </c>
      <c r="DA796" s="5">
        <v>64.400000000000006</v>
      </c>
      <c r="DB796" s="5">
        <v>65.400000000000006</v>
      </c>
      <c r="DC796" s="5">
        <v>65.5</v>
      </c>
      <c r="DD796" s="5">
        <v>65.7</v>
      </c>
      <c r="DE796" s="5">
        <v>66</v>
      </c>
      <c r="DF796" s="5">
        <v>66.2</v>
      </c>
      <c r="DG796" s="5">
        <v>66.400000000000006</v>
      </c>
      <c r="DH796" s="5">
        <v>66.400000000000006</v>
      </c>
      <c r="DI796" s="5">
        <v>66.5</v>
      </c>
      <c r="DJ796" s="5">
        <v>66.400000000000006</v>
      </c>
      <c r="DK796" s="5">
        <v>66.2</v>
      </c>
      <c r="DL796" s="5">
        <v>66.2</v>
      </c>
      <c r="DM796" s="5">
        <v>66.5</v>
      </c>
      <c r="DN796" s="5">
        <v>66.7</v>
      </c>
      <c r="DO796" s="5">
        <v>66.3</v>
      </c>
      <c r="DP796" s="5">
        <v>66.8</v>
      </c>
      <c r="DQ796" s="5">
        <v>66.900000000000006</v>
      </c>
      <c r="DR796" s="5">
        <v>67.2</v>
      </c>
      <c r="DS796" s="5">
        <v>67.3</v>
      </c>
      <c r="DT796" s="5">
        <v>67.599999999999994</v>
      </c>
    </row>
    <row r="797" spans="1:125">
      <c r="A797" s="3" t="s">
        <v>1606</v>
      </c>
      <c r="B797" s="3" t="s">
        <v>1607</v>
      </c>
      <c r="C797" s="4">
        <v>2.5819999999999999E-2</v>
      </c>
      <c r="D797" s="5">
        <v>72.599999999999994</v>
      </c>
      <c r="E797" s="5">
        <v>73</v>
      </c>
      <c r="F797" s="5">
        <v>80</v>
      </c>
      <c r="G797" s="5">
        <v>80.099999999999994</v>
      </c>
      <c r="H797" s="5">
        <v>77.5</v>
      </c>
      <c r="I797" s="5">
        <v>77</v>
      </c>
      <c r="J797" s="5">
        <v>76.3</v>
      </c>
      <c r="K797" s="5">
        <v>79.8</v>
      </c>
      <c r="L797" s="5">
        <v>78.599999999999994</v>
      </c>
      <c r="M797" s="5">
        <v>77.900000000000006</v>
      </c>
      <c r="N797" s="5">
        <v>73.5</v>
      </c>
      <c r="O797" s="5">
        <v>73</v>
      </c>
      <c r="P797" s="5">
        <v>66.599999999999994</v>
      </c>
      <c r="Q797" s="5">
        <v>66.3</v>
      </c>
      <c r="R797" s="5">
        <v>68.2</v>
      </c>
      <c r="S797" s="5">
        <v>61.8</v>
      </c>
      <c r="T797" s="5">
        <v>63</v>
      </c>
      <c r="U797" s="5">
        <v>61.9</v>
      </c>
      <c r="V797" s="5">
        <v>61.8</v>
      </c>
      <c r="W797" s="5">
        <v>60.9</v>
      </c>
      <c r="X797" s="5">
        <v>62.8</v>
      </c>
      <c r="Y797" s="5">
        <v>61.5</v>
      </c>
      <c r="Z797" s="5">
        <v>62.3</v>
      </c>
      <c r="AA797" s="5">
        <v>62.3</v>
      </c>
      <c r="AB797" s="5">
        <v>60.4</v>
      </c>
      <c r="AC797" s="5">
        <v>60.8</v>
      </c>
      <c r="AD797" s="5">
        <v>59.4</v>
      </c>
      <c r="AE797" s="5">
        <v>61</v>
      </c>
      <c r="AF797" s="5">
        <v>57.3</v>
      </c>
      <c r="AG797" s="5">
        <v>58.6</v>
      </c>
      <c r="AH797" s="5">
        <v>59</v>
      </c>
      <c r="AI797" s="5">
        <v>58.5</v>
      </c>
      <c r="AJ797" s="5">
        <v>58.5</v>
      </c>
      <c r="AK797" s="5">
        <v>60.3</v>
      </c>
      <c r="AL797" s="5">
        <v>60.5</v>
      </c>
      <c r="AM797" s="5">
        <v>61.8</v>
      </c>
      <c r="AN797" s="5">
        <v>60.6</v>
      </c>
      <c r="AO797" s="5">
        <v>61.3</v>
      </c>
      <c r="AP797" s="5">
        <v>61.2</v>
      </c>
      <c r="AQ797" s="5">
        <v>61.5</v>
      </c>
      <c r="AR797" s="5">
        <v>56.2</v>
      </c>
      <c r="AS797" s="5">
        <v>57.4</v>
      </c>
      <c r="AT797" s="5">
        <v>56.5</v>
      </c>
      <c r="AU797" s="5">
        <v>56.9</v>
      </c>
      <c r="AV797" s="5">
        <v>56.8</v>
      </c>
      <c r="AW797" s="5">
        <v>57</v>
      </c>
      <c r="AX797" s="5">
        <v>61.3</v>
      </c>
      <c r="AY797" s="5">
        <v>56.4</v>
      </c>
      <c r="AZ797" s="5">
        <v>60.2</v>
      </c>
      <c r="BA797" s="5">
        <v>60.2</v>
      </c>
      <c r="BB797" s="5">
        <v>60</v>
      </c>
      <c r="BC797" s="5">
        <v>58.6</v>
      </c>
      <c r="BD797" s="5">
        <v>59.7</v>
      </c>
      <c r="BE797" s="5">
        <v>53.9</v>
      </c>
      <c r="BF797" s="5">
        <v>53.6</v>
      </c>
      <c r="BG797" s="5">
        <v>54.8</v>
      </c>
      <c r="BH797" s="5">
        <v>54.3</v>
      </c>
      <c r="BI797" s="5">
        <v>54.8</v>
      </c>
      <c r="BJ797" s="5">
        <v>54.4</v>
      </c>
      <c r="BK797" s="5">
        <v>54.7</v>
      </c>
      <c r="BL797" s="5">
        <v>53.7</v>
      </c>
      <c r="BM797" s="5">
        <v>51.7</v>
      </c>
      <c r="BN797" s="5">
        <v>51.9</v>
      </c>
      <c r="BO797" s="5">
        <v>51.7</v>
      </c>
      <c r="BP797" s="5">
        <v>51.7</v>
      </c>
      <c r="BQ797" s="5">
        <v>51.8</v>
      </c>
      <c r="BR797" s="5">
        <v>51.8</v>
      </c>
      <c r="BS797" s="5">
        <v>51.5</v>
      </c>
      <c r="BT797" s="5">
        <v>50.6</v>
      </c>
      <c r="BU797" s="5">
        <v>47.6</v>
      </c>
      <c r="BV797" s="5">
        <v>47.4</v>
      </c>
      <c r="BW797" s="5">
        <v>48.1</v>
      </c>
      <c r="BX797" s="5">
        <v>48.1</v>
      </c>
      <c r="BY797" s="5">
        <v>48.1</v>
      </c>
      <c r="BZ797" s="5">
        <v>45.1</v>
      </c>
      <c r="CA797" s="5">
        <v>44.7</v>
      </c>
      <c r="CB797" s="5">
        <v>44.7</v>
      </c>
      <c r="CC797" s="5">
        <v>44.7</v>
      </c>
      <c r="CD797" s="5">
        <v>44.7</v>
      </c>
      <c r="CE797" s="5">
        <v>44.7</v>
      </c>
      <c r="CF797" s="5">
        <v>44.7</v>
      </c>
      <c r="CG797" s="5">
        <v>44.7</v>
      </c>
      <c r="CH797" s="5">
        <v>44.7</v>
      </c>
      <c r="CI797" s="5">
        <v>44.7</v>
      </c>
      <c r="CJ797" s="5">
        <v>44.7</v>
      </c>
      <c r="CK797" s="5">
        <v>44.7</v>
      </c>
      <c r="CL797" s="5">
        <v>44.7</v>
      </c>
      <c r="CM797" s="5">
        <v>44.7</v>
      </c>
      <c r="CN797" s="5">
        <v>44.7</v>
      </c>
      <c r="CO797" s="5">
        <v>44.7</v>
      </c>
      <c r="CP797" s="5">
        <v>43.3</v>
      </c>
      <c r="CQ797" s="5">
        <v>43</v>
      </c>
      <c r="CR797" s="5">
        <v>42.7</v>
      </c>
      <c r="CS797" s="5">
        <v>42.7</v>
      </c>
      <c r="CT797" s="5">
        <v>42.7</v>
      </c>
      <c r="CU797" s="5">
        <v>40.700000000000003</v>
      </c>
      <c r="CV797" s="5">
        <v>40.700000000000003</v>
      </c>
      <c r="CW797" s="5">
        <v>41.6</v>
      </c>
      <c r="CX797" s="5">
        <v>41.3</v>
      </c>
      <c r="CY797" s="5">
        <v>41.2</v>
      </c>
      <c r="CZ797" s="5">
        <v>40.700000000000003</v>
      </c>
      <c r="DA797" s="5">
        <v>40.799999999999997</v>
      </c>
      <c r="DB797" s="5">
        <v>42.7</v>
      </c>
      <c r="DC797" s="5">
        <v>42.8</v>
      </c>
      <c r="DD797" s="5">
        <v>43.1</v>
      </c>
      <c r="DE797" s="5">
        <v>43.6</v>
      </c>
      <c r="DF797" s="5">
        <v>44</v>
      </c>
      <c r="DG797" s="5">
        <v>44.4</v>
      </c>
      <c r="DH797" s="5">
        <v>44.5</v>
      </c>
      <c r="DI797" s="5">
        <v>44.6</v>
      </c>
      <c r="DJ797" s="5">
        <v>44.4</v>
      </c>
      <c r="DK797" s="5">
        <v>44</v>
      </c>
      <c r="DL797" s="5">
        <v>44</v>
      </c>
      <c r="DM797" s="5">
        <v>44.6</v>
      </c>
      <c r="DN797" s="5">
        <v>44.7</v>
      </c>
      <c r="DO797" s="5">
        <v>44.1</v>
      </c>
      <c r="DP797" s="5">
        <v>45</v>
      </c>
      <c r="DQ797" s="5">
        <v>45.2</v>
      </c>
      <c r="DR797" s="5">
        <v>45.8</v>
      </c>
      <c r="DS797" s="5">
        <v>45.9</v>
      </c>
      <c r="DT797" s="5">
        <v>46.4</v>
      </c>
    </row>
    <row r="798" spans="1:125">
      <c r="A798" s="3" t="s">
        <v>1608</v>
      </c>
      <c r="B798" s="3" t="s">
        <v>1609</v>
      </c>
      <c r="C798" s="4">
        <v>1.9769999999999999E-2</v>
      </c>
      <c r="D798" s="5">
        <v>102.8</v>
      </c>
      <c r="E798" s="5">
        <v>103</v>
      </c>
      <c r="F798" s="5">
        <v>101.4</v>
      </c>
      <c r="G798" s="5">
        <v>101.3</v>
      </c>
      <c r="H798" s="5">
        <v>101.3</v>
      </c>
      <c r="I798" s="5">
        <v>101.3</v>
      </c>
      <c r="J798" s="5">
        <v>101.3</v>
      </c>
      <c r="K798" s="5">
        <v>101.3</v>
      </c>
      <c r="L798" s="5">
        <v>101.3</v>
      </c>
      <c r="M798" s="5">
        <v>101.3</v>
      </c>
      <c r="N798" s="5">
        <v>93.1</v>
      </c>
      <c r="O798" s="5">
        <v>93.1</v>
      </c>
      <c r="P798" s="5">
        <v>93.1</v>
      </c>
      <c r="Q798" s="5">
        <v>93.1</v>
      </c>
      <c r="R798" s="5">
        <v>93.1</v>
      </c>
      <c r="S798" s="5">
        <v>106.2</v>
      </c>
      <c r="T798" s="5">
        <v>100.2</v>
      </c>
      <c r="U798" s="5">
        <v>100.2</v>
      </c>
      <c r="V798" s="5">
        <v>100.2</v>
      </c>
      <c r="W798" s="5">
        <v>100.2</v>
      </c>
      <c r="X798" s="5">
        <v>96.4</v>
      </c>
      <c r="Y798" s="5">
        <v>96.4</v>
      </c>
      <c r="Z798" s="5">
        <v>96.4</v>
      </c>
      <c r="AA798" s="5">
        <v>96.4</v>
      </c>
      <c r="AB798" s="5">
        <v>96.4</v>
      </c>
      <c r="AC798" s="5">
        <v>96.4</v>
      </c>
      <c r="AD798" s="5">
        <v>102.5</v>
      </c>
      <c r="AE798" s="5">
        <v>102.5</v>
      </c>
      <c r="AF798" s="5">
        <v>102.6</v>
      </c>
      <c r="AG798" s="5">
        <v>103.3</v>
      </c>
      <c r="AH798" s="5">
        <v>103.3</v>
      </c>
      <c r="AI798" s="5">
        <v>103.9</v>
      </c>
      <c r="AJ798" s="5">
        <v>103.9</v>
      </c>
      <c r="AK798" s="5">
        <v>103.2</v>
      </c>
      <c r="AL798" s="5">
        <v>106.8</v>
      </c>
      <c r="AM798" s="5">
        <v>100.8</v>
      </c>
      <c r="AN798" s="5">
        <v>100.8</v>
      </c>
      <c r="AO798" s="5">
        <v>103.2</v>
      </c>
      <c r="AP798" s="5">
        <v>103.2</v>
      </c>
      <c r="AQ798" s="5">
        <v>103.2</v>
      </c>
      <c r="AR798" s="5">
        <v>103.2</v>
      </c>
      <c r="AS798" s="5">
        <v>103.2</v>
      </c>
      <c r="AT798" s="5">
        <v>103.2</v>
      </c>
      <c r="AU798" s="5">
        <v>103.2</v>
      </c>
      <c r="AV798" s="5">
        <v>103.2</v>
      </c>
      <c r="AW798" s="5">
        <v>103.2</v>
      </c>
      <c r="AX798" s="5">
        <v>97.8</v>
      </c>
      <c r="AY798" s="5">
        <v>96</v>
      </c>
      <c r="AZ798" s="5">
        <v>96</v>
      </c>
      <c r="BA798" s="5">
        <v>96</v>
      </c>
      <c r="BB798" s="5">
        <v>96</v>
      </c>
      <c r="BC798" s="5">
        <v>96.7</v>
      </c>
      <c r="BD798" s="5">
        <v>96</v>
      </c>
      <c r="BE798" s="5">
        <v>96</v>
      </c>
      <c r="BF798" s="5">
        <v>96</v>
      </c>
      <c r="BG798" s="5">
        <v>96</v>
      </c>
      <c r="BH798" s="5">
        <v>96</v>
      </c>
      <c r="BI798" s="5">
        <v>96</v>
      </c>
      <c r="BJ798" s="5">
        <v>96</v>
      </c>
      <c r="BK798" s="5">
        <v>96</v>
      </c>
      <c r="BL798" s="5">
        <v>96</v>
      </c>
      <c r="BM798" s="5">
        <v>96</v>
      </c>
      <c r="BN798" s="5">
        <v>96</v>
      </c>
      <c r="BO798" s="5">
        <v>96</v>
      </c>
      <c r="BP798" s="5">
        <v>96</v>
      </c>
      <c r="BQ798" s="5">
        <v>96</v>
      </c>
      <c r="BR798" s="5">
        <v>96</v>
      </c>
      <c r="BS798" s="5">
        <v>96</v>
      </c>
      <c r="BT798" s="5">
        <v>96</v>
      </c>
      <c r="BU798" s="5">
        <v>96</v>
      </c>
      <c r="BV798" s="5">
        <v>96</v>
      </c>
      <c r="BW798" s="5">
        <v>96</v>
      </c>
      <c r="BX798" s="5">
        <v>96</v>
      </c>
      <c r="BY798" s="5">
        <v>96</v>
      </c>
      <c r="BZ798" s="5">
        <v>96</v>
      </c>
      <c r="CA798" s="5">
        <v>96</v>
      </c>
      <c r="CB798" s="5">
        <v>96</v>
      </c>
      <c r="CC798" s="5">
        <v>96</v>
      </c>
      <c r="CD798" s="5">
        <v>96</v>
      </c>
      <c r="CE798" s="5">
        <v>96</v>
      </c>
      <c r="CF798" s="5">
        <v>96</v>
      </c>
      <c r="CG798" s="5">
        <v>96</v>
      </c>
      <c r="CH798" s="5">
        <v>96</v>
      </c>
      <c r="CI798" s="5">
        <v>95.2</v>
      </c>
      <c r="CJ798" s="5">
        <v>95.2</v>
      </c>
      <c r="CK798" s="5">
        <v>95.2</v>
      </c>
      <c r="CL798" s="5">
        <v>95.2</v>
      </c>
      <c r="CM798" s="5">
        <v>95.2</v>
      </c>
      <c r="CN798" s="5">
        <v>95.2</v>
      </c>
      <c r="CO798" s="5">
        <v>95.2</v>
      </c>
      <c r="CP798" s="5">
        <v>95.2</v>
      </c>
      <c r="CQ798" s="5">
        <v>95.2</v>
      </c>
      <c r="CR798" s="5">
        <v>95.2</v>
      </c>
      <c r="CS798" s="5">
        <v>95.2</v>
      </c>
      <c r="CT798" s="5">
        <v>95.2</v>
      </c>
      <c r="CU798" s="5">
        <v>95.2</v>
      </c>
      <c r="CV798" s="5">
        <v>95.2</v>
      </c>
      <c r="CW798" s="5">
        <v>95.2</v>
      </c>
      <c r="CX798" s="5">
        <v>95.2</v>
      </c>
      <c r="CY798" s="5">
        <v>95.2</v>
      </c>
      <c r="CZ798" s="5">
        <v>95.2</v>
      </c>
      <c r="DA798" s="5">
        <v>95.2</v>
      </c>
      <c r="DB798" s="5">
        <v>95.2</v>
      </c>
      <c r="DC798" s="5">
        <v>95.2</v>
      </c>
      <c r="DD798" s="5">
        <v>95.2</v>
      </c>
      <c r="DE798" s="5">
        <v>95.2</v>
      </c>
      <c r="DF798" s="5">
        <v>95.2</v>
      </c>
      <c r="DG798" s="5">
        <v>95.2</v>
      </c>
      <c r="DH798" s="5">
        <v>95.2</v>
      </c>
      <c r="DI798" s="5">
        <v>95.2</v>
      </c>
      <c r="DJ798" s="5">
        <v>95.2</v>
      </c>
      <c r="DK798" s="5">
        <v>95.2</v>
      </c>
      <c r="DL798" s="5">
        <v>95.2</v>
      </c>
      <c r="DM798" s="5">
        <v>95.2</v>
      </c>
      <c r="DN798" s="5">
        <v>95.3</v>
      </c>
      <c r="DO798" s="5">
        <v>95.3</v>
      </c>
      <c r="DP798" s="5">
        <v>95.3</v>
      </c>
      <c r="DQ798" s="5">
        <v>95.3</v>
      </c>
      <c r="DR798" s="5">
        <v>95.3</v>
      </c>
      <c r="DS798" s="5">
        <v>95.3</v>
      </c>
      <c r="DT798" s="5">
        <v>95.3</v>
      </c>
    </row>
    <row r="799" spans="1:125">
      <c r="A799" s="3" t="s">
        <v>1610</v>
      </c>
      <c r="B799" s="3" t="s">
        <v>1611</v>
      </c>
      <c r="C799" s="4">
        <v>4.9685300000000003</v>
      </c>
      <c r="D799" s="5">
        <v>98.4</v>
      </c>
      <c r="E799" s="5">
        <v>100.6</v>
      </c>
      <c r="F799" s="5">
        <v>98.4</v>
      </c>
      <c r="G799" s="5">
        <v>99.6</v>
      </c>
      <c r="H799" s="5">
        <v>99.4</v>
      </c>
      <c r="I799" s="5">
        <v>100.5</v>
      </c>
      <c r="J799" s="5">
        <v>105</v>
      </c>
      <c r="K799" s="5">
        <v>102.8</v>
      </c>
      <c r="L799" s="5">
        <v>103.7</v>
      </c>
      <c r="M799" s="5">
        <v>107.3</v>
      </c>
      <c r="N799" s="5">
        <v>107.4</v>
      </c>
      <c r="O799" s="5">
        <v>110.7</v>
      </c>
      <c r="P799" s="5">
        <v>106.2</v>
      </c>
      <c r="Q799" s="5">
        <v>105.1</v>
      </c>
      <c r="R799" s="5">
        <v>106.7</v>
      </c>
      <c r="S799" s="5">
        <v>107.5</v>
      </c>
      <c r="T799" s="5">
        <v>108.3</v>
      </c>
      <c r="U799" s="5">
        <v>109.6</v>
      </c>
      <c r="V799" s="5">
        <v>108.2</v>
      </c>
      <c r="W799" s="5">
        <v>106.3</v>
      </c>
      <c r="X799" s="5">
        <v>105.3</v>
      </c>
      <c r="Y799" s="5">
        <v>107.9</v>
      </c>
      <c r="Z799" s="5">
        <v>107.8</v>
      </c>
      <c r="AA799" s="5">
        <v>109.7</v>
      </c>
      <c r="AB799" s="5">
        <v>108.6</v>
      </c>
      <c r="AC799" s="5">
        <v>108.1</v>
      </c>
      <c r="AD799" s="5">
        <v>106.8</v>
      </c>
      <c r="AE799" s="5">
        <v>107.9</v>
      </c>
      <c r="AF799" s="5">
        <v>109</v>
      </c>
      <c r="AG799" s="5">
        <v>111.7</v>
      </c>
      <c r="AH799" s="5">
        <v>110</v>
      </c>
      <c r="AI799" s="5">
        <v>111.5</v>
      </c>
      <c r="AJ799" s="5">
        <v>110.2</v>
      </c>
      <c r="AK799" s="5">
        <v>111.4</v>
      </c>
      <c r="AL799" s="5">
        <v>111.2</v>
      </c>
      <c r="AM799" s="5">
        <v>111.4</v>
      </c>
      <c r="AN799" s="5">
        <v>110.1</v>
      </c>
      <c r="AO799" s="5">
        <v>110.7</v>
      </c>
      <c r="AP799" s="5">
        <v>110.8</v>
      </c>
      <c r="AQ799" s="5">
        <v>111.3</v>
      </c>
      <c r="AR799" s="5">
        <v>110.1</v>
      </c>
      <c r="AS799" s="5">
        <v>110.3</v>
      </c>
      <c r="AT799" s="5">
        <v>111.4</v>
      </c>
      <c r="AU799" s="5">
        <v>111.3</v>
      </c>
      <c r="AV799" s="5">
        <v>111.2</v>
      </c>
      <c r="AW799" s="5">
        <v>111</v>
      </c>
      <c r="AX799" s="5">
        <v>110.6</v>
      </c>
      <c r="AY799" s="5">
        <v>110</v>
      </c>
      <c r="AZ799" s="5">
        <v>110.1</v>
      </c>
      <c r="BA799" s="5">
        <v>110.4</v>
      </c>
      <c r="BB799" s="5">
        <v>110.9</v>
      </c>
      <c r="BC799" s="5">
        <v>110.6</v>
      </c>
      <c r="BD799" s="5">
        <v>110.8</v>
      </c>
      <c r="BE799" s="5">
        <v>110.5</v>
      </c>
      <c r="BF799" s="5">
        <v>110.6</v>
      </c>
      <c r="BG799" s="5">
        <v>110.3</v>
      </c>
      <c r="BH799" s="5">
        <v>110.1</v>
      </c>
      <c r="BI799" s="5">
        <v>110</v>
      </c>
      <c r="BJ799" s="5">
        <v>110.2</v>
      </c>
      <c r="BK799" s="5">
        <v>110.7</v>
      </c>
      <c r="BL799" s="5">
        <v>110.9</v>
      </c>
      <c r="BM799" s="5">
        <v>111.4</v>
      </c>
      <c r="BN799" s="5">
        <v>111.6</v>
      </c>
      <c r="BO799" s="5">
        <v>110.3</v>
      </c>
      <c r="BP799" s="5">
        <v>110.4</v>
      </c>
      <c r="BQ799" s="5">
        <v>110.5</v>
      </c>
      <c r="BR799" s="5">
        <v>110.3</v>
      </c>
      <c r="BS799" s="5">
        <v>110.3</v>
      </c>
      <c r="BT799" s="5">
        <v>110.2</v>
      </c>
      <c r="BU799" s="5">
        <v>110.7</v>
      </c>
      <c r="BV799" s="5">
        <v>110.9</v>
      </c>
      <c r="BW799" s="5">
        <v>111.1</v>
      </c>
      <c r="BX799" s="5">
        <v>111.6</v>
      </c>
      <c r="BY799" s="5">
        <v>112.1</v>
      </c>
      <c r="BZ799" s="5">
        <v>111.7</v>
      </c>
      <c r="CA799" s="5">
        <v>112.4</v>
      </c>
      <c r="CB799" s="5">
        <v>113.3</v>
      </c>
      <c r="CC799" s="5">
        <v>112.9</v>
      </c>
      <c r="CD799" s="5">
        <v>113.4</v>
      </c>
      <c r="CE799" s="5">
        <v>113.6</v>
      </c>
      <c r="CF799" s="5">
        <v>112.9</v>
      </c>
      <c r="CG799" s="5">
        <v>113.3</v>
      </c>
      <c r="CH799" s="5">
        <v>113.2</v>
      </c>
      <c r="CI799" s="5">
        <v>112.9</v>
      </c>
      <c r="CJ799" s="5">
        <v>113.2</v>
      </c>
      <c r="CK799" s="5">
        <v>113.8</v>
      </c>
      <c r="CL799" s="5">
        <v>114.7</v>
      </c>
      <c r="CM799" s="5">
        <v>113.3</v>
      </c>
      <c r="CN799" s="5">
        <v>113</v>
      </c>
      <c r="CO799" s="5">
        <v>113.7</v>
      </c>
      <c r="CP799" s="5">
        <v>114.7</v>
      </c>
      <c r="CQ799" s="5">
        <v>115</v>
      </c>
      <c r="CR799" s="5">
        <v>115.3</v>
      </c>
      <c r="CS799" s="5">
        <v>116</v>
      </c>
      <c r="CT799" s="5">
        <v>115.6</v>
      </c>
      <c r="CU799" s="5">
        <v>115.6</v>
      </c>
      <c r="CV799" s="5">
        <v>115</v>
      </c>
      <c r="CW799" s="5">
        <v>116.4</v>
      </c>
      <c r="CX799" s="5">
        <v>117</v>
      </c>
      <c r="CY799" s="5">
        <v>117.3</v>
      </c>
      <c r="CZ799" s="5">
        <v>117.5</v>
      </c>
      <c r="DA799" s="5">
        <v>118.3</v>
      </c>
      <c r="DB799" s="5">
        <v>117.6</v>
      </c>
      <c r="DC799" s="5">
        <v>117.9</v>
      </c>
      <c r="DD799" s="5">
        <v>118.4</v>
      </c>
      <c r="DE799" s="5">
        <v>118.7</v>
      </c>
      <c r="DF799" s="5">
        <v>119.6</v>
      </c>
      <c r="DG799" s="5">
        <v>120.1</v>
      </c>
      <c r="DH799" s="5">
        <v>119.1</v>
      </c>
      <c r="DI799" s="5">
        <v>119.5</v>
      </c>
      <c r="DJ799" s="5">
        <v>120.5</v>
      </c>
      <c r="DK799" s="5">
        <v>121.3</v>
      </c>
      <c r="DL799" s="5">
        <v>121.8</v>
      </c>
      <c r="DM799" s="5">
        <v>122.1</v>
      </c>
      <c r="DN799" s="5">
        <v>122.9</v>
      </c>
      <c r="DO799" s="5">
        <v>124</v>
      </c>
      <c r="DP799" s="5">
        <v>124.1</v>
      </c>
      <c r="DQ799" s="5">
        <v>125.3</v>
      </c>
      <c r="DR799" s="5">
        <v>125.6</v>
      </c>
      <c r="DS799" s="5">
        <v>126.3</v>
      </c>
      <c r="DT799" s="5">
        <v>126.1</v>
      </c>
    </row>
    <row r="800" spans="1:125">
      <c r="A800" s="3" t="s">
        <v>1612</v>
      </c>
      <c r="B800" s="3" t="s">
        <v>1613</v>
      </c>
      <c r="C800" s="4">
        <v>2.60026</v>
      </c>
      <c r="D800" s="5">
        <v>95.6</v>
      </c>
      <c r="E800" s="5">
        <v>99.8</v>
      </c>
      <c r="F800" s="5">
        <v>94</v>
      </c>
      <c r="G800" s="5">
        <v>96.6</v>
      </c>
      <c r="H800" s="5">
        <v>96</v>
      </c>
      <c r="I800" s="5">
        <v>98.5</v>
      </c>
      <c r="J800" s="5">
        <v>107.5</v>
      </c>
      <c r="K800" s="5">
        <v>103.4</v>
      </c>
      <c r="L800" s="5">
        <v>104.9</v>
      </c>
      <c r="M800" s="5">
        <v>110.5</v>
      </c>
      <c r="N800" s="5">
        <v>111.8</v>
      </c>
      <c r="O800" s="5">
        <v>117.5</v>
      </c>
      <c r="P800" s="5">
        <v>108.7</v>
      </c>
      <c r="Q800" s="5">
        <v>106.3</v>
      </c>
      <c r="R800" s="5">
        <v>108.7</v>
      </c>
      <c r="S800" s="5">
        <v>110.5</v>
      </c>
      <c r="T800" s="5">
        <v>112.7</v>
      </c>
      <c r="U800" s="5">
        <v>115.1</v>
      </c>
      <c r="V800" s="5">
        <v>112.1</v>
      </c>
      <c r="W800" s="5">
        <v>109.6</v>
      </c>
      <c r="X800" s="5">
        <v>106.7</v>
      </c>
      <c r="Y800" s="5">
        <v>113</v>
      </c>
      <c r="Z800" s="5">
        <v>111.8</v>
      </c>
      <c r="AA800" s="5">
        <v>114.4</v>
      </c>
      <c r="AB800" s="5">
        <v>112.8</v>
      </c>
      <c r="AC800" s="5">
        <v>110.8</v>
      </c>
      <c r="AD800" s="5">
        <v>108.6</v>
      </c>
      <c r="AE800" s="5">
        <v>110.6</v>
      </c>
      <c r="AF800" s="5">
        <v>112.8</v>
      </c>
      <c r="AG800" s="5">
        <v>117.2</v>
      </c>
      <c r="AH800" s="5">
        <v>113.9</v>
      </c>
      <c r="AI800" s="5">
        <v>116.7</v>
      </c>
      <c r="AJ800" s="5">
        <v>113.3</v>
      </c>
      <c r="AK800" s="5">
        <v>116.2</v>
      </c>
      <c r="AL800" s="5">
        <v>115.9</v>
      </c>
      <c r="AM800" s="5">
        <v>115.8</v>
      </c>
      <c r="AN800" s="5">
        <v>113.2</v>
      </c>
      <c r="AO800" s="5">
        <v>113.6</v>
      </c>
      <c r="AP800" s="5">
        <v>114.5</v>
      </c>
      <c r="AQ800" s="5">
        <v>115.4</v>
      </c>
      <c r="AR800" s="5">
        <v>112.5</v>
      </c>
      <c r="AS800" s="5">
        <v>112.6</v>
      </c>
      <c r="AT800" s="5">
        <v>113.9</v>
      </c>
      <c r="AU800" s="5">
        <v>113.8</v>
      </c>
      <c r="AV800" s="5">
        <v>113.8</v>
      </c>
      <c r="AW800" s="5">
        <v>113.8</v>
      </c>
      <c r="AX800" s="5">
        <v>113.6</v>
      </c>
      <c r="AY800" s="5">
        <v>112.9</v>
      </c>
      <c r="AZ800" s="5">
        <v>112.9</v>
      </c>
      <c r="BA800" s="5">
        <v>112.9</v>
      </c>
      <c r="BB800" s="5">
        <v>114</v>
      </c>
      <c r="BC800" s="5">
        <v>113.4</v>
      </c>
      <c r="BD800" s="5">
        <v>113.3</v>
      </c>
      <c r="BE800" s="5">
        <v>113.3</v>
      </c>
      <c r="BF800" s="5">
        <v>113.3</v>
      </c>
      <c r="BG800" s="5">
        <v>113.4</v>
      </c>
      <c r="BH800" s="5">
        <v>113.6</v>
      </c>
      <c r="BI800" s="5">
        <v>113.4</v>
      </c>
      <c r="BJ800" s="5">
        <v>113.3</v>
      </c>
      <c r="BK800" s="5">
        <v>113.5</v>
      </c>
      <c r="BL800" s="5">
        <v>113.6</v>
      </c>
      <c r="BM800" s="5">
        <v>114.2</v>
      </c>
      <c r="BN800" s="5">
        <v>114.3</v>
      </c>
      <c r="BO800" s="5">
        <v>112.5</v>
      </c>
      <c r="BP800" s="5">
        <v>113.3</v>
      </c>
      <c r="BQ800" s="5">
        <v>112.6</v>
      </c>
      <c r="BR800" s="5">
        <v>112.2</v>
      </c>
      <c r="BS800" s="5">
        <v>112.1</v>
      </c>
      <c r="BT800" s="5">
        <v>112</v>
      </c>
      <c r="BU800" s="5">
        <v>111.6</v>
      </c>
      <c r="BV800" s="5">
        <v>111.5</v>
      </c>
      <c r="BW800" s="5">
        <v>111.5</v>
      </c>
      <c r="BX800" s="5">
        <v>112.1</v>
      </c>
      <c r="BY800" s="5">
        <v>112.4</v>
      </c>
      <c r="BZ800" s="5">
        <v>112.5</v>
      </c>
      <c r="CA800" s="5">
        <v>112.9</v>
      </c>
      <c r="CB800" s="5">
        <v>113.9</v>
      </c>
      <c r="CC800" s="5">
        <v>113.5</v>
      </c>
      <c r="CD800" s="5">
        <v>114</v>
      </c>
      <c r="CE800" s="5">
        <v>114</v>
      </c>
      <c r="CF800" s="5">
        <v>114.3</v>
      </c>
      <c r="CG800" s="5">
        <v>113.6</v>
      </c>
      <c r="CH800" s="5">
        <v>113.6</v>
      </c>
      <c r="CI800" s="5">
        <v>113</v>
      </c>
      <c r="CJ800" s="5">
        <v>113.6</v>
      </c>
      <c r="CK800" s="5">
        <v>114.4</v>
      </c>
      <c r="CL800" s="5">
        <v>115.7</v>
      </c>
      <c r="CM800" s="5">
        <v>114.4</v>
      </c>
      <c r="CN800" s="5">
        <v>114.5</v>
      </c>
      <c r="CO800" s="5">
        <v>114.7</v>
      </c>
      <c r="CP800" s="5">
        <v>115.2</v>
      </c>
      <c r="CQ800" s="5">
        <v>115.2</v>
      </c>
      <c r="CR800" s="5">
        <v>115</v>
      </c>
      <c r="CS800" s="5">
        <v>116.4</v>
      </c>
      <c r="CT800" s="5">
        <v>116.3</v>
      </c>
      <c r="CU800" s="5">
        <v>116.5</v>
      </c>
      <c r="CV800" s="5">
        <v>115.4</v>
      </c>
      <c r="CW800" s="5">
        <v>117.4</v>
      </c>
      <c r="CX800" s="5">
        <v>117.9</v>
      </c>
      <c r="CY800" s="5">
        <v>118.7</v>
      </c>
      <c r="CZ800" s="5">
        <v>118.5</v>
      </c>
      <c r="DA800" s="5">
        <v>120.4</v>
      </c>
      <c r="DB800" s="5">
        <v>119.6</v>
      </c>
      <c r="DC800" s="5">
        <v>120.1</v>
      </c>
      <c r="DD800" s="5">
        <v>120.6</v>
      </c>
      <c r="DE800" s="5">
        <v>120.9</v>
      </c>
      <c r="DF800" s="5">
        <v>121.5</v>
      </c>
      <c r="DG800" s="5">
        <v>122</v>
      </c>
      <c r="DH800" s="5">
        <v>119.8</v>
      </c>
      <c r="DI800" s="5">
        <v>119.6</v>
      </c>
      <c r="DJ800" s="5">
        <v>120.7</v>
      </c>
      <c r="DK800" s="5">
        <v>121.5</v>
      </c>
      <c r="DL800" s="5">
        <v>121.5</v>
      </c>
      <c r="DM800" s="5">
        <v>122.2</v>
      </c>
      <c r="DN800" s="5">
        <v>122.3</v>
      </c>
      <c r="DO800" s="5">
        <v>123.6</v>
      </c>
      <c r="DP800" s="5">
        <v>123.5</v>
      </c>
      <c r="DQ800" s="5">
        <v>125.7</v>
      </c>
      <c r="DR800" s="5">
        <v>125.9</v>
      </c>
      <c r="DS800" s="5">
        <v>126.4</v>
      </c>
      <c r="DT800" s="5">
        <v>125.1</v>
      </c>
    </row>
    <row r="801" spans="1:124">
      <c r="A801" s="3" t="s">
        <v>1614</v>
      </c>
      <c r="B801" s="3" t="s">
        <v>1615</v>
      </c>
      <c r="C801" s="4">
        <v>0.69584000000000001</v>
      </c>
      <c r="D801" s="5">
        <v>102</v>
      </c>
      <c r="E801" s="5">
        <v>102</v>
      </c>
      <c r="F801" s="5">
        <v>103.9</v>
      </c>
      <c r="G801" s="5">
        <v>106.8</v>
      </c>
      <c r="H801" s="5">
        <v>106.8</v>
      </c>
      <c r="I801" s="5">
        <v>108.2</v>
      </c>
      <c r="J801" s="5">
        <v>108.5</v>
      </c>
      <c r="K801" s="5">
        <v>109.5</v>
      </c>
      <c r="L801" s="5">
        <v>109.9</v>
      </c>
      <c r="M801" s="5">
        <v>110.2</v>
      </c>
      <c r="N801" s="5">
        <v>110.4</v>
      </c>
      <c r="O801" s="5">
        <v>110.8</v>
      </c>
      <c r="P801" s="5">
        <v>108.9</v>
      </c>
      <c r="Q801" s="5">
        <v>110.6</v>
      </c>
      <c r="R801" s="5">
        <v>112.6</v>
      </c>
      <c r="S801" s="5">
        <v>113.2</v>
      </c>
      <c r="T801" s="5">
        <v>115.4</v>
      </c>
      <c r="U801" s="5">
        <v>115.9</v>
      </c>
      <c r="V801" s="5">
        <v>115.7</v>
      </c>
      <c r="W801" s="5">
        <v>113</v>
      </c>
      <c r="X801" s="5">
        <v>113</v>
      </c>
      <c r="Y801" s="5">
        <v>111.6</v>
      </c>
      <c r="Z801" s="5">
        <v>111.6</v>
      </c>
      <c r="AA801" s="5">
        <v>114.3</v>
      </c>
      <c r="AB801" s="5">
        <v>114.2</v>
      </c>
      <c r="AC801" s="5">
        <v>114</v>
      </c>
      <c r="AD801" s="5">
        <v>114</v>
      </c>
      <c r="AE801" s="5">
        <v>113.9</v>
      </c>
      <c r="AF801" s="5">
        <v>113.9</v>
      </c>
      <c r="AG801" s="5">
        <v>114</v>
      </c>
      <c r="AH801" s="5">
        <v>114</v>
      </c>
      <c r="AI801" s="5">
        <v>114.2</v>
      </c>
      <c r="AJ801" s="5">
        <v>114.4</v>
      </c>
      <c r="AK801" s="5">
        <v>114.4</v>
      </c>
      <c r="AL801" s="5">
        <v>114.5</v>
      </c>
      <c r="AM801" s="5">
        <v>113.2</v>
      </c>
      <c r="AN801" s="5">
        <v>113.7</v>
      </c>
      <c r="AO801" s="5">
        <v>113.8</v>
      </c>
      <c r="AP801" s="5">
        <v>114</v>
      </c>
      <c r="AQ801" s="5">
        <v>118.8</v>
      </c>
      <c r="AR801" s="5">
        <v>113.1</v>
      </c>
      <c r="AS801" s="5">
        <v>112.9</v>
      </c>
      <c r="AT801" s="5">
        <v>113.2</v>
      </c>
      <c r="AU801" s="5">
        <v>113.2</v>
      </c>
      <c r="AV801" s="5">
        <v>113.2</v>
      </c>
      <c r="AW801" s="5">
        <v>113.4</v>
      </c>
      <c r="AX801" s="5">
        <v>113.2</v>
      </c>
      <c r="AY801" s="5">
        <v>110.5</v>
      </c>
      <c r="AZ801" s="5">
        <v>110.8</v>
      </c>
      <c r="BA801" s="5">
        <v>110.9</v>
      </c>
      <c r="BB801" s="5">
        <v>114.5</v>
      </c>
      <c r="BC801" s="5">
        <v>114.5</v>
      </c>
      <c r="BD801" s="5">
        <v>114.5</v>
      </c>
      <c r="BE801" s="5">
        <v>114.6</v>
      </c>
      <c r="BF801" s="5">
        <v>114.9</v>
      </c>
      <c r="BG801" s="5">
        <v>114.7</v>
      </c>
      <c r="BH801" s="5">
        <v>114.7</v>
      </c>
      <c r="BI801" s="5">
        <v>115</v>
      </c>
      <c r="BJ801" s="5">
        <v>114.9</v>
      </c>
      <c r="BK801" s="5">
        <v>114.9</v>
      </c>
      <c r="BL801" s="5">
        <v>115.1</v>
      </c>
      <c r="BM801" s="5">
        <v>115.1</v>
      </c>
      <c r="BN801" s="5">
        <v>115.1</v>
      </c>
      <c r="BO801" s="5">
        <v>113.6</v>
      </c>
      <c r="BP801" s="5">
        <v>113.6</v>
      </c>
      <c r="BQ801" s="5">
        <v>113.4</v>
      </c>
      <c r="BR801" s="5">
        <v>113.2</v>
      </c>
      <c r="BS801" s="5">
        <v>112.7</v>
      </c>
      <c r="BT801" s="5">
        <v>113.8</v>
      </c>
      <c r="BU801" s="5">
        <v>113.8</v>
      </c>
      <c r="BV801" s="5">
        <v>113.6</v>
      </c>
      <c r="BW801" s="5">
        <v>113.6</v>
      </c>
      <c r="BX801" s="5">
        <v>113.9</v>
      </c>
      <c r="BY801" s="5">
        <v>113.9</v>
      </c>
      <c r="BZ801" s="5">
        <v>113.9</v>
      </c>
      <c r="CA801" s="5">
        <v>113.7</v>
      </c>
      <c r="CB801" s="5">
        <v>113.7</v>
      </c>
      <c r="CC801" s="5">
        <v>113.8</v>
      </c>
      <c r="CD801" s="5">
        <v>115</v>
      </c>
      <c r="CE801" s="5">
        <v>115</v>
      </c>
      <c r="CF801" s="5">
        <v>113.7</v>
      </c>
      <c r="CG801" s="5">
        <v>114.2</v>
      </c>
      <c r="CH801" s="5">
        <v>114</v>
      </c>
      <c r="CI801" s="5">
        <v>114</v>
      </c>
      <c r="CJ801" s="5">
        <v>114</v>
      </c>
      <c r="CK801" s="5">
        <v>114.1</v>
      </c>
      <c r="CL801" s="5">
        <v>114.1</v>
      </c>
      <c r="CM801" s="5">
        <v>114.2</v>
      </c>
      <c r="CN801" s="5">
        <v>114.2</v>
      </c>
      <c r="CO801" s="5">
        <v>114.2</v>
      </c>
      <c r="CP801" s="5">
        <v>114.2</v>
      </c>
      <c r="CQ801" s="5">
        <v>114.2</v>
      </c>
      <c r="CR801" s="5">
        <v>114.1</v>
      </c>
      <c r="CS801" s="5">
        <v>114.2</v>
      </c>
      <c r="CT801" s="5">
        <v>114.2</v>
      </c>
      <c r="CU801" s="5">
        <v>114.2</v>
      </c>
      <c r="CV801" s="5">
        <v>114.2</v>
      </c>
      <c r="CW801" s="5">
        <v>114.2</v>
      </c>
      <c r="CX801" s="5">
        <v>114.2</v>
      </c>
      <c r="CY801" s="5">
        <v>114.2</v>
      </c>
      <c r="CZ801" s="5">
        <v>114.2</v>
      </c>
      <c r="DA801" s="5">
        <v>114.2</v>
      </c>
      <c r="DB801" s="5">
        <v>114.2</v>
      </c>
      <c r="DC801" s="5">
        <v>114.2</v>
      </c>
      <c r="DD801" s="5">
        <v>114.2</v>
      </c>
      <c r="DE801" s="5">
        <v>114.2</v>
      </c>
      <c r="DF801" s="5">
        <v>115.9</v>
      </c>
      <c r="DG801" s="5">
        <v>115.9</v>
      </c>
      <c r="DH801" s="5">
        <v>115.9</v>
      </c>
      <c r="DI801" s="5">
        <v>115.9</v>
      </c>
      <c r="DJ801" s="5">
        <v>115.9</v>
      </c>
      <c r="DK801" s="5">
        <v>115.9</v>
      </c>
      <c r="DL801" s="5">
        <v>115.9</v>
      </c>
      <c r="DM801" s="5">
        <v>115.9</v>
      </c>
      <c r="DN801" s="5">
        <v>116.1</v>
      </c>
      <c r="DO801" s="5">
        <v>116.1</v>
      </c>
      <c r="DP801" s="5">
        <v>116.1</v>
      </c>
      <c r="DQ801" s="5">
        <v>116.1</v>
      </c>
      <c r="DR801" s="5">
        <v>116.1</v>
      </c>
      <c r="DS801" s="5">
        <v>117.6</v>
      </c>
      <c r="DT801" s="5">
        <v>116.7</v>
      </c>
    </row>
    <row r="802" spans="1:124">
      <c r="A802" s="3" t="s">
        <v>1616</v>
      </c>
      <c r="B802" s="3" t="s">
        <v>1617</v>
      </c>
      <c r="C802" s="4">
        <v>0.79295000000000004</v>
      </c>
      <c r="D802" s="5">
        <v>101.8</v>
      </c>
      <c r="E802" s="5">
        <v>105.2</v>
      </c>
      <c r="F802" s="5">
        <v>101.8</v>
      </c>
      <c r="G802" s="5">
        <v>102.4</v>
      </c>
      <c r="H802" s="5">
        <v>103.4</v>
      </c>
      <c r="I802" s="5">
        <v>104.7</v>
      </c>
      <c r="J802" s="5">
        <v>106.7</v>
      </c>
      <c r="K802" s="5">
        <v>105.9</v>
      </c>
      <c r="L802" s="5">
        <v>109.1</v>
      </c>
      <c r="M802" s="5">
        <v>107.7</v>
      </c>
      <c r="N802" s="5">
        <v>109.7</v>
      </c>
      <c r="O802" s="5">
        <v>112.3</v>
      </c>
      <c r="P802" s="5">
        <v>109.2</v>
      </c>
      <c r="Q802" s="5">
        <v>109.6</v>
      </c>
      <c r="R802" s="5">
        <v>114.2</v>
      </c>
      <c r="S802" s="5">
        <v>107.4</v>
      </c>
      <c r="T802" s="5">
        <v>108</v>
      </c>
      <c r="U802" s="5">
        <v>109.3</v>
      </c>
      <c r="V802" s="5">
        <v>105.9</v>
      </c>
      <c r="W802" s="5">
        <v>105.8</v>
      </c>
      <c r="X802" s="5">
        <v>106.1</v>
      </c>
      <c r="Y802" s="5">
        <v>109.1</v>
      </c>
      <c r="Z802" s="5">
        <v>105.8</v>
      </c>
      <c r="AA802" s="5">
        <v>106.2</v>
      </c>
      <c r="AB802" s="5">
        <v>109.2</v>
      </c>
      <c r="AC802" s="5">
        <v>108.8</v>
      </c>
      <c r="AD802" s="5">
        <v>109.9</v>
      </c>
      <c r="AE802" s="5">
        <v>110.5</v>
      </c>
      <c r="AF802" s="5">
        <v>110</v>
      </c>
      <c r="AG802" s="5">
        <v>109.1</v>
      </c>
      <c r="AH802" s="5">
        <v>101.7</v>
      </c>
      <c r="AI802" s="5">
        <v>108.6</v>
      </c>
      <c r="AJ802" s="5">
        <v>113.7</v>
      </c>
      <c r="AK802" s="5">
        <v>112.8</v>
      </c>
      <c r="AL802" s="5">
        <v>113.3</v>
      </c>
      <c r="AM802" s="5">
        <v>109.3</v>
      </c>
      <c r="AN802" s="5">
        <v>109.9</v>
      </c>
      <c r="AO802" s="5">
        <v>109.8</v>
      </c>
      <c r="AP802" s="5">
        <v>111</v>
      </c>
      <c r="AQ802" s="5">
        <v>108.7</v>
      </c>
      <c r="AR802" s="5">
        <v>109.1</v>
      </c>
      <c r="AS802" s="5">
        <v>108.7</v>
      </c>
      <c r="AT802" s="5">
        <v>112.4</v>
      </c>
      <c r="AU802" s="5">
        <v>112.2</v>
      </c>
      <c r="AV802" s="5">
        <v>112.3</v>
      </c>
      <c r="AW802" s="5">
        <v>112.6</v>
      </c>
      <c r="AX802" s="5">
        <v>112.4</v>
      </c>
      <c r="AY802" s="5">
        <v>112.5</v>
      </c>
      <c r="AZ802" s="5">
        <v>112.5</v>
      </c>
      <c r="BA802" s="5">
        <v>112.5</v>
      </c>
      <c r="BB802" s="5">
        <v>112.8</v>
      </c>
      <c r="BC802" s="5">
        <v>111.3</v>
      </c>
      <c r="BD802" s="5">
        <v>111.3</v>
      </c>
      <c r="BE802" s="5">
        <v>111.4</v>
      </c>
      <c r="BF802" s="5">
        <v>111.1</v>
      </c>
      <c r="BG802" s="5">
        <v>111.5</v>
      </c>
      <c r="BH802" s="5">
        <v>112.4</v>
      </c>
      <c r="BI802" s="5">
        <v>111</v>
      </c>
      <c r="BJ802" s="5">
        <v>110.3</v>
      </c>
      <c r="BK802" s="5">
        <v>111</v>
      </c>
      <c r="BL802" s="5">
        <v>111</v>
      </c>
      <c r="BM802" s="5">
        <v>112.1</v>
      </c>
      <c r="BN802" s="5">
        <v>112.3</v>
      </c>
      <c r="BO802" s="5">
        <v>116.5</v>
      </c>
      <c r="BP802" s="5">
        <v>116.9</v>
      </c>
      <c r="BQ802" s="5">
        <v>116.9</v>
      </c>
      <c r="BR802" s="5">
        <v>117.1</v>
      </c>
      <c r="BS802" s="5">
        <v>117.1</v>
      </c>
      <c r="BT802" s="5">
        <v>115.9</v>
      </c>
      <c r="BU802" s="5">
        <v>114.5</v>
      </c>
      <c r="BV802" s="5">
        <v>114.9</v>
      </c>
      <c r="BW802" s="5">
        <v>114.9</v>
      </c>
      <c r="BX802" s="5">
        <v>115</v>
      </c>
      <c r="BY802" s="5">
        <v>114.6</v>
      </c>
      <c r="BZ802" s="5">
        <v>114.6</v>
      </c>
      <c r="CA802" s="5">
        <v>116.9</v>
      </c>
      <c r="CB802" s="5">
        <v>116.3</v>
      </c>
      <c r="CC802" s="5">
        <v>118</v>
      </c>
      <c r="CD802" s="5">
        <v>116.6</v>
      </c>
      <c r="CE802" s="5">
        <v>117.6</v>
      </c>
      <c r="CF802" s="5">
        <v>118.5</v>
      </c>
      <c r="CG802" s="5">
        <v>116.5</v>
      </c>
      <c r="CH802" s="5">
        <v>116.7</v>
      </c>
      <c r="CI802" s="5">
        <v>116.9</v>
      </c>
      <c r="CJ802" s="5">
        <v>119.1</v>
      </c>
      <c r="CK802" s="5">
        <v>118.9</v>
      </c>
      <c r="CL802" s="5">
        <v>119.6</v>
      </c>
      <c r="CM802" s="5">
        <v>119</v>
      </c>
      <c r="CN802" s="5">
        <v>118.3</v>
      </c>
      <c r="CO802" s="5">
        <v>118.2</v>
      </c>
      <c r="CP802" s="5">
        <v>119.2</v>
      </c>
      <c r="CQ802" s="5">
        <v>118.8</v>
      </c>
      <c r="CR802" s="5">
        <v>118.6</v>
      </c>
      <c r="CS802" s="5">
        <v>123.1</v>
      </c>
      <c r="CT802" s="5">
        <v>122.9</v>
      </c>
      <c r="CU802" s="5">
        <v>124.4</v>
      </c>
      <c r="CV802" s="5">
        <v>124.4</v>
      </c>
      <c r="CW802" s="5">
        <v>125.9</v>
      </c>
      <c r="CX802" s="5">
        <v>127.4</v>
      </c>
      <c r="CY802" s="5">
        <v>128.80000000000001</v>
      </c>
      <c r="CZ802" s="5">
        <v>128.19999999999999</v>
      </c>
      <c r="DA802" s="5">
        <v>129.69999999999999</v>
      </c>
      <c r="DB802" s="5">
        <v>127</v>
      </c>
      <c r="DC802" s="5">
        <v>128</v>
      </c>
      <c r="DD802" s="5">
        <v>129.5</v>
      </c>
      <c r="DE802" s="5">
        <v>129.9</v>
      </c>
      <c r="DF802" s="5">
        <v>130</v>
      </c>
      <c r="DG802" s="5">
        <v>131.69999999999999</v>
      </c>
      <c r="DH802" s="5">
        <v>129.5</v>
      </c>
      <c r="DI802" s="5">
        <v>129.30000000000001</v>
      </c>
      <c r="DJ802" s="5">
        <v>129.30000000000001</v>
      </c>
      <c r="DK802" s="5">
        <v>129.4</v>
      </c>
      <c r="DL802" s="5">
        <v>129.80000000000001</v>
      </c>
      <c r="DM802" s="5">
        <v>132.6</v>
      </c>
      <c r="DN802" s="5">
        <v>134.5</v>
      </c>
      <c r="DO802" s="5">
        <v>136.80000000000001</v>
      </c>
      <c r="DP802" s="5">
        <v>137.19999999999999</v>
      </c>
      <c r="DQ802" s="5">
        <v>140.4</v>
      </c>
      <c r="DR802" s="5">
        <v>140.80000000000001</v>
      </c>
      <c r="DS802" s="5">
        <v>140.9</v>
      </c>
      <c r="DT802" s="5">
        <v>141.19999999999999</v>
      </c>
    </row>
    <row r="803" spans="1:124">
      <c r="A803" s="3" t="s">
        <v>1618</v>
      </c>
      <c r="B803" s="3" t="s">
        <v>1619</v>
      </c>
      <c r="C803" s="4">
        <v>0.86336000000000002</v>
      </c>
      <c r="D803" s="5">
        <v>82.4</v>
      </c>
      <c r="E803" s="5">
        <v>91.3</v>
      </c>
      <c r="F803" s="5">
        <v>76</v>
      </c>
      <c r="G803" s="5">
        <v>80.099999999999994</v>
      </c>
      <c r="H803" s="5">
        <v>77.7</v>
      </c>
      <c r="I803" s="5">
        <v>82.3</v>
      </c>
      <c r="J803" s="5">
        <v>107.2</v>
      </c>
      <c r="K803" s="5">
        <v>94.9</v>
      </c>
      <c r="L803" s="5">
        <v>96.6</v>
      </c>
      <c r="M803" s="5">
        <v>114.5</v>
      </c>
      <c r="N803" s="5">
        <v>116.7</v>
      </c>
      <c r="O803" s="5">
        <v>130.5</v>
      </c>
      <c r="P803" s="5">
        <v>107.9</v>
      </c>
      <c r="Q803" s="5">
        <v>99.2</v>
      </c>
      <c r="R803" s="5">
        <v>100</v>
      </c>
      <c r="S803" s="5">
        <v>111.4</v>
      </c>
      <c r="T803" s="5">
        <v>115.7</v>
      </c>
      <c r="U803" s="5">
        <v>120.8</v>
      </c>
      <c r="V803" s="5">
        <v>115.3</v>
      </c>
      <c r="W803" s="5">
        <v>109.8</v>
      </c>
      <c r="X803" s="5">
        <v>100.2</v>
      </c>
      <c r="Y803" s="5">
        <v>118.1</v>
      </c>
      <c r="Z803" s="5">
        <v>117.4</v>
      </c>
      <c r="AA803" s="5">
        <v>122.8</v>
      </c>
      <c r="AB803" s="5">
        <v>117.8</v>
      </c>
      <c r="AC803" s="5">
        <v>112.3</v>
      </c>
      <c r="AD803" s="5">
        <v>104.6</v>
      </c>
      <c r="AE803" s="5">
        <v>110.2</v>
      </c>
      <c r="AF803" s="5">
        <v>116.8</v>
      </c>
      <c r="AG803" s="5">
        <v>131</v>
      </c>
      <c r="AH803" s="5">
        <v>127.5</v>
      </c>
      <c r="AI803" s="5">
        <v>129.30000000000001</v>
      </c>
      <c r="AJ803" s="5">
        <v>115</v>
      </c>
      <c r="AK803" s="5">
        <v>124.6</v>
      </c>
      <c r="AL803" s="5">
        <v>122.3</v>
      </c>
      <c r="AM803" s="5">
        <v>126.6</v>
      </c>
      <c r="AN803" s="5">
        <v>118.4</v>
      </c>
      <c r="AO803" s="5">
        <v>119.3</v>
      </c>
      <c r="AP803" s="5">
        <v>120.6</v>
      </c>
      <c r="AQ803" s="5">
        <v>122.7</v>
      </c>
      <c r="AR803" s="5">
        <v>118.2</v>
      </c>
      <c r="AS803" s="5">
        <v>118.4</v>
      </c>
      <c r="AT803" s="5">
        <v>118.7</v>
      </c>
      <c r="AU803" s="5">
        <v>118.7</v>
      </c>
      <c r="AV803" s="5">
        <v>118.7</v>
      </c>
      <c r="AW803" s="5">
        <v>118.3</v>
      </c>
      <c r="AX803" s="5">
        <v>118.5</v>
      </c>
      <c r="AY803" s="5">
        <v>118.5</v>
      </c>
      <c r="AZ803" s="5">
        <v>117.7</v>
      </c>
      <c r="BA803" s="5">
        <v>117.7</v>
      </c>
      <c r="BB803" s="5">
        <v>117.9</v>
      </c>
      <c r="BC803" s="5">
        <v>117.4</v>
      </c>
      <c r="BD803" s="5">
        <v>117.1</v>
      </c>
      <c r="BE803" s="5">
        <v>116.9</v>
      </c>
      <c r="BF803" s="5">
        <v>116.8</v>
      </c>
      <c r="BG803" s="5">
        <v>116.8</v>
      </c>
      <c r="BH803" s="5">
        <v>116.6</v>
      </c>
      <c r="BI803" s="5">
        <v>117.2</v>
      </c>
      <c r="BJ803" s="5">
        <v>117.3</v>
      </c>
      <c r="BK803" s="5">
        <v>117.4</v>
      </c>
      <c r="BL803" s="5">
        <v>117.2</v>
      </c>
      <c r="BM803" s="5">
        <v>117.5</v>
      </c>
      <c r="BN803" s="5">
        <v>117.5</v>
      </c>
      <c r="BO803" s="5">
        <v>109.6</v>
      </c>
      <c r="BP803" s="5">
        <v>111.8</v>
      </c>
      <c r="BQ803" s="5">
        <v>109.9</v>
      </c>
      <c r="BR803" s="5">
        <v>108.5</v>
      </c>
      <c r="BS803" s="5">
        <v>108.5</v>
      </c>
      <c r="BT803" s="5">
        <v>108.5</v>
      </c>
      <c r="BU803" s="5">
        <v>108.5</v>
      </c>
      <c r="BV803" s="5">
        <v>108.1</v>
      </c>
      <c r="BW803" s="5">
        <v>108</v>
      </c>
      <c r="BX803" s="5">
        <v>109</v>
      </c>
      <c r="BY803" s="5">
        <v>110.6</v>
      </c>
      <c r="BZ803" s="5">
        <v>110.6</v>
      </c>
      <c r="CA803" s="5">
        <v>109.6</v>
      </c>
      <c r="CB803" s="5">
        <v>113.4</v>
      </c>
      <c r="CC803" s="5">
        <v>110.4</v>
      </c>
      <c r="CD803" s="5">
        <v>112</v>
      </c>
      <c r="CE803" s="5">
        <v>111</v>
      </c>
      <c r="CF803" s="5">
        <v>112</v>
      </c>
      <c r="CG803" s="5">
        <v>111.3</v>
      </c>
      <c r="CH803" s="5">
        <v>111.2</v>
      </c>
      <c r="CI803" s="5">
        <v>109.1</v>
      </c>
      <c r="CJ803" s="5">
        <v>109.2</v>
      </c>
      <c r="CK803" s="5">
        <v>111.4</v>
      </c>
      <c r="CL803" s="5">
        <v>113.8</v>
      </c>
      <c r="CM803" s="5">
        <v>110</v>
      </c>
      <c r="CN803" s="5">
        <v>111.2</v>
      </c>
      <c r="CO803" s="5">
        <v>112.1</v>
      </c>
      <c r="CP803" s="5">
        <v>112.2</v>
      </c>
      <c r="CQ803" s="5">
        <v>112.7</v>
      </c>
      <c r="CR803" s="5">
        <v>112.4</v>
      </c>
      <c r="CS803" s="5">
        <v>112.4</v>
      </c>
      <c r="CT803" s="5">
        <v>112.4</v>
      </c>
      <c r="CU803" s="5">
        <v>112</v>
      </c>
      <c r="CV803" s="5">
        <v>108.8</v>
      </c>
      <c r="CW803" s="5">
        <v>112</v>
      </c>
      <c r="CX803" s="5">
        <v>112</v>
      </c>
      <c r="CY803" s="5">
        <v>112.6</v>
      </c>
      <c r="CZ803" s="5">
        <v>112.9</v>
      </c>
      <c r="DA803" s="5">
        <v>117.4</v>
      </c>
      <c r="DB803" s="5">
        <v>117.1</v>
      </c>
      <c r="DC803" s="5">
        <v>117.5</v>
      </c>
      <c r="DD803" s="5">
        <v>117.5</v>
      </c>
      <c r="DE803" s="5">
        <v>117.8</v>
      </c>
      <c r="DF803" s="5">
        <v>118.1</v>
      </c>
      <c r="DG803" s="5">
        <v>118.1</v>
      </c>
      <c r="DH803" s="5">
        <v>112.9</v>
      </c>
      <c r="DI803" s="5">
        <v>112.2</v>
      </c>
      <c r="DJ803" s="5">
        <v>115.4</v>
      </c>
      <c r="DK803" s="5">
        <v>117.8</v>
      </c>
      <c r="DL803" s="5">
        <v>116.8</v>
      </c>
      <c r="DM803" s="5">
        <v>115.7</v>
      </c>
      <c r="DN803" s="5">
        <v>114.2</v>
      </c>
      <c r="DO803" s="5">
        <v>115.7</v>
      </c>
      <c r="DP803" s="5">
        <v>115.1</v>
      </c>
      <c r="DQ803" s="5">
        <v>118.4</v>
      </c>
      <c r="DR803" s="5">
        <v>118.4</v>
      </c>
      <c r="DS803" s="5">
        <v>118.4</v>
      </c>
      <c r="DT803" s="5">
        <v>114.4</v>
      </c>
    </row>
    <row r="804" spans="1:124">
      <c r="A804" s="3" t="s">
        <v>1620</v>
      </c>
      <c r="B804" s="3" t="s">
        <v>1621</v>
      </c>
      <c r="C804" s="4">
        <v>0.15892999999999999</v>
      </c>
      <c r="D804" s="5">
        <v>102.5</v>
      </c>
      <c r="E804" s="5">
        <v>104.2</v>
      </c>
      <c r="F804" s="5">
        <v>104.6</v>
      </c>
      <c r="G804" s="5">
        <v>105</v>
      </c>
      <c r="H804" s="5">
        <v>104.9</v>
      </c>
      <c r="I804" s="5">
        <v>106.1</v>
      </c>
      <c r="J804" s="5">
        <v>106.2</v>
      </c>
      <c r="K804" s="5">
        <v>106.2</v>
      </c>
      <c r="L804" s="5">
        <v>106.6</v>
      </c>
      <c r="M804" s="5">
        <v>106.7</v>
      </c>
      <c r="N804" s="5">
        <v>106.7</v>
      </c>
      <c r="O804" s="5">
        <v>106.8</v>
      </c>
      <c r="P804" s="5">
        <v>109.6</v>
      </c>
      <c r="Q804" s="5">
        <v>109.4</v>
      </c>
      <c r="R804" s="5">
        <v>111.2</v>
      </c>
      <c r="S804" s="5">
        <v>111.8</v>
      </c>
      <c r="T804" s="5">
        <v>113.6</v>
      </c>
      <c r="U804" s="5">
        <v>113.9</v>
      </c>
      <c r="V804" s="5">
        <v>112.5</v>
      </c>
      <c r="W804" s="5">
        <v>113.1</v>
      </c>
      <c r="X804" s="5">
        <v>113.2</v>
      </c>
      <c r="Y804" s="5">
        <v>114.4</v>
      </c>
      <c r="Z804" s="5">
        <v>115.7</v>
      </c>
      <c r="AA804" s="5">
        <v>114.5</v>
      </c>
      <c r="AB804" s="5">
        <v>102.1</v>
      </c>
      <c r="AC804" s="5">
        <v>102.1</v>
      </c>
      <c r="AD804" s="5">
        <v>102.2</v>
      </c>
      <c r="AE804" s="5">
        <v>102.2</v>
      </c>
      <c r="AF804" s="5">
        <v>102.6</v>
      </c>
      <c r="AG804" s="5">
        <v>102.6</v>
      </c>
      <c r="AH804" s="5">
        <v>102.6</v>
      </c>
      <c r="AI804" s="5">
        <v>102.9</v>
      </c>
      <c r="AJ804" s="5">
        <v>103</v>
      </c>
      <c r="AK804" s="5">
        <v>102.7</v>
      </c>
      <c r="AL804" s="5">
        <v>102.9</v>
      </c>
      <c r="AM804" s="5">
        <v>103</v>
      </c>
      <c r="AN804" s="5">
        <v>103.4</v>
      </c>
      <c r="AO804" s="5">
        <v>103.6</v>
      </c>
      <c r="AP804" s="5">
        <v>103.1</v>
      </c>
      <c r="AQ804" s="5">
        <v>102.6</v>
      </c>
      <c r="AR804" s="5">
        <v>102.8</v>
      </c>
      <c r="AS804" s="5">
        <v>102.8</v>
      </c>
      <c r="AT804" s="5">
        <v>102.9</v>
      </c>
      <c r="AU804" s="5">
        <v>102.4</v>
      </c>
      <c r="AV804" s="5">
        <v>102.4</v>
      </c>
      <c r="AW804" s="5">
        <v>101.9</v>
      </c>
      <c r="AX804" s="5">
        <v>102</v>
      </c>
      <c r="AY804" s="5">
        <v>102.2</v>
      </c>
      <c r="AZ804" s="5">
        <v>104.8</v>
      </c>
      <c r="BA804" s="5">
        <v>105</v>
      </c>
      <c r="BB804" s="5">
        <v>105.1</v>
      </c>
      <c r="BC804" s="5">
        <v>105.1</v>
      </c>
      <c r="BD804" s="5">
        <v>105.1</v>
      </c>
      <c r="BE804" s="5">
        <v>105.5</v>
      </c>
      <c r="BF804" s="5">
        <v>105.5</v>
      </c>
      <c r="BG804" s="5">
        <v>105.5</v>
      </c>
      <c r="BH804" s="5">
        <v>105.5</v>
      </c>
      <c r="BI804" s="5">
        <v>106</v>
      </c>
      <c r="BJ804" s="5">
        <v>105.8</v>
      </c>
      <c r="BK804" s="5">
        <v>105.8</v>
      </c>
      <c r="BL804" s="5">
        <v>108.2</v>
      </c>
      <c r="BM804" s="5">
        <v>110</v>
      </c>
      <c r="BN804" s="5">
        <v>110</v>
      </c>
      <c r="BO804" s="5">
        <v>107.9</v>
      </c>
      <c r="BP804" s="5">
        <v>107.9</v>
      </c>
      <c r="BQ804" s="5">
        <v>107.9</v>
      </c>
      <c r="BR804" s="5">
        <v>107.9</v>
      </c>
      <c r="BS804" s="5">
        <v>107.9</v>
      </c>
      <c r="BT804" s="5">
        <v>108.1</v>
      </c>
      <c r="BU804" s="5">
        <v>108.3</v>
      </c>
      <c r="BV804" s="5">
        <v>107.7</v>
      </c>
      <c r="BW804" s="5">
        <v>108.9</v>
      </c>
      <c r="BX804" s="5">
        <v>109.5</v>
      </c>
      <c r="BY804" s="5">
        <v>109</v>
      </c>
      <c r="BZ804" s="5">
        <v>109.5</v>
      </c>
      <c r="CA804" s="5">
        <v>109.9</v>
      </c>
      <c r="CB804" s="5">
        <v>109.7</v>
      </c>
      <c r="CC804" s="5">
        <v>110.2</v>
      </c>
      <c r="CD804" s="5">
        <v>110.5</v>
      </c>
      <c r="CE804" s="5">
        <v>110.6</v>
      </c>
      <c r="CF804" s="5">
        <v>111.6</v>
      </c>
      <c r="CG804" s="5">
        <v>112.4</v>
      </c>
      <c r="CH804" s="5">
        <v>112.5</v>
      </c>
      <c r="CI804" s="5">
        <v>112.7</v>
      </c>
      <c r="CJ804" s="5">
        <v>111.4</v>
      </c>
      <c r="CK804" s="5">
        <v>113</v>
      </c>
      <c r="CL804" s="5">
        <v>116.5</v>
      </c>
      <c r="CM804" s="5">
        <v>116.3</v>
      </c>
      <c r="CN804" s="5">
        <v>115.7</v>
      </c>
      <c r="CO804" s="5">
        <v>115.7</v>
      </c>
      <c r="CP804" s="5">
        <v>116.7</v>
      </c>
      <c r="CQ804" s="5">
        <v>116.6</v>
      </c>
      <c r="CR804" s="5">
        <v>116.8</v>
      </c>
      <c r="CS804" s="5">
        <v>117.7</v>
      </c>
      <c r="CT804" s="5">
        <v>116.1</v>
      </c>
      <c r="CU804" s="5">
        <v>114.2</v>
      </c>
      <c r="CV804" s="5">
        <v>114.2</v>
      </c>
      <c r="CW804" s="5">
        <v>121</v>
      </c>
      <c r="CX804" s="5">
        <v>121.5</v>
      </c>
      <c r="CY804" s="5">
        <v>124.5</v>
      </c>
      <c r="CZ804" s="5">
        <v>124.3</v>
      </c>
      <c r="DA804" s="5">
        <v>123.9</v>
      </c>
      <c r="DB804" s="5">
        <v>124</v>
      </c>
      <c r="DC804" s="5">
        <v>124.1</v>
      </c>
      <c r="DD804" s="5">
        <v>123.9</v>
      </c>
      <c r="DE804" s="5">
        <v>125.3</v>
      </c>
      <c r="DF804" s="5">
        <v>125.8</v>
      </c>
      <c r="DG804" s="5">
        <v>124.5</v>
      </c>
      <c r="DH804" s="5">
        <v>125.4</v>
      </c>
      <c r="DI804" s="5">
        <v>127.3</v>
      </c>
      <c r="DJ804" s="5">
        <v>128.19999999999999</v>
      </c>
      <c r="DK804" s="5">
        <v>128.6</v>
      </c>
      <c r="DL804" s="5">
        <v>128.6</v>
      </c>
      <c r="DM804" s="5">
        <v>130.80000000000001</v>
      </c>
      <c r="DN804" s="5">
        <v>131</v>
      </c>
      <c r="DO804" s="5">
        <v>131.80000000000001</v>
      </c>
      <c r="DP804" s="5">
        <v>131.5</v>
      </c>
      <c r="DQ804" s="5">
        <v>131.80000000000001</v>
      </c>
      <c r="DR804" s="5">
        <v>133</v>
      </c>
      <c r="DS804" s="5">
        <v>132.9</v>
      </c>
      <c r="DT804" s="5">
        <v>134.6</v>
      </c>
    </row>
    <row r="805" spans="1:124">
      <c r="A805" s="3" t="s">
        <v>1622</v>
      </c>
      <c r="B805" s="3" t="s">
        <v>1623</v>
      </c>
      <c r="C805" s="4">
        <v>8.9179999999999995E-2</v>
      </c>
      <c r="D805" s="5">
        <v>104.3</v>
      </c>
      <c r="E805" s="5">
        <v>108.8</v>
      </c>
      <c r="F805" s="5">
        <v>103.3</v>
      </c>
      <c r="G805" s="5">
        <v>108.3</v>
      </c>
      <c r="H805" s="5">
        <v>107</v>
      </c>
      <c r="I805" s="5">
        <v>109.9</v>
      </c>
      <c r="J805" s="5">
        <v>110.6</v>
      </c>
      <c r="K805" s="5">
        <v>110</v>
      </c>
      <c r="L805" s="5">
        <v>105.8</v>
      </c>
      <c r="M805" s="5">
        <v>104.5</v>
      </c>
      <c r="N805" s="5">
        <v>101.7</v>
      </c>
      <c r="O805" s="5">
        <v>111</v>
      </c>
      <c r="P805" s="5">
        <v>108.8</v>
      </c>
      <c r="Q805" s="5">
        <v>107.6</v>
      </c>
      <c r="R805" s="5">
        <v>109.9</v>
      </c>
      <c r="S805" s="5">
        <v>106.6</v>
      </c>
      <c r="T805" s="5">
        <v>103.6</v>
      </c>
      <c r="U805" s="5">
        <v>106.4</v>
      </c>
      <c r="V805" s="5">
        <v>108.8</v>
      </c>
      <c r="W805" s="5">
        <v>109.3</v>
      </c>
      <c r="X805" s="5">
        <v>113.5</v>
      </c>
      <c r="Y805" s="5">
        <v>107.8</v>
      </c>
      <c r="Z805" s="5">
        <v>105.2</v>
      </c>
      <c r="AA805" s="5">
        <v>106.2</v>
      </c>
      <c r="AB805" s="5">
        <v>104.4</v>
      </c>
      <c r="AC805" s="5">
        <v>105.2</v>
      </c>
      <c r="AD805" s="5">
        <v>104.5</v>
      </c>
      <c r="AE805" s="5">
        <v>105.4</v>
      </c>
      <c r="AF805" s="5">
        <v>110.2</v>
      </c>
      <c r="AG805" s="5">
        <v>108</v>
      </c>
      <c r="AH805" s="5">
        <v>109</v>
      </c>
      <c r="AI805" s="5">
        <v>111.4</v>
      </c>
      <c r="AJ805" s="5">
        <v>104.8</v>
      </c>
      <c r="AK805" s="5">
        <v>105</v>
      </c>
      <c r="AL805" s="5">
        <v>109.8</v>
      </c>
      <c r="AM805" s="5">
        <v>110.9</v>
      </c>
      <c r="AN805" s="5">
        <v>107.6</v>
      </c>
      <c r="AO805" s="5">
        <v>108.7</v>
      </c>
      <c r="AP805" s="5">
        <v>109.5</v>
      </c>
      <c r="AQ805" s="5">
        <v>102.3</v>
      </c>
      <c r="AR805" s="5">
        <v>101.1</v>
      </c>
      <c r="AS805" s="5">
        <v>106</v>
      </c>
      <c r="AT805" s="5">
        <v>106</v>
      </c>
      <c r="AU805" s="5">
        <v>106</v>
      </c>
      <c r="AV805" s="5">
        <v>106.3</v>
      </c>
      <c r="AW805" s="5">
        <v>106.3</v>
      </c>
      <c r="AX805" s="5">
        <v>100.9</v>
      </c>
      <c r="AY805" s="5">
        <v>100.3</v>
      </c>
      <c r="AZ805" s="5">
        <v>100.4</v>
      </c>
      <c r="BA805" s="5">
        <v>100</v>
      </c>
      <c r="BB805" s="5">
        <v>99.9</v>
      </c>
      <c r="BC805" s="5">
        <v>99.9</v>
      </c>
      <c r="BD805" s="5">
        <v>99.9</v>
      </c>
      <c r="BE805" s="5">
        <v>100.1</v>
      </c>
      <c r="BF805" s="5">
        <v>100.1</v>
      </c>
      <c r="BG805" s="5">
        <v>100.1</v>
      </c>
      <c r="BH805" s="5">
        <v>100.3</v>
      </c>
      <c r="BI805" s="5">
        <v>100.3</v>
      </c>
      <c r="BJ805" s="5">
        <v>100.4</v>
      </c>
      <c r="BK805" s="5">
        <v>100.4</v>
      </c>
      <c r="BL805" s="5">
        <v>100.4</v>
      </c>
      <c r="BM805" s="5">
        <v>101.7</v>
      </c>
      <c r="BN805" s="5">
        <v>101.8</v>
      </c>
      <c r="BO805" s="5">
        <v>103.1</v>
      </c>
      <c r="BP805" s="5">
        <v>102.7</v>
      </c>
      <c r="BQ805" s="5">
        <v>103.1</v>
      </c>
      <c r="BR805" s="5">
        <v>103.1</v>
      </c>
      <c r="BS805" s="5">
        <v>103.5</v>
      </c>
      <c r="BT805" s="5">
        <v>103.8</v>
      </c>
      <c r="BU805" s="5">
        <v>104.1</v>
      </c>
      <c r="BV805" s="5">
        <v>104.8</v>
      </c>
      <c r="BW805" s="5">
        <v>105.1</v>
      </c>
      <c r="BX805" s="5">
        <v>105.3</v>
      </c>
      <c r="BY805" s="5">
        <v>105.6</v>
      </c>
      <c r="BZ805" s="5">
        <v>106.2</v>
      </c>
      <c r="CA805" s="5">
        <v>107.5</v>
      </c>
      <c r="CB805" s="5">
        <v>107.5</v>
      </c>
      <c r="CC805" s="5">
        <v>107.5</v>
      </c>
      <c r="CD805" s="5">
        <v>107.5</v>
      </c>
      <c r="CE805" s="5">
        <v>107.5</v>
      </c>
      <c r="CF805" s="5">
        <v>108.5</v>
      </c>
      <c r="CG805" s="5">
        <v>107.8</v>
      </c>
      <c r="CH805" s="5">
        <v>107.8</v>
      </c>
      <c r="CI805" s="5">
        <v>108.5</v>
      </c>
      <c r="CJ805" s="5">
        <v>108.5</v>
      </c>
      <c r="CK805" s="5">
        <v>109.5</v>
      </c>
      <c r="CL805" s="5">
        <v>109.5</v>
      </c>
      <c r="CM805" s="5">
        <v>112.8</v>
      </c>
      <c r="CN805" s="5">
        <v>112.8</v>
      </c>
      <c r="CO805" s="5">
        <v>111.7</v>
      </c>
      <c r="CP805" s="5">
        <v>112.3</v>
      </c>
      <c r="CQ805" s="5">
        <v>111.9</v>
      </c>
      <c r="CR805" s="5">
        <v>111</v>
      </c>
      <c r="CS805" s="5">
        <v>111</v>
      </c>
      <c r="CT805" s="5">
        <v>110.5</v>
      </c>
      <c r="CU805" s="5">
        <v>110.9</v>
      </c>
      <c r="CV805" s="5">
        <v>110.9</v>
      </c>
      <c r="CW805" s="5">
        <v>110.9</v>
      </c>
      <c r="CX805" s="5">
        <v>111.7</v>
      </c>
      <c r="CY805" s="5">
        <v>111.2</v>
      </c>
      <c r="CZ805" s="5">
        <v>108.8</v>
      </c>
      <c r="DA805" s="5">
        <v>109.3</v>
      </c>
      <c r="DB805" s="5">
        <v>110.9</v>
      </c>
      <c r="DC805" s="5">
        <v>114.2</v>
      </c>
      <c r="DD805" s="5">
        <v>114.2</v>
      </c>
      <c r="DE805" s="5">
        <v>115.6</v>
      </c>
      <c r="DF805" s="5">
        <v>116</v>
      </c>
      <c r="DG805" s="5">
        <v>117.7</v>
      </c>
      <c r="DH805" s="5">
        <v>120.3</v>
      </c>
      <c r="DI805" s="5">
        <v>120.1</v>
      </c>
      <c r="DJ805" s="5">
        <v>120.5</v>
      </c>
      <c r="DK805" s="5">
        <v>119</v>
      </c>
      <c r="DL805" s="5">
        <v>124.7</v>
      </c>
      <c r="DM805" s="5">
        <v>125.2</v>
      </c>
      <c r="DN805" s="5">
        <v>124.7</v>
      </c>
      <c r="DO805" s="5">
        <v>126.5</v>
      </c>
      <c r="DP805" s="5">
        <v>126.6</v>
      </c>
      <c r="DQ805" s="5">
        <v>130.5</v>
      </c>
      <c r="DR805" s="5">
        <v>129.4</v>
      </c>
      <c r="DS805" s="5">
        <v>132.69999999999999</v>
      </c>
      <c r="DT805" s="5">
        <v>132.1</v>
      </c>
    </row>
    <row r="806" spans="1:124">
      <c r="A806" s="3" t="s">
        <v>1624</v>
      </c>
      <c r="B806" s="3" t="s">
        <v>1625</v>
      </c>
      <c r="C806" s="4">
        <v>2.3682699999999999</v>
      </c>
      <c r="D806" s="5">
        <v>101.6</v>
      </c>
      <c r="E806" s="5">
        <v>101.6</v>
      </c>
      <c r="F806" s="5">
        <v>103.2</v>
      </c>
      <c r="G806" s="5">
        <v>102.9</v>
      </c>
      <c r="H806" s="5">
        <v>103.1</v>
      </c>
      <c r="I806" s="5">
        <v>102.7</v>
      </c>
      <c r="J806" s="5">
        <v>102.3</v>
      </c>
      <c r="K806" s="5">
        <v>102.2</v>
      </c>
      <c r="L806" s="5">
        <v>102.5</v>
      </c>
      <c r="M806" s="5">
        <v>103.8</v>
      </c>
      <c r="N806" s="5">
        <v>102.6</v>
      </c>
      <c r="O806" s="5">
        <v>103.3</v>
      </c>
      <c r="P806" s="5">
        <v>103.4</v>
      </c>
      <c r="Q806" s="5">
        <v>103.7</v>
      </c>
      <c r="R806" s="5">
        <v>104.5</v>
      </c>
      <c r="S806" s="5">
        <v>104.2</v>
      </c>
      <c r="T806" s="5">
        <v>103.5</v>
      </c>
      <c r="U806" s="5">
        <v>103.7</v>
      </c>
      <c r="V806" s="5">
        <v>103.9</v>
      </c>
      <c r="W806" s="5">
        <v>102.6</v>
      </c>
      <c r="X806" s="5">
        <v>103.7</v>
      </c>
      <c r="Y806" s="5">
        <v>102.4</v>
      </c>
      <c r="Z806" s="5">
        <v>103.4</v>
      </c>
      <c r="AA806" s="5">
        <v>104.6</v>
      </c>
      <c r="AB806" s="5">
        <v>104.1</v>
      </c>
      <c r="AC806" s="5">
        <v>105.2</v>
      </c>
      <c r="AD806" s="5">
        <v>104.8</v>
      </c>
      <c r="AE806" s="5">
        <v>105</v>
      </c>
      <c r="AF806" s="5">
        <v>104.7</v>
      </c>
      <c r="AG806" s="5">
        <v>105.6</v>
      </c>
      <c r="AH806" s="5">
        <v>105.7</v>
      </c>
      <c r="AI806" s="5">
        <v>105.8</v>
      </c>
      <c r="AJ806" s="5">
        <v>106.8</v>
      </c>
      <c r="AK806" s="5">
        <v>106</v>
      </c>
      <c r="AL806" s="5">
        <v>106.1</v>
      </c>
      <c r="AM806" s="5">
        <v>106.5</v>
      </c>
      <c r="AN806" s="5">
        <v>106.6</v>
      </c>
      <c r="AO806" s="5">
        <v>107.5</v>
      </c>
      <c r="AP806" s="5">
        <v>106.8</v>
      </c>
      <c r="AQ806" s="5">
        <v>106.7</v>
      </c>
      <c r="AR806" s="5">
        <v>107.3</v>
      </c>
      <c r="AS806" s="5">
        <v>107.8</v>
      </c>
      <c r="AT806" s="5">
        <v>108.6</v>
      </c>
      <c r="AU806" s="5">
        <v>108.6</v>
      </c>
      <c r="AV806" s="5">
        <v>108.3</v>
      </c>
      <c r="AW806" s="5">
        <v>107.9</v>
      </c>
      <c r="AX806" s="5">
        <v>107.2</v>
      </c>
      <c r="AY806" s="5">
        <v>106.9</v>
      </c>
      <c r="AZ806" s="5">
        <v>107.1</v>
      </c>
      <c r="BA806" s="5">
        <v>107.7</v>
      </c>
      <c r="BB806" s="5">
        <v>107.4</v>
      </c>
      <c r="BC806" s="5">
        <v>107.6</v>
      </c>
      <c r="BD806" s="5">
        <v>108</v>
      </c>
      <c r="BE806" s="5">
        <v>107.3</v>
      </c>
      <c r="BF806" s="5">
        <v>107.5</v>
      </c>
      <c r="BG806" s="5">
        <v>106.9</v>
      </c>
      <c r="BH806" s="5">
        <v>106.3</v>
      </c>
      <c r="BI806" s="5">
        <v>106.2</v>
      </c>
      <c r="BJ806" s="5">
        <v>106.9</v>
      </c>
      <c r="BK806" s="5">
        <v>107.5</v>
      </c>
      <c r="BL806" s="5">
        <v>107.9</v>
      </c>
      <c r="BM806" s="5">
        <v>108.3</v>
      </c>
      <c r="BN806" s="5">
        <v>108.7</v>
      </c>
      <c r="BO806" s="5">
        <v>107.9</v>
      </c>
      <c r="BP806" s="5">
        <v>107.3</v>
      </c>
      <c r="BQ806" s="5">
        <v>108.1</v>
      </c>
      <c r="BR806" s="5">
        <v>108.2</v>
      </c>
      <c r="BS806" s="5">
        <v>108.4</v>
      </c>
      <c r="BT806" s="5">
        <v>108.3</v>
      </c>
      <c r="BU806" s="5">
        <v>109.8</v>
      </c>
      <c r="BV806" s="5">
        <v>110.2</v>
      </c>
      <c r="BW806" s="5">
        <v>110.6</v>
      </c>
      <c r="BX806" s="5">
        <v>111.2</v>
      </c>
      <c r="BY806" s="5">
        <v>111.7</v>
      </c>
      <c r="BZ806" s="5">
        <v>111</v>
      </c>
      <c r="CA806" s="5">
        <v>111.9</v>
      </c>
      <c r="CB806" s="5">
        <v>112.5</v>
      </c>
      <c r="CC806" s="5">
        <v>112.2</v>
      </c>
      <c r="CD806" s="5">
        <v>112.8</v>
      </c>
      <c r="CE806" s="5">
        <v>113.2</v>
      </c>
      <c r="CF806" s="5">
        <v>111.4</v>
      </c>
      <c r="CG806" s="5">
        <v>113</v>
      </c>
      <c r="CH806" s="5">
        <v>112.8</v>
      </c>
      <c r="CI806" s="5">
        <v>112.8</v>
      </c>
      <c r="CJ806" s="5">
        <v>112.8</v>
      </c>
      <c r="CK806" s="5">
        <v>113</v>
      </c>
      <c r="CL806" s="5">
        <v>113.5</v>
      </c>
      <c r="CM806" s="5">
        <v>112.1</v>
      </c>
      <c r="CN806" s="5">
        <v>111.3</v>
      </c>
      <c r="CO806" s="5">
        <v>112.6</v>
      </c>
      <c r="CP806" s="5">
        <v>114.2</v>
      </c>
      <c r="CQ806" s="5">
        <v>114.8</v>
      </c>
      <c r="CR806" s="5">
        <v>115.6</v>
      </c>
      <c r="CS806" s="5">
        <v>115.5</v>
      </c>
      <c r="CT806" s="5">
        <v>114.8</v>
      </c>
      <c r="CU806" s="5">
        <v>114.7</v>
      </c>
      <c r="CV806" s="5">
        <v>114.5</v>
      </c>
      <c r="CW806" s="5">
        <v>115.3</v>
      </c>
      <c r="CX806" s="5">
        <v>116</v>
      </c>
      <c r="CY806" s="5">
        <v>115.9</v>
      </c>
      <c r="CZ806" s="5">
        <v>116.4</v>
      </c>
      <c r="DA806" s="5">
        <v>116</v>
      </c>
      <c r="DB806" s="5">
        <v>115.4</v>
      </c>
      <c r="DC806" s="5">
        <v>115.5</v>
      </c>
      <c r="DD806" s="5">
        <v>116.1</v>
      </c>
      <c r="DE806" s="5">
        <v>116.2</v>
      </c>
      <c r="DF806" s="5">
        <v>117.4</v>
      </c>
      <c r="DG806" s="5">
        <v>118</v>
      </c>
      <c r="DH806" s="5">
        <v>118.4</v>
      </c>
      <c r="DI806" s="5">
        <v>119.4</v>
      </c>
      <c r="DJ806" s="5">
        <v>120.2</v>
      </c>
      <c r="DK806" s="5">
        <v>121.1</v>
      </c>
      <c r="DL806" s="5">
        <v>122.1</v>
      </c>
      <c r="DM806" s="5">
        <v>122.1</v>
      </c>
      <c r="DN806" s="5">
        <v>123.6</v>
      </c>
      <c r="DO806" s="5">
        <v>124.4</v>
      </c>
      <c r="DP806" s="5">
        <v>124.7</v>
      </c>
      <c r="DQ806" s="5">
        <v>124.8</v>
      </c>
      <c r="DR806" s="5">
        <v>125.2</v>
      </c>
      <c r="DS806" s="5">
        <v>126.1</v>
      </c>
      <c r="DT806" s="5">
        <v>127.2</v>
      </c>
    </row>
    <row r="807" spans="1:124">
      <c r="A807" s="3" t="s">
        <v>1626</v>
      </c>
      <c r="B807" s="3" t="s">
        <v>1627</v>
      </c>
      <c r="C807" s="4">
        <v>0.83797999999999995</v>
      </c>
      <c r="D807" s="5">
        <v>100.9</v>
      </c>
      <c r="E807" s="5">
        <v>102.4</v>
      </c>
      <c r="F807" s="5">
        <v>104.2</v>
      </c>
      <c r="G807" s="5">
        <v>103.6</v>
      </c>
      <c r="H807" s="5">
        <v>102.9</v>
      </c>
      <c r="I807" s="5">
        <v>103.4</v>
      </c>
      <c r="J807" s="5">
        <v>103.2</v>
      </c>
      <c r="K807" s="5">
        <v>104</v>
      </c>
      <c r="L807" s="5">
        <v>104</v>
      </c>
      <c r="M807" s="5">
        <v>105.5</v>
      </c>
      <c r="N807" s="5">
        <v>105.2</v>
      </c>
      <c r="O807" s="5">
        <v>105</v>
      </c>
      <c r="P807" s="5">
        <v>105.2</v>
      </c>
      <c r="Q807" s="5">
        <v>105.9</v>
      </c>
      <c r="R807" s="5">
        <v>106.2</v>
      </c>
      <c r="S807" s="5">
        <v>105.6</v>
      </c>
      <c r="T807" s="5">
        <v>106.4</v>
      </c>
      <c r="U807" s="5">
        <v>106.3</v>
      </c>
      <c r="V807" s="5">
        <v>107.1</v>
      </c>
      <c r="W807" s="5">
        <v>106.2</v>
      </c>
      <c r="X807" s="5">
        <v>106.3</v>
      </c>
      <c r="Y807" s="5">
        <v>105.6</v>
      </c>
      <c r="Z807" s="5">
        <v>105.7</v>
      </c>
      <c r="AA807" s="5">
        <v>105.6</v>
      </c>
      <c r="AB807" s="5">
        <v>106.2</v>
      </c>
      <c r="AC807" s="5">
        <v>106.2</v>
      </c>
      <c r="AD807" s="5">
        <v>106.3</v>
      </c>
      <c r="AE807" s="5">
        <v>106.2</v>
      </c>
      <c r="AF807" s="5">
        <v>106.4</v>
      </c>
      <c r="AG807" s="5">
        <v>106.1</v>
      </c>
      <c r="AH807" s="5">
        <v>106</v>
      </c>
      <c r="AI807" s="5">
        <v>106.3</v>
      </c>
      <c r="AJ807" s="5">
        <v>107.6</v>
      </c>
      <c r="AK807" s="5">
        <v>107.4</v>
      </c>
      <c r="AL807" s="5">
        <v>107.5</v>
      </c>
      <c r="AM807" s="5">
        <v>108</v>
      </c>
      <c r="AN807" s="5">
        <v>108</v>
      </c>
      <c r="AO807" s="5">
        <v>109.2</v>
      </c>
      <c r="AP807" s="5">
        <v>109.3</v>
      </c>
      <c r="AQ807" s="5">
        <v>108.5</v>
      </c>
      <c r="AR807" s="5">
        <v>108.4</v>
      </c>
      <c r="AS807" s="5">
        <v>108</v>
      </c>
      <c r="AT807" s="5">
        <v>109.3</v>
      </c>
      <c r="AU807" s="5">
        <v>108.3</v>
      </c>
      <c r="AV807" s="5">
        <v>108.5</v>
      </c>
      <c r="AW807" s="5">
        <v>107.6</v>
      </c>
      <c r="AX807" s="5">
        <v>107.5</v>
      </c>
      <c r="AY807" s="5">
        <v>106.1</v>
      </c>
      <c r="AZ807" s="5">
        <v>106.9</v>
      </c>
      <c r="BA807" s="5">
        <v>106.3</v>
      </c>
      <c r="BB807" s="5">
        <v>106.5</v>
      </c>
      <c r="BC807" s="5">
        <v>105.8</v>
      </c>
      <c r="BD807" s="5">
        <v>106.4</v>
      </c>
      <c r="BE807" s="5">
        <v>106</v>
      </c>
      <c r="BF807" s="5">
        <v>106.1</v>
      </c>
      <c r="BG807" s="5">
        <v>103.4</v>
      </c>
      <c r="BH807" s="5">
        <v>103.2</v>
      </c>
      <c r="BI807" s="5">
        <v>103.5</v>
      </c>
      <c r="BJ807" s="5">
        <v>104.6</v>
      </c>
      <c r="BK807" s="5">
        <v>104.5</v>
      </c>
      <c r="BL807" s="5">
        <v>105.2</v>
      </c>
      <c r="BM807" s="5">
        <v>106.7</v>
      </c>
      <c r="BN807" s="5">
        <v>106.4</v>
      </c>
      <c r="BO807" s="5">
        <v>105.3</v>
      </c>
      <c r="BP807" s="5">
        <v>103.1</v>
      </c>
      <c r="BQ807" s="5">
        <v>104.4</v>
      </c>
      <c r="BR807" s="5">
        <v>104.8</v>
      </c>
      <c r="BS807" s="5">
        <v>104.7</v>
      </c>
      <c r="BT807" s="5">
        <v>105.5</v>
      </c>
      <c r="BU807" s="5">
        <v>105.2</v>
      </c>
      <c r="BV807" s="5">
        <v>106</v>
      </c>
      <c r="BW807" s="5">
        <v>106.3</v>
      </c>
      <c r="BX807" s="5">
        <v>107.2</v>
      </c>
      <c r="BY807" s="5">
        <v>107.8</v>
      </c>
      <c r="BZ807" s="5">
        <v>106.4</v>
      </c>
      <c r="CA807" s="5">
        <v>108.2</v>
      </c>
      <c r="CB807" s="5">
        <v>108.6</v>
      </c>
      <c r="CC807" s="5">
        <v>107.9</v>
      </c>
      <c r="CD807" s="5">
        <v>108.4</v>
      </c>
      <c r="CE807" s="5">
        <v>108.4</v>
      </c>
      <c r="CF807" s="5">
        <v>106.5</v>
      </c>
      <c r="CG807" s="5">
        <v>110.4</v>
      </c>
      <c r="CH807" s="5">
        <v>110.3</v>
      </c>
      <c r="CI807" s="5">
        <v>110.1</v>
      </c>
      <c r="CJ807" s="5">
        <v>110.6</v>
      </c>
      <c r="CK807" s="5">
        <v>110.8</v>
      </c>
      <c r="CL807" s="5">
        <v>110.6</v>
      </c>
      <c r="CM807" s="5">
        <v>110.7</v>
      </c>
      <c r="CN807" s="5">
        <v>109.4</v>
      </c>
      <c r="CO807" s="5">
        <v>112.6</v>
      </c>
      <c r="CP807" s="5">
        <v>114.2</v>
      </c>
      <c r="CQ807" s="5">
        <v>114.6</v>
      </c>
      <c r="CR807" s="5">
        <v>116.3</v>
      </c>
      <c r="CS807" s="5">
        <v>116.5</v>
      </c>
      <c r="CT807" s="5">
        <v>116.5</v>
      </c>
      <c r="CU807" s="5">
        <v>116.5</v>
      </c>
      <c r="CV807" s="5">
        <v>116.5</v>
      </c>
      <c r="CW807" s="5">
        <v>116.5</v>
      </c>
      <c r="CX807" s="5">
        <v>116.2</v>
      </c>
      <c r="CY807" s="5">
        <v>116.9</v>
      </c>
      <c r="CZ807" s="5">
        <v>117</v>
      </c>
      <c r="DA807" s="5">
        <v>117</v>
      </c>
      <c r="DB807" s="5">
        <v>117</v>
      </c>
      <c r="DC807" s="5">
        <v>117</v>
      </c>
      <c r="DD807" s="5">
        <v>117</v>
      </c>
      <c r="DE807" s="5">
        <v>117.1</v>
      </c>
      <c r="DF807" s="5">
        <v>117.6</v>
      </c>
      <c r="DG807" s="5">
        <v>117.8</v>
      </c>
      <c r="DH807" s="5">
        <v>117.8</v>
      </c>
      <c r="DI807" s="5">
        <v>119.5</v>
      </c>
      <c r="DJ807" s="5">
        <v>120</v>
      </c>
      <c r="DK807" s="5">
        <v>120</v>
      </c>
      <c r="DL807" s="5">
        <v>120</v>
      </c>
      <c r="DM807" s="5">
        <v>120</v>
      </c>
      <c r="DN807" s="5">
        <v>122.4</v>
      </c>
      <c r="DO807" s="5">
        <v>122.6</v>
      </c>
      <c r="DP807" s="5">
        <v>122.6</v>
      </c>
      <c r="DQ807" s="5">
        <v>122.6</v>
      </c>
      <c r="DR807" s="5">
        <v>122.8</v>
      </c>
      <c r="DS807" s="5">
        <v>123.5</v>
      </c>
      <c r="DT807" s="5">
        <v>125.5</v>
      </c>
    </row>
    <row r="808" spans="1:124">
      <c r="A808" s="3" t="s">
        <v>1628</v>
      </c>
      <c r="B808" s="3" t="s">
        <v>1629</v>
      </c>
      <c r="C808" s="4">
        <v>0.14274999999999999</v>
      </c>
      <c r="D808" s="5">
        <v>99.8</v>
      </c>
      <c r="E808" s="5">
        <v>98.8</v>
      </c>
      <c r="F808" s="5">
        <v>99.5</v>
      </c>
      <c r="G808" s="5">
        <v>99.7</v>
      </c>
      <c r="H808" s="5">
        <v>100.8</v>
      </c>
      <c r="I808" s="5">
        <v>102.9</v>
      </c>
      <c r="J808" s="5">
        <v>104</v>
      </c>
      <c r="K808" s="5">
        <v>100.7</v>
      </c>
      <c r="L808" s="5">
        <v>105.5</v>
      </c>
      <c r="M808" s="5">
        <v>105.4</v>
      </c>
      <c r="N808" s="5">
        <v>103</v>
      </c>
      <c r="O808" s="5">
        <v>103.3</v>
      </c>
      <c r="P808" s="5">
        <v>97.3</v>
      </c>
      <c r="Q808" s="5">
        <v>96.7</v>
      </c>
      <c r="R808" s="5">
        <v>96.9</v>
      </c>
      <c r="S808" s="5">
        <v>96.9</v>
      </c>
      <c r="T808" s="5">
        <v>97.9</v>
      </c>
      <c r="U808" s="5">
        <v>95</v>
      </c>
      <c r="V808" s="5">
        <v>95.1</v>
      </c>
      <c r="W808" s="5">
        <v>95.6</v>
      </c>
      <c r="X808" s="5">
        <v>94.6</v>
      </c>
      <c r="Y808" s="5">
        <v>96.5</v>
      </c>
      <c r="Z808" s="5">
        <v>96.7</v>
      </c>
      <c r="AA808" s="5">
        <v>100.3</v>
      </c>
      <c r="AB808" s="5">
        <v>99.2</v>
      </c>
      <c r="AC808" s="5">
        <v>101.6</v>
      </c>
      <c r="AD808" s="5">
        <v>101.3</v>
      </c>
      <c r="AE808" s="5">
        <v>102.4</v>
      </c>
      <c r="AF808" s="5">
        <v>100.5</v>
      </c>
      <c r="AG808" s="5">
        <v>100.5</v>
      </c>
      <c r="AH808" s="5">
        <v>98.8</v>
      </c>
      <c r="AI808" s="5">
        <v>98.5</v>
      </c>
      <c r="AJ808" s="5">
        <v>96.8</v>
      </c>
      <c r="AK808" s="5">
        <v>101.4</v>
      </c>
      <c r="AL808" s="5">
        <v>98.2</v>
      </c>
      <c r="AM808" s="5">
        <v>98.6</v>
      </c>
      <c r="AN808" s="5">
        <v>99.8</v>
      </c>
      <c r="AO808" s="5">
        <v>100</v>
      </c>
      <c r="AP808" s="5">
        <v>99.3</v>
      </c>
      <c r="AQ808" s="5">
        <v>100.6</v>
      </c>
      <c r="AR808" s="5">
        <v>98.7</v>
      </c>
      <c r="AS808" s="5">
        <v>97.5</v>
      </c>
      <c r="AT808" s="5">
        <v>98</v>
      </c>
      <c r="AU808" s="5">
        <v>97.2</v>
      </c>
      <c r="AV808" s="5">
        <v>95.8</v>
      </c>
      <c r="AW808" s="5">
        <v>96.7</v>
      </c>
      <c r="AX808" s="5">
        <v>95.4</v>
      </c>
      <c r="AY808" s="5">
        <v>94</v>
      </c>
      <c r="AZ808" s="5">
        <v>94.1</v>
      </c>
      <c r="BA808" s="5">
        <v>93.4</v>
      </c>
      <c r="BB808" s="5">
        <v>94</v>
      </c>
      <c r="BC808" s="5">
        <v>93.2</v>
      </c>
      <c r="BD808" s="5">
        <v>93.3</v>
      </c>
      <c r="BE808" s="5">
        <v>92.4</v>
      </c>
      <c r="BF808" s="5">
        <v>93.6</v>
      </c>
      <c r="BG808" s="5">
        <v>94</v>
      </c>
      <c r="BH808" s="5">
        <v>94.3</v>
      </c>
      <c r="BI808" s="5">
        <v>94.7</v>
      </c>
      <c r="BJ808" s="5">
        <v>95.3</v>
      </c>
      <c r="BK808" s="5">
        <v>95.8</v>
      </c>
      <c r="BL808" s="5">
        <v>96</v>
      </c>
      <c r="BM808" s="5">
        <v>95.2</v>
      </c>
      <c r="BN808" s="5">
        <v>96.5</v>
      </c>
      <c r="BO808" s="5">
        <v>97.7</v>
      </c>
      <c r="BP808" s="5">
        <v>98</v>
      </c>
      <c r="BQ808" s="5">
        <v>97.7</v>
      </c>
      <c r="BR808" s="5">
        <v>98</v>
      </c>
      <c r="BS808" s="5">
        <v>98</v>
      </c>
      <c r="BT808" s="5">
        <v>97.1</v>
      </c>
      <c r="BU808" s="5">
        <v>98.5</v>
      </c>
      <c r="BV808" s="5">
        <v>98.1</v>
      </c>
      <c r="BW808" s="5">
        <v>99.3</v>
      </c>
      <c r="BX808" s="5">
        <v>98.7</v>
      </c>
      <c r="BY808" s="5">
        <v>99.9</v>
      </c>
      <c r="BZ808" s="5">
        <v>99.8</v>
      </c>
      <c r="CA808" s="5">
        <v>100.5</v>
      </c>
      <c r="CB808" s="5">
        <v>101.4</v>
      </c>
      <c r="CC808" s="5">
        <v>103.2</v>
      </c>
      <c r="CD808" s="5">
        <v>104.6</v>
      </c>
      <c r="CE808" s="5">
        <v>104.4</v>
      </c>
      <c r="CF808" s="5">
        <v>105.6</v>
      </c>
      <c r="CG808" s="5">
        <v>105.9</v>
      </c>
      <c r="CH808" s="5">
        <v>105.7</v>
      </c>
      <c r="CI808" s="5">
        <v>106.5</v>
      </c>
      <c r="CJ808" s="5">
        <v>107.4</v>
      </c>
      <c r="CK808" s="5">
        <v>107.1</v>
      </c>
      <c r="CL808" s="5">
        <v>106.2</v>
      </c>
      <c r="CM808" s="5">
        <v>106.6</v>
      </c>
      <c r="CN808" s="5">
        <v>106.8</v>
      </c>
      <c r="CO808" s="5">
        <v>106.9</v>
      </c>
      <c r="CP808" s="5">
        <v>105.2</v>
      </c>
      <c r="CQ808" s="5">
        <v>105.9</v>
      </c>
      <c r="CR808" s="5">
        <v>106.2</v>
      </c>
      <c r="CS808" s="5">
        <v>104.3</v>
      </c>
      <c r="CT808" s="5">
        <v>103.7</v>
      </c>
      <c r="CU808" s="5">
        <v>103</v>
      </c>
      <c r="CV808" s="5">
        <v>101.2</v>
      </c>
      <c r="CW808" s="5">
        <v>100.6</v>
      </c>
      <c r="CX808" s="5">
        <v>100.1</v>
      </c>
      <c r="CY808" s="5">
        <v>101.9</v>
      </c>
      <c r="CZ808" s="5">
        <v>101.9</v>
      </c>
      <c r="DA808" s="5">
        <v>101.2</v>
      </c>
      <c r="DB808" s="5">
        <v>101.1</v>
      </c>
      <c r="DC808" s="5">
        <v>101.9</v>
      </c>
      <c r="DD808" s="5">
        <v>102.3</v>
      </c>
      <c r="DE808" s="5">
        <v>103</v>
      </c>
      <c r="DF808" s="5">
        <v>104.5</v>
      </c>
      <c r="DG808" s="5">
        <v>106.1</v>
      </c>
      <c r="DH808" s="5">
        <v>110.3</v>
      </c>
      <c r="DI808" s="5">
        <v>111.5</v>
      </c>
      <c r="DJ808" s="5">
        <v>113.5</v>
      </c>
      <c r="DK808" s="5">
        <v>112.8</v>
      </c>
      <c r="DL808" s="5">
        <v>115.3</v>
      </c>
      <c r="DM808" s="5">
        <v>117.3</v>
      </c>
      <c r="DN808" s="5">
        <v>121.1</v>
      </c>
      <c r="DO808" s="5">
        <v>120.2</v>
      </c>
      <c r="DP808" s="5">
        <v>121.7</v>
      </c>
      <c r="DQ808" s="5">
        <v>122.9</v>
      </c>
      <c r="DR808" s="5">
        <v>125.1</v>
      </c>
      <c r="DS808" s="5">
        <v>126.9</v>
      </c>
      <c r="DT808" s="5">
        <v>127.5</v>
      </c>
    </row>
    <row r="809" spans="1:124">
      <c r="A809" s="3" t="s">
        <v>1630</v>
      </c>
      <c r="B809" s="3" t="s">
        <v>1631</v>
      </c>
      <c r="C809" s="4">
        <v>0.10027999999999999</v>
      </c>
      <c r="D809" s="5">
        <v>103</v>
      </c>
      <c r="E809" s="5">
        <v>103</v>
      </c>
      <c r="F809" s="5">
        <v>104.2</v>
      </c>
      <c r="G809" s="5">
        <v>105.4</v>
      </c>
      <c r="H809" s="5">
        <v>105.4</v>
      </c>
      <c r="I809" s="5">
        <v>100.3</v>
      </c>
      <c r="J809" s="5">
        <v>100.4</v>
      </c>
      <c r="K809" s="5">
        <v>100.4</v>
      </c>
      <c r="L809" s="5">
        <v>100.4</v>
      </c>
      <c r="M809" s="5">
        <v>101.1</v>
      </c>
      <c r="N809" s="5">
        <v>101.1</v>
      </c>
      <c r="O809" s="5">
        <v>100.7</v>
      </c>
      <c r="P809" s="5">
        <v>100</v>
      </c>
      <c r="Q809" s="5">
        <v>100</v>
      </c>
      <c r="R809" s="5">
        <v>100</v>
      </c>
      <c r="S809" s="5">
        <v>99.6</v>
      </c>
      <c r="T809" s="5">
        <v>99.6</v>
      </c>
      <c r="U809" s="5">
        <v>99.6</v>
      </c>
      <c r="V809" s="5">
        <v>99.1</v>
      </c>
      <c r="W809" s="5">
        <v>99</v>
      </c>
      <c r="X809" s="5">
        <v>99</v>
      </c>
      <c r="Y809" s="5">
        <v>99.9</v>
      </c>
      <c r="Z809" s="5">
        <v>99.9</v>
      </c>
      <c r="AA809" s="5">
        <v>100.3</v>
      </c>
      <c r="AB809" s="5">
        <v>101.9</v>
      </c>
      <c r="AC809" s="5">
        <v>101.9</v>
      </c>
      <c r="AD809" s="5">
        <v>101.9</v>
      </c>
      <c r="AE809" s="5">
        <v>102.7</v>
      </c>
      <c r="AF809" s="5">
        <v>102.7</v>
      </c>
      <c r="AG809" s="5">
        <v>102.7</v>
      </c>
      <c r="AH809" s="5">
        <v>103</v>
      </c>
      <c r="AI809" s="5">
        <v>103</v>
      </c>
      <c r="AJ809" s="5">
        <v>103</v>
      </c>
      <c r="AK809" s="5">
        <v>102.6</v>
      </c>
      <c r="AL809" s="5">
        <v>102.6</v>
      </c>
      <c r="AM809" s="5">
        <v>101.4</v>
      </c>
      <c r="AN809" s="5">
        <v>100.2</v>
      </c>
      <c r="AO809" s="5">
        <v>100.2</v>
      </c>
      <c r="AP809" s="5">
        <v>100.2</v>
      </c>
      <c r="AQ809" s="5">
        <v>98.9</v>
      </c>
      <c r="AR809" s="5">
        <v>98.9</v>
      </c>
      <c r="AS809" s="5">
        <v>98.9</v>
      </c>
      <c r="AT809" s="5">
        <v>97.5</v>
      </c>
      <c r="AU809" s="5">
        <v>101</v>
      </c>
      <c r="AV809" s="5">
        <v>100.9</v>
      </c>
      <c r="AW809" s="5">
        <v>101.5</v>
      </c>
      <c r="AX809" s="5">
        <v>101.5</v>
      </c>
      <c r="AY809" s="5">
        <v>101.5</v>
      </c>
      <c r="AZ809" s="5">
        <v>100.3</v>
      </c>
      <c r="BA809" s="5">
        <v>99.3</v>
      </c>
      <c r="BB809" s="5">
        <v>99.3</v>
      </c>
      <c r="BC809" s="5">
        <v>100.1</v>
      </c>
      <c r="BD809" s="5">
        <v>101.3</v>
      </c>
      <c r="BE809" s="5">
        <v>101.3</v>
      </c>
      <c r="BF809" s="5">
        <v>101.4</v>
      </c>
      <c r="BG809" s="5">
        <v>101.4</v>
      </c>
      <c r="BH809" s="5">
        <v>101.4</v>
      </c>
      <c r="BI809" s="5">
        <v>101.4</v>
      </c>
      <c r="BJ809" s="5">
        <v>102.1</v>
      </c>
      <c r="BK809" s="5">
        <v>102.1</v>
      </c>
      <c r="BL809" s="5">
        <v>102.1</v>
      </c>
      <c r="BM809" s="5">
        <v>101.6</v>
      </c>
      <c r="BN809" s="5">
        <v>103</v>
      </c>
      <c r="BO809" s="5">
        <v>101.7</v>
      </c>
      <c r="BP809" s="5">
        <v>101.7</v>
      </c>
      <c r="BQ809" s="5">
        <v>101.7</v>
      </c>
      <c r="BR809" s="5">
        <v>101.7</v>
      </c>
      <c r="BS809" s="5">
        <v>101.7</v>
      </c>
      <c r="BT809" s="5">
        <v>101.5</v>
      </c>
      <c r="BU809" s="5">
        <v>101.5</v>
      </c>
      <c r="BV809" s="5">
        <v>102</v>
      </c>
      <c r="BW809" s="5">
        <v>102</v>
      </c>
      <c r="BX809" s="5">
        <v>102</v>
      </c>
      <c r="BY809" s="5">
        <v>102</v>
      </c>
      <c r="BZ809" s="5">
        <v>102.1</v>
      </c>
      <c r="CA809" s="5">
        <v>102.1</v>
      </c>
      <c r="CB809" s="5">
        <v>103.7</v>
      </c>
      <c r="CC809" s="5">
        <v>103.7</v>
      </c>
      <c r="CD809" s="5">
        <v>103.7</v>
      </c>
      <c r="CE809" s="5">
        <v>104</v>
      </c>
      <c r="CF809" s="5">
        <v>104</v>
      </c>
      <c r="CG809" s="5">
        <v>104</v>
      </c>
      <c r="CH809" s="5">
        <v>104</v>
      </c>
      <c r="CI809" s="5">
        <v>104</v>
      </c>
      <c r="CJ809" s="5">
        <v>105.7</v>
      </c>
      <c r="CK809" s="5">
        <v>105.8</v>
      </c>
      <c r="CL809" s="5">
        <v>105.8</v>
      </c>
      <c r="CM809" s="5">
        <v>105.8</v>
      </c>
      <c r="CN809" s="5">
        <v>105.8</v>
      </c>
      <c r="CO809" s="5">
        <v>105.8</v>
      </c>
      <c r="CP809" s="5">
        <v>99.3</v>
      </c>
      <c r="CQ809" s="5">
        <v>99.3</v>
      </c>
      <c r="CR809" s="5">
        <v>102.9</v>
      </c>
      <c r="CS809" s="5">
        <v>102.9</v>
      </c>
      <c r="CT809" s="5">
        <v>100.6</v>
      </c>
      <c r="CU809" s="5">
        <v>100.6</v>
      </c>
      <c r="CV809" s="5">
        <v>100.6</v>
      </c>
      <c r="CW809" s="5">
        <v>100.6</v>
      </c>
      <c r="CX809" s="5">
        <v>100.6</v>
      </c>
      <c r="CY809" s="5">
        <v>100.6</v>
      </c>
      <c r="CZ809" s="5">
        <v>100.6</v>
      </c>
      <c r="DA809" s="5">
        <v>100.6</v>
      </c>
      <c r="DB809" s="5">
        <v>95.1</v>
      </c>
      <c r="DC809" s="5">
        <v>97.1</v>
      </c>
      <c r="DD809" s="5">
        <v>98.9</v>
      </c>
      <c r="DE809" s="5">
        <v>98.9</v>
      </c>
      <c r="DF809" s="5">
        <v>98.9</v>
      </c>
      <c r="DG809" s="5">
        <v>98.9</v>
      </c>
      <c r="DH809" s="5">
        <v>98.7</v>
      </c>
      <c r="DI809" s="5">
        <v>98.7</v>
      </c>
      <c r="DJ809" s="5">
        <v>102.5</v>
      </c>
      <c r="DK809" s="5">
        <v>102.5</v>
      </c>
      <c r="DL809" s="5">
        <v>104.1</v>
      </c>
      <c r="DM809" s="5">
        <v>104.1</v>
      </c>
      <c r="DN809" s="5">
        <v>104.1</v>
      </c>
      <c r="DO809" s="5">
        <v>105.1</v>
      </c>
      <c r="DP809" s="5">
        <v>106.4</v>
      </c>
      <c r="DQ809" s="5">
        <v>107.7</v>
      </c>
      <c r="DR809" s="5">
        <v>106.4</v>
      </c>
      <c r="DS809" s="5">
        <v>109</v>
      </c>
      <c r="DT809" s="5">
        <v>109</v>
      </c>
    </row>
    <row r="810" spans="1:124">
      <c r="A810" s="3" t="s">
        <v>1632</v>
      </c>
      <c r="B810" s="3" t="s">
        <v>1633</v>
      </c>
      <c r="C810" s="4">
        <v>7.1120000000000003E-2</v>
      </c>
      <c r="D810" s="5">
        <v>109.8</v>
      </c>
      <c r="E810" s="5">
        <v>112.2</v>
      </c>
      <c r="F810" s="5">
        <v>109.6</v>
      </c>
      <c r="G810" s="5">
        <v>101.3</v>
      </c>
      <c r="H810" s="5">
        <v>103.1</v>
      </c>
      <c r="I810" s="5">
        <v>102.9</v>
      </c>
      <c r="J810" s="5">
        <v>101.4</v>
      </c>
      <c r="K810" s="5">
        <v>98</v>
      </c>
      <c r="L810" s="5">
        <v>102.8</v>
      </c>
      <c r="M810" s="5">
        <v>108</v>
      </c>
      <c r="N810" s="5">
        <v>107.6</v>
      </c>
      <c r="O810" s="5">
        <v>108.5</v>
      </c>
      <c r="P810" s="5">
        <v>106.8</v>
      </c>
      <c r="Q810" s="5">
        <v>102.3</v>
      </c>
      <c r="R810" s="5">
        <v>99.6</v>
      </c>
      <c r="S810" s="5">
        <v>104.5</v>
      </c>
      <c r="T810" s="5">
        <v>102.9</v>
      </c>
      <c r="U810" s="5">
        <v>105.8</v>
      </c>
      <c r="V810" s="5">
        <v>105.1</v>
      </c>
      <c r="W810" s="5">
        <v>106.4</v>
      </c>
      <c r="X810" s="5">
        <v>108.6</v>
      </c>
      <c r="Y810" s="5">
        <v>106.5</v>
      </c>
      <c r="Z810" s="5">
        <v>108.1</v>
      </c>
      <c r="AA810" s="5">
        <v>107.7</v>
      </c>
      <c r="AB810" s="5">
        <v>107.9</v>
      </c>
      <c r="AC810" s="5">
        <v>107.4</v>
      </c>
      <c r="AD810" s="5">
        <v>107.1</v>
      </c>
      <c r="AE810" s="5">
        <v>105.3</v>
      </c>
      <c r="AF810" s="5">
        <v>110.5</v>
      </c>
      <c r="AG810" s="5">
        <v>109.6</v>
      </c>
      <c r="AH810" s="5">
        <v>113.7</v>
      </c>
      <c r="AI810" s="5">
        <v>110.8</v>
      </c>
      <c r="AJ810" s="5">
        <v>111</v>
      </c>
      <c r="AK810" s="5">
        <v>107.9</v>
      </c>
      <c r="AL810" s="5">
        <v>105.3</v>
      </c>
      <c r="AM810" s="5">
        <v>107.7</v>
      </c>
      <c r="AN810" s="5">
        <v>104.5</v>
      </c>
      <c r="AO810" s="5">
        <v>103.9</v>
      </c>
      <c r="AP810" s="5">
        <v>104.7</v>
      </c>
      <c r="AQ810" s="5">
        <v>105.3</v>
      </c>
      <c r="AR810" s="5">
        <v>104.4</v>
      </c>
      <c r="AS810" s="5">
        <v>104.7</v>
      </c>
      <c r="AT810" s="5">
        <v>104.7</v>
      </c>
      <c r="AU810" s="5">
        <v>107</v>
      </c>
      <c r="AV810" s="5">
        <v>109.2</v>
      </c>
      <c r="AW810" s="5">
        <v>109.4</v>
      </c>
      <c r="AX810" s="5">
        <v>109.9</v>
      </c>
      <c r="AY810" s="5">
        <v>110</v>
      </c>
      <c r="AZ810" s="5">
        <v>113.1</v>
      </c>
      <c r="BA810" s="5">
        <v>112.3</v>
      </c>
      <c r="BB810" s="5">
        <v>116</v>
      </c>
      <c r="BC810" s="5">
        <v>114.3</v>
      </c>
      <c r="BD810" s="5">
        <v>111.7</v>
      </c>
      <c r="BE810" s="5">
        <v>115.1</v>
      </c>
      <c r="BF810" s="5">
        <v>115.2</v>
      </c>
      <c r="BG810" s="5">
        <v>110.8</v>
      </c>
      <c r="BH810" s="5">
        <v>112.3</v>
      </c>
      <c r="BI810" s="5">
        <v>109.8</v>
      </c>
      <c r="BJ810" s="5">
        <v>114.5</v>
      </c>
      <c r="BK810" s="5">
        <v>112</v>
      </c>
      <c r="BL810" s="5">
        <v>113.1</v>
      </c>
      <c r="BM810" s="5">
        <v>113.8</v>
      </c>
      <c r="BN810" s="5">
        <v>112.4</v>
      </c>
      <c r="BO810" s="5">
        <v>110.3</v>
      </c>
      <c r="BP810" s="5">
        <v>113.2</v>
      </c>
      <c r="BQ810" s="5">
        <v>113.4</v>
      </c>
      <c r="BR810" s="5">
        <v>113.3</v>
      </c>
      <c r="BS810" s="5">
        <v>114.2</v>
      </c>
      <c r="BT810" s="5">
        <v>115</v>
      </c>
      <c r="BU810" s="5">
        <v>113.2</v>
      </c>
      <c r="BV810" s="5">
        <v>112.4</v>
      </c>
      <c r="BW810" s="5">
        <v>115.2</v>
      </c>
      <c r="BX810" s="5">
        <v>116</v>
      </c>
      <c r="BY810" s="5">
        <v>116</v>
      </c>
      <c r="BZ810" s="5">
        <v>117.1</v>
      </c>
      <c r="CA810" s="5">
        <v>116.7</v>
      </c>
      <c r="CB810" s="5">
        <v>116.1</v>
      </c>
      <c r="CC810" s="5">
        <v>114.7</v>
      </c>
      <c r="CD810" s="5">
        <v>116</v>
      </c>
      <c r="CE810" s="5">
        <v>117.1</v>
      </c>
      <c r="CF810" s="5">
        <v>118.5</v>
      </c>
      <c r="CG810" s="5">
        <v>117.8</v>
      </c>
      <c r="CH810" s="5">
        <v>118.3</v>
      </c>
      <c r="CI810" s="5">
        <v>118.4</v>
      </c>
      <c r="CJ810" s="5">
        <v>119.7</v>
      </c>
      <c r="CK810" s="5">
        <v>121.2</v>
      </c>
      <c r="CL810" s="5">
        <v>120.8</v>
      </c>
      <c r="CM810" s="5">
        <v>117.4</v>
      </c>
      <c r="CN810" s="5">
        <v>118.1</v>
      </c>
      <c r="CO810" s="5">
        <v>120</v>
      </c>
      <c r="CP810" s="5">
        <v>120</v>
      </c>
      <c r="CQ810" s="5">
        <v>118.3</v>
      </c>
      <c r="CR810" s="5">
        <v>120</v>
      </c>
      <c r="CS810" s="5">
        <v>119.9</v>
      </c>
      <c r="CT810" s="5">
        <v>119.9</v>
      </c>
      <c r="CU810" s="5">
        <v>119.9</v>
      </c>
      <c r="CV810" s="5">
        <v>119.9</v>
      </c>
      <c r="CW810" s="5">
        <v>120.1</v>
      </c>
      <c r="CX810" s="5">
        <v>120.1</v>
      </c>
      <c r="CY810" s="5">
        <v>122.7</v>
      </c>
      <c r="CZ810" s="5">
        <v>124.2</v>
      </c>
      <c r="DA810" s="5">
        <v>123.4</v>
      </c>
      <c r="DB810" s="5">
        <v>125</v>
      </c>
      <c r="DC810" s="5">
        <v>121</v>
      </c>
      <c r="DD810" s="5">
        <v>123.7</v>
      </c>
      <c r="DE810" s="5">
        <v>124</v>
      </c>
      <c r="DF810" s="5">
        <v>124</v>
      </c>
      <c r="DG810" s="5">
        <v>124</v>
      </c>
      <c r="DH810" s="5">
        <v>125.5</v>
      </c>
      <c r="DI810" s="5">
        <v>125.5</v>
      </c>
      <c r="DJ810" s="5">
        <v>125.5</v>
      </c>
      <c r="DK810" s="5">
        <v>125.5</v>
      </c>
      <c r="DL810" s="5">
        <v>125.8</v>
      </c>
      <c r="DM810" s="5">
        <v>126.4</v>
      </c>
      <c r="DN810" s="5">
        <v>126.8</v>
      </c>
      <c r="DO810" s="5">
        <v>126.8</v>
      </c>
      <c r="DP810" s="5">
        <v>126.8</v>
      </c>
      <c r="DQ810" s="5">
        <v>127</v>
      </c>
      <c r="DR810" s="5">
        <v>127</v>
      </c>
      <c r="DS810" s="5">
        <v>127.7</v>
      </c>
      <c r="DT810" s="5">
        <v>127.7</v>
      </c>
    </row>
    <row r="811" spans="1:124">
      <c r="A811" s="3" t="s">
        <v>1634</v>
      </c>
      <c r="B811" s="3" t="s">
        <v>1635</v>
      </c>
      <c r="C811" s="4">
        <v>0.12553</v>
      </c>
      <c r="D811" s="5">
        <v>104.2</v>
      </c>
      <c r="E811" s="5">
        <v>105.1</v>
      </c>
      <c r="F811" s="5">
        <v>106.3</v>
      </c>
      <c r="G811" s="5">
        <v>106.5</v>
      </c>
      <c r="H811" s="5">
        <v>106</v>
      </c>
      <c r="I811" s="5">
        <v>105</v>
      </c>
      <c r="J811" s="5">
        <v>106.6</v>
      </c>
      <c r="K811" s="5">
        <v>105.8</v>
      </c>
      <c r="L811" s="5">
        <v>105.8</v>
      </c>
      <c r="M811" s="5">
        <v>104.8</v>
      </c>
      <c r="N811" s="5">
        <v>101.6</v>
      </c>
      <c r="O811" s="5">
        <v>101.7</v>
      </c>
      <c r="P811" s="5">
        <v>106.1</v>
      </c>
      <c r="Q811" s="5">
        <v>105.3</v>
      </c>
      <c r="R811" s="5">
        <v>107.7</v>
      </c>
      <c r="S811" s="5">
        <v>108.4</v>
      </c>
      <c r="T811" s="5">
        <v>107.7</v>
      </c>
      <c r="U811" s="5">
        <v>108.6</v>
      </c>
      <c r="V811" s="5">
        <v>108.3</v>
      </c>
      <c r="W811" s="5">
        <v>108.2</v>
      </c>
      <c r="X811" s="5">
        <v>107.8</v>
      </c>
      <c r="Y811" s="5">
        <v>109.6</v>
      </c>
      <c r="Z811" s="5">
        <v>111.3</v>
      </c>
      <c r="AA811" s="5">
        <v>110.7</v>
      </c>
      <c r="AB811" s="5">
        <v>106</v>
      </c>
      <c r="AC811" s="5">
        <v>106.9</v>
      </c>
      <c r="AD811" s="5">
        <v>106.6</v>
      </c>
      <c r="AE811" s="5">
        <v>106.9</v>
      </c>
      <c r="AF811" s="5">
        <v>105.6</v>
      </c>
      <c r="AG811" s="5">
        <v>105.4</v>
      </c>
      <c r="AH811" s="5">
        <v>107.9</v>
      </c>
      <c r="AI811" s="5">
        <v>108.4</v>
      </c>
      <c r="AJ811" s="5">
        <v>106.8</v>
      </c>
      <c r="AK811" s="5">
        <v>107.4</v>
      </c>
      <c r="AL811" s="5">
        <v>109.1</v>
      </c>
      <c r="AM811" s="5">
        <v>106.7</v>
      </c>
      <c r="AN811" s="5">
        <v>109.8</v>
      </c>
      <c r="AO811" s="5">
        <v>108.2</v>
      </c>
      <c r="AP811" s="5">
        <v>107.9</v>
      </c>
      <c r="AQ811" s="5">
        <v>109</v>
      </c>
      <c r="AR811" s="5">
        <v>109</v>
      </c>
      <c r="AS811" s="5">
        <v>107.7</v>
      </c>
      <c r="AT811" s="5">
        <v>108.4</v>
      </c>
      <c r="AU811" s="5">
        <v>106.4</v>
      </c>
      <c r="AV811" s="5">
        <v>107.5</v>
      </c>
      <c r="AW811" s="5">
        <v>107.8</v>
      </c>
      <c r="AX811" s="5">
        <v>107.2</v>
      </c>
      <c r="AY811" s="5">
        <v>108.4</v>
      </c>
      <c r="AZ811" s="5">
        <v>108</v>
      </c>
      <c r="BA811" s="5">
        <v>107.8</v>
      </c>
      <c r="BB811" s="5">
        <v>108</v>
      </c>
      <c r="BC811" s="5">
        <v>108.3</v>
      </c>
      <c r="BD811" s="5">
        <v>108.1</v>
      </c>
      <c r="BE811" s="5">
        <v>108.2</v>
      </c>
      <c r="BF811" s="5">
        <v>108.2</v>
      </c>
      <c r="BG811" s="5">
        <v>109.4</v>
      </c>
      <c r="BH811" s="5">
        <v>109.4</v>
      </c>
      <c r="BI811" s="5">
        <v>109.5</v>
      </c>
      <c r="BJ811" s="5">
        <v>109.5</v>
      </c>
      <c r="BK811" s="5">
        <v>110.2</v>
      </c>
      <c r="BL811" s="5">
        <v>110.2</v>
      </c>
      <c r="BM811" s="5">
        <v>110.2</v>
      </c>
      <c r="BN811" s="5">
        <v>110.9</v>
      </c>
      <c r="BO811" s="5">
        <v>110.6</v>
      </c>
      <c r="BP811" s="5">
        <v>110.4</v>
      </c>
      <c r="BQ811" s="5">
        <v>110.4</v>
      </c>
      <c r="BR811" s="5">
        <v>111.3</v>
      </c>
      <c r="BS811" s="5">
        <v>111.1</v>
      </c>
      <c r="BT811" s="5">
        <v>110.5</v>
      </c>
      <c r="BU811" s="5">
        <v>111.4</v>
      </c>
      <c r="BV811" s="5">
        <v>110.4</v>
      </c>
      <c r="BW811" s="5">
        <v>110.9</v>
      </c>
      <c r="BX811" s="5">
        <v>112.8</v>
      </c>
      <c r="BY811" s="5">
        <v>113.4</v>
      </c>
      <c r="BZ811" s="5">
        <v>114.1</v>
      </c>
      <c r="CA811" s="5">
        <v>114.2</v>
      </c>
      <c r="CB811" s="5">
        <v>116.3</v>
      </c>
      <c r="CC811" s="5">
        <v>114.2</v>
      </c>
      <c r="CD811" s="5">
        <v>113.7</v>
      </c>
      <c r="CE811" s="5">
        <v>117.4</v>
      </c>
      <c r="CF811" s="5">
        <v>112.9</v>
      </c>
      <c r="CG811" s="5">
        <v>110.7</v>
      </c>
      <c r="CH811" s="5">
        <v>113.2</v>
      </c>
      <c r="CI811" s="5">
        <v>111.9</v>
      </c>
      <c r="CJ811" s="5">
        <v>115.7</v>
      </c>
      <c r="CK811" s="5">
        <v>114.4</v>
      </c>
      <c r="CL811" s="5">
        <v>114.1</v>
      </c>
      <c r="CM811" s="5">
        <v>115.3</v>
      </c>
      <c r="CN811" s="5">
        <v>113.5</v>
      </c>
      <c r="CO811" s="5">
        <v>115.1</v>
      </c>
      <c r="CP811" s="5">
        <v>117.6</v>
      </c>
      <c r="CQ811" s="5">
        <v>114.6</v>
      </c>
      <c r="CR811" s="5">
        <v>113.8</v>
      </c>
      <c r="CS811" s="5">
        <v>112.7</v>
      </c>
      <c r="CT811" s="5">
        <v>113.1</v>
      </c>
      <c r="CU811" s="5">
        <v>113.3</v>
      </c>
      <c r="CV811" s="5">
        <v>113.7</v>
      </c>
      <c r="CW811" s="5">
        <v>121.4</v>
      </c>
      <c r="CX811" s="5">
        <v>122</v>
      </c>
      <c r="CY811" s="5">
        <v>120.4</v>
      </c>
      <c r="CZ811" s="5">
        <v>119.9</v>
      </c>
      <c r="DA811" s="5">
        <v>121.4</v>
      </c>
      <c r="DB811" s="5">
        <v>120.4</v>
      </c>
      <c r="DC811" s="5">
        <v>115</v>
      </c>
      <c r="DD811" s="5">
        <v>116.8</v>
      </c>
      <c r="DE811" s="5">
        <v>114.9</v>
      </c>
      <c r="DF811" s="5">
        <v>118.2</v>
      </c>
      <c r="DG811" s="5">
        <v>120.2</v>
      </c>
      <c r="DH811" s="5">
        <v>121.3</v>
      </c>
      <c r="DI811" s="5">
        <v>123.1</v>
      </c>
      <c r="DJ811" s="5">
        <v>124.9</v>
      </c>
      <c r="DK811" s="5">
        <v>120.5</v>
      </c>
      <c r="DL811" s="5">
        <v>127.4</v>
      </c>
      <c r="DM811" s="5">
        <v>128</v>
      </c>
      <c r="DN811" s="5">
        <v>126.2</v>
      </c>
      <c r="DO811" s="5">
        <v>126.9</v>
      </c>
      <c r="DP811" s="5">
        <v>126.4</v>
      </c>
      <c r="DQ811" s="5">
        <v>129.30000000000001</v>
      </c>
      <c r="DR811" s="5">
        <v>128</v>
      </c>
      <c r="DS811" s="5">
        <v>133.30000000000001</v>
      </c>
      <c r="DT811" s="5">
        <v>133.5</v>
      </c>
    </row>
    <row r="812" spans="1:124">
      <c r="A812" s="3" t="s">
        <v>1636</v>
      </c>
      <c r="B812" s="3" t="s">
        <v>1637</v>
      </c>
      <c r="C812" s="4">
        <v>6.1609999999999998E-2</v>
      </c>
      <c r="D812" s="5">
        <v>101.1</v>
      </c>
      <c r="E812" s="5">
        <v>98.4</v>
      </c>
      <c r="F812" s="5">
        <v>101.7</v>
      </c>
      <c r="G812" s="5">
        <v>102.8</v>
      </c>
      <c r="H812" s="5">
        <v>99.8</v>
      </c>
      <c r="I812" s="5">
        <v>103.5</v>
      </c>
      <c r="J812" s="5">
        <v>99.6</v>
      </c>
      <c r="K812" s="5">
        <v>99</v>
      </c>
      <c r="L812" s="5">
        <v>102.8</v>
      </c>
      <c r="M812" s="5">
        <v>99.2</v>
      </c>
      <c r="N812" s="5">
        <v>105.1</v>
      </c>
      <c r="O812" s="5">
        <v>102.9</v>
      </c>
      <c r="P812" s="5">
        <v>101.4</v>
      </c>
      <c r="Q812" s="5">
        <v>108.1</v>
      </c>
      <c r="R812" s="5">
        <v>109</v>
      </c>
      <c r="S812" s="5">
        <v>107.8</v>
      </c>
      <c r="T812" s="5">
        <v>110.2</v>
      </c>
      <c r="U812" s="5">
        <v>114</v>
      </c>
      <c r="V812" s="5">
        <v>112.9</v>
      </c>
      <c r="W812" s="5">
        <v>111.9</v>
      </c>
      <c r="X812" s="5">
        <v>107.8</v>
      </c>
      <c r="Y812" s="5">
        <v>109.6</v>
      </c>
      <c r="Z812" s="5">
        <v>111.6</v>
      </c>
      <c r="AA812" s="5">
        <v>111.9</v>
      </c>
      <c r="AB812" s="5">
        <v>111.6</v>
      </c>
      <c r="AC812" s="5">
        <v>113.7</v>
      </c>
      <c r="AD812" s="5">
        <v>115.4</v>
      </c>
      <c r="AE812" s="5">
        <v>114</v>
      </c>
      <c r="AF812" s="5">
        <v>115.7</v>
      </c>
      <c r="AG812" s="5">
        <v>114.3</v>
      </c>
      <c r="AH812" s="5">
        <v>115.2</v>
      </c>
      <c r="AI812" s="5">
        <v>114</v>
      </c>
      <c r="AJ812" s="5">
        <v>116</v>
      </c>
      <c r="AK812" s="5">
        <v>115.9</v>
      </c>
      <c r="AL812" s="5">
        <v>115.1</v>
      </c>
      <c r="AM812" s="5">
        <v>119.2</v>
      </c>
      <c r="AN812" s="5">
        <v>117.4</v>
      </c>
      <c r="AO812" s="5">
        <v>117.4</v>
      </c>
      <c r="AP812" s="5">
        <v>116.1</v>
      </c>
      <c r="AQ812" s="5">
        <v>111.6</v>
      </c>
      <c r="AR812" s="5">
        <v>110.7</v>
      </c>
      <c r="AS812" s="5">
        <v>114.2</v>
      </c>
      <c r="AT812" s="5">
        <v>111.4</v>
      </c>
      <c r="AU812" s="5">
        <v>116.1</v>
      </c>
      <c r="AV812" s="5">
        <v>113.8</v>
      </c>
      <c r="AW812" s="5">
        <v>111.2</v>
      </c>
      <c r="AX812" s="5">
        <v>106.7</v>
      </c>
      <c r="AY812" s="5">
        <v>111.2</v>
      </c>
      <c r="AZ812" s="5">
        <v>113.6</v>
      </c>
      <c r="BA812" s="5">
        <v>116.3</v>
      </c>
      <c r="BB812" s="5">
        <v>114.5</v>
      </c>
      <c r="BC812" s="5">
        <v>113.3</v>
      </c>
      <c r="BD812" s="5">
        <v>112.8</v>
      </c>
      <c r="BE812" s="5">
        <v>110.9</v>
      </c>
      <c r="BF812" s="5">
        <v>109.6</v>
      </c>
      <c r="BG812" s="5">
        <v>111.4</v>
      </c>
      <c r="BH812" s="5">
        <v>108.6</v>
      </c>
      <c r="BI812" s="5">
        <v>111.1</v>
      </c>
      <c r="BJ812" s="5">
        <v>109.8</v>
      </c>
      <c r="BK812" s="5">
        <v>109</v>
      </c>
      <c r="BL812" s="5">
        <v>109.1</v>
      </c>
      <c r="BM812" s="5">
        <v>107.7</v>
      </c>
      <c r="BN812" s="5">
        <v>107</v>
      </c>
      <c r="BO812" s="5">
        <v>108.3</v>
      </c>
      <c r="BP812" s="5">
        <v>107.6</v>
      </c>
      <c r="BQ812" s="5">
        <v>109.2</v>
      </c>
      <c r="BR812" s="5">
        <v>109.9</v>
      </c>
      <c r="BS812" s="5">
        <v>108.6</v>
      </c>
      <c r="BT812" s="5">
        <v>107.3</v>
      </c>
      <c r="BU812" s="5">
        <v>108.4</v>
      </c>
      <c r="BV812" s="5">
        <v>107.9</v>
      </c>
      <c r="BW812" s="5">
        <v>108.3</v>
      </c>
      <c r="BX812" s="5">
        <v>106.1</v>
      </c>
      <c r="BY812" s="5">
        <v>104.8</v>
      </c>
      <c r="BZ812" s="5">
        <v>104.3</v>
      </c>
      <c r="CA812" s="5">
        <v>103.9</v>
      </c>
      <c r="CB812" s="5">
        <v>104.9</v>
      </c>
      <c r="CC812" s="5">
        <v>110.9</v>
      </c>
      <c r="CD812" s="5">
        <v>112</v>
      </c>
      <c r="CE812" s="5">
        <v>112.2</v>
      </c>
      <c r="CF812" s="5">
        <v>112.7</v>
      </c>
      <c r="CG812" s="5">
        <v>115.2</v>
      </c>
      <c r="CH812" s="5">
        <v>116.1</v>
      </c>
      <c r="CI812" s="5">
        <v>113.3</v>
      </c>
      <c r="CJ812" s="5">
        <v>116.2</v>
      </c>
      <c r="CK812" s="5">
        <v>114.7</v>
      </c>
      <c r="CL812" s="5">
        <v>119.8</v>
      </c>
      <c r="CM812" s="5">
        <v>112.2</v>
      </c>
      <c r="CN812" s="5">
        <v>117.3</v>
      </c>
      <c r="CO812" s="5">
        <v>117.1</v>
      </c>
      <c r="CP812" s="5">
        <v>118.9</v>
      </c>
      <c r="CQ812" s="5">
        <v>118.9</v>
      </c>
      <c r="CR812" s="5">
        <v>121.5</v>
      </c>
      <c r="CS812" s="5">
        <v>121.3</v>
      </c>
      <c r="CT812" s="5">
        <v>121</v>
      </c>
      <c r="CU812" s="5">
        <v>121.1</v>
      </c>
      <c r="CV812" s="5">
        <v>117.7</v>
      </c>
      <c r="CW812" s="5">
        <v>117.2</v>
      </c>
      <c r="CX812" s="5">
        <v>120.2</v>
      </c>
      <c r="CY812" s="5">
        <v>120.3</v>
      </c>
      <c r="CZ812" s="5">
        <v>119.9</v>
      </c>
      <c r="DA812" s="5">
        <v>119.2</v>
      </c>
      <c r="DB812" s="5">
        <v>119.6</v>
      </c>
      <c r="DC812" s="5">
        <v>123.2</v>
      </c>
      <c r="DD812" s="5">
        <v>126.4</v>
      </c>
      <c r="DE812" s="5">
        <v>130.19999999999999</v>
      </c>
      <c r="DF812" s="5">
        <v>128.6</v>
      </c>
      <c r="DG812" s="5">
        <v>128.19999999999999</v>
      </c>
      <c r="DH812" s="5">
        <v>126.7</v>
      </c>
      <c r="DI812" s="5">
        <v>127.5</v>
      </c>
      <c r="DJ812" s="5">
        <v>130.6</v>
      </c>
      <c r="DK812" s="5">
        <v>131.6</v>
      </c>
      <c r="DL812" s="5">
        <v>132</v>
      </c>
      <c r="DM812" s="5">
        <v>130.9</v>
      </c>
      <c r="DN812" s="5">
        <v>135.5</v>
      </c>
      <c r="DO812" s="5">
        <v>137.69999999999999</v>
      </c>
      <c r="DP812" s="5">
        <v>137.1</v>
      </c>
      <c r="DQ812" s="5">
        <v>139.19999999999999</v>
      </c>
      <c r="DR812" s="5">
        <v>139.5</v>
      </c>
      <c r="DS812" s="5">
        <v>139.9</v>
      </c>
      <c r="DT812" s="5">
        <v>142.19999999999999</v>
      </c>
    </row>
    <row r="813" spans="1:124">
      <c r="A813" s="3" t="s">
        <v>1638</v>
      </c>
      <c r="B813" s="3" t="s">
        <v>1639</v>
      </c>
      <c r="C813" s="4">
        <v>5.1029999999999999E-2</v>
      </c>
      <c r="D813" s="5">
        <v>100.1</v>
      </c>
      <c r="E813" s="5">
        <v>100.2</v>
      </c>
      <c r="F813" s="5">
        <v>107.3</v>
      </c>
      <c r="G813" s="5">
        <v>101.9</v>
      </c>
      <c r="H813" s="5">
        <v>103</v>
      </c>
      <c r="I813" s="5">
        <v>103.6</v>
      </c>
      <c r="J813" s="5">
        <v>103</v>
      </c>
      <c r="K813" s="5">
        <v>104.6</v>
      </c>
      <c r="L813" s="5">
        <v>105.6</v>
      </c>
      <c r="M813" s="5">
        <v>112.2</v>
      </c>
      <c r="N813" s="5">
        <v>111.8</v>
      </c>
      <c r="O813" s="5">
        <v>114.4</v>
      </c>
      <c r="P813" s="5">
        <v>105.9</v>
      </c>
      <c r="Q813" s="5">
        <v>105.7</v>
      </c>
      <c r="R813" s="5">
        <v>112.7</v>
      </c>
      <c r="S813" s="5">
        <v>110.7</v>
      </c>
      <c r="T813" s="5">
        <v>104.4</v>
      </c>
      <c r="U813" s="5">
        <v>113</v>
      </c>
      <c r="V813" s="5">
        <v>110.3</v>
      </c>
      <c r="W813" s="5">
        <v>112.3</v>
      </c>
      <c r="X813" s="5">
        <v>106.3</v>
      </c>
      <c r="Y813" s="5">
        <v>114.7</v>
      </c>
      <c r="Z813" s="5">
        <v>114.6</v>
      </c>
      <c r="AA813" s="5">
        <v>117.5</v>
      </c>
      <c r="AB813" s="5">
        <v>118.9</v>
      </c>
      <c r="AC813" s="5">
        <v>113.9</v>
      </c>
      <c r="AD813" s="5">
        <v>118.4</v>
      </c>
      <c r="AE813" s="5">
        <v>114.4</v>
      </c>
      <c r="AF813" s="5">
        <v>115.1</v>
      </c>
      <c r="AG813" s="5">
        <v>115.3</v>
      </c>
      <c r="AH813" s="5">
        <v>118.1</v>
      </c>
      <c r="AI813" s="5">
        <v>111.8</v>
      </c>
      <c r="AJ813" s="5">
        <v>118.2</v>
      </c>
      <c r="AK813" s="5">
        <v>117.8</v>
      </c>
      <c r="AL813" s="5">
        <v>114.7</v>
      </c>
      <c r="AM813" s="5">
        <v>118.4</v>
      </c>
      <c r="AN813" s="5">
        <v>119.8</v>
      </c>
      <c r="AO813" s="5">
        <v>116.6</v>
      </c>
      <c r="AP813" s="5">
        <v>119.3</v>
      </c>
      <c r="AQ813" s="5">
        <v>117.7</v>
      </c>
      <c r="AR813" s="5">
        <v>120</v>
      </c>
      <c r="AS813" s="5">
        <v>122.9</v>
      </c>
      <c r="AT813" s="5">
        <v>123.5</v>
      </c>
      <c r="AU813" s="5">
        <v>127.8</v>
      </c>
      <c r="AV813" s="5">
        <v>127.2</v>
      </c>
      <c r="AW813" s="5">
        <v>127.3</v>
      </c>
      <c r="AX813" s="5">
        <v>127.4</v>
      </c>
      <c r="AY813" s="5">
        <v>127.9</v>
      </c>
      <c r="AZ813" s="5">
        <v>127.8</v>
      </c>
      <c r="BA813" s="5">
        <v>127.3</v>
      </c>
      <c r="BB813" s="5">
        <v>126.4</v>
      </c>
      <c r="BC813" s="5">
        <v>125.5</v>
      </c>
      <c r="BD813" s="5">
        <v>125.4</v>
      </c>
      <c r="BE813" s="5">
        <v>124.8</v>
      </c>
      <c r="BF813" s="5">
        <v>124.7</v>
      </c>
      <c r="BG813" s="5">
        <v>125.2</v>
      </c>
      <c r="BH813" s="5">
        <v>125.6</v>
      </c>
      <c r="BI813" s="5">
        <v>126.4</v>
      </c>
      <c r="BJ813" s="5">
        <v>125.6</v>
      </c>
      <c r="BK813" s="5">
        <v>126.1</v>
      </c>
      <c r="BL813" s="5">
        <v>126.8</v>
      </c>
      <c r="BM813" s="5">
        <v>126.8</v>
      </c>
      <c r="BN813" s="5">
        <v>129.4</v>
      </c>
      <c r="BO813" s="5">
        <v>132.1</v>
      </c>
      <c r="BP813" s="5">
        <v>131.69999999999999</v>
      </c>
      <c r="BQ813" s="5">
        <v>131.1</v>
      </c>
      <c r="BR813" s="5">
        <v>132.30000000000001</v>
      </c>
      <c r="BS813" s="5">
        <v>133</v>
      </c>
      <c r="BT813" s="5">
        <v>132.80000000000001</v>
      </c>
      <c r="BU813" s="5">
        <v>134.80000000000001</v>
      </c>
      <c r="BV813" s="5">
        <v>134.4</v>
      </c>
      <c r="BW813" s="5">
        <v>133.80000000000001</v>
      </c>
      <c r="BX813" s="5">
        <v>132.80000000000001</v>
      </c>
      <c r="BY813" s="5">
        <v>133.30000000000001</v>
      </c>
      <c r="BZ813" s="5">
        <v>134.1</v>
      </c>
      <c r="CA813" s="5">
        <v>134.69999999999999</v>
      </c>
      <c r="CB813" s="5">
        <v>135.69999999999999</v>
      </c>
      <c r="CC813" s="5">
        <v>135.1</v>
      </c>
      <c r="CD813" s="5">
        <v>134.80000000000001</v>
      </c>
      <c r="CE813" s="5">
        <v>135.30000000000001</v>
      </c>
      <c r="CF813" s="5">
        <v>135.30000000000001</v>
      </c>
      <c r="CG813" s="5">
        <v>134.4</v>
      </c>
      <c r="CH813" s="5">
        <v>135.4</v>
      </c>
      <c r="CI813" s="5">
        <v>134.69999999999999</v>
      </c>
      <c r="CJ813" s="5">
        <v>135.19999999999999</v>
      </c>
      <c r="CK813" s="5">
        <v>132.80000000000001</v>
      </c>
      <c r="CL813" s="5">
        <v>132.9</v>
      </c>
      <c r="CM813" s="5">
        <v>132.19999999999999</v>
      </c>
      <c r="CN813" s="5">
        <v>132</v>
      </c>
      <c r="CO813" s="5">
        <v>131.4</v>
      </c>
      <c r="CP813" s="5">
        <v>131.30000000000001</v>
      </c>
      <c r="CQ813" s="5">
        <v>131.19999999999999</v>
      </c>
      <c r="CR813" s="5">
        <v>130.4</v>
      </c>
      <c r="CS813" s="5">
        <v>131.19999999999999</v>
      </c>
      <c r="CT813" s="5">
        <v>131.1</v>
      </c>
      <c r="CU813" s="5">
        <v>130.19999999999999</v>
      </c>
      <c r="CV813" s="5">
        <v>130.19999999999999</v>
      </c>
      <c r="CW813" s="5">
        <v>129.6</v>
      </c>
      <c r="CX813" s="5">
        <v>130.1</v>
      </c>
      <c r="CY813" s="5">
        <v>132.4</v>
      </c>
      <c r="CZ813" s="5">
        <v>130.9</v>
      </c>
      <c r="DA813" s="5">
        <v>131.5</v>
      </c>
      <c r="DB813" s="5">
        <v>132.19999999999999</v>
      </c>
      <c r="DC813" s="5">
        <v>132.4</v>
      </c>
      <c r="DD813" s="5">
        <v>132.6</v>
      </c>
      <c r="DE813" s="5">
        <v>132.69999999999999</v>
      </c>
      <c r="DF813" s="5">
        <v>133.30000000000001</v>
      </c>
      <c r="DG813" s="5">
        <v>133.5</v>
      </c>
      <c r="DH813" s="5">
        <v>134.80000000000001</v>
      </c>
      <c r="DI813" s="5">
        <v>136.4</v>
      </c>
      <c r="DJ813" s="5">
        <v>135.5</v>
      </c>
      <c r="DK813" s="5">
        <v>135.80000000000001</v>
      </c>
      <c r="DL813" s="5">
        <v>137.9</v>
      </c>
      <c r="DM813" s="5">
        <v>137.5</v>
      </c>
      <c r="DN813" s="5">
        <v>136.4</v>
      </c>
      <c r="DO813" s="5">
        <v>137.30000000000001</v>
      </c>
      <c r="DP813" s="5">
        <v>138.30000000000001</v>
      </c>
      <c r="DQ813" s="5">
        <v>140.19999999999999</v>
      </c>
      <c r="DR813" s="5">
        <v>141.19999999999999</v>
      </c>
      <c r="DS813" s="5">
        <v>141.80000000000001</v>
      </c>
      <c r="DT813" s="5">
        <v>142.30000000000001</v>
      </c>
    </row>
    <row r="814" spans="1:124">
      <c r="A814" s="3" t="s">
        <v>1640</v>
      </c>
      <c r="B814" s="3" t="s">
        <v>1641</v>
      </c>
      <c r="C814" s="4">
        <v>2.8070000000000001E-2</v>
      </c>
      <c r="D814" s="5">
        <v>95.3</v>
      </c>
      <c r="E814" s="5">
        <v>95.2</v>
      </c>
      <c r="F814" s="5">
        <v>93.8</v>
      </c>
      <c r="G814" s="5">
        <v>99.1</v>
      </c>
      <c r="H814" s="5">
        <v>97.2</v>
      </c>
      <c r="I814" s="5">
        <v>92.3</v>
      </c>
      <c r="J814" s="5">
        <v>89.9</v>
      </c>
      <c r="K814" s="5">
        <v>95.8</v>
      </c>
      <c r="L814" s="5">
        <v>96.2</v>
      </c>
      <c r="M814" s="5">
        <v>95.6</v>
      </c>
      <c r="N814" s="5">
        <v>103.2</v>
      </c>
      <c r="O814" s="5">
        <v>96.4</v>
      </c>
      <c r="P814" s="5">
        <v>90.5</v>
      </c>
      <c r="Q814" s="5">
        <v>91.5</v>
      </c>
      <c r="R814" s="5">
        <v>92.5</v>
      </c>
      <c r="S814" s="5">
        <v>89.2</v>
      </c>
      <c r="T814" s="5">
        <v>91.1</v>
      </c>
      <c r="U814" s="5">
        <v>90.3</v>
      </c>
      <c r="V814" s="5">
        <v>88.2</v>
      </c>
      <c r="W814" s="5">
        <v>90.9</v>
      </c>
      <c r="X814" s="5">
        <v>94.7</v>
      </c>
      <c r="Y814" s="5">
        <v>89.6</v>
      </c>
      <c r="Z814" s="5">
        <v>91.5</v>
      </c>
      <c r="AA814" s="5">
        <v>91.1</v>
      </c>
      <c r="AB814" s="5">
        <v>97.1</v>
      </c>
      <c r="AC814" s="5">
        <v>95.7</v>
      </c>
      <c r="AD814" s="5">
        <v>96.1</v>
      </c>
      <c r="AE814" s="5">
        <v>94.8</v>
      </c>
      <c r="AF814" s="5">
        <v>100.3</v>
      </c>
      <c r="AG814" s="5">
        <v>101.2</v>
      </c>
      <c r="AH814" s="5">
        <v>96.9</v>
      </c>
      <c r="AI814" s="5">
        <v>99.9</v>
      </c>
      <c r="AJ814" s="5">
        <v>99.3</v>
      </c>
      <c r="AK814" s="5">
        <v>101.8</v>
      </c>
      <c r="AL814" s="5">
        <v>100.6</v>
      </c>
      <c r="AM814" s="5">
        <v>101.7</v>
      </c>
      <c r="AN814" s="5">
        <v>99.4</v>
      </c>
      <c r="AO814" s="5">
        <v>100.5</v>
      </c>
      <c r="AP814" s="5">
        <v>99</v>
      </c>
      <c r="AQ814" s="5">
        <v>100.9</v>
      </c>
      <c r="AR814" s="5">
        <v>99.2</v>
      </c>
      <c r="AS814" s="5">
        <v>97</v>
      </c>
      <c r="AT814" s="5">
        <v>96</v>
      </c>
      <c r="AU814" s="5">
        <v>97.9</v>
      </c>
      <c r="AV814" s="5">
        <v>95.7</v>
      </c>
      <c r="AW814" s="5">
        <v>97.6</v>
      </c>
      <c r="AX814" s="5">
        <v>97</v>
      </c>
      <c r="AY814" s="5">
        <v>96.8</v>
      </c>
      <c r="AZ814" s="5">
        <v>96.8</v>
      </c>
      <c r="BA814" s="5">
        <v>96.2</v>
      </c>
      <c r="BB814" s="5">
        <v>96.1</v>
      </c>
      <c r="BC814" s="5">
        <v>97.5</v>
      </c>
      <c r="BD814" s="5">
        <v>96.1</v>
      </c>
      <c r="BE814" s="5">
        <v>94.6</v>
      </c>
      <c r="BF814" s="5">
        <v>94.8</v>
      </c>
      <c r="BG814" s="5">
        <v>96</v>
      </c>
      <c r="BH814" s="5">
        <v>95.5</v>
      </c>
      <c r="BI814" s="5">
        <v>98.1</v>
      </c>
      <c r="BJ814" s="5">
        <v>99.3</v>
      </c>
      <c r="BK814" s="5">
        <v>99.6</v>
      </c>
      <c r="BL814" s="5">
        <v>97.8</v>
      </c>
      <c r="BM814" s="5">
        <v>98.8</v>
      </c>
      <c r="BN814" s="5">
        <v>97.7</v>
      </c>
      <c r="BO814" s="5">
        <v>102.3</v>
      </c>
      <c r="BP814" s="5">
        <v>101.9</v>
      </c>
      <c r="BQ814" s="5">
        <v>99.6</v>
      </c>
      <c r="BR814" s="5">
        <v>98.6</v>
      </c>
      <c r="BS814" s="5">
        <v>104.2</v>
      </c>
      <c r="BT814" s="5">
        <v>98.9</v>
      </c>
      <c r="BU814" s="5">
        <v>103</v>
      </c>
      <c r="BV814" s="5">
        <v>99.7</v>
      </c>
      <c r="BW814" s="5">
        <v>102.8</v>
      </c>
      <c r="BX814" s="5">
        <v>103.3</v>
      </c>
      <c r="BY814" s="5">
        <v>100</v>
      </c>
      <c r="BZ814" s="5">
        <v>104.2</v>
      </c>
      <c r="CA814" s="5">
        <v>106.5</v>
      </c>
      <c r="CB814" s="5">
        <v>100.1</v>
      </c>
      <c r="CC814" s="5">
        <v>100.3</v>
      </c>
      <c r="CD814" s="5">
        <v>101.1</v>
      </c>
      <c r="CE814" s="5">
        <v>100</v>
      </c>
      <c r="CF814" s="5">
        <v>102.6</v>
      </c>
      <c r="CG814" s="5">
        <v>99.6</v>
      </c>
      <c r="CH814" s="5">
        <v>95.3</v>
      </c>
      <c r="CI814" s="5">
        <v>95.6</v>
      </c>
      <c r="CJ814" s="5">
        <v>95.4</v>
      </c>
      <c r="CK814" s="5">
        <v>96.5</v>
      </c>
      <c r="CL814" s="5">
        <v>96.8</v>
      </c>
      <c r="CM814" s="5">
        <v>96</v>
      </c>
      <c r="CN814" s="5">
        <v>96.3</v>
      </c>
      <c r="CO814" s="5">
        <v>95.9</v>
      </c>
      <c r="CP814" s="5">
        <v>97.9</v>
      </c>
      <c r="CQ814" s="5">
        <v>98.1</v>
      </c>
      <c r="CR814" s="5">
        <v>98.9</v>
      </c>
      <c r="CS814" s="5">
        <v>101.3</v>
      </c>
      <c r="CT814" s="5">
        <v>100.1</v>
      </c>
      <c r="CU814" s="5">
        <v>100.1</v>
      </c>
      <c r="CV814" s="5">
        <v>100.1</v>
      </c>
      <c r="CW814" s="5">
        <v>99.5</v>
      </c>
      <c r="CX814" s="5">
        <v>99.8</v>
      </c>
      <c r="CY814" s="5">
        <v>99.7</v>
      </c>
      <c r="CZ814" s="5">
        <v>99.9</v>
      </c>
      <c r="DA814" s="5">
        <v>99.5</v>
      </c>
      <c r="DB814" s="5">
        <v>101</v>
      </c>
      <c r="DC814" s="5">
        <v>100</v>
      </c>
      <c r="DD814" s="5">
        <v>99</v>
      </c>
      <c r="DE814" s="5">
        <v>100.1</v>
      </c>
      <c r="DF814" s="5">
        <v>100.6</v>
      </c>
      <c r="DG814" s="5">
        <v>100.8</v>
      </c>
      <c r="DH814" s="5">
        <v>101.7</v>
      </c>
      <c r="DI814" s="5">
        <v>101.1</v>
      </c>
      <c r="DJ814" s="5">
        <v>99.8</v>
      </c>
      <c r="DK814" s="5">
        <v>99.8</v>
      </c>
      <c r="DL814" s="5">
        <v>102.5</v>
      </c>
      <c r="DM814" s="5">
        <v>102</v>
      </c>
      <c r="DN814" s="5">
        <v>103</v>
      </c>
      <c r="DO814" s="5">
        <v>103.3</v>
      </c>
      <c r="DP814" s="5">
        <v>109.7</v>
      </c>
      <c r="DQ814" s="5">
        <v>110.8</v>
      </c>
      <c r="DR814" s="5">
        <v>111.7</v>
      </c>
      <c r="DS814" s="5">
        <v>113.5</v>
      </c>
      <c r="DT814" s="5">
        <v>115.2</v>
      </c>
    </row>
    <row r="815" spans="1:124">
      <c r="A815" s="3" t="s">
        <v>1642</v>
      </c>
      <c r="B815" s="3" t="s">
        <v>1643</v>
      </c>
      <c r="C815" s="4">
        <v>7.8979999999999995E-2</v>
      </c>
      <c r="D815" s="5">
        <v>96.1</v>
      </c>
      <c r="E815" s="5">
        <v>92.8</v>
      </c>
      <c r="F815" s="5">
        <v>93.3</v>
      </c>
      <c r="G815" s="5">
        <v>92.7</v>
      </c>
      <c r="H815" s="5">
        <v>104.6</v>
      </c>
      <c r="I815" s="5">
        <v>99.5</v>
      </c>
      <c r="J815" s="5">
        <v>96.6</v>
      </c>
      <c r="K815" s="5">
        <v>94.4</v>
      </c>
      <c r="L815" s="5">
        <v>94.8</v>
      </c>
      <c r="M815" s="5">
        <v>96.6</v>
      </c>
      <c r="N815" s="5">
        <v>94.1</v>
      </c>
      <c r="O815" s="5">
        <v>93.8</v>
      </c>
      <c r="P815" s="5">
        <v>115.4</v>
      </c>
      <c r="Q815" s="5">
        <v>106.2</v>
      </c>
      <c r="R815" s="5">
        <v>97</v>
      </c>
      <c r="S815" s="5">
        <v>94.6</v>
      </c>
      <c r="T815" s="5">
        <v>90.1</v>
      </c>
      <c r="U815" s="5">
        <v>91.7</v>
      </c>
      <c r="V815" s="5">
        <v>91.3</v>
      </c>
      <c r="W815" s="5">
        <v>94.5</v>
      </c>
      <c r="X815" s="5">
        <v>91.8</v>
      </c>
      <c r="Y815" s="5">
        <v>88.2</v>
      </c>
      <c r="Z815" s="5">
        <v>92.2</v>
      </c>
      <c r="AA815" s="5">
        <v>90.7</v>
      </c>
      <c r="AB815" s="5">
        <v>89.6</v>
      </c>
      <c r="AC815" s="5">
        <v>90</v>
      </c>
      <c r="AD815" s="5">
        <v>86.4</v>
      </c>
      <c r="AE815" s="5">
        <v>95.3</v>
      </c>
      <c r="AF815" s="5">
        <v>94.7</v>
      </c>
      <c r="AG815" s="5">
        <v>92.9</v>
      </c>
      <c r="AH815" s="5">
        <v>93.2</v>
      </c>
      <c r="AI815" s="5">
        <v>88.1</v>
      </c>
      <c r="AJ815" s="5">
        <v>86</v>
      </c>
      <c r="AK815" s="5">
        <v>89.5</v>
      </c>
      <c r="AL815" s="5">
        <v>91.7</v>
      </c>
      <c r="AM815" s="5">
        <v>87.9</v>
      </c>
      <c r="AN815" s="5">
        <v>92</v>
      </c>
      <c r="AO815" s="5">
        <v>99.5</v>
      </c>
      <c r="AP815" s="5">
        <v>97.4</v>
      </c>
      <c r="AQ815" s="5">
        <v>101.9</v>
      </c>
      <c r="AR815" s="5">
        <v>101.9</v>
      </c>
      <c r="AS815" s="5">
        <v>101.9</v>
      </c>
      <c r="AT815" s="5">
        <v>101.7</v>
      </c>
      <c r="AU815" s="5">
        <v>101.9</v>
      </c>
      <c r="AV815" s="5">
        <v>101.9</v>
      </c>
      <c r="AW815" s="5">
        <v>102</v>
      </c>
      <c r="AX815" s="5">
        <v>103.6</v>
      </c>
      <c r="AY815" s="5">
        <v>102.2</v>
      </c>
      <c r="AZ815" s="5">
        <v>101.7</v>
      </c>
      <c r="BA815" s="5">
        <v>102.3</v>
      </c>
      <c r="BB815" s="5">
        <v>101.3</v>
      </c>
      <c r="BC815" s="5">
        <v>101.4</v>
      </c>
      <c r="BD815" s="5">
        <v>101.6</v>
      </c>
      <c r="BE815" s="5">
        <v>101.4</v>
      </c>
      <c r="BF815" s="5">
        <v>101.1</v>
      </c>
      <c r="BG815" s="5">
        <v>101.4</v>
      </c>
      <c r="BH815" s="5">
        <v>102</v>
      </c>
      <c r="BI815" s="5">
        <v>102.1</v>
      </c>
      <c r="BJ815" s="5">
        <v>102.1</v>
      </c>
      <c r="BK815" s="5">
        <v>102.2</v>
      </c>
      <c r="BL815" s="5">
        <v>103.5</v>
      </c>
      <c r="BM815" s="5">
        <v>103.4</v>
      </c>
      <c r="BN815" s="5">
        <v>103.5</v>
      </c>
      <c r="BO815" s="5">
        <v>102.8</v>
      </c>
      <c r="BP815" s="5">
        <v>103.6</v>
      </c>
      <c r="BQ815" s="5">
        <v>103.7</v>
      </c>
      <c r="BR815" s="5">
        <v>103.8</v>
      </c>
      <c r="BS815" s="5">
        <v>103.7</v>
      </c>
      <c r="BT815" s="5">
        <v>103.1</v>
      </c>
      <c r="BU815" s="5">
        <v>104.2</v>
      </c>
      <c r="BV815" s="5">
        <v>104.3</v>
      </c>
      <c r="BW815" s="5">
        <v>104.4</v>
      </c>
      <c r="BX815" s="5">
        <v>104.4</v>
      </c>
      <c r="BY815" s="5">
        <v>104.7</v>
      </c>
      <c r="BZ815" s="5">
        <v>104.3</v>
      </c>
      <c r="CA815" s="5">
        <v>104.3</v>
      </c>
      <c r="CB815" s="5">
        <v>106.2</v>
      </c>
      <c r="CC815" s="5">
        <v>106.9</v>
      </c>
      <c r="CD815" s="5">
        <v>107.2</v>
      </c>
      <c r="CE815" s="5">
        <v>107.4</v>
      </c>
      <c r="CF815" s="5">
        <v>106.7</v>
      </c>
      <c r="CG815" s="5">
        <v>106.7</v>
      </c>
      <c r="CH815" s="5">
        <v>106.8</v>
      </c>
      <c r="CI815" s="5">
        <v>106.8</v>
      </c>
      <c r="CJ815" s="5">
        <v>107.3</v>
      </c>
      <c r="CK815" s="5">
        <v>107.7</v>
      </c>
      <c r="CL815" s="5">
        <v>107.7</v>
      </c>
      <c r="CM815" s="5">
        <v>107.7</v>
      </c>
      <c r="CN815" s="5">
        <v>107.6</v>
      </c>
      <c r="CO815" s="5">
        <v>107.6</v>
      </c>
      <c r="CP815" s="5">
        <v>109.2</v>
      </c>
      <c r="CQ815" s="5">
        <v>109.1</v>
      </c>
      <c r="CR815" s="5">
        <v>109.1</v>
      </c>
      <c r="CS815" s="5">
        <v>109.1</v>
      </c>
      <c r="CT815" s="5">
        <v>109</v>
      </c>
      <c r="CU815" s="5">
        <v>109</v>
      </c>
      <c r="CV815" s="5">
        <v>109</v>
      </c>
      <c r="CW815" s="5">
        <v>111.3</v>
      </c>
      <c r="CX815" s="5">
        <v>116.1</v>
      </c>
      <c r="CY815" s="5">
        <v>116.4</v>
      </c>
      <c r="CZ815" s="5">
        <v>118.3</v>
      </c>
      <c r="DA815" s="5">
        <v>118.1</v>
      </c>
      <c r="DB815" s="5">
        <v>118.2</v>
      </c>
      <c r="DC815" s="5">
        <v>118.2</v>
      </c>
      <c r="DD815" s="5">
        <v>122.4</v>
      </c>
      <c r="DE815" s="5">
        <v>123.2</v>
      </c>
      <c r="DF815" s="5">
        <v>120.6</v>
      </c>
      <c r="DG815" s="5">
        <v>118.5</v>
      </c>
      <c r="DH815" s="5">
        <v>119.1</v>
      </c>
      <c r="DI815" s="5">
        <v>119</v>
      </c>
      <c r="DJ815" s="5">
        <v>120.4</v>
      </c>
      <c r="DK815" s="5">
        <v>119.8</v>
      </c>
      <c r="DL815" s="5">
        <v>122.2</v>
      </c>
      <c r="DM815" s="5">
        <v>121.3</v>
      </c>
      <c r="DN815" s="5">
        <v>122.6</v>
      </c>
      <c r="DO815" s="5">
        <v>123.9</v>
      </c>
      <c r="DP815" s="5">
        <v>123.4</v>
      </c>
      <c r="DQ815" s="5">
        <v>123.9</v>
      </c>
      <c r="DR815" s="5">
        <v>126.4</v>
      </c>
      <c r="DS815" s="5">
        <v>126.4</v>
      </c>
      <c r="DT815" s="5">
        <v>126</v>
      </c>
    </row>
    <row r="816" spans="1:124">
      <c r="A816" s="3" t="s">
        <v>1644</v>
      </c>
      <c r="B816" s="3" t="s">
        <v>1645</v>
      </c>
      <c r="C816" s="4">
        <v>0.10145</v>
      </c>
      <c r="D816" s="5">
        <v>96.4</v>
      </c>
      <c r="E816" s="5">
        <v>89.8</v>
      </c>
      <c r="F816" s="5">
        <v>102</v>
      </c>
      <c r="G816" s="5">
        <v>94.3</v>
      </c>
      <c r="H816" s="5">
        <v>95.7</v>
      </c>
      <c r="I816" s="5">
        <v>100.3</v>
      </c>
      <c r="J816" s="5">
        <v>95.5</v>
      </c>
      <c r="K816" s="5">
        <v>99.3</v>
      </c>
      <c r="L816" s="5">
        <v>94.8</v>
      </c>
      <c r="M816" s="5">
        <v>96.4</v>
      </c>
      <c r="N816" s="5">
        <v>94.7</v>
      </c>
      <c r="O816" s="5">
        <v>93.9</v>
      </c>
      <c r="P816" s="5">
        <v>96.9</v>
      </c>
      <c r="Q816" s="5">
        <v>98.2</v>
      </c>
      <c r="R816" s="5">
        <v>102.2</v>
      </c>
      <c r="S816" s="5">
        <v>92.9</v>
      </c>
      <c r="T816" s="5">
        <v>99.8</v>
      </c>
      <c r="U816" s="5">
        <v>102.7</v>
      </c>
      <c r="V816" s="5">
        <v>102.2</v>
      </c>
      <c r="W816" s="5">
        <v>97.4</v>
      </c>
      <c r="X816" s="5">
        <v>93.1</v>
      </c>
      <c r="Y816" s="5">
        <v>93.8</v>
      </c>
      <c r="Z816" s="5">
        <v>98.4</v>
      </c>
      <c r="AA816" s="5">
        <v>95.8</v>
      </c>
      <c r="AB816" s="5">
        <v>102.8</v>
      </c>
      <c r="AC816" s="5">
        <v>96.8</v>
      </c>
      <c r="AD816" s="5">
        <v>99.1</v>
      </c>
      <c r="AE816" s="5">
        <v>101.2</v>
      </c>
      <c r="AF816" s="5">
        <v>100</v>
      </c>
      <c r="AG816" s="5">
        <v>100.3</v>
      </c>
      <c r="AH816" s="5">
        <v>98.3</v>
      </c>
      <c r="AI816" s="5">
        <v>99.1</v>
      </c>
      <c r="AJ816" s="5">
        <v>97.9</v>
      </c>
      <c r="AK816" s="5">
        <v>105.6</v>
      </c>
      <c r="AL816" s="5">
        <v>97.5</v>
      </c>
      <c r="AM816" s="5">
        <v>95.6</v>
      </c>
      <c r="AN816" s="5">
        <v>98.5</v>
      </c>
      <c r="AO816" s="5">
        <v>97.7</v>
      </c>
      <c r="AP816" s="5">
        <v>98.3</v>
      </c>
      <c r="AQ816" s="5">
        <v>97.1</v>
      </c>
      <c r="AR816" s="5">
        <v>110.4</v>
      </c>
      <c r="AS816" s="5">
        <v>114.4</v>
      </c>
      <c r="AT816" s="5">
        <v>112.6</v>
      </c>
      <c r="AU816" s="5">
        <v>114.3</v>
      </c>
      <c r="AV816" s="5">
        <v>110.9</v>
      </c>
      <c r="AW816" s="5">
        <v>117.9</v>
      </c>
      <c r="AX816" s="5">
        <v>111.9</v>
      </c>
      <c r="AY816" s="5">
        <v>114.4</v>
      </c>
      <c r="AZ816" s="5">
        <v>109.6</v>
      </c>
      <c r="BA816" s="5">
        <v>113</v>
      </c>
      <c r="BB816" s="5">
        <v>109</v>
      </c>
      <c r="BC816" s="5">
        <v>108.7</v>
      </c>
      <c r="BD816" s="5">
        <v>108.1</v>
      </c>
      <c r="BE816" s="5">
        <v>109.6</v>
      </c>
      <c r="BF816" s="5">
        <v>109.6</v>
      </c>
      <c r="BG816" s="5">
        <v>109.6</v>
      </c>
      <c r="BH816" s="5">
        <v>108</v>
      </c>
      <c r="BI816" s="5">
        <v>103.3</v>
      </c>
      <c r="BJ816" s="5">
        <v>103.8</v>
      </c>
      <c r="BK816" s="5">
        <v>104.3</v>
      </c>
      <c r="BL816" s="5">
        <v>105.1</v>
      </c>
      <c r="BM816" s="5">
        <v>104.9</v>
      </c>
      <c r="BN816" s="5">
        <v>108.1</v>
      </c>
      <c r="BO816" s="5">
        <v>107.6</v>
      </c>
      <c r="BP816" s="5">
        <v>108.8</v>
      </c>
      <c r="BQ816" s="5">
        <v>110.4</v>
      </c>
      <c r="BR816" s="5">
        <v>109.5</v>
      </c>
      <c r="BS816" s="5">
        <v>111.4</v>
      </c>
      <c r="BT816" s="5">
        <v>110</v>
      </c>
      <c r="BU816" s="5">
        <v>106.1</v>
      </c>
      <c r="BV816" s="5">
        <v>112.3</v>
      </c>
      <c r="BW816" s="5">
        <v>106.6</v>
      </c>
      <c r="BX816" s="5">
        <v>113.6</v>
      </c>
      <c r="BY816" s="5">
        <v>115.8</v>
      </c>
      <c r="BZ816" s="5">
        <v>112</v>
      </c>
      <c r="CA816" s="5">
        <v>116.2</v>
      </c>
      <c r="CB816" s="5">
        <v>113.9</v>
      </c>
      <c r="CC816" s="5">
        <v>110</v>
      </c>
      <c r="CD816" s="5">
        <v>117.3</v>
      </c>
      <c r="CE816" s="5">
        <v>116.8</v>
      </c>
      <c r="CF816" s="5">
        <v>116.5</v>
      </c>
      <c r="CG816" s="5">
        <v>116.2</v>
      </c>
      <c r="CH816" s="5">
        <v>115.9</v>
      </c>
      <c r="CI816" s="5">
        <v>118.7</v>
      </c>
      <c r="CJ816" s="5">
        <v>117.1</v>
      </c>
      <c r="CK816" s="5">
        <v>120.7</v>
      </c>
      <c r="CL816" s="5">
        <v>121</v>
      </c>
      <c r="CM816" s="5">
        <v>120.1</v>
      </c>
      <c r="CN816" s="5">
        <v>118.3</v>
      </c>
      <c r="CO816" s="5">
        <v>119.5</v>
      </c>
      <c r="CP816" s="5">
        <v>119.7</v>
      </c>
      <c r="CQ816" s="5">
        <v>122.2</v>
      </c>
      <c r="CR816" s="5">
        <v>121.6</v>
      </c>
      <c r="CS816" s="5">
        <v>123.8</v>
      </c>
      <c r="CT816" s="5">
        <v>119.7</v>
      </c>
      <c r="CU816" s="5">
        <v>118.8</v>
      </c>
      <c r="CV816" s="5">
        <v>119.2</v>
      </c>
      <c r="CW816" s="5">
        <v>121.1</v>
      </c>
      <c r="CX816" s="5">
        <v>122.1</v>
      </c>
      <c r="CY816" s="5">
        <v>120.1</v>
      </c>
      <c r="CZ816" s="5">
        <v>118.5</v>
      </c>
      <c r="DA816" s="5">
        <v>115.8</v>
      </c>
      <c r="DB816" s="5">
        <v>114.2</v>
      </c>
      <c r="DC816" s="5">
        <v>118.8</v>
      </c>
      <c r="DD816" s="5">
        <v>117.7</v>
      </c>
      <c r="DE816" s="5">
        <v>114.9</v>
      </c>
      <c r="DF816" s="5">
        <v>119.2</v>
      </c>
      <c r="DG816" s="5">
        <v>122.5</v>
      </c>
      <c r="DH816" s="5">
        <v>122.6</v>
      </c>
      <c r="DI816" s="5">
        <v>127.1</v>
      </c>
      <c r="DJ816" s="5">
        <v>124.6</v>
      </c>
      <c r="DK816" s="5">
        <v>126.9</v>
      </c>
      <c r="DL816" s="5">
        <v>129</v>
      </c>
      <c r="DM816" s="5">
        <v>128</v>
      </c>
      <c r="DN816" s="5">
        <v>127.3</v>
      </c>
      <c r="DO816" s="5">
        <v>128.69999999999999</v>
      </c>
      <c r="DP816" s="5">
        <v>129.1</v>
      </c>
      <c r="DQ816" s="5">
        <v>130.4</v>
      </c>
      <c r="DR816" s="5">
        <v>131.1</v>
      </c>
      <c r="DS816" s="5">
        <v>129</v>
      </c>
      <c r="DT816" s="5">
        <v>129.80000000000001</v>
      </c>
    </row>
    <row r="817" spans="1:124">
      <c r="A817" s="3" t="s">
        <v>1646</v>
      </c>
      <c r="B817" s="3" t="s">
        <v>1647</v>
      </c>
      <c r="C817" s="4">
        <v>3.6810000000000002E-2</v>
      </c>
      <c r="D817" s="5">
        <v>98.9</v>
      </c>
      <c r="E817" s="5">
        <v>101.4</v>
      </c>
      <c r="F817" s="5">
        <v>99.8</v>
      </c>
      <c r="G817" s="5">
        <v>99.7</v>
      </c>
      <c r="H817" s="5">
        <v>97.1</v>
      </c>
      <c r="I817" s="5">
        <v>99.7</v>
      </c>
      <c r="J817" s="5">
        <v>100</v>
      </c>
      <c r="K817" s="5">
        <v>98</v>
      </c>
      <c r="L817" s="5">
        <v>97.6</v>
      </c>
      <c r="M817" s="5">
        <v>100.4</v>
      </c>
      <c r="N817" s="5">
        <v>100</v>
      </c>
      <c r="O817" s="5">
        <v>100.8</v>
      </c>
      <c r="P817" s="5">
        <v>99.2</v>
      </c>
      <c r="Q817" s="5">
        <v>102.5</v>
      </c>
      <c r="R817" s="5">
        <v>100.6</v>
      </c>
      <c r="S817" s="5">
        <v>100.4</v>
      </c>
      <c r="T817" s="5">
        <v>100.3</v>
      </c>
      <c r="U817" s="5">
        <v>105.3</v>
      </c>
      <c r="V817" s="5">
        <v>100.2</v>
      </c>
      <c r="W817" s="5">
        <v>102</v>
      </c>
      <c r="X817" s="5">
        <v>103</v>
      </c>
      <c r="Y817" s="5">
        <v>105.7</v>
      </c>
      <c r="Z817" s="5">
        <v>103.4</v>
      </c>
      <c r="AA817" s="5">
        <v>105</v>
      </c>
      <c r="AB817" s="5">
        <v>103.9</v>
      </c>
      <c r="AC817" s="5">
        <v>105.1</v>
      </c>
      <c r="AD817" s="5">
        <v>105.1</v>
      </c>
      <c r="AE817" s="5">
        <v>105.1</v>
      </c>
      <c r="AF817" s="5">
        <v>103.5</v>
      </c>
      <c r="AG817" s="5">
        <v>104.6</v>
      </c>
      <c r="AH817" s="5">
        <v>102.9</v>
      </c>
      <c r="AI817" s="5">
        <v>105.1</v>
      </c>
      <c r="AJ817" s="5">
        <v>105.6</v>
      </c>
      <c r="AK817" s="5">
        <v>107.8</v>
      </c>
      <c r="AL817" s="5">
        <v>109.8</v>
      </c>
      <c r="AM817" s="5">
        <v>108.1</v>
      </c>
      <c r="AN817" s="5">
        <v>108.7</v>
      </c>
      <c r="AO817" s="5">
        <v>110.2</v>
      </c>
      <c r="AP817" s="5">
        <v>109.6</v>
      </c>
      <c r="AQ817" s="5">
        <v>110.2</v>
      </c>
      <c r="AR817" s="5">
        <v>119.7</v>
      </c>
      <c r="AS817" s="5">
        <v>120</v>
      </c>
      <c r="AT817" s="5">
        <v>121.1</v>
      </c>
      <c r="AU817" s="5">
        <v>121.1</v>
      </c>
      <c r="AV817" s="5">
        <v>118.4</v>
      </c>
      <c r="AW817" s="5">
        <v>122.5</v>
      </c>
      <c r="AX817" s="5">
        <v>121</v>
      </c>
      <c r="AY817" s="5">
        <v>120.2</v>
      </c>
      <c r="AZ817" s="5">
        <v>125.7</v>
      </c>
      <c r="BA817" s="5">
        <v>122.6</v>
      </c>
      <c r="BB817" s="5">
        <v>120.9</v>
      </c>
      <c r="BC817" s="5">
        <v>122.6</v>
      </c>
      <c r="BD817" s="5">
        <v>121.2</v>
      </c>
      <c r="BE817" s="5">
        <v>120</v>
      </c>
      <c r="BF817" s="5">
        <v>124.4</v>
      </c>
      <c r="BG817" s="5">
        <v>120.1</v>
      </c>
      <c r="BH817" s="5">
        <v>118.7</v>
      </c>
      <c r="BI817" s="5">
        <v>121.9</v>
      </c>
      <c r="BJ817" s="5">
        <v>122.9</v>
      </c>
      <c r="BK817" s="5">
        <v>123.4</v>
      </c>
      <c r="BL817" s="5">
        <v>123.9</v>
      </c>
      <c r="BM817" s="5">
        <v>123.8</v>
      </c>
      <c r="BN817" s="5">
        <v>123.4</v>
      </c>
      <c r="BO817" s="5">
        <v>123.2</v>
      </c>
      <c r="BP817" s="5">
        <v>126.3</v>
      </c>
      <c r="BQ817" s="5">
        <v>125.4</v>
      </c>
      <c r="BR817" s="5">
        <v>125.4</v>
      </c>
      <c r="BS817" s="5">
        <v>129.19999999999999</v>
      </c>
      <c r="BT817" s="5">
        <v>128</v>
      </c>
      <c r="BU817" s="5">
        <v>128.6</v>
      </c>
      <c r="BV817" s="5">
        <v>129</v>
      </c>
      <c r="BW817" s="5">
        <v>129.69999999999999</v>
      </c>
      <c r="BX817" s="5">
        <v>129.9</v>
      </c>
      <c r="BY817" s="5">
        <v>131.19999999999999</v>
      </c>
      <c r="BZ817" s="5">
        <v>130.9</v>
      </c>
      <c r="CA817" s="5">
        <v>130.80000000000001</v>
      </c>
      <c r="CB817" s="5">
        <v>131.19999999999999</v>
      </c>
      <c r="CC817" s="5">
        <v>131.6</v>
      </c>
      <c r="CD817" s="5">
        <v>131.9</v>
      </c>
      <c r="CE817" s="5">
        <v>131.4</v>
      </c>
      <c r="CF817" s="5">
        <v>135.30000000000001</v>
      </c>
      <c r="CG817" s="5">
        <v>135.69999999999999</v>
      </c>
      <c r="CH817" s="5">
        <v>135.30000000000001</v>
      </c>
      <c r="CI817" s="5">
        <v>134.5</v>
      </c>
      <c r="CJ817" s="5">
        <v>131.80000000000001</v>
      </c>
      <c r="CK817" s="5">
        <v>129.9</v>
      </c>
      <c r="CL817" s="5">
        <v>129.5</v>
      </c>
      <c r="CM817" s="5">
        <v>130.69999999999999</v>
      </c>
      <c r="CN817" s="5">
        <v>130.4</v>
      </c>
      <c r="CO817" s="5">
        <v>129.6</v>
      </c>
      <c r="CP817" s="5">
        <v>128.19999999999999</v>
      </c>
      <c r="CQ817" s="5">
        <v>127.8</v>
      </c>
      <c r="CR817" s="5">
        <v>127.7</v>
      </c>
      <c r="CS817" s="5">
        <v>128</v>
      </c>
      <c r="CT817" s="5">
        <v>129.30000000000001</v>
      </c>
      <c r="CU817" s="5">
        <v>129.9</v>
      </c>
      <c r="CV817" s="5">
        <v>129.69999999999999</v>
      </c>
      <c r="CW817" s="5">
        <v>126.4</v>
      </c>
      <c r="CX817" s="5">
        <v>129.19999999999999</v>
      </c>
      <c r="CY817" s="5">
        <v>132.80000000000001</v>
      </c>
      <c r="CZ817" s="5">
        <v>131.69999999999999</v>
      </c>
      <c r="DA817" s="5">
        <v>131.4</v>
      </c>
      <c r="DB817" s="5">
        <v>131.80000000000001</v>
      </c>
      <c r="DC817" s="5">
        <v>131.80000000000001</v>
      </c>
      <c r="DD817" s="5">
        <v>131.19999999999999</v>
      </c>
      <c r="DE817" s="5">
        <v>131.4</v>
      </c>
      <c r="DF817" s="5">
        <v>132.1</v>
      </c>
      <c r="DG817" s="5">
        <v>132.5</v>
      </c>
      <c r="DH817" s="5">
        <v>134.80000000000001</v>
      </c>
      <c r="DI817" s="5">
        <v>134.30000000000001</v>
      </c>
      <c r="DJ817" s="5">
        <v>134.69999999999999</v>
      </c>
      <c r="DK817" s="5">
        <v>136.19999999999999</v>
      </c>
      <c r="DL817" s="5">
        <v>137.19999999999999</v>
      </c>
      <c r="DM817" s="5">
        <v>139</v>
      </c>
      <c r="DN817" s="5">
        <v>140.5</v>
      </c>
      <c r="DO817" s="5">
        <v>143.80000000000001</v>
      </c>
      <c r="DP817" s="5">
        <v>146.6</v>
      </c>
      <c r="DQ817" s="5">
        <v>147.1</v>
      </c>
      <c r="DR817" s="5">
        <v>148.69999999999999</v>
      </c>
      <c r="DS817" s="5">
        <v>149.69999999999999</v>
      </c>
      <c r="DT817" s="5">
        <v>149.6</v>
      </c>
    </row>
    <row r="818" spans="1:124">
      <c r="A818" s="3" t="s">
        <v>1648</v>
      </c>
      <c r="B818" s="3" t="s">
        <v>1649</v>
      </c>
      <c r="C818" s="4">
        <v>0.31546000000000002</v>
      </c>
      <c r="D818" s="5">
        <v>100.5</v>
      </c>
      <c r="E818" s="5">
        <v>97.4</v>
      </c>
      <c r="F818" s="5">
        <v>100.3</v>
      </c>
      <c r="G818" s="5">
        <v>101.7</v>
      </c>
      <c r="H818" s="5">
        <v>102.5</v>
      </c>
      <c r="I818" s="5">
        <v>101.9</v>
      </c>
      <c r="J818" s="5">
        <v>101.5</v>
      </c>
      <c r="K818" s="5">
        <v>102</v>
      </c>
      <c r="L818" s="5">
        <v>102.5</v>
      </c>
      <c r="M818" s="5">
        <v>103.4</v>
      </c>
      <c r="N818" s="5">
        <v>101.2</v>
      </c>
      <c r="O818" s="5">
        <v>102.7</v>
      </c>
      <c r="P818" s="5">
        <v>100</v>
      </c>
      <c r="Q818" s="5">
        <v>101.7</v>
      </c>
      <c r="R818" s="5">
        <v>99.4</v>
      </c>
      <c r="S818" s="5">
        <v>101.9</v>
      </c>
      <c r="T818" s="5">
        <v>101</v>
      </c>
      <c r="U818" s="5">
        <v>95.4</v>
      </c>
      <c r="V818" s="5">
        <v>99.7</v>
      </c>
      <c r="W818" s="5">
        <v>93.9</v>
      </c>
      <c r="X818" s="5">
        <v>98.1</v>
      </c>
      <c r="Y818" s="5">
        <v>94.9</v>
      </c>
      <c r="Z818" s="5">
        <v>96.3</v>
      </c>
      <c r="AA818" s="5">
        <v>101.6</v>
      </c>
      <c r="AB818" s="5">
        <v>92.1</v>
      </c>
      <c r="AC818" s="5">
        <v>97.6</v>
      </c>
      <c r="AD818" s="5">
        <v>94.7</v>
      </c>
      <c r="AE818" s="5">
        <v>95.9</v>
      </c>
      <c r="AF818" s="5">
        <v>95.6</v>
      </c>
      <c r="AG818" s="5">
        <v>96.4</v>
      </c>
      <c r="AH818" s="5">
        <v>95.2</v>
      </c>
      <c r="AI818" s="5">
        <v>94.7</v>
      </c>
      <c r="AJ818" s="5">
        <v>98.2</v>
      </c>
      <c r="AK818" s="5">
        <v>98.5</v>
      </c>
      <c r="AL818" s="5">
        <v>98</v>
      </c>
      <c r="AM818" s="5">
        <v>98.8</v>
      </c>
      <c r="AN818" s="5">
        <v>95.5</v>
      </c>
      <c r="AO818" s="5">
        <v>98.3</v>
      </c>
      <c r="AP818" s="5">
        <v>98.5</v>
      </c>
      <c r="AQ818" s="5">
        <v>98.7</v>
      </c>
      <c r="AR818" s="5">
        <v>100.2</v>
      </c>
      <c r="AS818" s="5">
        <v>98.8</v>
      </c>
      <c r="AT818" s="5">
        <v>104.3</v>
      </c>
      <c r="AU818" s="5">
        <v>98.4</v>
      </c>
      <c r="AV818" s="5">
        <v>97.6</v>
      </c>
      <c r="AW818" s="5">
        <v>96.6</v>
      </c>
      <c r="AX818" s="5">
        <v>97.1</v>
      </c>
      <c r="AY818" s="5">
        <v>100.4</v>
      </c>
      <c r="AZ818" s="5">
        <v>99</v>
      </c>
      <c r="BA818" s="5">
        <v>101.8</v>
      </c>
      <c r="BB818" s="5">
        <v>100.8</v>
      </c>
      <c r="BC818" s="5">
        <v>103.3</v>
      </c>
      <c r="BD818" s="5">
        <v>102.7</v>
      </c>
      <c r="BE818" s="5">
        <v>102.2</v>
      </c>
      <c r="BF818" s="5">
        <v>102</v>
      </c>
      <c r="BG818" s="5">
        <v>101.7</v>
      </c>
      <c r="BH818" s="5">
        <v>102</v>
      </c>
      <c r="BI818" s="5">
        <v>100.8</v>
      </c>
      <c r="BJ818" s="5">
        <v>100.9</v>
      </c>
      <c r="BK818" s="5">
        <v>100.8</v>
      </c>
      <c r="BL818" s="5">
        <v>100.9</v>
      </c>
      <c r="BM818" s="5">
        <v>101.1</v>
      </c>
      <c r="BN818" s="5">
        <v>101.5</v>
      </c>
      <c r="BO818" s="5">
        <v>101.9</v>
      </c>
      <c r="BP818" s="5">
        <v>101</v>
      </c>
      <c r="BQ818" s="5">
        <v>102.7</v>
      </c>
      <c r="BR818" s="5">
        <v>101.8</v>
      </c>
      <c r="BS818" s="5">
        <v>102</v>
      </c>
      <c r="BT818" s="5">
        <v>102.1</v>
      </c>
      <c r="BU818" s="5">
        <v>103.1</v>
      </c>
      <c r="BV818" s="5">
        <v>102.9</v>
      </c>
      <c r="BW818" s="5">
        <v>104.3</v>
      </c>
      <c r="BX818" s="5">
        <v>104.4</v>
      </c>
      <c r="BY818" s="5">
        <v>103.7</v>
      </c>
      <c r="BZ818" s="5">
        <v>103.4</v>
      </c>
      <c r="CA818" s="5">
        <v>105</v>
      </c>
      <c r="CB818" s="5">
        <v>105.6</v>
      </c>
      <c r="CC818" s="5">
        <v>105.5</v>
      </c>
      <c r="CD818" s="5">
        <v>106.2</v>
      </c>
      <c r="CE818" s="5">
        <v>105.4</v>
      </c>
      <c r="CF818" s="5">
        <v>105.5</v>
      </c>
      <c r="CG818" s="5">
        <v>105.9</v>
      </c>
      <c r="CH818" s="5">
        <v>106.3</v>
      </c>
      <c r="CI818" s="5">
        <v>105.3</v>
      </c>
      <c r="CJ818" s="5">
        <v>105.1</v>
      </c>
      <c r="CK818" s="5">
        <v>106.3</v>
      </c>
      <c r="CL818" s="5">
        <v>105</v>
      </c>
      <c r="CM818" s="5">
        <v>105.4</v>
      </c>
      <c r="CN818" s="5">
        <v>105.3</v>
      </c>
      <c r="CO818" s="5">
        <v>105.8</v>
      </c>
      <c r="CP818" s="5">
        <v>105.8</v>
      </c>
      <c r="CQ818" s="5">
        <v>107.1</v>
      </c>
      <c r="CR818" s="5">
        <v>106.2</v>
      </c>
      <c r="CS818" s="5">
        <v>107.8</v>
      </c>
      <c r="CT818" s="5">
        <v>107.8</v>
      </c>
      <c r="CU818" s="5">
        <v>107.2</v>
      </c>
      <c r="CV818" s="5">
        <v>107.4</v>
      </c>
      <c r="CW818" s="5">
        <v>107.3</v>
      </c>
      <c r="CX818" s="5">
        <v>107.2</v>
      </c>
      <c r="CY818" s="5">
        <v>107.7</v>
      </c>
      <c r="CZ818" s="5">
        <v>107.8</v>
      </c>
      <c r="DA818" s="5">
        <v>107.6</v>
      </c>
      <c r="DB818" s="5">
        <v>106.9</v>
      </c>
      <c r="DC818" s="5">
        <v>106.6</v>
      </c>
      <c r="DD818" s="5">
        <v>107</v>
      </c>
      <c r="DE818" s="5">
        <v>107.8</v>
      </c>
      <c r="DF818" s="5">
        <v>107.3</v>
      </c>
      <c r="DG818" s="5">
        <v>107.7</v>
      </c>
      <c r="DH818" s="5">
        <v>109.5</v>
      </c>
      <c r="DI818" s="5">
        <v>108.4</v>
      </c>
      <c r="DJ818" s="5">
        <v>109.5</v>
      </c>
      <c r="DK818" s="5">
        <v>112.2</v>
      </c>
      <c r="DL818" s="5">
        <v>112.3</v>
      </c>
      <c r="DM818" s="5">
        <v>110.9</v>
      </c>
      <c r="DN818" s="5">
        <v>112</v>
      </c>
      <c r="DO818" s="5">
        <v>112.7</v>
      </c>
      <c r="DP818" s="5">
        <v>112.8</v>
      </c>
      <c r="DQ818" s="5">
        <v>113.3</v>
      </c>
      <c r="DR818" s="5">
        <v>113.8</v>
      </c>
      <c r="DS818" s="5">
        <v>115.4</v>
      </c>
      <c r="DT818" s="5">
        <v>115.8</v>
      </c>
    </row>
    <row r="819" spans="1:124">
      <c r="A819" s="3" t="s">
        <v>1650</v>
      </c>
      <c r="B819" s="3" t="s">
        <v>1651</v>
      </c>
      <c r="C819" s="4">
        <v>8.6269999999999999E-2</v>
      </c>
      <c r="D819" s="5">
        <v>98.8</v>
      </c>
      <c r="E819" s="5">
        <v>96.9</v>
      </c>
      <c r="F819" s="5">
        <v>96.8</v>
      </c>
      <c r="G819" s="5">
        <v>99.9</v>
      </c>
      <c r="H819" s="5">
        <v>102</v>
      </c>
      <c r="I819" s="5">
        <v>101</v>
      </c>
      <c r="J819" s="5">
        <v>98.8</v>
      </c>
      <c r="K819" s="5">
        <v>98.2</v>
      </c>
      <c r="L819" s="5">
        <v>98.4</v>
      </c>
      <c r="M819" s="5">
        <v>98.6</v>
      </c>
      <c r="N819" s="5">
        <v>95.3</v>
      </c>
      <c r="O819" s="5">
        <v>94.9</v>
      </c>
      <c r="P819" s="5">
        <v>96.6</v>
      </c>
      <c r="Q819" s="5">
        <v>96.3</v>
      </c>
      <c r="R819" s="5">
        <v>99.6</v>
      </c>
      <c r="S819" s="5">
        <v>100.7</v>
      </c>
      <c r="T819" s="5">
        <v>102.6</v>
      </c>
      <c r="U819" s="5">
        <v>101.8</v>
      </c>
      <c r="V819" s="5">
        <v>99.1</v>
      </c>
      <c r="W819" s="5">
        <v>98.3</v>
      </c>
      <c r="X819" s="5">
        <v>98.4</v>
      </c>
      <c r="Y819" s="5">
        <v>98.9</v>
      </c>
      <c r="Z819" s="5">
        <v>99.5</v>
      </c>
      <c r="AA819" s="5">
        <v>101.1</v>
      </c>
      <c r="AB819" s="5">
        <v>98</v>
      </c>
      <c r="AC819" s="5">
        <v>98.4</v>
      </c>
      <c r="AD819" s="5">
        <v>98.6</v>
      </c>
      <c r="AE819" s="5">
        <v>100.6</v>
      </c>
      <c r="AF819" s="5">
        <v>100.9</v>
      </c>
      <c r="AG819" s="5">
        <v>99.3</v>
      </c>
      <c r="AH819" s="5">
        <v>101.1</v>
      </c>
      <c r="AI819" s="5">
        <v>96.4</v>
      </c>
      <c r="AJ819" s="5">
        <v>92.4</v>
      </c>
      <c r="AK819" s="5">
        <v>91.7</v>
      </c>
      <c r="AL819" s="5">
        <v>93.7</v>
      </c>
      <c r="AM819" s="5">
        <v>93.9</v>
      </c>
      <c r="AN819" s="5">
        <v>99.8</v>
      </c>
      <c r="AO819" s="5">
        <v>101.5</v>
      </c>
      <c r="AP819" s="5">
        <v>104.2</v>
      </c>
      <c r="AQ819" s="5">
        <v>104.1</v>
      </c>
      <c r="AR819" s="5">
        <v>105.4</v>
      </c>
      <c r="AS819" s="5">
        <v>104.1</v>
      </c>
      <c r="AT819" s="5">
        <v>103.3</v>
      </c>
      <c r="AU819" s="5">
        <v>105</v>
      </c>
      <c r="AV819" s="5">
        <v>103.4</v>
      </c>
      <c r="AW819" s="5">
        <v>105.9</v>
      </c>
      <c r="AX819" s="5">
        <v>104.6</v>
      </c>
      <c r="AY819" s="5">
        <v>104.1</v>
      </c>
      <c r="AZ819" s="5">
        <v>103.4</v>
      </c>
      <c r="BA819" s="5">
        <v>105.4</v>
      </c>
      <c r="BB819" s="5">
        <v>105.8</v>
      </c>
      <c r="BC819" s="5">
        <v>107.1</v>
      </c>
      <c r="BD819" s="5">
        <v>106</v>
      </c>
      <c r="BE819" s="5">
        <v>105.6</v>
      </c>
      <c r="BF819" s="5">
        <v>105.3</v>
      </c>
      <c r="BG819" s="5">
        <v>105.7</v>
      </c>
      <c r="BH819" s="5">
        <v>105.7</v>
      </c>
      <c r="BI819" s="5">
        <v>105.7</v>
      </c>
      <c r="BJ819" s="5">
        <v>105.7</v>
      </c>
      <c r="BK819" s="5">
        <v>106</v>
      </c>
      <c r="BL819" s="5">
        <v>106</v>
      </c>
      <c r="BM819" s="5">
        <v>106</v>
      </c>
      <c r="BN819" s="5">
        <v>108</v>
      </c>
      <c r="BO819" s="5">
        <v>106.2</v>
      </c>
      <c r="BP819" s="5">
        <v>106.2</v>
      </c>
      <c r="BQ819" s="5">
        <v>106.2</v>
      </c>
      <c r="BR819" s="5">
        <v>106.2</v>
      </c>
      <c r="BS819" s="5">
        <v>106.2</v>
      </c>
      <c r="BT819" s="5">
        <v>106.3</v>
      </c>
      <c r="BU819" s="5">
        <v>106.4</v>
      </c>
      <c r="BV819" s="5">
        <v>103.4</v>
      </c>
      <c r="BW819" s="5">
        <v>103.3</v>
      </c>
      <c r="BX819" s="5">
        <v>103.3</v>
      </c>
      <c r="BY819" s="5">
        <v>103.6</v>
      </c>
      <c r="BZ819" s="5">
        <v>103.8</v>
      </c>
      <c r="CA819" s="5">
        <v>103.8</v>
      </c>
      <c r="CB819" s="5">
        <v>103.8</v>
      </c>
      <c r="CC819" s="5">
        <v>105.5</v>
      </c>
      <c r="CD819" s="5">
        <v>105.6</v>
      </c>
      <c r="CE819" s="5">
        <v>105.5</v>
      </c>
      <c r="CF819" s="5">
        <v>105.5</v>
      </c>
      <c r="CG819" s="5">
        <v>105.5</v>
      </c>
      <c r="CH819" s="5">
        <v>109.5</v>
      </c>
      <c r="CI819" s="5">
        <v>109.5</v>
      </c>
      <c r="CJ819" s="5">
        <v>109.5</v>
      </c>
      <c r="CK819" s="5">
        <v>109.5</v>
      </c>
      <c r="CL819" s="5">
        <v>108.1</v>
      </c>
      <c r="CM819" s="5">
        <v>108.2</v>
      </c>
      <c r="CN819" s="5">
        <v>108.2</v>
      </c>
      <c r="CO819" s="5">
        <v>108.7</v>
      </c>
      <c r="CP819" s="5">
        <v>109</v>
      </c>
      <c r="CQ819" s="5">
        <v>109</v>
      </c>
      <c r="CR819" s="5">
        <v>108.6</v>
      </c>
      <c r="CS819" s="5">
        <v>109</v>
      </c>
      <c r="CT819" s="5">
        <v>109</v>
      </c>
      <c r="CU819" s="5">
        <v>109</v>
      </c>
      <c r="CV819" s="5">
        <v>109</v>
      </c>
      <c r="CW819" s="5">
        <v>109</v>
      </c>
      <c r="CX819" s="5">
        <v>109</v>
      </c>
      <c r="CY819" s="5">
        <v>108.8</v>
      </c>
      <c r="CZ819" s="5">
        <v>108.7</v>
      </c>
      <c r="DA819" s="5">
        <v>108.8</v>
      </c>
      <c r="DB819" s="5">
        <v>109.9</v>
      </c>
      <c r="DC819" s="5">
        <v>110.3</v>
      </c>
      <c r="DD819" s="5">
        <v>110.2</v>
      </c>
      <c r="DE819" s="5">
        <v>110.2</v>
      </c>
      <c r="DF819" s="5">
        <v>113.8</v>
      </c>
      <c r="DG819" s="5">
        <v>114.1</v>
      </c>
      <c r="DH819" s="5">
        <v>114.6</v>
      </c>
      <c r="DI819" s="5">
        <v>114.7</v>
      </c>
      <c r="DJ819" s="5">
        <v>114.7</v>
      </c>
      <c r="DK819" s="5">
        <v>114.7</v>
      </c>
      <c r="DL819" s="5">
        <v>114.7</v>
      </c>
      <c r="DM819" s="5">
        <v>114.8</v>
      </c>
      <c r="DN819" s="5">
        <v>115.5</v>
      </c>
      <c r="DO819" s="5">
        <v>122.5</v>
      </c>
      <c r="DP819" s="5">
        <v>122.9</v>
      </c>
      <c r="DQ819" s="5">
        <v>126.3</v>
      </c>
      <c r="DR819" s="5">
        <v>126.9</v>
      </c>
      <c r="DS819" s="5">
        <v>126.9</v>
      </c>
      <c r="DT819" s="5">
        <v>128.69999999999999</v>
      </c>
    </row>
    <row r="820" spans="1:124">
      <c r="A820" s="3" t="s">
        <v>1652</v>
      </c>
      <c r="B820" s="3" t="s">
        <v>1653</v>
      </c>
      <c r="C820" s="4">
        <v>8.8230000000000003E-2</v>
      </c>
      <c r="D820" s="5">
        <v>107.1</v>
      </c>
      <c r="E820" s="5">
        <v>105.5</v>
      </c>
      <c r="F820" s="5">
        <v>104.3</v>
      </c>
      <c r="G820" s="5">
        <v>106.1</v>
      </c>
      <c r="H820" s="5">
        <v>110</v>
      </c>
      <c r="I820" s="5">
        <v>106.2</v>
      </c>
      <c r="J820" s="5">
        <v>109.5</v>
      </c>
      <c r="K820" s="5">
        <v>104</v>
      </c>
      <c r="L820" s="5">
        <v>105.3</v>
      </c>
      <c r="M820" s="5">
        <v>106.8</v>
      </c>
      <c r="N820" s="5">
        <v>99.8</v>
      </c>
      <c r="O820" s="5">
        <v>102</v>
      </c>
      <c r="P820" s="5">
        <v>107</v>
      </c>
      <c r="Q820" s="5">
        <v>105.5</v>
      </c>
      <c r="R820" s="5">
        <v>109.9</v>
      </c>
      <c r="S820" s="5">
        <v>109.9</v>
      </c>
      <c r="T820" s="5">
        <v>104</v>
      </c>
      <c r="U820" s="5">
        <v>107.5</v>
      </c>
      <c r="V820" s="5">
        <v>109.5</v>
      </c>
      <c r="W820" s="5">
        <v>104.6</v>
      </c>
      <c r="X820" s="5">
        <v>109.5</v>
      </c>
      <c r="Y820" s="5">
        <v>109</v>
      </c>
      <c r="Z820" s="5">
        <v>111.8</v>
      </c>
      <c r="AA820" s="5">
        <v>108.8</v>
      </c>
      <c r="AB820" s="5">
        <v>112.2</v>
      </c>
      <c r="AC820" s="5">
        <v>113</v>
      </c>
      <c r="AD820" s="5">
        <v>108</v>
      </c>
      <c r="AE820" s="5">
        <v>105.1</v>
      </c>
      <c r="AF820" s="5">
        <v>105.9</v>
      </c>
      <c r="AG820" s="5">
        <v>115.2</v>
      </c>
      <c r="AH820" s="5">
        <v>114.5</v>
      </c>
      <c r="AI820" s="5">
        <v>109</v>
      </c>
      <c r="AJ820" s="5">
        <v>107.6</v>
      </c>
      <c r="AK820" s="5">
        <v>104.5</v>
      </c>
      <c r="AL820" s="5">
        <v>105.9</v>
      </c>
      <c r="AM820" s="5">
        <v>112.6</v>
      </c>
      <c r="AN820" s="5">
        <v>107.9</v>
      </c>
      <c r="AO820" s="5">
        <v>104.4</v>
      </c>
      <c r="AP820" s="5">
        <v>101.1</v>
      </c>
      <c r="AQ820" s="5">
        <v>107.4</v>
      </c>
      <c r="AR820" s="5">
        <v>110.9</v>
      </c>
      <c r="AS820" s="5">
        <v>112.5</v>
      </c>
      <c r="AT820" s="5">
        <v>109.5</v>
      </c>
      <c r="AU820" s="5">
        <v>113.5</v>
      </c>
      <c r="AV820" s="5">
        <v>110.9</v>
      </c>
      <c r="AW820" s="5">
        <v>105</v>
      </c>
      <c r="AX820" s="5">
        <v>106.9</v>
      </c>
      <c r="AY820" s="5">
        <v>105.4</v>
      </c>
      <c r="AZ820" s="5">
        <v>103</v>
      </c>
      <c r="BA820" s="5">
        <v>105.3</v>
      </c>
      <c r="BB820" s="5">
        <v>101</v>
      </c>
      <c r="BC820" s="5">
        <v>106</v>
      </c>
      <c r="BD820" s="5">
        <v>107.8</v>
      </c>
      <c r="BE820" s="5">
        <v>103.1</v>
      </c>
      <c r="BF820" s="5">
        <v>107.6</v>
      </c>
      <c r="BG820" s="5">
        <v>104.7</v>
      </c>
      <c r="BH820" s="5">
        <v>103.7</v>
      </c>
      <c r="BI820" s="5">
        <v>103.3</v>
      </c>
      <c r="BJ820" s="5">
        <v>105.7</v>
      </c>
      <c r="BK820" s="5">
        <v>108.4</v>
      </c>
      <c r="BL820" s="5">
        <v>108.4</v>
      </c>
      <c r="BM820" s="5">
        <v>107.6</v>
      </c>
      <c r="BN820" s="5">
        <v>109.8</v>
      </c>
      <c r="BO820" s="5">
        <v>101.5</v>
      </c>
      <c r="BP820" s="5">
        <v>104.5</v>
      </c>
      <c r="BQ820" s="5">
        <v>104.5</v>
      </c>
      <c r="BR820" s="5">
        <v>104.1</v>
      </c>
      <c r="BS820" s="5">
        <v>103.9</v>
      </c>
      <c r="BT820" s="5">
        <v>102.7</v>
      </c>
      <c r="BU820" s="5">
        <v>106</v>
      </c>
      <c r="BV820" s="5">
        <v>104.1</v>
      </c>
      <c r="BW820" s="5">
        <v>105.8</v>
      </c>
      <c r="BX820" s="5">
        <v>105.8</v>
      </c>
      <c r="BY820" s="5">
        <v>106.7</v>
      </c>
      <c r="BZ820" s="5">
        <v>104</v>
      </c>
      <c r="CA820" s="5">
        <v>105.6</v>
      </c>
      <c r="CB820" s="5">
        <v>105.1</v>
      </c>
      <c r="CC820" s="5">
        <v>104.6</v>
      </c>
      <c r="CD820" s="5">
        <v>105.1</v>
      </c>
      <c r="CE820" s="5">
        <v>106.5</v>
      </c>
      <c r="CF820" s="5">
        <v>105.9</v>
      </c>
      <c r="CG820" s="5">
        <v>107.1</v>
      </c>
      <c r="CH820" s="5">
        <v>107.6</v>
      </c>
      <c r="CI820" s="5">
        <v>109.7</v>
      </c>
      <c r="CJ820" s="5">
        <v>111.1</v>
      </c>
      <c r="CK820" s="5">
        <v>110.9</v>
      </c>
      <c r="CL820" s="5">
        <v>113.6</v>
      </c>
      <c r="CM820" s="5">
        <v>114.5</v>
      </c>
      <c r="CN820" s="5">
        <v>111.8</v>
      </c>
      <c r="CO820" s="5">
        <v>111.6</v>
      </c>
      <c r="CP820" s="5">
        <v>108.4</v>
      </c>
      <c r="CQ820" s="5">
        <v>109.6</v>
      </c>
      <c r="CR820" s="5">
        <v>113</v>
      </c>
      <c r="CS820" s="5">
        <v>109</v>
      </c>
      <c r="CT820" s="5">
        <v>107.7</v>
      </c>
      <c r="CU820" s="5">
        <v>108.3</v>
      </c>
      <c r="CV820" s="5">
        <v>108.2</v>
      </c>
      <c r="CW820" s="5">
        <v>115.8</v>
      </c>
      <c r="CX820" s="5">
        <v>106.5</v>
      </c>
      <c r="CY820" s="5">
        <v>107.7</v>
      </c>
      <c r="CZ820" s="5">
        <v>107.5</v>
      </c>
      <c r="DA820" s="5">
        <v>109</v>
      </c>
      <c r="DB820" s="5">
        <v>107.5</v>
      </c>
      <c r="DC820" s="5">
        <v>111.4</v>
      </c>
      <c r="DD820" s="5">
        <v>110.4</v>
      </c>
      <c r="DE820" s="5">
        <v>113</v>
      </c>
      <c r="DF820" s="5">
        <v>113.6</v>
      </c>
      <c r="DG820" s="5">
        <v>115.9</v>
      </c>
      <c r="DH820" s="5">
        <v>116.7</v>
      </c>
      <c r="DI820" s="5">
        <v>114.8</v>
      </c>
      <c r="DJ820" s="5">
        <v>113.6</v>
      </c>
      <c r="DK820" s="5">
        <v>113.5</v>
      </c>
      <c r="DL820" s="5">
        <v>117.1</v>
      </c>
      <c r="DM820" s="5">
        <v>116.6</v>
      </c>
      <c r="DN820" s="5">
        <v>114.9</v>
      </c>
      <c r="DO820" s="5">
        <v>117.9</v>
      </c>
      <c r="DP820" s="5">
        <v>114.2</v>
      </c>
      <c r="DQ820" s="5">
        <v>99.6</v>
      </c>
      <c r="DR820" s="5">
        <v>102.5</v>
      </c>
      <c r="DS820" s="5">
        <v>96.4</v>
      </c>
      <c r="DT820" s="5">
        <v>96.9</v>
      </c>
    </row>
    <row r="821" spans="1:124">
      <c r="A821" s="3" t="s">
        <v>1654</v>
      </c>
      <c r="B821" s="3" t="s">
        <v>1655</v>
      </c>
      <c r="C821" s="4">
        <v>2.1899999999999999E-2</v>
      </c>
      <c r="D821" s="5">
        <v>103.6</v>
      </c>
      <c r="E821" s="5">
        <v>105.3</v>
      </c>
      <c r="F821" s="5">
        <v>103.4</v>
      </c>
      <c r="G821" s="5">
        <v>103.4</v>
      </c>
      <c r="H821" s="5">
        <v>103.4</v>
      </c>
      <c r="I821" s="5">
        <v>104.4</v>
      </c>
      <c r="J821" s="5">
        <v>104.1</v>
      </c>
      <c r="K821" s="5">
        <v>104.5</v>
      </c>
      <c r="L821" s="5">
        <v>104.5</v>
      </c>
      <c r="M821" s="5">
        <v>104.5</v>
      </c>
      <c r="N821" s="5">
        <v>106</v>
      </c>
      <c r="O821" s="5">
        <v>106</v>
      </c>
      <c r="P821" s="5">
        <v>104.6</v>
      </c>
      <c r="Q821" s="5">
        <v>105.8</v>
      </c>
      <c r="R821" s="5">
        <v>103.3</v>
      </c>
      <c r="S821" s="5">
        <v>104</v>
      </c>
      <c r="T821" s="5">
        <v>105.2</v>
      </c>
      <c r="U821" s="5">
        <v>104</v>
      </c>
      <c r="V821" s="5">
        <v>104.8</v>
      </c>
      <c r="W821" s="5">
        <v>108.2</v>
      </c>
      <c r="X821" s="5">
        <v>106.2</v>
      </c>
      <c r="Y821" s="5">
        <v>104.6</v>
      </c>
      <c r="Z821" s="5">
        <v>106</v>
      </c>
      <c r="AA821" s="5">
        <v>106.6</v>
      </c>
      <c r="AB821" s="5">
        <v>109</v>
      </c>
      <c r="AC821" s="5">
        <v>107.1</v>
      </c>
      <c r="AD821" s="5">
        <v>108.4</v>
      </c>
      <c r="AE821" s="5">
        <v>108.1</v>
      </c>
      <c r="AF821" s="5">
        <v>108.6</v>
      </c>
      <c r="AG821" s="5">
        <v>106</v>
      </c>
      <c r="AH821" s="5">
        <v>106.5</v>
      </c>
      <c r="AI821" s="5">
        <v>108.4</v>
      </c>
      <c r="AJ821" s="5">
        <v>107.6</v>
      </c>
      <c r="AK821" s="5">
        <v>107</v>
      </c>
      <c r="AL821" s="5">
        <v>106.1</v>
      </c>
      <c r="AM821" s="5">
        <v>106.1</v>
      </c>
      <c r="AN821" s="5">
        <v>109.5</v>
      </c>
      <c r="AO821" s="5">
        <v>107.2</v>
      </c>
      <c r="AP821" s="5">
        <v>106.6</v>
      </c>
      <c r="AQ821" s="5">
        <v>107.8</v>
      </c>
      <c r="AR821" s="5">
        <v>108.1</v>
      </c>
      <c r="AS821" s="5">
        <v>108.3</v>
      </c>
      <c r="AT821" s="5">
        <v>106.9</v>
      </c>
      <c r="AU821" s="5">
        <v>107.4</v>
      </c>
      <c r="AV821" s="5">
        <v>107.8</v>
      </c>
      <c r="AW821" s="5">
        <v>106.3</v>
      </c>
      <c r="AX821" s="5">
        <v>104.9</v>
      </c>
      <c r="AY821" s="5">
        <v>106.6</v>
      </c>
      <c r="AZ821" s="5">
        <v>106.5</v>
      </c>
      <c r="BA821" s="5">
        <v>105.7</v>
      </c>
      <c r="BB821" s="5">
        <v>101.4</v>
      </c>
      <c r="BC821" s="5">
        <v>103</v>
      </c>
      <c r="BD821" s="5">
        <v>102.1</v>
      </c>
      <c r="BE821" s="5">
        <v>102.1</v>
      </c>
      <c r="BF821" s="5">
        <v>105.3</v>
      </c>
      <c r="BG821" s="5">
        <v>102.9</v>
      </c>
      <c r="BH821" s="5">
        <v>103.2</v>
      </c>
      <c r="BI821" s="5">
        <v>105.5</v>
      </c>
      <c r="BJ821" s="5">
        <v>105</v>
      </c>
      <c r="BK821" s="5">
        <v>104.4</v>
      </c>
      <c r="BL821" s="5">
        <v>101.4</v>
      </c>
      <c r="BM821" s="5">
        <v>101.4</v>
      </c>
      <c r="BN821" s="5">
        <v>104</v>
      </c>
      <c r="BO821" s="5">
        <v>104.4</v>
      </c>
      <c r="BP821" s="5">
        <v>105.6</v>
      </c>
      <c r="BQ821" s="5">
        <v>105.7</v>
      </c>
      <c r="BR821" s="5">
        <v>105.7</v>
      </c>
      <c r="BS821" s="5">
        <v>105.7</v>
      </c>
      <c r="BT821" s="5">
        <v>106.7</v>
      </c>
      <c r="BU821" s="5">
        <v>106.9</v>
      </c>
      <c r="BV821" s="5">
        <v>108.3</v>
      </c>
      <c r="BW821" s="5">
        <v>111.4</v>
      </c>
      <c r="BX821" s="5">
        <v>109.7</v>
      </c>
      <c r="BY821" s="5">
        <v>111.3</v>
      </c>
      <c r="BZ821" s="5">
        <v>107.7</v>
      </c>
      <c r="CA821" s="5">
        <v>110.2</v>
      </c>
      <c r="CB821" s="5">
        <v>109.2</v>
      </c>
      <c r="CC821" s="5">
        <v>109.2</v>
      </c>
      <c r="CD821" s="5">
        <v>110.4</v>
      </c>
      <c r="CE821" s="5">
        <v>110</v>
      </c>
      <c r="CF821" s="5">
        <v>109.1</v>
      </c>
      <c r="CG821" s="5">
        <v>109.1</v>
      </c>
      <c r="CH821" s="5">
        <v>108</v>
      </c>
      <c r="CI821" s="5">
        <v>108.8</v>
      </c>
      <c r="CJ821" s="5">
        <v>110.2</v>
      </c>
      <c r="CK821" s="5">
        <v>111</v>
      </c>
      <c r="CL821" s="5">
        <v>112.1</v>
      </c>
      <c r="CM821" s="5">
        <v>111.7</v>
      </c>
      <c r="CN821" s="5">
        <v>111.2</v>
      </c>
      <c r="CO821" s="5">
        <v>112.6</v>
      </c>
      <c r="CP821" s="5">
        <v>112.8</v>
      </c>
      <c r="CQ821" s="5">
        <v>112.3</v>
      </c>
      <c r="CR821" s="5">
        <v>112.9</v>
      </c>
      <c r="CS821" s="5">
        <v>109.8</v>
      </c>
      <c r="CT821" s="5">
        <v>110.4</v>
      </c>
      <c r="CU821" s="5">
        <v>110.5</v>
      </c>
      <c r="CV821" s="5">
        <v>110.5</v>
      </c>
      <c r="CW821" s="5">
        <v>111.3</v>
      </c>
      <c r="CX821" s="5">
        <v>110.1</v>
      </c>
      <c r="CY821" s="5">
        <v>111.1</v>
      </c>
      <c r="CZ821" s="5">
        <v>111.9</v>
      </c>
      <c r="DA821" s="5">
        <v>112.2</v>
      </c>
      <c r="DB821" s="5">
        <v>112.1</v>
      </c>
      <c r="DC821" s="5">
        <v>113.1</v>
      </c>
      <c r="DD821" s="5">
        <v>113.5</v>
      </c>
      <c r="DE821" s="5">
        <v>115</v>
      </c>
      <c r="DF821" s="5">
        <v>118</v>
      </c>
      <c r="DG821" s="5">
        <v>120.6</v>
      </c>
      <c r="DH821" s="5">
        <v>122.3</v>
      </c>
      <c r="DI821" s="5">
        <v>122.4</v>
      </c>
      <c r="DJ821" s="5">
        <v>122.9</v>
      </c>
      <c r="DK821" s="5">
        <v>122.6</v>
      </c>
      <c r="DL821" s="5">
        <v>123.2</v>
      </c>
      <c r="DM821" s="5">
        <v>124.5</v>
      </c>
      <c r="DN821" s="5">
        <v>125.5</v>
      </c>
      <c r="DO821" s="5">
        <v>127.8</v>
      </c>
      <c r="DP821" s="5">
        <v>128.4</v>
      </c>
      <c r="DQ821" s="5">
        <v>129.4</v>
      </c>
      <c r="DR821" s="5">
        <v>129.80000000000001</v>
      </c>
      <c r="DS821" s="5">
        <v>132.9</v>
      </c>
      <c r="DT821" s="5">
        <v>133.19999999999999</v>
      </c>
    </row>
    <row r="822" spans="1:124">
      <c r="A822" s="3" t="s">
        <v>1656</v>
      </c>
      <c r="B822" s="3" t="s">
        <v>1657</v>
      </c>
      <c r="C822" s="4">
        <v>1.01E-3</v>
      </c>
      <c r="D822" s="5">
        <v>119.4</v>
      </c>
      <c r="E822" s="5">
        <v>92.8</v>
      </c>
      <c r="F822" s="5">
        <v>123</v>
      </c>
      <c r="G822" s="5">
        <v>115.6</v>
      </c>
      <c r="H822" s="5">
        <v>119.3</v>
      </c>
      <c r="I822" s="5">
        <v>115.8</v>
      </c>
      <c r="J822" s="5">
        <v>112.9</v>
      </c>
      <c r="K822" s="5">
        <v>113.8</v>
      </c>
      <c r="L822" s="5">
        <v>122.5</v>
      </c>
      <c r="M822" s="5">
        <v>127.1</v>
      </c>
      <c r="N822" s="5">
        <v>117.8</v>
      </c>
      <c r="O822" s="5">
        <v>121.4</v>
      </c>
      <c r="P822" s="5">
        <v>116.5</v>
      </c>
      <c r="Q822" s="5">
        <v>115.3</v>
      </c>
      <c r="R822" s="5">
        <v>119.4</v>
      </c>
      <c r="S822" s="5">
        <v>109.6</v>
      </c>
      <c r="T822" s="5">
        <v>137.69999999999999</v>
      </c>
      <c r="U822" s="5">
        <v>135.69999999999999</v>
      </c>
      <c r="V822" s="5">
        <v>138.30000000000001</v>
      </c>
      <c r="W822" s="5">
        <v>104.4</v>
      </c>
      <c r="X822" s="5">
        <v>125.5</v>
      </c>
      <c r="Y822" s="5">
        <v>125.4</v>
      </c>
      <c r="Z822" s="5">
        <v>135.30000000000001</v>
      </c>
      <c r="AA822" s="5">
        <v>130.69999999999999</v>
      </c>
      <c r="AB822" s="5">
        <v>126.3</v>
      </c>
      <c r="AC822" s="5">
        <v>139.69999999999999</v>
      </c>
      <c r="AD822" s="5">
        <v>113.1</v>
      </c>
      <c r="AE822" s="5">
        <v>125.2</v>
      </c>
      <c r="AF822" s="5">
        <v>126.5</v>
      </c>
      <c r="AG822" s="5">
        <v>105.8</v>
      </c>
      <c r="AH822" s="5">
        <v>131.80000000000001</v>
      </c>
      <c r="AI822" s="5">
        <v>137.19999999999999</v>
      </c>
      <c r="AJ822" s="5">
        <v>117.9</v>
      </c>
      <c r="AK822" s="5">
        <v>118.8</v>
      </c>
      <c r="AL822" s="5">
        <v>133</v>
      </c>
      <c r="AM822" s="5">
        <v>114.5</v>
      </c>
      <c r="AN822" s="5">
        <v>111.5</v>
      </c>
      <c r="AO822" s="5">
        <v>117.3</v>
      </c>
      <c r="AP822" s="5">
        <v>113.3</v>
      </c>
      <c r="AQ822" s="5">
        <v>111.5</v>
      </c>
      <c r="AR822" s="5">
        <v>112.3</v>
      </c>
      <c r="AS822" s="5">
        <v>110.4</v>
      </c>
      <c r="AT822" s="5">
        <v>110.7</v>
      </c>
      <c r="AU822" s="5">
        <v>108.2</v>
      </c>
      <c r="AV822" s="5">
        <v>106.1</v>
      </c>
      <c r="AW822" s="5">
        <v>105.6</v>
      </c>
      <c r="AX822" s="5">
        <v>107.5</v>
      </c>
      <c r="AY822" s="5">
        <v>105.6</v>
      </c>
      <c r="AZ822" s="5">
        <v>106.3</v>
      </c>
      <c r="BA822" s="5">
        <v>107.3</v>
      </c>
      <c r="BB822" s="5">
        <v>105.7</v>
      </c>
      <c r="BC822" s="5">
        <v>107.2</v>
      </c>
      <c r="BD822" s="5">
        <v>105.4</v>
      </c>
      <c r="BE822" s="5">
        <v>107.3</v>
      </c>
      <c r="BF822" s="5">
        <v>108.7</v>
      </c>
      <c r="BG822" s="5">
        <v>108.2</v>
      </c>
      <c r="BH822" s="5">
        <v>110.3</v>
      </c>
      <c r="BI822" s="5">
        <v>112.5</v>
      </c>
      <c r="BJ822" s="5">
        <v>112.2</v>
      </c>
      <c r="BK822" s="5">
        <v>112</v>
      </c>
      <c r="BL822" s="5">
        <v>112</v>
      </c>
      <c r="BM822" s="5">
        <v>112.5</v>
      </c>
      <c r="BN822" s="5">
        <v>113.2</v>
      </c>
      <c r="BO822" s="5">
        <v>111.9</v>
      </c>
      <c r="BP822" s="5">
        <v>114.4</v>
      </c>
      <c r="BQ822" s="5">
        <v>113.1</v>
      </c>
      <c r="BR822" s="5">
        <v>113.2</v>
      </c>
      <c r="BS822" s="5">
        <v>114.7</v>
      </c>
      <c r="BT822" s="5">
        <v>114.8</v>
      </c>
      <c r="BU822" s="5">
        <v>115.2</v>
      </c>
      <c r="BV822" s="5">
        <v>115.2</v>
      </c>
      <c r="BW822" s="5">
        <v>117.5</v>
      </c>
      <c r="BX822" s="5">
        <v>119.4</v>
      </c>
      <c r="BY822" s="5">
        <v>117.2</v>
      </c>
      <c r="BZ822" s="5">
        <v>118.8</v>
      </c>
      <c r="CA822" s="5">
        <v>118.6</v>
      </c>
      <c r="CB822" s="5">
        <v>120.4</v>
      </c>
      <c r="CC822" s="5">
        <v>119.6</v>
      </c>
      <c r="CD822" s="5">
        <v>121.5</v>
      </c>
      <c r="CE822" s="5">
        <v>121.9</v>
      </c>
      <c r="CF822" s="5">
        <v>122.8</v>
      </c>
      <c r="CG822" s="5">
        <v>122.2</v>
      </c>
      <c r="CH822" s="5">
        <v>121.6</v>
      </c>
      <c r="CI822" s="5">
        <v>121.4</v>
      </c>
      <c r="CJ822" s="5">
        <v>122.5</v>
      </c>
      <c r="CK822" s="5">
        <v>122.3</v>
      </c>
      <c r="CL822" s="5">
        <v>120.7</v>
      </c>
      <c r="CM822" s="5">
        <v>120</v>
      </c>
      <c r="CN822" s="5">
        <v>120.4</v>
      </c>
      <c r="CO822" s="5">
        <v>119.7</v>
      </c>
      <c r="CP822" s="5">
        <v>119.3</v>
      </c>
      <c r="CQ822" s="5">
        <v>119.2</v>
      </c>
      <c r="CR822" s="5">
        <v>120.1</v>
      </c>
      <c r="CS822" s="5">
        <v>120.1</v>
      </c>
      <c r="CT822" s="5">
        <v>120.2</v>
      </c>
      <c r="CU822" s="5">
        <v>120.2</v>
      </c>
      <c r="CV822" s="5">
        <v>119.6</v>
      </c>
      <c r="CW822" s="5">
        <v>117.7</v>
      </c>
      <c r="CX822" s="5">
        <v>117.7</v>
      </c>
      <c r="CY822" s="5">
        <v>117.7</v>
      </c>
      <c r="CZ822" s="5">
        <v>119.2</v>
      </c>
      <c r="DA822" s="5">
        <v>120.7</v>
      </c>
      <c r="DB822" s="5">
        <v>120.4</v>
      </c>
      <c r="DC822" s="5">
        <v>121.4</v>
      </c>
      <c r="DD822" s="5">
        <v>120.8</v>
      </c>
      <c r="DE822" s="5">
        <v>122.6</v>
      </c>
      <c r="DF822" s="5">
        <v>124.3</v>
      </c>
      <c r="DG822" s="5">
        <v>124.3</v>
      </c>
      <c r="DH822" s="5">
        <v>127.6</v>
      </c>
      <c r="DI822" s="5">
        <v>127.6</v>
      </c>
      <c r="DJ822" s="5">
        <v>129</v>
      </c>
      <c r="DK822" s="5">
        <v>129</v>
      </c>
      <c r="DL822" s="5">
        <v>129</v>
      </c>
      <c r="DM822" s="5">
        <v>131.6</v>
      </c>
      <c r="DN822" s="5">
        <v>131.9</v>
      </c>
      <c r="DO822" s="5">
        <v>131.6</v>
      </c>
      <c r="DP822" s="5">
        <v>130.69999999999999</v>
      </c>
      <c r="DQ822" s="5">
        <v>130.6</v>
      </c>
      <c r="DR822" s="5">
        <v>132.80000000000001</v>
      </c>
      <c r="DS822" s="5">
        <v>135.5</v>
      </c>
      <c r="DT822" s="5">
        <v>135.5</v>
      </c>
    </row>
    <row r="823" spans="1:124">
      <c r="A823" s="3" t="s">
        <v>1658</v>
      </c>
      <c r="B823" s="3" t="s">
        <v>1659</v>
      </c>
      <c r="C823" s="4">
        <v>5.0299999999999997E-2</v>
      </c>
      <c r="D823" s="5">
        <v>93.7</v>
      </c>
      <c r="E823" s="5">
        <v>104.4</v>
      </c>
      <c r="F823" s="5">
        <v>101.5</v>
      </c>
      <c r="G823" s="5">
        <v>104.2</v>
      </c>
      <c r="H823" s="5">
        <v>101.9</v>
      </c>
      <c r="I823" s="5">
        <v>102.4</v>
      </c>
      <c r="J823" s="5">
        <v>101.3</v>
      </c>
      <c r="K823" s="5">
        <v>109.3</v>
      </c>
      <c r="L823" s="5">
        <v>96.6</v>
      </c>
      <c r="M823" s="5">
        <v>108</v>
      </c>
      <c r="N823" s="5">
        <v>97.8</v>
      </c>
      <c r="O823" s="5">
        <v>112.7</v>
      </c>
      <c r="P823" s="5">
        <v>95.3</v>
      </c>
      <c r="Q823" s="5">
        <v>98.7</v>
      </c>
      <c r="R823" s="5">
        <v>112.6</v>
      </c>
      <c r="S823" s="5">
        <v>111.5</v>
      </c>
      <c r="T823" s="5">
        <v>110.4</v>
      </c>
      <c r="U823" s="5">
        <v>111.2</v>
      </c>
      <c r="V823" s="5">
        <v>101.1</v>
      </c>
      <c r="W823" s="5">
        <v>93.9</v>
      </c>
      <c r="X823" s="5">
        <v>110.7</v>
      </c>
      <c r="Y823" s="5">
        <v>104</v>
      </c>
      <c r="Z823" s="5">
        <v>97.7</v>
      </c>
      <c r="AA823" s="5">
        <v>98.8</v>
      </c>
      <c r="AB823" s="5">
        <v>93.9</v>
      </c>
      <c r="AC823" s="5">
        <v>100.6</v>
      </c>
      <c r="AD823" s="5">
        <v>103.9</v>
      </c>
      <c r="AE823" s="5">
        <v>95.1</v>
      </c>
      <c r="AF823" s="5">
        <v>95.2</v>
      </c>
      <c r="AG823" s="5">
        <v>100.6</v>
      </c>
      <c r="AH823" s="5">
        <v>95.4</v>
      </c>
      <c r="AI823" s="5">
        <v>100.7</v>
      </c>
      <c r="AJ823" s="5">
        <v>104</v>
      </c>
      <c r="AK823" s="5">
        <v>96.1</v>
      </c>
      <c r="AL823" s="5">
        <v>103.6</v>
      </c>
      <c r="AM823" s="5">
        <v>109.4</v>
      </c>
      <c r="AN823" s="5">
        <v>104.3</v>
      </c>
      <c r="AO823" s="5">
        <v>107.1</v>
      </c>
      <c r="AP823" s="5">
        <v>103.6</v>
      </c>
      <c r="AQ823" s="5">
        <v>101.9</v>
      </c>
      <c r="AR823" s="5">
        <v>101.3</v>
      </c>
      <c r="AS823" s="5">
        <v>103.4</v>
      </c>
      <c r="AT823" s="5">
        <v>107.2</v>
      </c>
      <c r="AU823" s="5">
        <v>107.3</v>
      </c>
      <c r="AV823" s="5">
        <v>107.4</v>
      </c>
      <c r="AW823" s="5">
        <v>107.1</v>
      </c>
      <c r="AX823" s="5">
        <v>107.3</v>
      </c>
      <c r="AY823" s="5">
        <v>107.3</v>
      </c>
      <c r="AZ823" s="5">
        <v>107.3</v>
      </c>
      <c r="BA823" s="5">
        <v>105.8</v>
      </c>
      <c r="BB823" s="5">
        <v>106.6</v>
      </c>
      <c r="BC823" s="5">
        <v>106.6</v>
      </c>
      <c r="BD823" s="5">
        <v>106.6</v>
      </c>
      <c r="BE823" s="5">
        <v>106.6</v>
      </c>
      <c r="BF823" s="5">
        <v>106.6</v>
      </c>
      <c r="BG823" s="5">
        <v>106.6</v>
      </c>
      <c r="BH823" s="5">
        <v>106.6</v>
      </c>
      <c r="BI823" s="5">
        <v>106.8</v>
      </c>
      <c r="BJ823" s="5">
        <v>106.8</v>
      </c>
      <c r="BK823" s="5">
        <v>106.8</v>
      </c>
      <c r="BL823" s="5">
        <v>106.8</v>
      </c>
      <c r="BM823" s="5">
        <v>105.4</v>
      </c>
      <c r="BN823" s="5">
        <v>105.6</v>
      </c>
      <c r="BO823" s="5">
        <v>96.8</v>
      </c>
      <c r="BP823" s="5">
        <v>96.1</v>
      </c>
      <c r="BQ823" s="5">
        <v>96.6</v>
      </c>
      <c r="BR823" s="5">
        <v>96.1</v>
      </c>
      <c r="BS823" s="5">
        <v>96.1</v>
      </c>
      <c r="BT823" s="5">
        <v>94.9</v>
      </c>
      <c r="BU823" s="5">
        <v>96.1</v>
      </c>
      <c r="BV823" s="5">
        <v>96.2</v>
      </c>
      <c r="BW823" s="5">
        <v>96.8</v>
      </c>
      <c r="BX823" s="5">
        <v>96.8</v>
      </c>
      <c r="BY823" s="5">
        <v>97.1</v>
      </c>
      <c r="BZ823" s="5">
        <v>96.7</v>
      </c>
      <c r="CA823" s="5">
        <v>95.8</v>
      </c>
      <c r="CB823" s="5">
        <v>96.2</v>
      </c>
      <c r="CC823" s="5">
        <v>95.8</v>
      </c>
      <c r="CD823" s="5">
        <v>95.3</v>
      </c>
      <c r="CE823" s="5">
        <v>96.2</v>
      </c>
      <c r="CF823" s="5">
        <v>97.3</v>
      </c>
      <c r="CG823" s="5">
        <v>97.3</v>
      </c>
      <c r="CH823" s="5">
        <v>96.9</v>
      </c>
      <c r="CI823" s="5">
        <v>97.5</v>
      </c>
      <c r="CJ823" s="5">
        <v>98</v>
      </c>
      <c r="CK823" s="5">
        <v>97.4</v>
      </c>
      <c r="CL823" s="5">
        <v>97.5</v>
      </c>
      <c r="CM823" s="5">
        <v>98.4</v>
      </c>
      <c r="CN823" s="5">
        <v>97.1</v>
      </c>
      <c r="CO823" s="5">
        <v>97.4</v>
      </c>
      <c r="CP823" s="5">
        <v>97</v>
      </c>
      <c r="CQ823" s="5">
        <v>97.7</v>
      </c>
      <c r="CR823" s="5">
        <v>98.2</v>
      </c>
      <c r="CS823" s="5">
        <v>98.4</v>
      </c>
      <c r="CT823" s="5">
        <v>98.1</v>
      </c>
      <c r="CU823" s="5">
        <v>98.2</v>
      </c>
      <c r="CV823" s="5">
        <v>98.2</v>
      </c>
      <c r="CW823" s="5">
        <v>98.8</v>
      </c>
      <c r="CX823" s="5">
        <v>95.1</v>
      </c>
      <c r="CY823" s="5">
        <v>93.8</v>
      </c>
      <c r="CZ823" s="5">
        <v>93.8</v>
      </c>
      <c r="DA823" s="5">
        <v>99.2</v>
      </c>
      <c r="DB823" s="5">
        <v>101.5</v>
      </c>
      <c r="DC823" s="5">
        <v>100.1</v>
      </c>
      <c r="DD823" s="5">
        <v>103.1</v>
      </c>
      <c r="DE823" s="5">
        <v>103.9</v>
      </c>
      <c r="DF823" s="5">
        <v>103.8</v>
      </c>
      <c r="DG823" s="5">
        <v>106.5</v>
      </c>
      <c r="DH823" s="5">
        <v>105.2</v>
      </c>
      <c r="DI823" s="5">
        <v>104</v>
      </c>
      <c r="DJ823" s="5">
        <v>108.8</v>
      </c>
      <c r="DK823" s="5">
        <v>108.3</v>
      </c>
      <c r="DL823" s="5">
        <v>106.5</v>
      </c>
      <c r="DM823" s="5">
        <v>108.8</v>
      </c>
      <c r="DN823" s="5">
        <v>108.5</v>
      </c>
      <c r="DO823" s="5">
        <v>109.7</v>
      </c>
      <c r="DP823" s="5">
        <v>110.5</v>
      </c>
      <c r="DQ823" s="5">
        <v>111.3</v>
      </c>
      <c r="DR823" s="5">
        <v>109.5</v>
      </c>
      <c r="DS823" s="5">
        <v>108</v>
      </c>
      <c r="DT823" s="5">
        <v>110.9</v>
      </c>
    </row>
    <row r="824" spans="1:124">
      <c r="A824" s="3" t="s">
        <v>1660</v>
      </c>
      <c r="B824" s="3" t="s">
        <v>1661</v>
      </c>
      <c r="C824" s="4">
        <v>0.15245</v>
      </c>
      <c r="D824" s="5">
        <v>110.7</v>
      </c>
      <c r="E824" s="5">
        <v>113.4</v>
      </c>
      <c r="F824" s="5">
        <v>112.3</v>
      </c>
      <c r="G824" s="5">
        <v>112.8</v>
      </c>
      <c r="H824" s="5">
        <v>109.2</v>
      </c>
      <c r="I824" s="5">
        <v>104</v>
      </c>
      <c r="J824" s="5">
        <v>103.5</v>
      </c>
      <c r="K824" s="5">
        <v>101.8</v>
      </c>
      <c r="L824" s="5">
        <v>102.1</v>
      </c>
      <c r="M824" s="5">
        <v>102.4</v>
      </c>
      <c r="N824" s="5">
        <v>102.5</v>
      </c>
      <c r="O824" s="5">
        <v>106.2</v>
      </c>
      <c r="P824" s="5">
        <v>108.9</v>
      </c>
      <c r="Q824" s="5">
        <v>110</v>
      </c>
      <c r="R824" s="5">
        <v>114.9</v>
      </c>
      <c r="S824" s="5">
        <v>114.1</v>
      </c>
      <c r="T824" s="5">
        <v>101.3</v>
      </c>
      <c r="U824" s="5">
        <v>107.7</v>
      </c>
      <c r="V824" s="5">
        <v>106.1</v>
      </c>
      <c r="W824" s="5">
        <v>107.4</v>
      </c>
      <c r="X824" s="5">
        <v>115</v>
      </c>
      <c r="Y824" s="5">
        <v>101.7</v>
      </c>
      <c r="Z824" s="5">
        <v>105.6</v>
      </c>
      <c r="AA824" s="5">
        <v>112.2</v>
      </c>
      <c r="AB824" s="5">
        <v>121.1</v>
      </c>
      <c r="AC824" s="5">
        <v>125.7</v>
      </c>
      <c r="AD824" s="5">
        <v>124.4</v>
      </c>
      <c r="AE824" s="5">
        <v>124.3</v>
      </c>
      <c r="AF824" s="5">
        <v>119.4</v>
      </c>
      <c r="AG824" s="5">
        <v>128</v>
      </c>
      <c r="AH824" s="5">
        <v>131.6</v>
      </c>
      <c r="AI824" s="5">
        <v>141.9</v>
      </c>
      <c r="AJ824" s="5">
        <v>147.6</v>
      </c>
      <c r="AK824" s="5">
        <v>129.5</v>
      </c>
      <c r="AL824" s="5">
        <v>135.5</v>
      </c>
      <c r="AM824" s="5">
        <v>132.69999999999999</v>
      </c>
      <c r="AN824" s="5">
        <v>137.1</v>
      </c>
      <c r="AO824" s="5">
        <v>137.1</v>
      </c>
      <c r="AP824" s="5">
        <v>128.4</v>
      </c>
      <c r="AQ824" s="5">
        <v>127.1</v>
      </c>
      <c r="AR824" s="5">
        <v>122.5</v>
      </c>
      <c r="AS824" s="5">
        <v>130.9</v>
      </c>
      <c r="AT824" s="5">
        <v>128.6</v>
      </c>
      <c r="AU824" s="5">
        <v>137.5</v>
      </c>
      <c r="AV824" s="5">
        <v>138</v>
      </c>
      <c r="AW824" s="5">
        <v>134.30000000000001</v>
      </c>
      <c r="AX824" s="5">
        <v>129.30000000000001</v>
      </c>
      <c r="AY824" s="5">
        <v>123.3</v>
      </c>
      <c r="AZ824" s="5">
        <v>127.4</v>
      </c>
      <c r="BA824" s="5">
        <v>131.1</v>
      </c>
      <c r="BB824" s="5">
        <v>133.1</v>
      </c>
      <c r="BC824" s="5">
        <v>130.9</v>
      </c>
      <c r="BD824" s="5">
        <v>136.4</v>
      </c>
      <c r="BE824" s="5">
        <v>131.1</v>
      </c>
      <c r="BF824" s="5">
        <v>130.6</v>
      </c>
      <c r="BG824" s="5">
        <v>137.4</v>
      </c>
      <c r="BH824" s="5">
        <v>131.1</v>
      </c>
      <c r="BI824" s="5">
        <v>131.1</v>
      </c>
      <c r="BJ824" s="5">
        <v>131.1</v>
      </c>
      <c r="BK824" s="5">
        <v>140.30000000000001</v>
      </c>
      <c r="BL824" s="5">
        <v>140.30000000000001</v>
      </c>
      <c r="BM824" s="5">
        <v>140.30000000000001</v>
      </c>
      <c r="BN824" s="5">
        <v>140.30000000000001</v>
      </c>
      <c r="BO824" s="5">
        <v>141.30000000000001</v>
      </c>
      <c r="BP824" s="5">
        <v>141.30000000000001</v>
      </c>
      <c r="BQ824" s="5">
        <v>141.30000000000001</v>
      </c>
      <c r="BR824" s="5">
        <v>141.30000000000001</v>
      </c>
      <c r="BS824" s="5">
        <v>141.30000000000001</v>
      </c>
      <c r="BT824" s="5">
        <v>141.30000000000001</v>
      </c>
      <c r="BU824" s="5">
        <v>160.9</v>
      </c>
      <c r="BV824" s="5">
        <v>163</v>
      </c>
      <c r="BW824" s="5">
        <v>162.4</v>
      </c>
      <c r="BX824" s="5">
        <v>162.4</v>
      </c>
      <c r="BY824" s="5">
        <v>164.4</v>
      </c>
      <c r="BZ824" s="5">
        <v>164.4</v>
      </c>
      <c r="CA824" s="5">
        <v>161.6</v>
      </c>
      <c r="CB824" s="5">
        <v>164.9</v>
      </c>
      <c r="CC824" s="5">
        <v>164.9</v>
      </c>
      <c r="CD824" s="5">
        <v>161.1</v>
      </c>
      <c r="CE824" s="5">
        <v>165</v>
      </c>
      <c r="CF824" s="5">
        <v>149.69999999999999</v>
      </c>
      <c r="CG824" s="5">
        <v>152.80000000000001</v>
      </c>
      <c r="CH824" s="5">
        <v>145.30000000000001</v>
      </c>
      <c r="CI824" s="5">
        <v>146.80000000000001</v>
      </c>
      <c r="CJ824" s="5">
        <v>137</v>
      </c>
      <c r="CK824" s="5">
        <v>137.1</v>
      </c>
      <c r="CL824" s="5">
        <v>147.19999999999999</v>
      </c>
      <c r="CM824" s="5">
        <v>126.9</v>
      </c>
      <c r="CN824" s="5">
        <v>123.8</v>
      </c>
      <c r="CO824" s="5">
        <v>122.1</v>
      </c>
      <c r="CP824" s="5">
        <v>142.80000000000001</v>
      </c>
      <c r="CQ824" s="5">
        <v>147</v>
      </c>
      <c r="CR824" s="5">
        <v>147</v>
      </c>
      <c r="CS824" s="5">
        <v>142.9</v>
      </c>
      <c r="CT824" s="5">
        <v>138.30000000000001</v>
      </c>
      <c r="CU824" s="5">
        <v>138.30000000000001</v>
      </c>
      <c r="CV824" s="5">
        <v>138.30000000000001</v>
      </c>
      <c r="CW824" s="5">
        <v>138.30000000000001</v>
      </c>
      <c r="CX824" s="5">
        <v>152.5</v>
      </c>
      <c r="CY824" s="5">
        <v>144.19999999999999</v>
      </c>
      <c r="CZ824" s="5">
        <v>152.1</v>
      </c>
      <c r="DA824" s="5">
        <v>144.6</v>
      </c>
      <c r="DB824" s="5">
        <v>140.6</v>
      </c>
      <c r="DC824" s="5">
        <v>139.80000000000001</v>
      </c>
      <c r="DD824" s="5">
        <v>142</v>
      </c>
      <c r="DE824" s="5">
        <v>140</v>
      </c>
      <c r="DF824" s="5">
        <v>147.6</v>
      </c>
      <c r="DG824" s="5">
        <v>149.30000000000001</v>
      </c>
      <c r="DH824" s="5">
        <v>144.5</v>
      </c>
      <c r="DI824" s="5">
        <v>148.30000000000001</v>
      </c>
      <c r="DJ824" s="5">
        <v>148.30000000000001</v>
      </c>
      <c r="DK824" s="5">
        <v>159.4</v>
      </c>
      <c r="DL824" s="5">
        <v>159.30000000000001</v>
      </c>
      <c r="DM824" s="5">
        <v>159.30000000000001</v>
      </c>
      <c r="DN824" s="5">
        <v>163.30000000000001</v>
      </c>
      <c r="DO824" s="5">
        <v>162.9</v>
      </c>
      <c r="DP824" s="5">
        <v>164.7</v>
      </c>
      <c r="DQ824" s="5">
        <v>164.7</v>
      </c>
      <c r="DR824" s="5">
        <v>164.7</v>
      </c>
      <c r="DS824" s="5">
        <v>165.8</v>
      </c>
      <c r="DT824" s="5">
        <v>167.5</v>
      </c>
    </row>
    <row r="825" spans="1:124">
      <c r="A825" s="3" t="s">
        <v>1662</v>
      </c>
      <c r="B825" s="3" t="s">
        <v>1663</v>
      </c>
      <c r="C825" s="4">
        <v>1.704E-2</v>
      </c>
      <c r="D825" s="5">
        <v>107.8</v>
      </c>
      <c r="E825" s="5">
        <v>104.9</v>
      </c>
      <c r="F825" s="5">
        <v>104.9</v>
      </c>
      <c r="G825" s="5">
        <v>107.2</v>
      </c>
      <c r="H825" s="5">
        <v>102.2</v>
      </c>
      <c r="I825" s="5">
        <v>102.2</v>
      </c>
      <c r="J825" s="5">
        <v>102.9</v>
      </c>
      <c r="K825" s="5">
        <v>102.9</v>
      </c>
      <c r="L825" s="5">
        <v>102.9</v>
      </c>
      <c r="M825" s="5">
        <v>102.9</v>
      </c>
      <c r="N825" s="5">
        <v>102.9</v>
      </c>
      <c r="O825" s="5">
        <v>109.4</v>
      </c>
      <c r="P825" s="5">
        <v>113.9</v>
      </c>
      <c r="Q825" s="5">
        <v>116.9</v>
      </c>
      <c r="R825" s="5">
        <v>118.9</v>
      </c>
      <c r="S825" s="5">
        <v>121.2</v>
      </c>
      <c r="T825" s="5">
        <v>125.8</v>
      </c>
      <c r="U825" s="5">
        <v>123.7</v>
      </c>
      <c r="V825" s="5">
        <v>123.7</v>
      </c>
      <c r="W825" s="5">
        <v>122.9</v>
      </c>
      <c r="X825" s="5">
        <v>120.6</v>
      </c>
      <c r="Y825" s="5">
        <v>125.6</v>
      </c>
      <c r="Z825" s="5">
        <v>125.6</v>
      </c>
      <c r="AA825" s="5">
        <v>125.6</v>
      </c>
      <c r="AB825" s="5">
        <v>123.4</v>
      </c>
      <c r="AC825" s="5">
        <v>126.6</v>
      </c>
      <c r="AD825" s="5">
        <v>129.4</v>
      </c>
      <c r="AE825" s="5">
        <v>129.4</v>
      </c>
      <c r="AF825" s="5">
        <v>127</v>
      </c>
      <c r="AG825" s="5">
        <v>127</v>
      </c>
      <c r="AH825" s="5">
        <v>127.5</v>
      </c>
      <c r="AI825" s="5">
        <v>127.5</v>
      </c>
      <c r="AJ825" s="5">
        <v>127.5</v>
      </c>
      <c r="AK825" s="5">
        <v>127</v>
      </c>
      <c r="AL825" s="5">
        <v>127.3</v>
      </c>
      <c r="AM825" s="5">
        <v>127.3</v>
      </c>
      <c r="AN825" s="5">
        <v>127.3</v>
      </c>
      <c r="AO825" s="5">
        <v>127.3</v>
      </c>
      <c r="AP825" s="5">
        <v>124.7</v>
      </c>
      <c r="AQ825" s="5">
        <v>126.5</v>
      </c>
      <c r="AR825" s="5">
        <v>126.5</v>
      </c>
      <c r="AS825" s="5">
        <v>126.5</v>
      </c>
      <c r="AT825" s="5">
        <v>126.3</v>
      </c>
      <c r="AU825" s="5">
        <v>126.3</v>
      </c>
      <c r="AV825" s="5">
        <v>132.1</v>
      </c>
      <c r="AW825" s="5">
        <v>134.9</v>
      </c>
      <c r="AX825" s="5">
        <v>137.1</v>
      </c>
      <c r="AY825" s="5">
        <v>140.1</v>
      </c>
      <c r="AZ825" s="5">
        <v>141.69999999999999</v>
      </c>
      <c r="BA825" s="5">
        <v>143.6</v>
      </c>
      <c r="BB825" s="5">
        <v>146.30000000000001</v>
      </c>
      <c r="BC825" s="5">
        <v>149.5</v>
      </c>
      <c r="BD825" s="5">
        <v>148.6</v>
      </c>
      <c r="BE825" s="5">
        <v>150.30000000000001</v>
      </c>
      <c r="BF825" s="5">
        <v>152.6</v>
      </c>
      <c r="BG825" s="5">
        <v>153.19999999999999</v>
      </c>
      <c r="BH825" s="5">
        <v>153.19999999999999</v>
      </c>
      <c r="BI825" s="5">
        <v>153.30000000000001</v>
      </c>
      <c r="BJ825" s="5">
        <v>153.6</v>
      </c>
      <c r="BK825" s="5">
        <v>153.6</v>
      </c>
      <c r="BL825" s="5">
        <v>153.6</v>
      </c>
      <c r="BM825" s="5">
        <v>153.6</v>
      </c>
      <c r="BN825" s="5">
        <v>153.19999999999999</v>
      </c>
      <c r="BO825" s="5">
        <v>153.30000000000001</v>
      </c>
      <c r="BP825" s="5">
        <v>153.30000000000001</v>
      </c>
      <c r="BQ825" s="5">
        <v>155.4</v>
      </c>
      <c r="BR825" s="5">
        <v>155.5</v>
      </c>
      <c r="BS825" s="5">
        <v>155.5</v>
      </c>
      <c r="BT825" s="5">
        <v>155.6</v>
      </c>
      <c r="BU825" s="5">
        <v>155.80000000000001</v>
      </c>
      <c r="BV825" s="5">
        <v>155.80000000000001</v>
      </c>
      <c r="BW825" s="5">
        <v>155.80000000000001</v>
      </c>
      <c r="BX825" s="5">
        <v>157.30000000000001</v>
      </c>
      <c r="BY825" s="5">
        <v>157.30000000000001</v>
      </c>
      <c r="BZ825" s="5">
        <v>157.30000000000001</v>
      </c>
      <c r="CA825" s="5">
        <v>157.30000000000001</v>
      </c>
      <c r="CB825" s="5">
        <v>157.30000000000001</v>
      </c>
      <c r="CC825" s="5">
        <v>157.4</v>
      </c>
      <c r="CD825" s="5">
        <v>158.19999999999999</v>
      </c>
      <c r="CE825" s="5">
        <v>158.69999999999999</v>
      </c>
      <c r="CF825" s="5">
        <v>158.9</v>
      </c>
      <c r="CG825" s="5">
        <v>158.9</v>
      </c>
      <c r="CH825" s="5">
        <v>158.9</v>
      </c>
      <c r="CI825" s="5">
        <v>158.9</v>
      </c>
      <c r="CJ825" s="5">
        <v>158.9</v>
      </c>
      <c r="CK825" s="5">
        <v>158.9</v>
      </c>
      <c r="CL825" s="5">
        <v>158.9</v>
      </c>
      <c r="CM825" s="5">
        <v>158.80000000000001</v>
      </c>
      <c r="CN825" s="5">
        <v>158.80000000000001</v>
      </c>
      <c r="CO825" s="5">
        <v>158.80000000000001</v>
      </c>
      <c r="CP825" s="5">
        <v>158.80000000000001</v>
      </c>
      <c r="CQ825" s="5">
        <v>158.69999999999999</v>
      </c>
      <c r="CR825" s="5">
        <v>158.69999999999999</v>
      </c>
      <c r="CS825" s="5">
        <v>158.6</v>
      </c>
      <c r="CT825" s="5">
        <v>158.6</v>
      </c>
      <c r="CU825" s="5">
        <v>158.6</v>
      </c>
      <c r="CV825" s="5">
        <v>158.6</v>
      </c>
      <c r="CW825" s="5">
        <v>158.6</v>
      </c>
      <c r="CX825" s="5">
        <v>158.80000000000001</v>
      </c>
      <c r="CY825" s="5">
        <v>158.80000000000001</v>
      </c>
      <c r="CZ825" s="5">
        <v>158.80000000000001</v>
      </c>
      <c r="DA825" s="5">
        <v>158.80000000000001</v>
      </c>
      <c r="DB825" s="5">
        <v>158.80000000000001</v>
      </c>
      <c r="DC825" s="5">
        <v>159</v>
      </c>
      <c r="DD825" s="5">
        <v>159</v>
      </c>
      <c r="DE825" s="5">
        <v>158.9</v>
      </c>
      <c r="DF825" s="5">
        <v>159</v>
      </c>
      <c r="DG825" s="5">
        <v>159</v>
      </c>
      <c r="DH825" s="5">
        <v>158.9</v>
      </c>
      <c r="DI825" s="5">
        <v>158.9</v>
      </c>
      <c r="DJ825" s="5">
        <v>159</v>
      </c>
      <c r="DK825" s="5">
        <v>162.69999999999999</v>
      </c>
      <c r="DL825" s="5">
        <v>168.1</v>
      </c>
      <c r="DM825" s="5">
        <v>168.5</v>
      </c>
      <c r="DN825" s="5">
        <v>168.5</v>
      </c>
      <c r="DO825" s="5">
        <v>168.7</v>
      </c>
      <c r="DP825" s="5">
        <v>168.7</v>
      </c>
      <c r="DQ825" s="5">
        <v>168.8</v>
      </c>
      <c r="DR825" s="5">
        <v>168.8</v>
      </c>
      <c r="DS825" s="5">
        <v>171.6</v>
      </c>
      <c r="DT825" s="5">
        <v>171.5</v>
      </c>
    </row>
    <row r="826" spans="1:124">
      <c r="A826" s="3" t="s">
        <v>1664</v>
      </c>
      <c r="B826" s="3" t="s">
        <v>1665</v>
      </c>
      <c r="C826" s="4">
        <v>1.64777</v>
      </c>
      <c r="D826" s="5">
        <v>98.8</v>
      </c>
      <c r="E826" s="5">
        <v>100.7</v>
      </c>
      <c r="F826" s="5">
        <v>102</v>
      </c>
      <c r="G826" s="5">
        <v>103</v>
      </c>
      <c r="H826" s="5">
        <v>102</v>
      </c>
      <c r="I826" s="5">
        <v>102.4</v>
      </c>
      <c r="J826" s="5">
        <v>102.9</v>
      </c>
      <c r="K826" s="5">
        <v>100.5</v>
      </c>
      <c r="L826" s="5">
        <v>98.7</v>
      </c>
      <c r="M826" s="5">
        <v>104.4</v>
      </c>
      <c r="N826" s="5">
        <v>101.5</v>
      </c>
      <c r="O826" s="5">
        <v>101.1</v>
      </c>
      <c r="P826" s="5">
        <v>100.1</v>
      </c>
      <c r="Q826" s="5">
        <v>102.5</v>
      </c>
      <c r="R826" s="5">
        <v>104.7</v>
      </c>
      <c r="S826" s="5">
        <v>104.5</v>
      </c>
      <c r="T826" s="5">
        <v>104.5</v>
      </c>
      <c r="U826" s="5">
        <v>103.9</v>
      </c>
      <c r="V826" s="5">
        <v>102.1</v>
      </c>
      <c r="W826" s="5">
        <v>101.3</v>
      </c>
      <c r="X826" s="5">
        <v>102.8</v>
      </c>
      <c r="Y826" s="5">
        <v>104.8</v>
      </c>
      <c r="Z826" s="5">
        <v>101.3</v>
      </c>
      <c r="AA826" s="5">
        <v>104</v>
      </c>
      <c r="AB826" s="5">
        <v>103.4</v>
      </c>
      <c r="AC826" s="5">
        <v>105.4</v>
      </c>
      <c r="AD826" s="5">
        <v>106.7</v>
      </c>
      <c r="AE826" s="5">
        <v>105.9</v>
      </c>
      <c r="AF826" s="5">
        <v>108.8</v>
      </c>
      <c r="AG826" s="5">
        <v>110.7</v>
      </c>
      <c r="AH826" s="5">
        <v>110.4</v>
      </c>
      <c r="AI826" s="5">
        <v>107.1</v>
      </c>
      <c r="AJ826" s="5">
        <v>101.2</v>
      </c>
      <c r="AK826" s="5">
        <v>107.5</v>
      </c>
      <c r="AL826" s="5">
        <v>103.9</v>
      </c>
      <c r="AM826" s="5">
        <v>103.9</v>
      </c>
      <c r="AN826" s="5">
        <v>102.6</v>
      </c>
      <c r="AO826" s="5">
        <v>104</v>
      </c>
      <c r="AP826" s="5">
        <v>105.9</v>
      </c>
      <c r="AQ826" s="5">
        <v>106</v>
      </c>
      <c r="AR826" s="5">
        <v>107.5</v>
      </c>
      <c r="AS826" s="5">
        <v>107.5</v>
      </c>
      <c r="AT826" s="5">
        <v>106.8</v>
      </c>
      <c r="AU826" s="5">
        <v>105.9</v>
      </c>
      <c r="AV826" s="5">
        <v>105.9</v>
      </c>
      <c r="AW826" s="5">
        <v>106.9</v>
      </c>
      <c r="AX826" s="5">
        <v>106.3</v>
      </c>
      <c r="AY826" s="5">
        <v>105.2</v>
      </c>
      <c r="AZ826" s="5">
        <v>104.1</v>
      </c>
      <c r="BA826" s="5">
        <v>104.7</v>
      </c>
      <c r="BB826" s="5">
        <v>106.7</v>
      </c>
      <c r="BC826" s="5">
        <v>105.5</v>
      </c>
      <c r="BD826" s="5">
        <v>107.8</v>
      </c>
      <c r="BE826" s="5">
        <v>107.9</v>
      </c>
      <c r="BF826" s="5">
        <v>107.9</v>
      </c>
      <c r="BG826" s="5">
        <v>108.7</v>
      </c>
      <c r="BH826" s="5">
        <v>109.3</v>
      </c>
      <c r="BI826" s="5">
        <v>110.4</v>
      </c>
      <c r="BJ826" s="5">
        <v>109.7</v>
      </c>
      <c r="BK826" s="5">
        <v>109.9</v>
      </c>
      <c r="BL826" s="5">
        <v>108</v>
      </c>
      <c r="BM826" s="5">
        <v>109</v>
      </c>
      <c r="BN826" s="5">
        <v>109.3</v>
      </c>
      <c r="BO826" s="5">
        <v>109.1</v>
      </c>
      <c r="BP826" s="5">
        <v>109.1</v>
      </c>
      <c r="BQ826" s="5">
        <v>109.6</v>
      </c>
      <c r="BR826" s="5">
        <v>110.5</v>
      </c>
      <c r="BS826" s="5">
        <v>110.8</v>
      </c>
      <c r="BT826" s="5">
        <v>111.5</v>
      </c>
      <c r="BU826" s="5">
        <v>112.1</v>
      </c>
      <c r="BV826" s="5">
        <v>112.4</v>
      </c>
      <c r="BW826" s="5">
        <v>110.4</v>
      </c>
      <c r="BX826" s="5">
        <v>110.4</v>
      </c>
      <c r="BY826" s="5">
        <v>110.4</v>
      </c>
      <c r="BZ826" s="5">
        <v>110.6</v>
      </c>
      <c r="CA826" s="5">
        <v>111.2</v>
      </c>
      <c r="CB826" s="5">
        <v>110.9</v>
      </c>
      <c r="CC826" s="5">
        <v>111.5</v>
      </c>
      <c r="CD826" s="5">
        <v>111.8</v>
      </c>
      <c r="CE826" s="5">
        <v>112</v>
      </c>
      <c r="CF826" s="5">
        <v>112.5</v>
      </c>
      <c r="CG826" s="5">
        <v>112.9</v>
      </c>
      <c r="CH826" s="5">
        <v>112.9</v>
      </c>
      <c r="CI826" s="5">
        <v>113.3</v>
      </c>
      <c r="CJ826" s="5">
        <v>114.2</v>
      </c>
      <c r="CK826" s="5">
        <v>116.9</v>
      </c>
      <c r="CL826" s="5">
        <v>117</v>
      </c>
      <c r="CM826" s="5">
        <v>117.5</v>
      </c>
      <c r="CN826" s="5">
        <v>117.7</v>
      </c>
      <c r="CO826" s="5">
        <v>117.9</v>
      </c>
      <c r="CP826" s="5">
        <v>118</v>
      </c>
      <c r="CQ826" s="5">
        <v>118.4</v>
      </c>
      <c r="CR826" s="5">
        <v>118.4</v>
      </c>
      <c r="CS826" s="5">
        <v>118.7</v>
      </c>
      <c r="CT826" s="5">
        <v>120.5</v>
      </c>
      <c r="CU826" s="5">
        <v>120.5</v>
      </c>
      <c r="CV826" s="5">
        <v>120.5</v>
      </c>
      <c r="CW826" s="5">
        <v>124.2</v>
      </c>
      <c r="CX826" s="5">
        <v>124.5</v>
      </c>
      <c r="CY826" s="5">
        <v>125.6</v>
      </c>
      <c r="CZ826" s="5">
        <v>125.9</v>
      </c>
      <c r="DA826" s="5">
        <v>126.2</v>
      </c>
      <c r="DB826" s="5">
        <v>126.7</v>
      </c>
      <c r="DC826" s="5">
        <v>127.5</v>
      </c>
      <c r="DD826" s="5">
        <v>127.5</v>
      </c>
      <c r="DE826" s="5">
        <v>128.30000000000001</v>
      </c>
      <c r="DF826" s="5">
        <v>128.80000000000001</v>
      </c>
      <c r="DG826" s="5">
        <v>128.69999999999999</v>
      </c>
      <c r="DH826" s="5">
        <v>128.80000000000001</v>
      </c>
      <c r="DI826" s="5">
        <v>130</v>
      </c>
      <c r="DJ826" s="5">
        <v>128.6</v>
      </c>
      <c r="DK826" s="5">
        <v>130.6</v>
      </c>
      <c r="DL826" s="5">
        <v>131</v>
      </c>
      <c r="DM826" s="5">
        <v>131.69999999999999</v>
      </c>
      <c r="DN826" s="5">
        <v>132.4</v>
      </c>
      <c r="DO826" s="5">
        <v>132.69999999999999</v>
      </c>
      <c r="DP826" s="5">
        <v>133.1</v>
      </c>
      <c r="DQ826" s="5">
        <v>133.4</v>
      </c>
      <c r="DR826" s="5">
        <v>133.69999999999999</v>
      </c>
      <c r="DS826" s="5">
        <v>133.80000000000001</v>
      </c>
      <c r="DT826" s="5">
        <v>134.30000000000001</v>
      </c>
    </row>
    <row r="827" spans="1:124">
      <c r="A827" s="3" t="s">
        <v>1666</v>
      </c>
      <c r="B827" s="3" t="s">
        <v>1667</v>
      </c>
      <c r="C827" s="4">
        <v>0.11734</v>
      </c>
      <c r="D827" s="5">
        <v>99.9</v>
      </c>
      <c r="E827" s="5">
        <v>100</v>
      </c>
      <c r="F827" s="5">
        <v>100</v>
      </c>
      <c r="G827" s="5">
        <v>99.9</v>
      </c>
      <c r="H827" s="5">
        <v>99.8</v>
      </c>
      <c r="I827" s="5">
        <v>100</v>
      </c>
      <c r="J827" s="5">
        <v>100</v>
      </c>
      <c r="K827" s="5">
        <v>100</v>
      </c>
      <c r="L827" s="5">
        <v>100</v>
      </c>
      <c r="M827" s="5">
        <v>121.3</v>
      </c>
      <c r="N827" s="5">
        <v>121.3</v>
      </c>
      <c r="O827" s="5">
        <v>121.3</v>
      </c>
      <c r="P827" s="5">
        <v>121.3</v>
      </c>
      <c r="Q827" s="5">
        <v>121.3</v>
      </c>
      <c r="R827" s="5">
        <v>133.80000000000001</v>
      </c>
      <c r="S827" s="5">
        <v>133.80000000000001</v>
      </c>
      <c r="T827" s="5">
        <v>133.80000000000001</v>
      </c>
      <c r="U827" s="5">
        <v>133.9</v>
      </c>
      <c r="V827" s="5">
        <v>133.6</v>
      </c>
      <c r="W827" s="5">
        <v>133.80000000000001</v>
      </c>
      <c r="X827" s="5">
        <v>158.6</v>
      </c>
      <c r="Y827" s="5">
        <v>158.69999999999999</v>
      </c>
      <c r="Z827" s="5">
        <v>158.6</v>
      </c>
      <c r="AA827" s="5">
        <v>158.5</v>
      </c>
      <c r="AB827" s="5">
        <v>158.6</v>
      </c>
      <c r="AC827" s="5">
        <v>158.5</v>
      </c>
      <c r="AD827" s="5">
        <v>158.5</v>
      </c>
      <c r="AE827" s="5">
        <v>158.69999999999999</v>
      </c>
      <c r="AF827" s="5">
        <v>158.69999999999999</v>
      </c>
      <c r="AG827" s="5">
        <v>158.69999999999999</v>
      </c>
      <c r="AH827" s="5">
        <v>158.69999999999999</v>
      </c>
      <c r="AI827" s="5">
        <v>158.69999999999999</v>
      </c>
      <c r="AJ827" s="5">
        <v>158.69999999999999</v>
      </c>
      <c r="AK827" s="5">
        <v>158.6</v>
      </c>
      <c r="AL827" s="5">
        <v>158.5</v>
      </c>
      <c r="AM827" s="5">
        <v>158.69999999999999</v>
      </c>
      <c r="AN827" s="5">
        <v>158.69999999999999</v>
      </c>
      <c r="AO827" s="5">
        <v>158.6</v>
      </c>
      <c r="AP827" s="5">
        <v>158.5</v>
      </c>
      <c r="AQ827" s="5">
        <v>158.5</v>
      </c>
      <c r="AR827" s="5">
        <v>158.69999999999999</v>
      </c>
      <c r="AS827" s="5">
        <v>158.69999999999999</v>
      </c>
      <c r="AT827" s="5">
        <v>158.6</v>
      </c>
      <c r="AU827" s="5">
        <v>158.69999999999999</v>
      </c>
      <c r="AV827" s="5">
        <v>158.69999999999999</v>
      </c>
      <c r="AW827" s="5">
        <v>158.69999999999999</v>
      </c>
      <c r="AX827" s="5">
        <v>158.6</v>
      </c>
      <c r="AY827" s="5">
        <v>158.69999999999999</v>
      </c>
      <c r="AZ827" s="5">
        <v>158.6</v>
      </c>
      <c r="BA827" s="5">
        <v>158.6</v>
      </c>
      <c r="BB827" s="5">
        <v>158.69999999999999</v>
      </c>
      <c r="BC827" s="5">
        <v>158.69999999999999</v>
      </c>
      <c r="BD827" s="5">
        <v>158.80000000000001</v>
      </c>
      <c r="BE827" s="5">
        <v>158.69999999999999</v>
      </c>
      <c r="BF827" s="5">
        <v>158.6</v>
      </c>
      <c r="BG827" s="5">
        <v>158.80000000000001</v>
      </c>
      <c r="BH827" s="5">
        <v>158.80000000000001</v>
      </c>
      <c r="BI827" s="5">
        <v>158.80000000000001</v>
      </c>
      <c r="BJ827" s="5">
        <v>158.80000000000001</v>
      </c>
      <c r="BK827" s="5">
        <v>158.69999999999999</v>
      </c>
      <c r="BL827" s="5">
        <v>158.69999999999999</v>
      </c>
      <c r="BM827" s="5">
        <v>158.80000000000001</v>
      </c>
      <c r="BN827" s="5">
        <v>158.80000000000001</v>
      </c>
      <c r="BO827" s="5">
        <v>158.80000000000001</v>
      </c>
      <c r="BP827" s="5">
        <v>158.80000000000001</v>
      </c>
      <c r="BQ827" s="5">
        <v>158.80000000000001</v>
      </c>
      <c r="BR827" s="5">
        <v>158.80000000000001</v>
      </c>
      <c r="BS827" s="5">
        <v>158.80000000000001</v>
      </c>
      <c r="BT827" s="5">
        <v>158.69999999999999</v>
      </c>
      <c r="BU827" s="5">
        <v>158.80000000000001</v>
      </c>
      <c r="BV827" s="5">
        <v>158.80000000000001</v>
      </c>
      <c r="BW827" s="5">
        <v>158.80000000000001</v>
      </c>
      <c r="BX827" s="5">
        <v>158.80000000000001</v>
      </c>
      <c r="BY827" s="5">
        <v>158.80000000000001</v>
      </c>
      <c r="BZ827" s="5">
        <v>158.80000000000001</v>
      </c>
      <c r="CA827" s="5">
        <v>158.80000000000001</v>
      </c>
      <c r="CB827" s="5">
        <v>158.80000000000001</v>
      </c>
      <c r="CC827" s="5">
        <v>158.80000000000001</v>
      </c>
      <c r="CD827" s="5">
        <v>158.80000000000001</v>
      </c>
      <c r="CE827" s="5">
        <v>158.80000000000001</v>
      </c>
      <c r="CF827" s="5">
        <v>158.80000000000001</v>
      </c>
      <c r="CG827" s="5">
        <v>158.80000000000001</v>
      </c>
      <c r="CH827" s="5">
        <v>158.80000000000001</v>
      </c>
      <c r="CI827" s="5">
        <v>158.80000000000001</v>
      </c>
      <c r="CJ827" s="5">
        <v>158.80000000000001</v>
      </c>
      <c r="CK827" s="5">
        <v>158.80000000000001</v>
      </c>
      <c r="CL827" s="5">
        <v>158.80000000000001</v>
      </c>
      <c r="CM827" s="5">
        <v>158.80000000000001</v>
      </c>
      <c r="CN827" s="5">
        <v>158.80000000000001</v>
      </c>
      <c r="CO827" s="5">
        <v>158.80000000000001</v>
      </c>
      <c r="CP827" s="5">
        <v>158.80000000000001</v>
      </c>
      <c r="CQ827" s="5">
        <v>158.80000000000001</v>
      </c>
      <c r="CR827" s="5">
        <v>158.80000000000001</v>
      </c>
      <c r="CS827" s="5">
        <v>158.80000000000001</v>
      </c>
      <c r="CT827" s="5">
        <v>158.80000000000001</v>
      </c>
      <c r="CU827" s="5">
        <v>158.80000000000001</v>
      </c>
      <c r="CV827" s="5">
        <v>158.80000000000001</v>
      </c>
      <c r="CW827" s="5">
        <v>158.80000000000001</v>
      </c>
      <c r="CX827" s="5">
        <v>158.80000000000001</v>
      </c>
      <c r="CY827" s="5">
        <v>158.80000000000001</v>
      </c>
      <c r="CZ827" s="5">
        <v>158.80000000000001</v>
      </c>
      <c r="DA827" s="5">
        <v>158.80000000000001</v>
      </c>
      <c r="DB827" s="5">
        <v>158.80000000000001</v>
      </c>
      <c r="DC827" s="5">
        <v>158.80000000000001</v>
      </c>
      <c r="DD827" s="5">
        <v>158.80000000000001</v>
      </c>
      <c r="DE827" s="5">
        <v>158.80000000000001</v>
      </c>
      <c r="DF827" s="5">
        <v>158.9</v>
      </c>
      <c r="DG827" s="5">
        <v>158.9</v>
      </c>
      <c r="DH827" s="5">
        <v>158.80000000000001</v>
      </c>
      <c r="DI827" s="5">
        <v>158.9</v>
      </c>
      <c r="DJ827" s="5">
        <v>158.80000000000001</v>
      </c>
      <c r="DK827" s="5">
        <v>158.9</v>
      </c>
      <c r="DL827" s="5">
        <v>158.9</v>
      </c>
      <c r="DM827" s="5">
        <v>158.9</v>
      </c>
      <c r="DN827" s="5">
        <v>158.9</v>
      </c>
      <c r="DO827" s="5">
        <v>158.9</v>
      </c>
      <c r="DP827" s="5">
        <v>158.9</v>
      </c>
      <c r="DQ827" s="5">
        <v>158.9</v>
      </c>
      <c r="DR827" s="5">
        <v>158.9</v>
      </c>
      <c r="DS827" s="5">
        <v>159</v>
      </c>
      <c r="DT827" s="5">
        <v>159.1</v>
      </c>
    </row>
    <row r="828" spans="1:124">
      <c r="A828" s="3" t="s">
        <v>1668</v>
      </c>
      <c r="B828" s="3" t="s">
        <v>1669</v>
      </c>
      <c r="C828" s="4">
        <v>0.1134</v>
      </c>
      <c r="D828" s="5">
        <v>100</v>
      </c>
      <c r="E828" s="5">
        <v>100</v>
      </c>
      <c r="F828" s="5">
        <v>100</v>
      </c>
      <c r="G828" s="5">
        <v>100</v>
      </c>
      <c r="H828" s="5">
        <v>100</v>
      </c>
      <c r="I828" s="5">
        <v>100</v>
      </c>
      <c r="J828" s="5">
        <v>100</v>
      </c>
      <c r="K828" s="5">
        <v>100</v>
      </c>
      <c r="L828" s="5">
        <v>100</v>
      </c>
      <c r="M828" s="5">
        <v>122.1</v>
      </c>
      <c r="N828" s="5">
        <v>122.1</v>
      </c>
      <c r="O828" s="5">
        <v>122.1</v>
      </c>
      <c r="P828" s="5">
        <v>122.1</v>
      </c>
      <c r="Q828" s="5">
        <v>122.1</v>
      </c>
      <c r="R828" s="5">
        <v>135</v>
      </c>
      <c r="S828" s="5">
        <v>135</v>
      </c>
      <c r="T828" s="5">
        <v>135</v>
      </c>
      <c r="U828" s="5">
        <v>135</v>
      </c>
      <c r="V828" s="5">
        <v>135</v>
      </c>
      <c r="W828" s="5">
        <v>135</v>
      </c>
      <c r="X828" s="5">
        <v>160.69999999999999</v>
      </c>
      <c r="Y828" s="5">
        <v>160.69999999999999</v>
      </c>
      <c r="Z828" s="5">
        <v>160.69999999999999</v>
      </c>
      <c r="AA828" s="5">
        <v>160.69999999999999</v>
      </c>
      <c r="AB828" s="5">
        <v>160.69999999999999</v>
      </c>
      <c r="AC828" s="5">
        <v>160.69999999999999</v>
      </c>
      <c r="AD828" s="5">
        <v>160.69999999999999</v>
      </c>
      <c r="AE828" s="5">
        <v>160.69999999999999</v>
      </c>
      <c r="AF828" s="5">
        <v>160.69999999999999</v>
      </c>
      <c r="AG828" s="5">
        <v>160.69999999999999</v>
      </c>
      <c r="AH828" s="5">
        <v>160.69999999999999</v>
      </c>
      <c r="AI828" s="5">
        <v>160.69999999999999</v>
      </c>
      <c r="AJ828" s="5">
        <v>160.69999999999999</v>
      </c>
      <c r="AK828" s="5">
        <v>160.69999999999999</v>
      </c>
      <c r="AL828" s="5">
        <v>160.69999999999999</v>
      </c>
      <c r="AM828" s="5">
        <v>160.69999999999999</v>
      </c>
      <c r="AN828" s="5">
        <v>160.69999999999999</v>
      </c>
      <c r="AO828" s="5">
        <v>160.69999999999999</v>
      </c>
      <c r="AP828" s="5">
        <v>160.69999999999999</v>
      </c>
      <c r="AQ828" s="5">
        <v>160.69999999999999</v>
      </c>
      <c r="AR828" s="5">
        <v>160.69999999999999</v>
      </c>
      <c r="AS828" s="5">
        <v>160.69999999999999</v>
      </c>
      <c r="AT828" s="5">
        <v>160.69999999999999</v>
      </c>
      <c r="AU828" s="5">
        <v>160.69999999999999</v>
      </c>
      <c r="AV828" s="5">
        <v>160.69999999999999</v>
      </c>
      <c r="AW828" s="5">
        <v>160.69999999999999</v>
      </c>
      <c r="AX828" s="5">
        <v>160.69999999999999</v>
      </c>
      <c r="AY828" s="5">
        <v>160.69999999999999</v>
      </c>
      <c r="AZ828" s="5">
        <v>160.69999999999999</v>
      </c>
      <c r="BA828" s="5">
        <v>160.69999999999999</v>
      </c>
      <c r="BB828" s="5">
        <v>160.69999999999999</v>
      </c>
      <c r="BC828" s="5">
        <v>160.69999999999999</v>
      </c>
      <c r="BD828" s="5">
        <v>160.69999999999999</v>
      </c>
      <c r="BE828" s="5">
        <v>160.69999999999999</v>
      </c>
      <c r="BF828" s="5">
        <v>160.69999999999999</v>
      </c>
      <c r="BG828" s="5">
        <v>160.69999999999999</v>
      </c>
      <c r="BH828" s="5">
        <v>160.69999999999999</v>
      </c>
      <c r="BI828" s="5">
        <v>160.69999999999999</v>
      </c>
      <c r="BJ828" s="5">
        <v>160.69999999999999</v>
      </c>
      <c r="BK828" s="5">
        <v>160.69999999999999</v>
      </c>
      <c r="BL828" s="5">
        <v>160.69999999999999</v>
      </c>
      <c r="BM828" s="5">
        <v>160.69999999999999</v>
      </c>
      <c r="BN828" s="5">
        <v>160.69999999999999</v>
      </c>
      <c r="BO828" s="5">
        <v>160.69999999999999</v>
      </c>
      <c r="BP828" s="5">
        <v>160.69999999999999</v>
      </c>
      <c r="BQ828" s="5">
        <v>160.69999999999999</v>
      </c>
      <c r="BR828" s="5">
        <v>160.69999999999999</v>
      </c>
      <c r="BS828" s="5">
        <v>160.69999999999999</v>
      </c>
      <c r="BT828" s="5">
        <v>160.69999999999999</v>
      </c>
      <c r="BU828" s="5">
        <v>160.69999999999999</v>
      </c>
      <c r="BV828" s="5">
        <v>160.69999999999999</v>
      </c>
      <c r="BW828" s="5">
        <v>160.69999999999999</v>
      </c>
      <c r="BX828" s="5">
        <v>160.69999999999999</v>
      </c>
      <c r="BY828" s="5">
        <v>160.69999999999999</v>
      </c>
      <c r="BZ828" s="5">
        <v>160.69999999999999</v>
      </c>
      <c r="CA828" s="5">
        <v>160.69999999999999</v>
      </c>
      <c r="CB828" s="5">
        <v>160.69999999999999</v>
      </c>
      <c r="CC828" s="5">
        <v>160.69999999999999</v>
      </c>
      <c r="CD828" s="5">
        <v>160.69999999999999</v>
      </c>
      <c r="CE828" s="5">
        <v>160.69999999999999</v>
      </c>
      <c r="CF828" s="5">
        <v>160.69999999999999</v>
      </c>
      <c r="CG828" s="5">
        <v>160.69999999999999</v>
      </c>
      <c r="CH828" s="5">
        <v>160.69999999999999</v>
      </c>
      <c r="CI828" s="5">
        <v>160.69999999999999</v>
      </c>
      <c r="CJ828" s="5">
        <v>160.69999999999999</v>
      </c>
      <c r="CK828" s="5">
        <v>160.69999999999999</v>
      </c>
      <c r="CL828" s="5">
        <v>160.69999999999999</v>
      </c>
      <c r="CM828" s="5">
        <v>160.69999999999999</v>
      </c>
      <c r="CN828" s="5">
        <v>160.69999999999999</v>
      </c>
      <c r="CO828" s="5">
        <v>160.69999999999999</v>
      </c>
      <c r="CP828" s="5">
        <v>160.69999999999999</v>
      </c>
      <c r="CQ828" s="5">
        <v>160.69999999999999</v>
      </c>
      <c r="CR828" s="5">
        <v>160.69999999999999</v>
      </c>
      <c r="CS828" s="5">
        <v>160.69999999999999</v>
      </c>
      <c r="CT828" s="5">
        <v>160.69999999999999</v>
      </c>
      <c r="CU828" s="5">
        <v>160.69999999999999</v>
      </c>
      <c r="CV828" s="5">
        <v>160.69999999999999</v>
      </c>
      <c r="CW828" s="5">
        <v>160.69999999999999</v>
      </c>
      <c r="CX828" s="5">
        <v>160.69999999999999</v>
      </c>
      <c r="CY828" s="5">
        <v>160.69999999999999</v>
      </c>
      <c r="CZ828" s="5">
        <v>160.69999999999999</v>
      </c>
      <c r="DA828" s="5">
        <v>160.69999999999999</v>
      </c>
      <c r="DB828" s="5">
        <v>160.69999999999999</v>
      </c>
      <c r="DC828" s="5">
        <v>160.69999999999999</v>
      </c>
      <c r="DD828" s="5">
        <v>160.69999999999999</v>
      </c>
      <c r="DE828" s="5">
        <v>160.69999999999999</v>
      </c>
      <c r="DF828" s="5">
        <v>160.69999999999999</v>
      </c>
      <c r="DG828" s="5">
        <v>160.69999999999999</v>
      </c>
      <c r="DH828" s="5">
        <v>160.69999999999999</v>
      </c>
      <c r="DI828" s="5">
        <v>160.69999999999999</v>
      </c>
      <c r="DJ828" s="5">
        <v>160.69999999999999</v>
      </c>
      <c r="DK828" s="5">
        <v>160.69999999999999</v>
      </c>
      <c r="DL828" s="5">
        <v>160.69999999999999</v>
      </c>
      <c r="DM828" s="5">
        <v>160.69999999999999</v>
      </c>
      <c r="DN828" s="5">
        <v>160.69999999999999</v>
      </c>
      <c r="DO828" s="5">
        <v>160.69999999999999</v>
      </c>
      <c r="DP828" s="5">
        <v>160.69999999999999</v>
      </c>
      <c r="DQ828" s="5">
        <v>160.69999999999999</v>
      </c>
      <c r="DR828" s="5">
        <v>160.69999999999999</v>
      </c>
      <c r="DS828" s="5">
        <v>160.69999999999999</v>
      </c>
      <c r="DT828" s="5">
        <v>160.69999999999999</v>
      </c>
    </row>
    <row r="829" spans="1:124">
      <c r="A829" s="3" t="s">
        <v>1670</v>
      </c>
      <c r="B829" s="3" t="s">
        <v>1671</v>
      </c>
      <c r="C829" s="4">
        <v>3.9399999999999999E-3</v>
      </c>
      <c r="D829" s="5">
        <v>98.1</v>
      </c>
      <c r="E829" s="5">
        <v>98.6</v>
      </c>
      <c r="F829" s="5">
        <v>99.8</v>
      </c>
      <c r="G829" s="5">
        <v>96.5</v>
      </c>
      <c r="H829" s="5">
        <v>93.8</v>
      </c>
      <c r="I829" s="5">
        <v>99.6</v>
      </c>
      <c r="J829" s="5">
        <v>100.6</v>
      </c>
      <c r="K829" s="5">
        <v>99</v>
      </c>
      <c r="L829" s="5">
        <v>100.2</v>
      </c>
      <c r="M829" s="5">
        <v>96.7</v>
      </c>
      <c r="N829" s="5">
        <v>97.8</v>
      </c>
      <c r="O829" s="5">
        <v>98.6</v>
      </c>
      <c r="P829" s="5">
        <v>99.5</v>
      </c>
      <c r="Q829" s="5">
        <v>98.2</v>
      </c>
      <c r="R829" s="5">
        <v>101.4</v>
      </c>
      <c r="S829" s="5">
        <v>99.8</v>
      </c>
      <c r="T829" s="5">
        <v>101.6</v>
      </c>
      <c r="U829" s="5">
        <v>102.1</v>
      </c>
      <c r="V829" s="5">
        <v>95.1</v>
      </c>
      <c r="W829" s="5">
        <v>99</v>
      </c>
      <c r="X829" s="5">
        <v>98.4</v>
      </c>
      <c r="Y829" s="5">
        <v>101.1</v>
      </c>
      <c r="Z829" s="5">
        <v>97.9</v>
      </c>
      <c r="AA829" s="5">
        <v>97.3</v>
      </c>
      <c r="AB829" s="5">
        <v>100.1</v>
      </c>
      <c r="AC829" s="5">
        <v>97.2</v>
      </c>
      <c r="AD829" s="5">
        <v>94.8</v>
      </c>
      <c r="AE829" s="5">
        <v>101</v>
      </c>
      <c r="AF829" s="5">
        <v>102.8</v>
      </c>
      <c r="AG829" s="5">
        <v>103.3</v>
      </c>
      <c r="AH829" s="5">
        <v>102.3</v>
      </c>
      <c r="AI829" s="5">
        <v>101.6</v>
      </c>
      <c r="AJ829" s="5">
        <v>103.3</v>
      </c>
      <c r="AK829" s="5">
        <v>99.8</v>
      </c>
      <c r="AL829" s="5">
        <v>96.7</v>
      </c>
      <c r="AM829" s="5">
        <v>101.2</v>
      </c>
      <c r="AN829" s="5">
        <v>103.5</v>
      </c>
      <c r="AO829" s="5">
        <v>100.4</v>
      </c>
      <c r="AP829" s="5">
        <v>96.8</v>
      </c>
      <c r="AQ829" s="5">
        <v>96.4</v>
      </c>
      <c r="AR829" s="5">
        <v>101.2</v>
      </c>
      <c r="AS829" s="5">
        <v>101.8</v>
      </c>
      <c r="AT829" s="5">
        <v>99.3</v>
      </c>
      <c r="AU829" s="5">
        <v>103</v>
      </c>
      <c r="AV829" s="5">
        <v>101.8</v>
      </c>
      <c r="AW829" s="5">
        <v>103</v>
      </c>
      <c r="AX829" s="5">
        <v>100.4</v>
      </c>
      <c r="AY829" s="5">
        <v>103</v>
      </c>
      <c r="AZ829" s="5">
        <v>99.9</v>
      </c>
      <c r="BA829" s="5">
        <v>99.9</v>
      </c>
      <c r="BB829" s="5">
        <v>103</v>
      </c>
      <c r="BC829" s="5">
        <v>102.4</v>
      </c>
      <c r="BD829" s="5">
        <v>105.1</v>
      </c>
      <c r="BE829" s="5">
        <v>102.4</v>
      </c>
      <c r="BF829" s="5">
        <v>97.9</v>
      </c>
      <c r="BG829" s="5">
        <v>103.9</v>
      </c>
      <c r="BH829" s="5">
        <v>103.9</v>
      </c>
      <c r="BI829" s="5">
        <v>103.9</v>
      </c>
      <c r="BJ829" s="5">
        <v>103.9</v>
      </c>
      <c r="BK829" s="5">
        <v>103.4</v>
      </c>
      <c r="BL829" s="5">
        <v>103.4</v>
      </c>
      <c r="BM829" s="5">
        <v>103.9</v>
      </c>
      <c r="BN829" s="5">
        <v>103.9</v>
      </c>
      <c r="BO829" s="5">
        <v>103.9</v>
      </c>
      <c r="BP829" s="5">
        <v>103.9</v>
      </c>
      <c r="BQ829" s="5">
        <v>103.6</v>
      </c>
      <c r="BR829" s="5">
        <v>104.6</v>
      </c>
      <c r="BS829" s="5">
        <v>103.9</v>
      </c>
      <c r="BT829" s="5">
        <v>102.9</v>
      </c>
      <c r="BU829" s="5">
        <v>104.1</v>
      </c>
      <c r="BV829" s="5">
        <v>104.1</v>
      </c>
      <c r="BW829" s="5">
        <v>103.9</v>
      </c>
      <c r="BX829" s="5">
        <v>103.9</v>
      </c>
      <c r="BY829" s="5">
        <v>103.9</v>
      </c>
      <c r="BZ829" s="5">
        <v>103.9</v>
      </c>
      <c r="CA829" s="5">
        <v>104.4</v>
      </c>
      <c r="CB829" s="5">
        <v>104.1</v>
      </c>
      <c r="CC829" s="5">
        <v>104.1</v>
      </c>
      <c r="CD829" s="5">
        <v>104</v>
      </c>
      <c r="CE829" s="5">
        <v>103.9</v>
      </c>
      <c r="CF829" s="5">
        <v>104.3</v>
      </c>
      <c r="CG829" s="5">
        <v>104.3</v>
      </c>
      <c r="CH829" s="5">
        <v>104.2</v>
      </c>
      <c r="CI829" s="5">
        <v>104.9</v>
      </c>
      <c r="CJ829" s="5">
        <v>105.2</v>
      </c>
      <c r="CK829" s="5">
        <v>105</v>
      </c>
      <c r="CL829" s="5">
        <v>105.2</v>
      </c>
      <c r="CM829" s="5">
        <v>105</v>
      </c>
      <c r="CN829" s="5">
        <v>105.2</v>
      </c>
      <c r="CO829" s="5">
        <v>105.2</v>
      </c>
      <c r="CP829" s="5">
        <v>105.2</v>
      </c>
      <c r="CQ829" s="5">
        <v>105.2</v>
      </c>
      <c r="CR829" s="5">
        <v>105.6</v>
      </c>
      <c r="CS829" s="5">
        <v>105.4</v>
      </c>
      <c r="CT829" s="5">
        <v>105.6</v>
      </c>
      <c r="CU829" s="5">
        <v>103.9</v>
      </c>
      <c r="CV829" s="5">
        <v>103.9</v>
      </c>
      <c r="CW829" s="5">
        <v>104.4</v>
      </c>
      <c r="CX829" s="5">
        <v>104.9</v>
      </c>
      <c r="CY829" s="5">
        <v>105.2</v>
      </c>
      <c r="CZ829" s="5">
        <v>105.4</v>
      </c>
      <c r="DA829" s="5">
        <v>105.6</v>
      </c>
      <c r="DB829" s="5">
        <v>104.2</v>
      </c>
      <c r="DC829" s="5">
        <v>103.8</v>
      </c>
      <c r="DD829" s="5">
        <v>104.5</v>
      </c>
      <c r="DE829" s="5">
        <v>104.8</v>
      </c>
      <c r="DF829" s="5">
        <v>106.8</v>
      </c>
      <c r="DG829" s="5">
        <v>107</v>
      </c>
      <c r="DH829" s="5">
        <v>106.3</v>
      </c>
      <c r="DI829" s="5">
        <v>106.8</v>
      </c>
      <c r="DJ829" s="5">
        <v>106.2</v>
      </c>
      <c r="DK829" s="5">
        <v>108.4</v>
      </c>
      <c r="DL829" s="5">
        <v>108.4</v>
      </c>
      <c r="DM829" s="5">
        <v>108.4</v>
      </c>
      <c r="DN829" s="5">
        <v>109.3</v>
      </c>
      <c r="DO829" s="5">
        <v>109.3</v>
      </c>
      <c r="DP829" s="5">
        <v>109</v>
      </c>
      <c r="DQ829" s="5">
        <v>109</v>
      </c>
      <c r="DR829" s="5">
        <v>109.3</v>
      </c>
      <c r="DS829" s="5">
        <v>110.2</v>
      </c>
      <c r="DT829" s="5">
        <v>112.9</v>
      </c>
    </row>
    <row r="830" spans="1:124">
      <c r="A830" s="3" t="s">
        <v>1672</v>
      </c>
      <c r="B830" s="3" t="s">
        <v>1673</v>
      </c>
      <c r="C830" s="4">
        <v>0.10979</v>
      </c>
      <c r="D830" s="5">
        <v>95.5</v>
      </c>
      <c r="E830" s="5">
        <v>95.5</v>
      </c>
      <c r="F830" s="5">
        <v>95.9</v>
      </c>
      <c r="G830" s="5">
        <v>99.9</v>
      </c>
      <c r="H830" s="5">
        <v>103.7</v>
      </c>
      <c r="I830" s="5">
        <v>102.6</v>
      </c>
      <c r="J830" s="5">
        <v>103.1</v>
      </c>
      <c r="K830" s="5">
        <v>103</v>
      </c>
      <c r="L830" s="5">
        <v>102.5</v>
      </c>
      <c r="M830" s="5">
        <v>102.3</v>
      </c>
      <c r="N830" s="5">
        <v>102.3</v>
      </c>
      <c r="O830" s="5">
        <v>104.9</v>
      </c>
      <c r="P830" s="5">
        <v>104.9</v>
      </c>
      <c r="Q830" s="5">
        <v>105.9</v>
      </c>
      <c r="R830" s="5">
        <v>107.2</v>
      </c>
      <c r="S830" s="5">
        <v>107.3</v>
      </c>
      <c r="T830" s="5">
        <v>107.3</v>
      </c>
      <c r="U830" s="5">
        <v>107.2</v>
      </c>
      <c r="V830" s="5">
        <v>106.8</v>
      </c>
      <c r="W830" s="5">
        <v>107.3</v>
      </c>
      <c r="X830" s="5">
        <v>107.5</v>
      </c>
      <c r="Y830" s="5">
        <v>106.9</v>
      </c>
      <c r="Z830" s="5">
        <v>104.4</v>
      </c>
      <c r="AA830" s="5">
        <v>102.4</v>
      </c>
      <c r="AB830" s="5">
        <v>101.7</v>
      </c>
      <c r="AC830" s="5">
        <v>101.7</v>
      </c>
      <c r="AD830" s="5">
        <v>104.7</v>
      </c>
      <c r="AE830" s="5">
        <v>102.1</v>
      </c>
      <c r="AF830" s="5">
        <v>99.7</v>
      </c>
      <c r="AG830" s="5">
        <v>100.9</v>
      </c>
      <c r="AH830" s="5">
        <v>99</v>
      </c>
      <c r="AI830" s="5">
        <v>96.7</v>
      </c>
      <c r="AJ830" s="5">
        <v>98.2</v>
      </c>
      <c r="AK830" s="5">
        <v>98.3</v>
      </c>
      <c r="AL830" s="5">
        <v>96.5</v>
      </c>
      <c r="AM830" s="5">
        <v>95.4</v>
      </c>
      <c r="AN830" s="5">
        <v>95</v>
      </c>
      <c r="AO830" s="5">
        <v>95</v>
      </c>
      <c r="AP830" s="5">
        <v>95</v>
      </c>
      <c r="AQ830" s="5">
        <v>94.8</v>
      </c>
      <c r="AR830" s="5">
        <v>94.8</v>
      </c>
      <c r="AS830" s="5">
        <v>95.3</v>
      </c>
      <c r="AT830" s="5">
        <v>95.3</v>
      </c>
      <c r="AU830" s="5">
        <v>97.6</v>
      </c>
      <c r="AV830" s="5">
        <v>97.6</v>
      </c>
      <c r="AW830" s="5">
        <v>97.6</v>
      </c>
      <c r="AX830" s="5">
        <v>97.6</v>
      </c>
      <c r="AY830" s="5">
        <v>95.6</v>
      </c>
      <c r="AZ830" s="5">
        <v>95.6</v>
      </c>
      <c r="BA830" s="5">
        <v>95.6</v>
      </c>
      <c r="BB830" s="5">
        <v>95.6</v>
      </c>
      <c r="BC830" s="5">
        <v>96.9</v>
      </c>
      <c r="BD830" s="5">
        <v>103.4</v>
      </c>
      <c r="BE830" s="5">
        <v>103.3</v>
      </c>
      <c r="BF830" s="5">
        <v>103.3</v>
      </c>
      <c r="BG830" s="5">
        <v>102.5</v>
      </c>
      <c r="BH830" s="5">
        <v>102.5</v>
      </c>
      <c r="BI830" s="5">
        <v>102.6</v>
      </c>
      <c r="BJ830" s="5">
        <v>102.6</v>
      </c>
      <c r="BK830" s="5">
        <v>103.5</v>
      </c>
      <c r="BL830" s="5">
        <v>102.3</v>
      </c>
      <c r="BM830" s="5">
        <v>102.3</v>
      </c>
      <c r="BN830" s="5">
        <v>101.3</v>
      </c>
      <c r="BO830" s="5">
        <v>103.8</v>
      </c>
      <c r="BP830" s="5">
        <v>103.6</v>
      </c>
      <c r="BQ830" s="5">
        <v>104.7</v>
      </c>
      <c r="BR830" s="5">
        <v>104.7</v>
      </c>
      <c r="BS830" s="5">
        <v>104.7</v>
      </c>
      <c r="BT830" s="5">
        <v>105.2</v>
      </c>
      <c r="BU830" s="5">
        <v>105.2</v>
      </c>
      <c r="BV830" s="5">
        <v>105.2</v>
      </c>
      <c r="BW830" s="5">
        <v>105.2</v>
      </c>
      <c r="BX830" s="5">
        <v>105.2</v>
      </c>
      <c r="BY830" s="5">
        <v>105.2</v>
      </c>
      <c r="BZ830" s="5">
        <v>105.2</v>
      </c>
      <c r="CA830" s="5">
        <v>105.3</v>
      </c>
      <c r="CB830" s="5">
        <v>103.9</v>
      </c>
      <c r="CC830" s="5">
        <v>103.8</v>
      </c>
      <c r="CD830" s="5">
        <v>103.6</v>
      </c>
      <c r="CE830" s="5">
        <v>103.4</v>
      </c>
      <c r="CF830" s="5">
        <v>104.3</v>
      </c>
      <c r="CG830" s="5">
        <v>105.8</v>
      </c>
      <c r="CH830" s="5">
        <v>105.2</v>
      </c>
      <c r="CI830" s="5">
        <v>105.8</v>
      </c>
      <c r="CJ830" s="5">
        <v>106.2</v>
      </c>
      <c r="CK830" s="5">
        <v>106.2</v>
      </c>
      <c r="CL830" s="5">
        <v>106.6</v>
      </c>
      <c r="CM830" s="5">
        <v>106.7</v>
      </c>
      <c r="CN830" s="5">
        <v>106.6</v>
      </c>
      <c r="CO830" s="5">
        <v>106.7</v>
      </c>
      <c r="CP830" s="5">
        <v>106.6</v>
      </c>
      <c r="CQ830" s="5">
        <v>106.6</v>
      </c>
      <c r="CR830" s="5">
        <v>106.6</v>
      </c>
      <c r="CS830" s="5">
        <v>107</v>
      </c>
      <c r="CT830" s="5">
        <v>105.8</v>
      </c>
      <c r="CU830" s="5">
        <v>105.2</v>
      </c>
      <c r="CV830" s="5">
        <v>105.2</v>
      </c>
      <c r="CW830" s="5">
        <v>105.3</v>
      </c>
      <c r="CX830" s="5">
        <v>106.3</v>
      </c>
      <c r="CY830" s="5">
        <v>105.7</v>
      </c>
      <c r="CZ830" s="5">
        <v>105.8</v>
      </c>
      <c r="DA830" s="5">
        <v>104.7</v>
      </c>
      <c r="DB830" s="5">
        <v>104.7</v>
      </c>
      <c r="DC830" s="5">
        <v>104.8</v>
      </c>
      <c r="DD830" s="5">
        <v>104.8</v>
      </c>
      <c r="DE830" s="5">
        <v>104.6</v>
      </c>
      <c r="DF830" s="5">
        <v>104.6</v>
      </c>
      <c r="DG830" s="5">
        <v>104</v>
      </c>
      <c r="DH830" s="5">
        <v>104.1</v>
      </c>
      <c r="DI830" s="5">
        <v>104.1</v>
      </c>
      <c r="DJ830" s="5">
        <v>103.8</v>
      </c>
      <c r="DK830" s="5">
        <v>104.5</v>
      </c>
      <c r="DL830" s="5">
        <v>104.9</v>
      </c>
      <c r="DM830" s="5">
        <v>104.3</v>
      </c>
      <c r="DN830" s="5">
        <v>105.1</v>
      </c>
      <c r="DO830" s="5">
        <v>104.9</v>
      </c>
      <c r="DP830" s="5">
        <v>103.8</v>
      </c>
      <c r="DQ830" s="5">
        <v>105.3</v>
      </c>
      <c r="DR830" s="5">
        <v>103.7</v>
      </c>
      <c r="DS830" s="5">
        <v>103.7</v>
      </c>
      <c r="DT830" s="5">
        <v>103.7</v>
      </c>
    </row>
    <row r="831" spans="1:124">
      <c r="A831" s="3" t="s">
        <v>1674</v>
      </c>
      <c r="B831" s="3" t="s">
        <v>1675</v>
      </c>
      <c r="C831" s="4">
        <v>6.3310000000000005E-2</v>
      </c>
      <c r="D831" s="5">
        <v>96</v>
      </c>
      <c r="E831" s="5">
        <v>96</v>
      </c>
      <c r="F831" s="5">
        <v>96.8</v>
      </c>
      <c r="G831" s="5">
        <v>99.7</v>
      </c>
      <c r="H831" s="5">
        <v>101.4</v>
      </c>
      <c r="I831" s="5">
        <v>101.8</v>
      </c>
      <c r="J831" s="5">
        <v>102.8</v>
      </c>
      <c r="K831" s="5">
        <v>102.7</v>
      </c>
      <c r="L831" s="5">
        <v>101.8</v>
      </c>
      <c r="M831" s="5">
        <v>101.5</v>
      </c>
      <c r="N831" s="5">
        <v>101.5</v>
      </c>
      <c r="O831" s="5">
        <v>101.6</v>
      </c>
      <c r="P831" s="5">
        <v>101.6</v>
      </c>
      <c r="Q831" s="5">
        <v>103.3</v>
      </c>
      <c r="R831" s="5">
        <v>103.4</v>
      </c>
      <c r="S831" s="5">
        <v>103.4</v>
      </c>
      <c r="T831" s="5">
        <v>103.5</v>
      </c>
      <c r="U831" s="5">
        <v>103.5</v>
      </c>
      <c r="V831" s="5">
        <v>103.5</v>
      </c>
      <c r="W831" s="5">
        <v>103.5</v>
      </c>
      <c r="X831" s="5">
        <v>103.5</v>
      </c>
      <c r="Y831" s="5">
        <v>103.5</v>
      </c>
      <c r="Z831" s="5">
        <v>97.3</v>
      </c>
      <c r="AA831" s="5">
        <v>98</v>
      </c>
      <c r="AB831" s="5">
        <v>96.8</v>
      </c>
      <c r="AC831" s="5">
        <v>96.8</v>
      </c>
      <c r="AD831" s="5">
        <v>96.9</v>
      </c>
      <c r="AE831" s="5">
        <v>92.4</v>
      </c>
      <c r="AF831" s="5">
        <v>88.2</v>
      </c>
      <c r="AG831" s="5">
        <v>90.3</v>
      </c>
      <c r="AH831" s="5">
        <v>87.1</v>
      </c>
      <c r="AI831" s="5">
        <v>86</v>
      </c>
      <c r="AJ831" s="5">
        <v>85.8</v>
      </c>
      <c r="AK831" s="5">
        <v>86</v>
      </c>
      <c r="AL831" s="5">
        <v>86.2</v>
      </c>
      <c r="AM831" s="5">
        <v>85.9</v>
      </c>
      <c r="AN831" s="5">
        <v>85.3</v>
      </c>
      <c r="AO831" s="5">
        <v>85.3</v>
      </c>
      <c r="AP831" s="5">
        <v>85.3</v>
      </c>
      <c r="AQ831" s="5">
        <v>84.9</v>
      </c>
      <c r="AR831" s="5">
        <v>84.9</v>
      </c>
      <c r="AS831" s="5">
        <v>84.9</v>
      </c>
      <c r="AT831" s="5">
        <v>84.9</v>
      </c>
      <c r="AU831" s="5">
        <v>84.9</v>
      </c>
      <c r="AV831" s="5">
        <v>84.9</v>
      </c>
      <c r="AW831" s="5">
        <v>84.9</v>
      </c>
      <c r="AX831" s="5">
        <v>84.9</v>
      </c>
      <c r="AY831" s="5">
        <v>85.5</v>
      </c>
      <c r="AZ831" s="5">
        <v>85.5</v>
      </c>
      <c r="BA831" s="5">
        <v>85.5</v>
      </c>
      <c r="BB831" s="5">
        <v>85.5</v>
      </c>
      <c r="BC831" s="5">
        <v>87.6</v>
      </c>
      <c r="BD831" s="5">
        <v>93.1</v>
      </c>
      <c r="BE831" s="5">
        <v>93.1</v>
      </c>
      <c r="BF831" s="5">
        <v>93.1</v>
      </c>
      <c r="BG831" s="5">
        <v>91.6</v>
      </c>
      <c r="BH831" s="5">
        <v>91.7</v>
      </c>
      <c r="BI831" s="5">
        <v>91.8</v>
      </c>
      <c r="BJ831" s="5">
        <v>91.8</v>
      </c>
      <c r="BK831" s="5">
        <v>93.8</v>
      </c>
      <c r="BL831" s="5">
        <v>91.7</v>
      </c>
      <c r="BM831" s="5">
        <v>91.7</v>
      </c>
      <c r="BN831" s="5">
        <v>90.1</v>
      </c>
      <c r="BO831" s="5">
        <v>90.1</v>
      </c>
      <c r="BP831" s="5">
        <v>89.9</v>
      </c>
      <c r="BQ831" s="5">
        <v>91.8</v>
      </c>
      <c r="BR831" s="5">
        <v>91.8</v>
      </c>
      <c r="BS831" s="5">
        <v>91.8</v>
      </c>
      <c r="BT831" s="5">
        <v>91.8</v>
      </c>
      <c r="BU831" s="5">
        <v>91.8</v>
      </c>
      <c r="BV831" s="5">
        <v>91.8</v>
      </c>
      <c r="BW831" s="5">
        <v>91.8</v>
      </c>
      <c r="BX831" s="5">
        <v>91.8</v>
      </c>
      <c r="BY831" s="5">
        <v>91.8</v>
      </c>
      <c r="BZ831" s="5">
        <v>91.8</v>
      </c>
      <c r="CA831" s="5">
        <v>92.1</v>
      </c>
      <c r="CB831" s="5">
        <v>89.5</v>
      </c>
      <c r="CC831" s="5">
        <v>89.4</v>
      </c>
      <c r="CD831" s="5">
        <v>89</v>
      </c>
      <c r="CE831" s="5">
        <v>88.8</v>
      </c>
      <c r="CF831" s="5">
        <v>90.2</v>
      </c>
      <c r="CG831" s="5">
        <v>92.9</v>
      </c>
      <c r="CH831" s="5">
        <v>91.9</v>
      </c>
      <c r="CI831" s="5">
        <v>92.8</v>
      </c>
      <c r="CJ831" s="5">
        <v>93.6</v>
      </c>
      <c r="CK831" s="5">
        <v>93.6</v>
      </c>
      <c r="CL831" s="5">
        <v>94.6</v>
      </c>
      <c r="CM831" s="5">
        <v>94.7</v>
      </c>
      <c r="CN831" s="5">
        <v>94.6</v>
      </c>
      <c r="CO831" s="5">
        <v>94.7</v>
      </c>
      <c r="CP831" s="5">
        <v>94.6</v>
      </c>
      <c r="CQ831" s="5">
        <v>94.6</v>
      </c>
      <c r="CR831" s="5">
        <v>94.6</v>
      </c>
      <c r="CS831" s="5">
        <v>95.3</v>
      </c>
      <c r="CT831" s="5">
        <v>94.8</v>
      </c>
      <c r="CU831" s="5">
        <v>93.9</v>
      </c>
      <c r="CV831" s="5">
        <v>93.9</v>
      </c>
      <c r="CW831" s="5">
        <v>94</v>
      </c>
      <c r="CX831" s="5">
        <v>95.8</v>
      </c>
      <c r="CY831" s="5">
        <v>94.7</v>
      </c>
      <c r="CZ831" s="5">
        <v>94.9</v>
      </c>
      <c r="DA831" s="5">
        <v>93</v>
      </c>
      <c r="DB831" s="5">
        <v>93</v>
      </c>
      <c r="DC831" s="5">
        <v>93.1</v>
      </c>
      <c r="DD831" s="5">
        <v>93.2</v>
      </c>
      <c r="DE831" s="5">
        <v>92.8</v>
      </c>
      <c r="DF831" s="5">
        <v>92.8</v>
      </c>
      <c r="DG831" s="5">
        <v>91.8</v>
      </c>
      <c r="DH831" s="5">
        <v>91.9</v>
      </c>
      <c r="DI831" s="5">
        <v>91.9</v>
      </c>
      <c r="DJ831" s="5">
        <v>91.4</v>
      </c>
      <c r="DK831" s="5">
        <v>92.7</v>
      </c>
      <c r="DL831" s="5">
        <v>93.3</v>
      </c>
      <c r="DM831" s="5">
        <v>92.3</v>
      </c>
      <c r="DN831" s="5">
        <v>93.6</v>
      </c>
      <c r="DO831" s="5">
        <v>93.4</v>
      </c>
      <c r="DP831" s="5">
        <v>91.5</v>
      </c>
      <c r="DQ831" s="5">
        <v>94.1</v>
      </c>
      <c r="DR831" s="5">
        <v>91.3</v>
      </c>
      <c r="DS831" s="5">
        <v>91.2</v>
      </c>
      <c r="DT831" s="5">
        <v>91.3</v>
      </c>
    </row>
    <row r="832" spans="1:124">
      <c r="A832" s="3" t="s">
        <v>1676</v>
      </c>
      <c r="B832" s="3" t="s">
        <v>1677</v>
      </c>
      <c r="C832" s="4">
        <v>2.7150000000000001E-2</v>
      </c>
      <c r="D832" s="5">
        <v>100</v>
      </c>
      <c r="E832" s="5">
        <v>100</v>
      </c>
      <c r="F832" s="5">
        <v>100</v>
      </c>
      <c r="G832" s="5">
        <v>100</v>
      </c>
      <c r="H832" s="5">
        <v>100</v>
      </c>
      <c r="I832" s="5">
        <v>100</v>
      </c>
      <c r="J832" s="5">
        <v>99.7</v>
      </c>
      <c r="K832" s="5">
        <v>99.7</v>
      </c>
      <c r="L832" s="5">
        <v>99.7</v>
      </c>
      <c r="M832" s="5">
        <v>99.7</v>
      </c>
      <c r="N832" s="5">
        <v>99.7</v>
      </c>
      <c r="O832" s="5">
        <v>104.6</v>
      </c>
      <c r="P832" s="5">
        <v>104.6</v>
      </c>
      <c r="Q832" s="5">
        <v>104.6</v>
      </c>
      <c r="R832" s="5">
        <v>104.6</v>
      </c>
      <c r="S832" s="5">
        <v>104.6</v>
      </c>
      <c r="T832" s="5">
        <v>104.6</v>
      </c>
      <c r="U832" s="5">
        <v>104.6</v>
      </c>
      <c r="V832" s="5">
        <v>104.6</v>
      </c>
      <c r="W832" s="5">
        <v>104.6</v>
      </c>
      <c r="X832" s="5">
        <v>104.6</v>
      </c>
      <c r="Y832" s="5">
        <v>104.6</v>
      </c>
      <c r="Z832" s="5">
        <v>108.9</v>
      </c>
      <c r="AA832" s="5">
        <v>108.9</v>
      </c>
      <c r="AB832" s="5">
        <v>109.2</v>
      </c>
      <c r="AC832" s="5">
        <v>109.2</v>
      </c>
      <c r="AD832" s="5">
        <v>109.2</v>
      </c>
      <c r="AE832" s="5">
        <v>109.4</v>
      </c>
      <c r="AF832" s="5">
        <v>109.4</v>
      </c>
      <c r="AG832" s="5">
        <v>109.4</v>
      </c>
      <c r="AH832" s="5">
        <v>109.4</v>
      </c>
      <c r="AI832" s="5">
        <v>109.4</v>
      </c>
      <c r="AJ832" s="5">
        <v>109.4</v>
      </c>
      <c r="AK832" s="5">
        <v>109.4</v>
      </c>
      <c r="AL832" s="5">
        <v>109.4</v>
      </c>
      <c r="AM832" s="5">
        <v>109.4</v>
      </c>
      <c r="AN832" s="5">
        <v>109.4</v>
      </c>
      <c r="AO832" s="5">
        <v>109.4</v>
      </c>
      <c r="AP832" s="5">
        <v>109.4</v>
      </c>
      <c r="AQ832" s="5">
        <v>109.4</v>
      </c>
      <c r="AR832" s="5">
        <v>109.4</v>
      </c>
      <c r="AS832" s="5">
        <v>109.4</v>
      </c>
      <c r="AT832" s="5">
        <v>109.4</v>
      </c>
      <c r="AU832" s="5">
        <v>109.4</v>
      </c>
      <c r="AV832" s="5">
        <v>109.4</v>
      </c>
      <c r="AW832" s="5">
        <v>109.4</v>
      </c>
      <c r="AX832" s="5">
        <v>109.4</v>
      </c>
      <c r="AY832" s="5">
        <v>109.4</v>
      </c>
      <c r="AZ832" s="5">
        <v>109.4</v>
      </c>
      <c r="BA832" s="5">
        <v>109.4</v>
      </c>
      <c r="BB832" s="5">
        <v>109.4</v>
      </c>
      <c r="BC832" s="5">
        <v>109.4</v>
      </c>
      <c r="BD832" s="5">
        <v>109.4</v>
      </c>
      <c r="BE832" s="5">
        <v>109.4</v>
      </c>
      <c r="BF832" s="5">
        <v>109.4</v>
      </c>
      <c r="BG832" s="5">
        <v>109.4</v>
      </c>
      <c r="BH832" s="5">
        <v>109.4</v>
      </c>
      <c r="BI832" s="5">
        <v>109.4</v>
      </c>
      <c r="BJ832" s="5">
        <v>109.4</v>
      </c>
      <c r="BK832" s="5">
        <v>109.4</v>
      </c>
      <c r="BL832" s="5">
        <v>109.4</v>
      </c>
      <c r="BM832" s="5">
        <v>109.4</v>
      </c>
      <c r="BN832" s="5">
        <v>109.4</v>
      </c>
      <c r="BO832" s="5">
        <v>109.4</v>
      </c>
      <c r="BP832" s="5">
        <v>109.4</v>
      </c>
      <c r="BQ832" s="5">
        <v>109.4</v>
      </c>
      <c r="BR832" s="5">
        <v>109.4</v>
      </c>
      <c r="BS832" s="5">
        <v>109.4</v>
      </c>
      <c r="BT832" s="5">
        <v>111.3</v>
      </c>
      <c r="BU832" s="5">
        <v>111.3</v>
      </c>
      <c r="BV832" s="5">
        <v>111.3</v>
      </c>
      <c r="BW832" s="5">
        <v>111.3</v>
      </c>
      <c r="BX832" s="5">
        <v>111.3</v>
      </c>
      <c r="BY832" s="5">
        <v>111.3</v>
      </c>
      <c r="BZ832" s="5">
        <v>111.3</v>
      </c>
      <c r="CA832" s="5">
        <v>111.3</v>
      </c>
      <c r="CB832" s="5">
        <v>111.3</v>
      </c>
      <c r="CC832" s="5">
        <v>111.3</v>
      </c>
      <c r="CD832" s="5">
        <v>111.3</v>
      </c>
      <c r="CE832" s="5">
        <v>111.3</v>
      </c>
      <c r="CF832" s="5">
        <v>111.3</v>
      </c>
      <c r="CG832" s="5">
        <v>111.3</v>
      </c>
      <c r="CH832" s="5">
        <v>111.3</v>
      </c>
      <c r="CI832" s="5">
        <v>111.3</v>
      </c>
      <c r="CJ832" s="5">
        <v>111.3</v>
      </c>
      <c r="CK832" s="5">
        <v>111.3</v>
      </c>
      <c r="CL832" s="5">
        <v>111.3</v>
      </c>
      <c r="CM832" s="5">
        <v>111.3</v>
      </c>
      <c r="CN832" s="5">
        <v>111.3</v>
      </c>
      <c r="CO832" s="5">
        <v>111.3</v>
      </c>
      <c r="CP832" s="5">
        <v>111.3</v>
      </c>
      <c r="CQ832" s="5">
        <v>111.3</v>
      </c>
      <c r="CR832" s="5">
        <v>111.3</v>
      </c>
      <c r="CS832" s="5">
        <v>111.3</v>
      </c>
      <c r="CT832" s="5">
        <v>111.3</v>
      </c>
      <c r="CU832" s="5">
        <v>111.3</v>
      </c>
      <c r="CV832" s="5">
        <v>111.3</v>
      </c>
      <c r="CW832" s="5">
        <v>111.3</v>
      </c>
      <c r="CX832" s="5">
        <v>111.3</v>
      </c>
      <c r="CY832" s="5">
        <v>111.3</v>
      </c>
      <c r="CZ832" s="5">
        <v>111.3</v>
      </c>
      <c r="DA832" s="5">
        <v>111.3</v>
      </c>
      <c r="DB832" s="5">
        <v>111.3</v>
      </c>
      <c r="DC832" s="5">
        <v>111.3</v>
      </c>
      <c r="DD832" s="5">
        <v>111.3</v>
      </c>
      <c r="DE832" s="5">
        <v>111.3</v>
      </c>
      <c r="DF832" s="5">
        <v>111.3</v>
      </c>
      <c r="DG832" s="5">
        <v>111.3</v>
      </c>
      <c r="DH832" s="5">
        <v>111.3</v>
      </c>
      <c r="DI832" s="5">
        <v>111.3</v>
      </c>
      <c r="DJ832" s="5">
        <v>111.3</v>
      </c>
      <c r="DK832" s="5">
        <v>111.3</v>
      </c>
      <c r="DL832" s="5">
        <v>111.3</v>
      </c>
      <c r="DM832" s="5">
        <v>111.3</v>
      </c>
      <c r="DN832" s="5">
        <v>111.3</v>
      </c>
      <c r="DO832" s="5">
        <v>111.3</v>
      </c>
      <c r="DP832" s="5">
        <v>111.3</v>
      </c>
      <c r="DQ832" s="5">
        <v>111.3</v>
      </c>
      <c r="DR832" s="5">
        <v>111.3</v>
      </c>
      <c r="DS832" s="5">
        <v>111.3</v>
      </c>
      <c r="DT832" s="5">
        <v>111.3</v>
      </c>
    </row>
    <row r="833" spans="1:124">
      <c r="A833" s="3" t="s">
        <v>1678</v>
      </c>
      <c r="B833" s="3" t="s">
        <v>1679</v>
      </c>
      <c r="C833" s="4">
        <v>1.891E-2</v>
      </c>
      <c r="D833" s="5">
        <v>87.1</v>
      </c>
      <c r="E833" s="5">
        <v>87.1</v>
      </c>
      <c r="F833" s="5">
        <v>87.1</v>
      </c>
      <c r="G833" s="5">
        <v>100.6</v>
      </c>
      <c r="H833" s="5">
        <v>116.7</v>
      </c>
      <c r="I833" s="5">
        <v>109</v>
      </c>
      <c r="J833" s="5">
        <v>109</v>
      </c>
      <c r="K833" s="5">
        <v>109</v>
      </c>
      <c r="L833" s="5">
        <v>109</v>
      </c>
      <c r="M833" s="5">
        <v>109</v>
      </c>
      <c r="N833" s="5">
        <v>109</v>
      </c>
      <c r="O833" s="5">
        <v>116.6</v>
      </c>
      <c r="P833" s="5">
        <v>116.6</v>
      </c>
      <c r="Q833" s="5">
        <v>116.6</v>
      </c>
      <c r="R833" s="5">
        <v>124.1</v>
      </c>
      <c r="S833" s="5">
        <v>124.1</v>
      </c>
      <c r="T833" s="5">
        <v>124.1</v>
      </c>
      <c r="U833" s="5">
        <v>123.1</v>
      </c>
      <c r="V833" s="5">
        <v>120.8</v>
      </c>
      <c r="W833" s="5">
        <v>124.1</v>
      </c>
      <c r="X833" s="5">
        <v>125.2</v>
      </c>
      <c r="Y833" s="5">
        <v>121.8</v>
      </c>
      <c r="Z833" s="5">
        <v>121.8</v>
      </c>
      <c r="AA833" s="5">
        <v>107.4</v>
      </c>
      <c r="AB833" s="5">
        <v>107.4</v>
      </c>
      <c r="AC833" s="5">
        <v>107.4</v>
      </c>
      <c r="AD833" s="5">
        <v>124.1</v>
      </c>
      <c r="AE833" s="5">
        <v>124.1</v>
      </c>
      <c r="AF833" s="5">
        <v>124.1</v>
      </c>
      <c r="AG833" s="5">
        <v>124.1</v>
      </c>
      <c r="AH833" s="5">
        <v>124.1</v>
      </c>
      <c r="AI833" s="5">
        <v>114.3</v>
      </c>
      <c r="AJ833" s="5">
        <v>123.6</v>
      </c>
      <c r="AK833" s="5">
        <v>123.6</v>
      </c>
      <c r="AL833" s="5">
        <v>112.4</v>
      </c>
      <c r="AM833" s="5">
        <v>107</v>
      </c>
      <c r="AN833" s="5">
        <v>107</v>
      </c>
      <c r="AO833" s="5">
        <v>107</v>
      </c>
      <c r="AP833" s="5">
        <v>107</v>
      </c>
      <c r="AQ833" s="5">
        <v>107</v>
      </c>
      <c r="AR833" s="5">
        <v>107</v>
      </c>
      <c r="AS833" s="5">
        <v>109.7</v>
      </c>
      <c r="AT833" s="5">
        <v>109.7</v>
      </c>
      <c r="AU833" s="5">
        <v>123</v>
      </c>
      <c r="AV833" s="5">
        <v>123</v>
      </c>
      <c r="AW833" s="5">
        <v>123</v>
      </c>
      <c r="AX833" s="5">
        <v>123</v>
      </c>
      <c r="AY833" s="5">
        <v>109.7</v>
      </c>
      <c r="AZ833" s="5">
        <v>109.7</v>
      </c>
      <c r="BA833" s="5">
        <v>109.7</v>
      </c>
      <c r="BB833" s="5">
        <v>109.7</v>
      </c>
      <c r="BC833" s="5">
        <v>109.7</v>
      </c>
      <c r="BD833" s="5">
        <v>129.19999999999999</v>
      </c>
      <c r="BE833" s="5">
        <v>129.19999999999999</v>
      </c>
      <c r="BF833" s="5">
        <v>129.19999999999999</v>
      </c>
      <c r="BG833" s="5">
        <v>129.19999999999999</v>
      </c>
      <c r="BH833" s="5">
        <v>129.19999999999999</v>
      </c>
      <c r="BI833" s="5">
        <v>129.19999999999999</v>
      </c>
      <c r="BJ833" s="5">
        <v>129.19999999999999</v>
      </c>
      <c r="BK833" s="5">
        <v>127.5</v>
      </c>
      <c r="BL833" s="5">
        <v>127.5</v>
      </c>
      <c r="BM833" s="5">
        <v>127.5</v>
      </c>
      <c r="BN833" s="5">
        <v>127.5</v>
      </c>
      <c r="BO833" s="5">
        <v>141.5</v>
      </c>
      <c r="BP833" s="5">
        <v>141.5</v>
      </c>
      <c r="BQ833" s="5">
        <v>141.5</v>
      </c>
      <c r="BR833" s="5">
        <v>141.5</v>
      </c>
      <c r="BS833" s="5">
        <v>141.5</v>
      </c>
      <c r="BT833" s="5">
        <v>141.5</v>
      </c>
      <c r="BU833" s="5">
        <v>141.5</v>
      </c>
      <c r="BV833" s="5">
        <v>141.5</v>
      </c>
      <c r="BW833" s="5">
        <v>141.5</v>
      </c>
      <c r="BX833" s="5">
        <v>141.5</v>
      </c>
      <c r="BY833" s="5">
        <v>141.5</v>
      </c>
      <c r="BZ833" s="5">
        <v>141.5</v>
      </c>
      <c r="CA833" s="5">
        <v>141.5</v>
      </c>
      <c r="CB833" s="5">
        <v>141.5</v>
      </c>
      <c r="CC833" s="5">
        <v>141.5</v>
      </c>
      <c r="CD833" s="5">
        <v>141.5</v>
      </c>
      <c r="CE833" s="5">
        <v>141.5</v>
      </c>
      <c r="CF833" s="5">
        <v>141.5</v>
      </c>
      <c r="CG833" s="5">
        <v>141.5</v>
      </c>
      <c r="CH833" s="5">
        <v>141.5</v>
      </c>
      <c r="CI833" s="5">
        <v>141.5</v>
      </c>
      <c r="CJ833" s="5">
        <v>141.5</v>
      </c>
      <c r="CK833" s="5">
        <v>141.5</v>
      </c>
      <c r="CL833" s="5">
        <v>140.4</v>
      </c>
      <c r="CM833" s="5">
        <v>140.4</v>
      </c>
      <c r="CN833" s="5">
        <v>140.4</v>
      </c>
      <c r="CO833" s="5">
        <v>140.4</v>
      </c>
      <c r="CP833" s="5">
        <v>140.4</v>
      </c>
      <c r="CQ833" s="5">
        <v>140.4</v>
      </c>
      <c r="CR833" s="5">
        <v>140.4</v>
      </c>
      <c r="CS833" s="5">
        <v>140.4</v>
      </c>
      <c r="CT833" s="5">
        <v>134.69999999999999</v>
      </c>
      <c r="CU833" s="5">
        <v>134.69999999999999</v>
      </c>
      <c r="CV833" s="5">
        <v>134.69999999999999</v>
      </c>
      <c r="CW833" s="5">
        <v>134.69999999999999</v>
      </c>
      <c r="CX833" s="5">
        <v>134.69999999999999</v>
      </c>
      <c r="CY833" s="5">
        <v>134.69999999999999</v>
      </c>
      <c r="CZ833" s="5">
        <v>134.69999999999999</v>
      </c>
      <c r="DA833" s="5">
        <v>134.69999999999999</v>
      </c>
      <c r="DB833" s="5">
        <v>134.69999999999999</v>
      </c>
      <c r="DC833" s="5">
        <v>134.69999999999999</v>
      </c>
      <c r="DD833" s="5">
        <v>134.69999999999999</v>
      </c>
      <c r="DE833" s="5">
        <v>134.69999999999999</v>
      </c>
      <c r="DF833" s="5">
        <v>134.69999999999999</v>
      </c>
      <c r="DG833" s="5">
        <v>134.69999999999999</v>
      </c>
      <c r="DH833" s="5">
        <v>134.69999999999999</v>
      </c>
      <c r="DI833" s="5">
        <v>134.69999999999999</v>
      </c>
      <c r="DJ833" s="5">
        <v>134.69999999999999</v>
      </c>
      <c r="DK833" s="5">
        <v>134.69999999999999</v>
      </c>
      <c r="DL833" s="5">
        <v>134.69999999999999</v>
      </c>
      <c r="DM833" s="5">
        <v>134.69999999999999</v>
      </c>
      <c r="DN833" s="5">
        <v>134.69999999999999</v>
      </c>
      <c r="DO833" s="5">
        <v>134.69999999999999</v>
      </c>
      <c r="DP833" s="5">
        <v>134.69999999999999</v>
      </c>
      <c r="DQ833" s="5">
        <v>134.69999999999999</v>
      </c>
      <c r="DR833" s="5">
        <v>134.69999999999999</v>
      </c>
      <c r="DS833" s="5">
        <v>134.69999999999999</v>
      </c>
      <c r="DT833" s="5">
        <v>134.69999999999999</v>
      </c>
    </row>
    <row r="834" spans="1:124">
      <c r="A834" s="3" t="s">
        <v>1680</v>
      </c>
      <c r="B834" s="3" t="s">
        <v>1681</v>
      </c>
      <c r="C834" s="4">
        <v>4.2000000000000002E-4</v>
      </c>
      <c r="D834" s="5">
        <v>101.9</v>
      </c>
      <c r="E834" s="5">
        <v>101.8</v>
      </c>
      <c r="F834" s="5">
        <v>101.6</v>
      </c>
      <c r="G834" s="5">
        <v>102</v>
      </c>
      <c r="H834" s="5">
        <v>101.4</v>
      </c>
      <c r="I834" s="5">
        <v>100.6</v>
      </c>
      <c r="J834" s="5">
        <v>100.2</v>
      </c>
      <c r="K834" s="5">
        <v>100.3</v>
      </c>
      <c r="L834" s="5">
        <v>101</v>
      </c>
      <c r="M834" s="5">
        <v>100.2</v>
      </c>
      <c r="N834" s="5">
        <v>100.2</v>
      </c>
      <c r="O834" s="5">
        <v>100.2</v>
      </c>
      <c r="P834" s="5">
        <v>102.6</v>
      </c>
      <c r="Q834" s="5">
        <v>104.4</v>
      </c>
      <c r="R834" s="5">
        <v>104.4</v>
      </c>
      <c r="S834" s="5">
        <v>105.1</v>
      </c>
      <c r="T834" s="5">
        <v>105.3</v>
      </c>
      <c r="U834" s="5">
        <v>105.4</v>
      </c>
      <c r="V834" s="5">
        <v>105.3</v>
      </c>
      <c r="W834" s="5">
        <v>105.3</v>
      </c>
      <c r="X834" s="5">
        <v>105.3</v>
      </c>
      <c r="Y834" s="5">
        <v>105.3</v>
      </c>
      <c r="Z834" s="5">
        <v>105.3</v>
      </c>
      <c r="AA834" s="5">
        <v>105.3</v>
      </c>
      <c r="AB834" s="5">
        <v>105.3</v>
      </c>
      <c r="AC834" s="5">
        <v>105.3</v>
      </c>
      <c r="AD834" s="5">
        <v>106.8</v>
      </c>
      <c r="AE834" s="5">
        <v>106.8</v>
      </c>
      <c r="AF834" s="5">
        <v>106.8</v>
      </c>
      <c r="AG834" s="5">
        <v>105.3</v>
      </c>
      <c r="AH834" s="5">
        <v>102.8</v>
      </c>
      <c r="AI834" s="5">
        <v>106.2</v>
      </c>
      <c r="AJ834" s="5">
        <v>109</v>
      </c>
      <c r="AK834" s="5">
        <v>99</v>
      </c>
      <c r="AL834" s="5">
        <v>99</v>
      </c>
      <c r="AM834" s="5">
        <v>104.3</v>
      </c>
      <c r="AN834" s="5">
        <v>103.4</v>
      </c>
      <c r="AO834" s="5">
        <v>105</v>
      </c>
      <c r="AP834" s="5">
        <v>102.3</v>
      </c>
      <c r="AQ834" s="5">
        <v>100.7</v>
      </c>
      <c r="AR834" s="5">
        <v>103.2</v>
      </c>
      <c r="AS834" s="5">
        <v>101.7</v>
      </c>
      <c r="AT834" s="5">
        <v>101.7</v>
      </c>
      <c r="AU834" s="5">
        <v>102.1</v>
      </c>
      <c r="AV834" s="5">
        <v>102.7</v>
      </c>
      <c r="AW834" s="5">
        <v>102.7</v>
      </c>
      <c r="AX834" s="5">
        <v>101.8</v>
      </c>
      <c r="AY834" s="5">
        <v>99.2</v>
      </c>
      <c r="AZ834" s="5">
        <v>96.7</v>
      </c>
      <c r="BA834" s="5">
        <v>98.8</v>
      </c>
      <c r="BB834" s="5">
        <v>100.3</v>
      </c>
      <c r="BC834" s="5">
        <v>101.8</v>
      </c>
      <c r="BD834" s="5">
        <v>102.8</v>
      </c>
      <c r="BE834" s="5">
        <v>97</v>
      </c>
      <c r="BF834" s="5">
        <v>96.2</v>
      </c>
      <c r="BG834" s="5">
        <v>95.3</v>
      </c>
      <c r="BH834" s="5">
        <v>95.3</v>
      </c>
      <c r="BI834" s="5">
        <v>95.3</v>
      </c>
      <c r="BJ834" s="5">
        <v>95.3</v>
      </c>
      <c r="BK834" s="5">
        <v>95.3</v>
      </c>
      <c r="BL834" s="5">
        <v>95.3</v>
      </c>
      <c r="BM834" s="5">
        <v>95.3</v>
      </c>
      <c r="BN834" s="5">
        <v>95.3</v>
      </c>
      <c r="BO834" s="5">
        <v>95.3</v>
      </c>
      <c r="BP834" s="5">
        <v>95.3</v>
      </c>
      <c r="BQ834" s="5">
        <v>95.3</v>
      </c>
      <c r="BR834" s="5">
        <v>95.3</v>
      </c>
      <c r="BS834" s="5">
        <v>95.3</v>
      </c>
      <c r="BT834" s="5">
        <v>95.3</v>
      </c>
      <c r="BU834" s="5">
        <v>95.3</v>
      </c>
      <c r="BV834" s="5">
        <v>97.2</v>
      </c>
      <c r="BW834" s="5">
        <v>93.1</v>
      </c>
      <c r="BX834" s="5">
        <v>93.1</v>
      </c>
      <c r="BY834" s="5">
        <v>93.1</v>
      </c>
      <c r="BZ834" s="5">
        <v>92.9</v>
      </c>
      <c r="CA834" s="5">
        <v>93.3</v>
      </c>
      <c r="CB834" s="5">
        <v>93.2</v>
      </c>
      <c r="CC834" s="5">
        <v>94.1</v>
      </c>
      <c r="CD834" s="5">
        <v>95.2</v>
      </c>
      <c r="CE834" s="5">
        <v>93.6</v>
      </c>
      <c r="CF834" s="5">
        <v>93.7</v>
      </c>
      <c r="CG834" s="5">
        <v>93.6</v>
      </c>
      <c r="CH834" s="5">
        <v>94.8</v>
      </c>
      <c r="CI834" s="5">
        <v>94.7</v>
      </c>
      <c r="CJ834" s="5">
        <v>92.6</v>
      </c>
      <c r="CK834" s="5">
        <v>92.6</v>
      </c>
      <c r="CL834" s="5">
        <v>92.6</v>
      </c>
      <c r="CM834" s="5">
        <v>92.6</v>
      </c>
      <c r="CN834" s="5">
        <v>92.6</v>
      </c>
      <c r="CO834" s="5">
        <v>92.6</v>
      </c>
      <c r="CP834" s="5">
        <v>92.6</v>
      </c>
      <c r="CQ834" s="5">
        <v>92.6</v>
      </c>
      <c r="CR834" s="5">
        <v>92.6</v>
      </c>
      <c r="CS834" s="5">
        <v>92.6</v>
      </c>
      <c r="CT834" s="5">
        <v>92.6</v>
      </c>
      <c r="CU834" s="5">
        <v>92.6</v>
      </c>
      <c r="CV834" s="5">
        <v>92.6</v>
      </c>
      <c r="CW834" s="5">
        <v>92.6</v>
      </c>
      <c r="CX834" s="5">
        <v>92.6</v>
      </c>
      <c r="CY834" s="5">
        <v>92.6</v>
      </c>
      <c r="CZ834" s="5">
        <v>92.6</v>
      </c>
      <c r="DA834" s="5">
        <v>92.6</v>
      </c>
      <c r="DB834" s="5">
        <v>92.6</v>
      </c>
      <c r="DC834" s="5">
        <v>92.3</v>
      </c>
      <c r="DD834" s="5">
        <v>92.4</v>
      </c>
      <c r="DE834" s="5">
        <v>92.4</v>
      </c>
      <c r="DF834" s="5">
        <v>91.9</v>
      </c>
      <c r="DG834" s="5">
        <v>93.6</v>
      </c>
      <c r="DH834" s="5">
        <v>92.6</v>
      </c>
      <c r="DI834" s="5">
        <v>92.3</v>
      </c>
      <c r="DJ834" s="5">
        <v>93.6</v>
      </c>
      <c r="DK834" s="5">
        <v>91.9</v>
      </c>
      <c r="DL834" s="5">
        <v>95.3</v>
      </c>
      <c r="DM834" s="5">
        <v>92.3</v>
      </c>
      <c r="DN834" s="5">
        <v>91.9</v>
      </c>
      <c r="DO834" s="5">
        <v>94.8</v>
      </c>
      <c r="DP834" s="5">
        <v>94.8</v>
      </c>
      <c r="DQ834" s="5">
        <v>95.5</v>
      </c>
      <c r="DR834" s="5">
        <v>94.8</v>
      </c>
      <c r="DS834" s="5">
        <v>95.4</v>
      </c>
      <c r="DT834" s="5">
        <v>95.5</v>
      </c>
    </row>
    <row r="835" spans="1:124">
      <c r="A835" s="3" t="s">
        <v>1682</v>
      </c>
      <c r="B835" s="3" t="s">
        <v>1683</v>
      </c>
      <c r="C835" s="4">
        <v>1.3020499999999999</v>
      </c>
      <c r="D835" s="5">
        <v>98.4</v>
      </c>
      <c r="E835" s="5">
        <v>100.9</v>
      </c>
      <c r="F835" s="5">
        <v>102.4</v>
      </c>
      <c r="G835" s="5">
        <v>103.3</v>
      </c>
      <c r="H835" s="5">
        <v>101.7</v>
      </c>
      <c r="I835" s="5">
        <v>102.3</v>
      </c>
      <c r="J835" s="5">
        <v>103</v>
      </c>
      <c r="K835" s="5">
        <v>99.8</v>
      </c>
      <c r="L835" s="5">
        <v>97.5</v>
      </c>
      <c r="M835" s="5">
        <v>102.9</v>
      </c>
      <c r="N835" s="5">
        <v>99.2</v>
      </c>
      <c r="O835" s="5">
        <v>98.4</v>
      </c>
      <c r="P835" s="5">
        <v>97.1</v>
      </c>
      <c r="Q835" s="5">
        <v>100.1</v>
      </c>
      <c r="R835" s="5">
        <v>101.5</v>
      </c>
      <c r="S835" s="5">
        <v>101.1</v>
      </c>
      <c r="T835" s="5">
        <v>101.1</v>
      </c>
      <c r="U835" s="5">
        <v>100.5</v>
      </c>
      <c r="V835" s="5">
        <v>98.1</v>
      </c>
      <c r="W835" s="5">
        <v>97</v>
      </c>
      <c r="X835" s="5">
        <v>96.6</v>
      </c>
      <c r="Y835" s="5">
        <v>99.2</v>
      </c>
      <c r="Z835" s="5">
        <v>95</v>
      </c>
      <c r="AA835" s="5">
        <v>98.5</v>
      </c>
      <c r="AB835" s="5">
        <v>97.8</v>
      </c>
      <c r="AC835" s="5">
        <v>100.2</v>
      </c>
      <c r="AD835" s="5">
        <v>101.5</v>
      </c>
      <c r="AE835" s="5">
        <v>100.6</v>
      </c>
      <c r="AF835" s="5">
        <v>104.5</v>
      </c>
      <c r="AG835" s="5">
        <v>106.9</v>
      </c>
      <c r="AH835" s="5">
        <v>106.6</v>
      </c>
      <c r="AI835" s="5">
        <v>102.7</v>
      </c>
      <c r="AJ835" s="5">
        <v>95.2</v>
      </c>
      <c r="AK835" s="5">
        <v>103.1</v>
      </c>
      <c r="AL835" s="5">
        <v>98.7</v>
      </c>
      <c r="AM835" s="5">
        <v>98.6</v>
      </c>
      <c r="AN835" s="5">
        <v>97</v>
      </c>
      <c r="AO835" s="5">
        <v>98.8</v>
      </c>
      <c r="AP835" s="5">
        <v>101.2</v>
      </c>
      <c r="AQ835" s="5">
        <v>101.5</v>
      </c>
      <c r="AR835" s="5">
        <v>103.1</v>
      </c>
      <c r="AS835" s="5">
        <v>103.2</v>
      </c>
      <c r="AT835" s="5">
        <v>102.3</v>
      </c>
      <c r="AU835" s="5">
        <v>101</v>
      </c>
      <c r="AV835" s="5">
        <v>101</v>
      </c>
      <c r="AW835" s="5">
        <v>102.3</v>
      </c>
      <c r="AX835" s="5">
        <v>101.6</v>
      </c>
      <c r="AY835" s="5">
        <v>100.3</v>
      </c>
      <c r="AZ835" s="5">
        <v>98.9</v>
      </c>
      <c r="BA835" s="5">
        <v>99.6</v>
      </c>
      <c r="BB835" s="5">
        <v>102</v>
      </c>
      <c r="BC835" s="5">
        <v>100.3</v>
      </c>
      <c r="BD835" s="5">
        <v>102.7</v>
      </c>
      <c r="BE835" s="5">
        <v>102.7</v>
      </c>
      <c r="BF835" s="5">
        <v>102.7</v>
      </c>
      <c r="BG835" s="5">
        <v>103.8</v>
      </c>
      <c r="BH835" s="5">
        <v>104.7</v>
      </c>
      <c r="BI835" s="5">
        <v>105.9</v>
      </c>
      <c r="BJ835" s="5">
        <v>104.9</v>
      </c>
      <c r="BK835" s="5">
        <v>105.1</v>
      </c>
      <c r="BL835" s="5">
        <v>102.8</v>
      </c>
      <c r="BM835" s="5">
        <v>104</v>
      </c>
      <c r="BN835" s="5">
        <v>104.3</v>
      </c>
      <c r="BO835" s="5">
        <v>104.2</v>
      </c>
      <c r="BP835" s="5">
        <v>104.1</v>
      </c>
      <c r="BQ835" s="5">
        <v>104.6</v>
      </c>
      <c r="BR835" s="5">
        <v>105.8</v>
      </c>
      <c r="BS835" s="5">
        <v>106.1</v>
      </c>
      <c r="BT835" s="5">
        <v>107</v>
      </c>
      <c r="BU835" s="5">
        <v>107.5</v>
      </c>
      <c r="BV835" s="5">
        <v>107.8</v>
      </c>
      <c r="BW835" s="5">
        <v>105.2</v>
      </c>
      <c r="BX835" s="5">
        <v>105.1</v>
      </c>
      <c r="BY835" s="5">
        <v>105.2</v>
      </c>
      <c r="BZ835" s="5">
        <v>105.4</v>
      </c>
      <c r="CA835" s="5">
        <v>106.1</v>
      </c>
      <c r="CB835" s="5">
        <v>105.6</v>
      </c>
      <c r="CC835" s="5">
        <v>106.4</v>
      </c>
      <c r="CD835" s="5">
        <v>106.8</v>
      </c>
      <c r="CE835" s="5">
        <v>107</v>
      </c>
      <c r="CF835" s="5">
        <v>107.5</v>
      </c>
      <c r="CG835" s="5">
        <v>107.9</v>
      </c>
      <c r="CH835" s="5">
        <v>107.9</v>
      </c>
      <c r="CI835" s="5">
        <v>108.3</v>
      </c>
      <c r="CJ835" s="5">
        <v>109.4</v>
      </c>
      <c r="CK835" s="5">
        <v>112.9</v>
      </c>
      <c r="CL835" s="5">
        <v>113</v>
      </c>
      <c r="CM835" s="5">
        <v>113.8</v>
      </c>
      <c r="CN835" s="5">
        <v>113.9</v>
      </c>
      <c r="CO835" s="5">
        <v>114.3</v>
      </c>
      <c r="CP835" s="5">
        <v>114.4</v>
      </c>
      <c r="CQ835" s="5">
        <v>114.7</v>
      </c>
      <c r="CR835" s="5">
        <v>114.7</v>
      </c>
      <c r="CS835" s="5">
        <v>115.2</v>
      </c>
      <c r="CT835" s="5">
        <v>117.6</v>
      </c>
      <c r="CU835" s="5">
        <v>117.6</v>
      </c>
      <c r="CV835" s="5">
        <v>117.6</v>
      </c>
      <c r="CW835" s="5">
        <v>122.2</v>
      </c>
      <c r="CX835" s="5">
        <v>122.6</v>
      </c>
      <c r="CY835" s="5">
        <v>124</v>
      </c>
      <c r="CZ835" s="5">
        <v>124.5</v>
      </c>
      <c r="DA835" s="5">
        <v>124.9</v>
      </c>
      <c r="DB835" s="5">
        <v>125.6</v>
      </c>
      <c r="DC835" s="5">
        <v>126.5</v>
      </c>
      <c r="DD835" s="5">
        <v>126.1</v>
      </c>
      <c r="DE835" s="5">
        <v>127.1</v>
      </c>
      <c r="DF835" s="5">
        <v>127.7</v>
      </c>
      <c r="DG835" s="5">
        <v>127.5</v>
      </c>
      <c r="DH835" s="5">
        <v>127.5</v>
      </c>
      <c r="DI835" s="5">
        <v>129</v>
      </c>
      <c r="DJ835" s="5">
        <v>127.3</v>
      </c>
      <c r="DK835" s="5">
        <v>129.69999999999999</v>
      </c>
      <c r="DL835" s="5">
        <v>130.1</v>
      </c>
      <c r="DM835" s="5">
        <v>131</v>
      </c>
      <c r="DN835" s="5">
        <v>131.80000000000001</v>
      </c>
      <c r="DO835" s="5">
        <v>132.19999999999999</v>
      </c>
      <c r="DP835" s="5">
        <v>132.80000000000001</v>
      </c>
      <c r="DQ835" s="5">
        <v>133.1</v>
      </c>
      <c r="DR835" s="5">
        <v>133.6</v>
      </c>
      <c r="DS835" s="5">
        <v>133.6</v>
      </c>
      <c r="DT835" s="5">
        <v>134.19999999999999</v>
      </c>
    </row>
    <row r="836" spans="1:124">
      <c r="A836" s="3" t="s">
        <v>1684</v>
      </c>
      <c r="B836" s="3" t="s">
        <v>1685</v>
      </c>
      <c r="C836" s="4">
        <v>1.1660999999999999</v>
      </c>
      <c r="D836" s="5">
        <v>98</v>
      </c>
      <c r="E836" s="5">
        <v>100.7</v>
      </c>
      <c r="F836" s="5">
        <v>102.2</v>
      </c>
      <c r="G836" s="5">
        <v>103.2</v>
      </c>
      <c r="H836" s="5">
        <v>101.7</v>
      </c>
      <c r="I836" s="5">
        <v>102.3</v>
      </c>
      <c r="J836" s="5">
        <v>102.9</v>
      </c>
      <c r="K836" s="5">
        <v>99.8</v>
      </c>
      <c r="L836" s="5">
        <v>97.4</v>
      </c>
      <c r="M836" s="5">
        <v>102.8</v>
      </c>
      <c r="N836" s="5">
        <v>99</v>
      </c>
      <c r="O836" s="5">
        <v>98.2</v>
      </c>
      <c r="P836" s="5">
        <v>96.8</v>
      </c>
      <c r="Q836" s="5">
        <v>100</v>
      </c>
      <c r="R836" s="5">
        <v>101.5</v>
      </c>
      <c r="S836" s="5">
        <v>101.1</v>
      </c>
      <c r="T836" s="5">
        <v>101</v>
      </c>
      <c r="U836" s="5">
        <v>100.4</v>
      </c>
      <c r="V836" s="5">
        <v>98.1</v>
      </c>
      <c r="W836" s="5">
        <v>97.1</v>
      </c>
      <c r="X836" s="5">
        <v>96.8</v>
      </c>
      <c r="Y836" s="5">
        <v>99.4</v>
      </c>
      <c r="Z836" s="5">
        <v>95</v>
      </c>
      <c r="AA836" s="5">
        <v>98.7</v>
      </c>
      <c r="AB836" s="5">
        <v>98.2</v>
      </c>
      <c r="AC836" s="5">
        <v>100.6</v>
      </c>
      <c r="AD836" s="5">
        <v>102.1</v>
      </c>
      <c r="AE836" s="5">
        <v>101.1</v>
      </c>
      <c r="AF836" s="5">
        <v>105.1</v>
      </c>
      <c r="AG836" s="5">
        <v>107.2</v>
      </c>
      <c r="AH836" s="5">
        <v>106.9</v>
      </c>
      <c r="AI836" s="5">
        <v>102.8</v>
      </c>
      <c r="AJ836" s="5">
        <v>94.6</v>
      </c>
      <c r="AK836" s="5">
        <v>103.2</v>
      </c>
      <c r="AL836" s="5">
        <v>98.5</v>
      </c>
      <c r="AM836" s="5">
        <v>98.4</v>
      </c>
      <c r="AN836" s="5">
        <v>96.7</v>
      </c>
      <c r="AO836" s="5">
        <v>98.7</v>
      </c>
      <c r="AP836" s="5">
        <v>101.1</v>
      </c>
      <c r="AQ836" s="5">
        <v>101.5</v>
      </c>
      <c r="AR836" s="5">
        <v>103.4</v>
      </c>
      <c r="AS836" s="5">
        <v>103.5</v>
      </c>
      <c r="AT836" s="5">
        <v>102.3</v>
      </c>
      <c r="AU836" s="5">
        <v>101.5</v>
      </c>
      <c r="AV836" s="5">
        <v>101.6</v>
      </c>
      <c r="AW836" s="5">
        <v>103.1</v>
      </c>
      <c r="AX836" s="5">
        <v>102.4</v>
      </c>
      <c r="AY836" s="5">
        <v>100.5</v>
      </c>
      <c r="AZ836" s="5">
        <v>99</v>
      </c>
      <c r="BA836" s="5">
        <v>99.8</v>
      </c>
      <c r="BB836" s="5">
        <v>102.5</v>
      </c>
      <c r="BC836" s="5">
        <v>100.6</v>
      </c>
      <c r="BD836" s="5">
        <v>103.4</v>
      </c>
      <c r="BE836" s="5">
        <v>103.4</v>
      </c>
      <c r="BF836" s="5">
        <v>103.4</v>
      </c>
      <c r="BG836" s="5">
        <v>104</v>
      </c>
      <c r="BH836" s="5">
        <v>105</v>
      </c>
      <c r="BI836" s="5">
        <v>106.3</v>
      </c>
      <c r="BJ836" s="5">
        <v>105.2</v>
      </c>
      <c r="BK836" s="5">
        <v>105.3</v>
      </c>
      <c r="BL836" s="5">
        <v>102.7</v>
      </c>
      <c r="BM836" s="5">
        <v>104.2</v>
      </c>
      <c r="BN836" s="5">
        <v>104.5</v>
      </c>
      <c r="BO836" s="5">
        <v>104.4</v>
      </c>
      <c r="BP836" s="5">
        <v>104.4</v>
      </c>
      <c r="BQ836" s="5">
        <v>105</v>
      </c>
      <c r="BR836" s="5">
        <v>106.3</v>
      </c>
      <c r="BS836" s="5">
        <v>106.7</v>
      </c>
      <c r="BT836" s="5">
        <v>107.6</v>
      </c>
      <c r="BU836" s="5">
        <v>108.2</v>
      </c>
      <c r="BV836" s="5">
        <v>108.3</v>
      </c>
      <c r="BW836" s="5">
        <v>105.4</v>
      </c>
      <c r="BX836" s="5">
        <v>105.2</v>
      </c>
      <c r="BY836" s="5">
        <v>105.4</v>
      </c>
      <c r="BZ836" s="5">
        <v>105.6</v>
      </c>
      <c r="CA836" s="5">
        <v>106.2</v>
      </c>
      <c r="CB836" s="5">
        <v>105.7</v>
      </c>
      <c r="CC836" s="5">
        <v>106.5</v>
      </c>
      <c r="CD836" s="5">
        <v>107.1</v>
      </c>
      <c r="CE836" s="5">
        <v>107.4</v>
      </c>
      <c r="CF836" s="5">
        <v>107.9</v>
      </c>
      <c r="CG836" s="5">
        <v>108.5</v>
      </c>
      <c r="CH836" s="5">
        <v>108.3</v>
      </c>
      <c r="CI836" s="5">
        <v>108.7</v>
      </c>
      <c r="CJ836" s="5">
        <v>109.9</v>
      </c>
      <c r="CK836" s="5">
        <v>113.9</v>
      </c>
      <c r="CL836" s="5">
        <v>113.9</v>
      </c>
      <c r="CM836" s="5">
        <v>114.8</v>
      </c>
      <c r="CN836" s="5">
        <v>114.8</v>
      </c>
      <c r="CO836" s="5">
        <v>115.1</v>
      </c>
      <c r="CP836" s="5">
        <v>115.3</v>
      </c>
      <c r="CQ836" s="5">
        <v>115.5</v>
      </c>
      <c r="CR836" s="5">
        <v>115.6</v>
      </c>
      <c r="CS836" s="5">
        <v>115.9</v>
      </c>
      <c r="CT836" s="5">
        <v>118.4</v>
      </c>
      <c r="CU836" s="5">
        <v>118.6</v>
      </c>
      <c r="CV836" s="5">
        <v>118.6</v>
      </c>
      <c r="CW836" s="5">
        <v>123.8</v>
      </c>
      <c r="CX836" s="5">
        <v>124.1</v>
      </c>
      <c r="CY836" s="5">
        <v>125.4</v>
      </c>
      <c r="CZ836" s="5">
        <v>126.3</v>
      </c>
      <c r="DA836" s="5">
        <v>126.7</v>
      </c>
      <c r="DB836" s="5">
        <v>127.4</v>
      </c>
      <c r="DC836" s="5">
        <v>128.4</v>
      </c>
      <c r="DD836" s="5">
        <v>127.6</v>
      </c>
      <c r="DE836" s="5">
        <v>128.6</v>
      </c>
      <c r="DF836" s="5">
        <v>129.30000000000001</v>
      </c>
      <c r="DG836" s="5">
        <v>129</v>
      </c>
      <c r="DH836" s="5">
        <v>129.1</v>
      </c>
      <c r="DI836" s="5">
        <v>130.69999999999999</v>
      </c>
      <c r="DJ836" s="5">
        <v>128.5</v>
      </c>
      <c r="DK836" s="5">
        <v>131.19999999999999</v>
      </c>
      <c r="DL836" s="5">
        <v>131.69999999999999</v>
      </c>
      <c r="DM836" s="5">
        <v>132.80000000000001</v>
      </c>
      <c r="DN836" s="5">
        <v>133.6</v>
      </c>
      <c r="DO836" s="5">
        <v>134.1</v>
      </c>
      <c r="DP836" s="5">
        <v>134.30000000000001</v>
      </c>
      <c r="DQ836" s="5">
        <v>134.69999999999999</v>
      </c>
      <c r="DR836" s="5">
        <v>135.4</v>
      </c>
      <c r="DS836" s="5">
        <v>135.4</v>
      </c>
      <c r="DT836" s="5">
        <v>136</v>
      </c>
    </row>
    <row r="837" spans="1:124">
      <c r="A837" s="3" t="s">
        <v>1686</v>
      </c>
      <c r="B837" s="3" t="s">
        <v>1687</v>
      </c>
      <c r="C837" s="4">
        <v>0.12322</v>
      </c>
      <c r="D837" s="5">
        <v>101.3</v>
      </c>
      <c r="E837" s="5">
        <v>102.5</v>
      </c>
      <c r="F837" s="5">
        <v>104.3</v>
      </c>
      <c r="G837" s="5">
        <v>104.3</v>
      </c>
      <c r="H837" s="5">
        <v>100.5</v>
      </c>
      <c r="I837" s="5">
        <v>101.8</v>
      </c>
      <c r="J837" s="5">
        <v>103.4</v>
      </c>
      <c r="K837" s="5">
        <v>99.1</v>
      </c>
      <c r="L837" s="5">
        <v>97.1</v>
      </c>
      <c r="M837" s="5">
        <v>103</v>
      </c>
      <c r="N837" s="5">
        <v>99.8</v>
      </c>
      <c r="O837" s="5">
        <v>98.6</v>
      </c>
      <c r="P837" s="5">
        <v>98.7</v>
      </c>
      <c r="Q837" s="5">
        <v>99.3</v>
      </c>
      <c r="R837" s="5">
        <v>100.1</v>
      </c>
      <c r="S837" s="5">
        <v>100.9</v>
      </c>
      <c r="T837" s="5">
        <v>100.4</v>
      </c>
      <c r="U837" s="5">
        <v>99.3</v>
      </c>
      <c r="V837" s="5">
        <v>95.1</v>
      </c>
      <c r="W837" s="5">
        <v>94.4</v>
      </c>
      <c r="X837" s="5">
        <v>93</v>
      </c>
      <c r="Y837" s="5">
        <v>95.8</v>
      </c>
      <c r="Z837" s="5">
        <v>93</v>
      </c>
      <c r="AA837" s="5">
        <v>95.3</v>
      </c>
      <c r="AB837" s="5">
        <v>92</v>
      </c>
      <c r="AC837" s="5">
        <v>94.4</v>
      </c>
      <c r="AD837" s="5">
        <v>94.6</v>
      </c>
      <c r="AE837" s="5">
        <v>94.8</v>
      </c>
      <c r="AF837" s="5">
        <v>97.9</v>
      </c>
      <c r="AG837" s="5">
        <v>103.7</v>
      </c>
      <c r="AH837" s="5">
        <v>102.7</v>
      </c>
      <c r="AI837" s="5">
        <v>100</v>
      </c>
      <c r="AJ837" s="5">
        <v>98.8</v>
      </c>
      <c r="AK837" s="5">
        <v>100.1</v>
      </c>
      <c r="AL837" s="5">
        <v>98.6</v>
      </c>
      <c r="AM837" s="5">
        <v>98.8</v>
      </c>
      <c r="AN837" s="5">
        <v>97.8</v>
      </c>
      <c r="AO837" s="5">
        <v>98.5</v>
      </c>
      <c r="AP837" s="5">
        <v>99.9</v>
      </c>
      <c r="AQ837" s="5">
        <v>100.2</v>
      </c>
      <c r="AR837" s="5">
        <v>99.4</v>
      </c>
      <c r="AS837" s="5">
        <v>99.6</v>
      </c>
      <c r="AT837" s="5">
        <v>100.4</v>
      </c>
      <c r="AU837" s="5">
        <v>94.5</v>
      </c>
      <c r="AV837" s="5">
        <v>94</v>
      </c>
      <c r="AW837" s="5">
        <v>93.1</v>
      </c>
      <c r="AX837" s="5">
        <v>93.1</v>
      </c>
      <c r="AY837" s="5">
        <v>95.8</v>
      </c>
      <c r="AZ837" s="5">
        <v>95.5</v>
      </c>
      <c r="BA837" s="5">
        <v>95.5</v>
      </c>
      <c r="BB837" s="5">
        <v>95.5</v>
      </c>
      <c r="BC837" s="5">
        <v>95.5</v>
      </c>
      <c r="BD837" s="5">
        <v>94.6</v>
      </c>
      <c r="BE837" s="5">
        <v>94.6</v>
      </c>
      <c r="BF837" s="5">
        <v>94.6</v>
      </c>
      <c r="BG837" s="5">
        <v>100.2</v>
      </c>
      <c r="BH837" s="5">
        <v>100</v>
      </c>
      <c r="BI837" s="5">
        <v>100</v>
      </c>
      <c r="BJ837" s="5">
        <v>100</v>
      </c>
      <c r="BK837" s="5">
        <v>101</v>
      </c>
      <c r="BL837" s="5">
        <v>101</v>
      </c>
      <c r="BM837" s="5">
        <v>100.6</v>
      </c>
      <c r="BN837" s="5">
        <v>100.2</v>
      </c>
      <c r="BO837" s="5">
        <v>99</v>
      </c>
      <c r="BP837" s="5">
        <v>98.7</v>
      </c>
      <c r="BQ837" s="5">
        <v>98.6</v>
      </c>
      <c r="BR837" s="5">
        <v>98.8</v>
      </c>
      <c r="BS837" s="5">
        <v>98.5</v>
      </c>
      <c r="BT837" s="5">
        <v>98.9</v>
      </c>
      <c r="BU837" s="5">
        <v>98.8</v>
      </c>
      <c r="BV837" s="5">
        <v>100.8</v>
      </c>
      <c r="BW837" s="5">
        <v>101.1</v>
      </c>
      <c r="BX837" s="5">
        <v>101.5</v>
      </c>
      <c r="BY837" s="5">
        <v>101.4</v>
      </c>
      <c r="BZ837" s="5">
        <v>101.3</v>
      </c>
      <c r="CA837" s="5">
        <v>102.1</v>
      </c>
      <c r="CB837" s="5">
        <v>102.1</v>
      </c>
      <c r="CC837" s="5">
        <v>102.1</v>
      </c>
      <c r="CD837" s="5">
        <v>100.9</v>
      </c>
      <c r="CE837" s="5">
        <v>101.1</v>
      </c>
      <c r="CF837" s="5">
        <v>100.9</v>
      </c>
      <c r="CG837" s="5">
        <v>100.3</v>
      </c>
      <c r="CH837" s="5">
        <v>101.1</v>
      </c>
      <c r="CI837" s="5">
        <v>101.5</v>
      </c>
      <c r="CJ837" s="5">
        <v>101.8</v>
      </c>
      <c r="CK837" s="5">
        <v>101.4</v>
      </c>
      <c r="CL837" s="5">
        <v>101.8</v>
      </c>
      <c r="CM837" s="5">
        <v>101.8</v>
      </c>
      <c r="CN837" s="5">
        <v>103.8</v>
      </c>
      <c r="CO837" s="5">
        <v>104.4</v>
      </c>
      <c r="CP837" s="5">
        <v>103.6</v>
      </c>
      <c r="CQ837" s="5">
        <v>105.4</v>
      </c>
      <c r="CR837" s="5">
        <v>104.4</v>
      </c>
      <c r="CS837" s="5">
        <v>105.9</v>
      </c>
      <c r="CT837" s="5">
        <v>107.4</v>
      </c>
      <c r="CU837" s="5">
        <v>105.5</v>
      </c>
      <c r="CV837" s="5">
        <v>105.9</v>
      </c>
      <c r="CW837" s="5">
        <v>105.3</v>
      </c>
      <c r="CX837" s="5">
        <v>106.5</v>
      </c>
      <c r="CY837" s="5">
        <v>108.1</v>
      </c>
      <c r="CZ837" s="5">
        <v>104.6</v>
      </c>
      <c r="DA837" s="5">
        <v>105.3</v>
      </c>
      <c r="DB837" s="5">
        <v>106</v>
      </c>
      <c r="DC837" s="5">
        <v>106.4</v>
      </c>
      <c r="DD837" s="5">
        <v>109.3</v>
      </c>
      <c r="DE837" s="5">
        <v>110.1</v>
      </c>
      <c r="DF837" s="5">
        <v>110.3</v>
      </c>
      <c r="DG837" s="5">
        <v>110.6</v>
      </c>
      <c r="DH837" s="5">
        <v>110.5</v>
      </c>
      <c r="DI837" s="5">
        <v>110.5</v>
      </c>
      <c r="DJ837" s="5">
        <v>112.5</v>
      </c>
      <c r="DK837" s="5">
        <v>113.3</v>
      </c>
      <c r="DL837" s="5">
        <v>113.3</v>
      </c>
      <c r="DM837" s="5">
        <v>111.9</v>
      </c>
      <c r="DN837" s="5">
        <v>112.1</v>
      </c>
      <c r="DO837" s="5">
        <v>112.6</v>
      </c>
      <c r="DP837" s="5">
        <v>115.9</v>
      </c>
      <c r="DQ837" s="5">
        <v>114.8</v>
      </c>
      <c r="DR837" s="5">
        <v>114.6</v>
      </c>
      <c r="DS837" s="5">
        <v>114.9</v>
      </c>
      <c r="DT837" s="5">
        <v>115.2</v>
      </c>
    </row>
    <row r="838" spans="1:124">
      <c r="A838" s="3" t="s">
        <v>1688</v>
      </c>
      <c r="B838" s="3" t="s">
        <v>1689</v>
      </c>
      <c r="C838" s="4">
        <v>1.273E-2</v>
      </c>
      <c r="D838" s="5">
        <v>105.7</v>
      </c>
      <c r="E838" s="5">
        <v>105.7</v>
      </c>
      <c r="F838" s="5">
        <v>106.5</v>
      </c>
      <c r="G838" s="5">
        <v>106.8</v>
      </c>
      <c r="H838" s="5">
        <v>106.8</v>
      </c>
      <c r="I838" s="5">
        <v>106.8</v>
      </c>
      <c r="J838" s="5">
        <v>107.3</v>
      </c>
      <c r="K838" s="5">
        <v>107.5</v>
      </c>
      <c r="L838" s="5">
        <v>107.5</v>
      </c>
      <c r="M838" s="5">
        <v>107.5</v>
      </c>
      <c r="N838" s="5">
        <v>107.5</v>
      </c>
      <c r="O838" s="5">
        <v>107.8</v>
      </c>
      <c r="P838" s="5">
        <v>107.8</v>
      </c>
      <c r="Q838" s="5">
        <v>110</v>
      </c>
      <c r="R838" s="5">
        <v>110</v>
      </c>
      <c r="S838" s="5">
        <v>110</v>
      </c>
      <c r="T838" s="5">
        <v>110.9</v>
      </c>
      <c r="U838" s="5">
        <v>118.6</v>
      </c>
      <c r="V838" s="5">
        <v>120.7</v>
      </c>
      <c r="W838" s="5">
        <v>113.1</v>
      </c>
      <c r="X838" s="5">
        <v>113.1</v>
      </c>
      <c r="Y838" s="5">
        <v>113.6</v>
      </c>
      <c r="Z838" s="5">
        <v>113.6</v>
      </c>
      <c r="AA838" s="5">
        <v>114.9</v>
      </c>
      <c r="AB838" s="5">
        <v>114.9</v>
      </c>
      <c r="AC838" s="5">
        <v>114.9</v>
      </c>
      <c r="AD838" s="5">
        <v>114.7</v>
      </c>
      <c r="AE838" s="5">
        <v>116.6</v>
      </c>
      <c r="AF838" s="5">
        <v>116.9</v>
      </c>
      <c r="AG838" s="5">
        <v>117.2</v>
      </c>
      <c r="AH838" s="5">
        <v>117.5</v>
      </c>
      <c r="AI838" s="5">
        <v>117.7</v>
      </c>
      <c r="AJ838" s="5">
        <v>117.8</v>
      </c>
      <c r="AK838" s="5">
        <v>114.7</v>
      </c>
      <c r="AL838" s="5">
        <v>113.1</v>
      </c>
      <c r="AM838" s="5">
        <v>113.1</v>
      </c>
      <c r="AN838" s="5">
        <v>113.3</v>
      </c>
      <c r="AO838" s="5">
        <v>113.3</v>
      </c>
      <c r="AP838" s="5">
        <v>115.8</v>
      </c>
      <c r="AQ838" s="5">
        <v>115.8</v>
      </c>
      <c r="AR838" s="5">
        <v>115.8</v>
      </c>
      <c r="AS838" s="5">
        <v>116</v>
      </c>
      <c r="AT838" s="5">
        <v>116</v>
      </c>
      <c r="AU838" s="5">
        <v>117</v>
      </c>
      <c r="AV838" s="5">
        <v>117</v>
      </c>
      <c r="AW838" s="5">
        <v>117</v>
      </c>
      <c r="AX838" s="5">
        <v>117</v>
      </c>
      <c r="AY838" s="5">
        <v>118.1</v>
      </c>
      <c r="AZ838" s="5">
        <v>121.8</v>
      </c>
      <c r="BA838" s="5">
        <v>122</v>
      </c>
      <c r="BB838" s="5">
        <v>122</v>
      </c>
      <c r="BC838" s="5">
        <v>122</v>
      </c>
      <c r="BD838" s="5">
        <v>122.3</v>
      </c>
      <c r="BE838" s="5">
        <v>122.5</v>
      </c>
      <c r="BF838" s="5">
        <v>122.5</v>
      </c>
      <c r="BG838" s="5">
        <v>122.5</v>
      </c>
      <c r="BH838" s="5">
        <v>122.9</v>
      </c>
      <c r="BI838" s="5">
        <v>123.1</v>
      </c>
      <c r="BJ838" s="5">
        <v>122.9</v>
      </c>
      <c r="BK838" s="5">
        <v>123.2</v>
      </c>
      <c r="BL838" s="5">
        <v>123.2</v>
      </c>
      <c r="BM838" s="5">
        <v>124</v>
      </c>
      <c r="BN838" s="5">
        <v>125.8</v>
      </c>
      <c r="BO838" s="5">
        <v>128.5</v>
      </c>
      <c r="BP838" s="5">
        <v>129.4</v>
      </c>
      <c r="BQ838" s="5">
        <v>129.5</v>
      </c>
      <c r="BR838" s="5">
        <v>129.80000000000001</v>
      </c>
      <c r="BS838" s="5">
        <v>129.80000000000001</v>
      </c>
      <c r="BT838" s="5">
        <v>129.80000000000001</v>
      </c>
      <c r="BU838" s="5">
        <v>130</v>
      </c>
      <c r="BV838" s="5">
        <v>130.4</v>
      </c>
      <c r="BW838" s="5">
        <v>130.4</v>
      </c>
      <c r="BX838" s="5">
        <v>130.80000000000001</v>
      </c>
      <c r="BY838" s="5">
        <v>131.1</v>
      </c>
      <c r="BZ838" s="5">
        <v>131.1</v>
      </c>
      <c r="CA838" s="5">
        <v>133.19999999999999</v>
      </c>
      <c r="CB838" s="5">
        <v>133</v>
      </c>
      <c r="CC838" s="5">
        <v>133</v>
      </c>
      <c r="CD838" s="5">
        <v>133.4</v>
      </c>
      <c r="CE838" s="5">
        <v>133.4</v>
      </c>
      <c r="CF838" s="5">
        <v>134.80000000000001</v>
      </c>
      <c r="CG838" s="5">
        <v>134.80000000000001</v>
      </c>
      <c r="CH838" s="5">
        <v>135.5</v>
      </c>
      <c r="CI838" s="5">
        <v>135.5</v>
      </c>
      <c r="CJ838" s="5">
        <v>135.9</v>
      </c>
      <c r="CK838" s="5">
        <v>136</v>
      </c>
      <c r="CL838" s="5">
        <v>136.69999999999999</v>
      </c>
      <c r="CM838" s="5">
        <v>136.69999999999999</v>
      </c>
      <c r="CN838" s="5">
        <v>136.69999999999999</v>
      </c>
      <c r="CO838" s="5">
        <v>136.69999999999999</v>
      </c>
      <c r="CP838" s="5">
        <v>136.69999999999999</v>
      </c>
      <c r="CQ838" s="5">
        <v>137.1</v>
      </c>
      <c r="CR838" s="5">
        <v>137.1</v>
      </c>
      <c r="CS838" s="5">
        <v>137.1</v>
      </c>
      <c r="CT838" s="5">
        <v>137.1</v>
      </c>
      <c r="CU838" s="5">
        <v>141.4</v>
      </c>
      <c r="CV838" s="5">
        <v>141.4</v>
      </c>
      <c r="CW838" s="5">
        <v>141.4</v>
      </c>
      <c r="CX838" s="5">
        <v>141.30000000000001</v>
      </c>
      <c r="CY838" s="5">
        <v>148.19999999999999</v>
      </c>
      <c r="CZ838" s="5">
        <v>148.5</v>
      </c>
      <c r="DA838" s="5">
        <v>148.1</v>
      </c>
      <c r="DB838" s="5">
        <v>147.4</v>
      </c>
      <c r="DC838" s="5">
        <v>148</v>
      </c>
      <c r="DD838" s="5">
        <v>148.30000000000001</v>
      </c>
      <c r="DE838" s="5">
        <v>148.30000000000001</v>
      </c>
      <c r="DF838" s="5">
        <v>148.30000000000001</v>
      </c>
      <c r="DG838" s="5">
        <v>149.69999999999999</v>
      </c>
      <c r="DH838" s="5">
        <v>151.30000000000001</v>
      </c>
      <c r="DI838" s="5">
        <v>151.30000000000001</v>
      </c>
      <c r="DJ838" s="5">
        <v>153.1</v>
      </c>
      <c r="DK838" s="5">
        <v>154.4</v>
      </c>
      <c r="DL838" s="5">
        <v>154.4</v>
      </c>
      <c r="DM838" s="5">
        <v>150.5</v>
      </c>
      <c r="DN838" s="5">
        <v>155.5</v>
      </c>
      <c r="DO838" s="5">
        <v>155.30000000000001</v>
      </c>
      <c r="DP838" s="5">
        <v>155.30000000000001</v>
      </c>
      <c r="DQ838" s="5">
        <v>157.6</v>
      </c>
      <c r="DR838" s="5">
        <v>157.6</v>
      </c>
      <c r="DS838" s="5">
        <v>157.6</v>
      </c>
      <c r="DT838" s="5">
        <v>158.6</v>
      </c>
    </row>
    <row r="839" spans="1:124">
      <c r="A839" s="3" t="s">
        <v>1690</v>
      </c>
      <c r="B839" s="3" t="s">
        <v>1691</v>
      </c>
      <c r="C839" s="4">
        <v>0.11700000000000001</v>
      </c>
      <c r="D839" s="5">
        <v>104.7</v>
      </c>
      <c r="E839" s="5">
        <v>104.8</v>
      </c>
      <c r="F839" s="5">
        <v>105.5</v>
      </c>
      <c r="G839" s="5">
        <v>105.1</v>
      </c>
      <c r="H839" s="5">
        <v>105.6</v>
      </c>
      <c r="I839" s="5">
        <v>105.3</v>
      </c>
      <c r="J839" s="5">
        <v>105</v>
      </c>
      <c r="K839" s="5">
        <v>105.8</v>
      </c>
      <c r="L839" s="5">
        <v>107.7</v>
      </c>
      <c r="M839" s="5">
        <v>105.9</v>
      </c>
      <c r="N839" s="5">
        <v>107.5</v>
      </c>
      <c r="O839" s="5">
        <v>107.6</v>
      </c>
      <c r="P839" s="5">
        <v>107.5</v>
      </c>
      <c r="Q839" s="5">
        <v>106.7</v>
      </c>
      <c r="R839" s="5">
        <v>109.5</v>
      </c>
      <c r="S839" s="5">
        <v>110.6</v>
      </c>
      <c r="T839" s="5">
        <v>110.7</v>
      </c>
      <c r="U839" s="5">
        <v>108.6</v>
      </c>
      <c r="V839" s="5">
        <v>110.4</v>
      </c>
      <c r="W839" s="5">
        <v>110.9</v>
      </c>
      <c r="X839" s="5">
        <v>110.8</v>
      </c>
      <c r="Y839" s="5">
        <v>110.7</v>
      </c>
      <c r="Z839" s="5">
        <v>110.9</v>
      </c>
      <c r="AA839" s="5">
        <v>111.4</v>
      </c>
      <c r="AB839" s="5">
        <v>112.1</v>
      </c>
      <c r="AC839" s="5">
        <v>113.7</v>
      </c>
      <c r="AD839" s="5">
        <v>114.5</v>
      </c>
      <c r="AE839" s="5">
        <v>114.8</v>
      </c>
      <c r="AF839" s="5">
        <v>114.7</v>
      </c>
      <c r="AG839" s="5">
        <v>114.1</v>
      </c>
      <c r="AH839" s="5">
        <v>113.9</v>
      </c>
      <c r="AI839" s="5">
        <v>114.5</v>
      </c>
      <c r="AJ839" s="5">
        <v>113.5</v>
      </c>
      <c r="AK839" s="5">
        <v>113.8</v>
      </c>
      <c r="AL839" s="5">
        <v>114.1</v>
      </c>
      <c r="AM839" s="5">
        <v>115.2</v>
      </c>
      <c r="AN839" s="5">
        <v>115.5</v>
      </c>
      <c r="AO839" s="5">
        <v>115.4</v>
      </c>
      <c r="AP839" s="5">
        <v>115.4</v>
      </c>
      <c r="AQ839" s="5">
        <v>114.3</v>
      </c>
      <c r="AR839" s="5">
        <v>116</v>
      </c>
      <c r="AS839" s="5">
        <v>115</v>
      </c>
      <c r="AT839" s="5">
        <v>115</v>
      </c>
      <c r="AU839" s="5">
        <v>114.8</v>
      </c>
      <c r="AV839" s="5">
        <v>114.7</v>
      </c>
      <c r="AW839" s="5">
        <v>114.7</v>
      </c>
      <c r="AX839" s="5">
        <v>114.6</v>
      </c>
      <c r="AY839" s="5">
        <v>114.7</v>
      </c>
      <c r="AZ839" s="5">
        <v>115.1</v>
      </c>
      <c r="BA839" s="5">
        <v>116.2</v>
      </c>
      <c r="BB839" s="5">
        <v>117.1</v>
      </c>
      <c r="BC839" s="5">
        <v>117.3</v>
      </c>
      <c r="BD839" s="5">
        <v>117.4</v>
      </c>
      <c r="BE839" s="5">
        <v>117.9</v>
      </c>
      <c r="BF839" s="5">
        <v>118.1</v>
      </c>
      <c r="BG839" s="5">
        <v>117.9</v>
      </c>
      <c r="BH839" s="5">
        <v>117.6</v>
      </c>
      <c r="BI839" s="5">
        <v>120.2</v>
      </c>
      <c r="BJ839" s="5">
        <v>120.2</v>
      </c>
      <c r="BK839" s="5">
        <v>120.4</v>
      </c>
      <c r="BL839" s="5">
        <v>120.5</v>
      </c>
      <c r="BM839" s="5">
        <v>120.5</v>
      </c>
      <c r="BN839" s="5">
        <v>122.5</v>
      </c>
      <c r="BO839" s="5">
        <v>119.8</v>
      </c>
      <c r="BP839" s="5">
        <v>119.8</v>
      </c>
      <c r="BQ839" s="5">
        <v>120.1</v>
      </c>
      <c r="BR839" s="5">
        <v>120.1</v>
      </c>
      <c r="BS839" s="5">
        <v>120.1</v>
      </c>
      <c r="BT839" s="5">
        <v>120.1</v>
      </c>
      <c r="BU839" s="5">
        <v>122.9</v>
      </c>
      <c r="BV839" s="5">
        <v>123.7</v>
      </c>
      <c r="BW839" s="5">
        <v>124.9</v>
      </c>
      <c r="BX839" s="5">
        <v>125.4</v>
      </c>
      <c r="BY839" s="5">
        <v>124.7</v>
      </c>
      <c r="BZ839" s="5">
        <v>125.2</v>
      </c>
      <c r="CA839" s="5">
        <v>126.3</v>
      </c>
      <c r="CB839" s="5">
        <v>127.9</v>
      </c>
      <c r="CC839" s="5">
        <v>128.19999999999999</v>
      </c>
      <c r="CD839" s="5">
        <v>128.69999999999999</v>
      </c>
      <c r="CE839" s="5">
        <v>128.69999999999999</v>
      </c>
      <c r="CF839" s="5">
        <v>129.19999999999999</v>
      </c>
      <c r="CG839" s="5">
        <v>129.30000000000001</v>
      </c>
      <c r="CH839" s="5">
        <v>129.69999999999999</v>
      </c>
      <c r="CI839" s="5">
        <v>130.30000000000001</v>
      </c>
      <c r="CJ839" s="5">
        <v>130.5</v>
      </c>
      <c r="CK839" s="5">
        <v>128.80000000000001</v>
      </c>
      <c r="CL839" s="5">
        <v>128.69999999999999</v>
      </c>
      <c r="CM839" s="5">
        <v>128.30000000000001</v>
      </c>
      <c r="CN839" s="5">
        <v>128.19999999999999</v>
      </c>
      <c r="CO839" s="5">
        <v>128</v>
      </c>
      <c r="CP839" s="5">
        <v>128.1</v>
      </c>
      <c r="CQ839" s="5">
        <v>130.5</v>
      </c>
      <c r="CR839" s="5">
        <v>130.5</v>
      </c>
      <c r="CS839" s="5">
        <v>128.19999999999999</v>
      </c>
      <c r="CT839" s="5">
        <v>128.30000000000001</v>
      </c>
      <c r="CU839" s="5">
        <v>128.19999999999999</v>
      </c>
      <c r="CV839" s="5">
        <v>128.19999999999999</v>
      </c>
      <c r="CW839" s="5">
        <v>128.6</v>
      </c>
      <c r="CX839" s="5">
        <v>128.5</v>
      </c>
      <c r="CY839" s="5">
        <v>128.69999999999999</v>
      </c>
      <c r="CZ839" s="5">
        <v>127.9</v>
      </c>
      <c r="DA839" s="5">
        <v>128.19999999999999</v>
      </c>
      <c r="DB839" s="5">
        <v>128.6</v>
      </c>
      <c r="DC839" s="5">
        <v>128.69999999999999</v>
      </c>
      <c r="DD839" s="5">
        <v>132.69999999999999</v>
      </c>
      <c r="DE839" s="5">
        <v>134.30000000000001</v>
      </c>
      <c r="DF839" s="5">
        <v>134.5</v>
      </c>
      <c r="DG839" s="5">
        <v>134.80000000000001</v>
      </c>
      <c r="DH839" s="5">
        <v>135.19999999999999</v>
      </c>
      <c r="DI839" s="5">
        <v>135.9</v>
      </c>
      <c r="DJ839" s="5">
        <v>136.30000000000001</v>
      </c>
      <c r="DK839" s="5">
        <v>136.4</v>
      </c>
      <c r="DL839" s="5">
        <v>136.4</v>
      </c>
      <c r="DM839" s="5">
        <v>137.30000000000001</v>
      </c>
      <c r="DN839" s="5">
        <v>137.30000000000001</v>
      </c>
      <c r="DO839" s="5">
        <v>137.9</v>
      </c>
      <c r="DP839" s="5">
        <v>138</v>
      </c>
      <c r="DQ839" s="5">
        <v>138.19999999999999</v>
      </c>
      <c r="DR839" s="5">
        <v>137.9</v>
      </c>
      <c r="DS839" s="5">
        <v>138.30000000000001</v>
      </c>
      <c r="DT839" s="5">
        <v>139.19999999999999</v>
      </c>
    </row>
    <row r="840" spans="1:124">
      <c r="A840" s="3" t="s">
        <v>1692</v>
      </c>
      <c r="B840" s="3" t="s">
        <v>1693</v>
      </c>
      <c r="C840" s="4">
        <v>0.11700000000000001</v>
      </c>
      <c r="D840" s="5">
        <v>104.7</v>
      </c>
      <c r="E840" s="5">
        <v>104.8</v>
      </c>
      <c r="F840" s="5">
        <v>105.5</v>
      </c>
      <c r="G840" s="5">
        <v>105.1</v>
      </c>
      <c r="H840" s="5">
        <v>105.6</v>
      </c>
      <c r="I840" s="5">
        <v>105.3</v>
      </c>
      <c r="J840" s="5">
        <v>105</v>
      </c>
      <c r="K840" s="5">
        <v>105.8</v>
      </c>
      <c r="L840" s="5">
        <v>107.7</v>
      </c>
      <c r="M840" s="5">
        <v>105.9</v>
      </c>
      <c r="N840" s="5">
        <v>107.5</v>
      </c>
      <c r="O840" s="5">
        <v>107.6</v>
      </c>
      <c r="P840" s="5">
        <v>107.5</v>
      </c>
      <c r="Q840" s="5">
        <v>106.7</v>
      </c>
      <c r="R840" s="5">
        <v>109.5</v>
      </c>
      <c r="S840" s="5">
        <v>110.6</v>
      </c>
      <c r="T840" s="5">
        <v>110.7</v>
      </c>
      <c r="U840" s="5">
        <v>108.6</v>
      </c>
      <c r="V840" s="5">
        <v>110.4</v>
      </c>
      <c r="W840" s="5">
        <v>110.9</v>
      </c>
      <c r="X840" s="5">
        <v>110.8</v>
      </c>
      <c r="Y840" s="5">
        <v>110.7</v>
      </c>
      <c r="Z840" s="5">
        <v>110.9</v>
      </c>
      <c r="AA840" s="5">
        <v>111.4</v>
      </c>
      <c r="AB840" s="5">
        <v>112.1</v>
      </c>
      <c r="AC840" s="5">
        <v>113.7</v>
      </c>
      <c r="AD840" s="5">
        <v>114.5</v>
      </c>
      <c r="AE840" s="5">
        <v>114.8</v>
      </c>
      <c r="AF840" s="5">
        <v>114.7</v>
      </c>
      <c r="AG840" s="5">
        <v>114.1</v>
      </c>
      <c r="AH840" s="5">
        <v>113.9</v>
      </c>
      <c r="AI840" s="5">
        <v>114.5</v>
      </c>
      <c r="AJ840" s="5">
        <v>113.5</v>
      </c>
      <c r="AK840" s="5">
        <v>113.8</v>
      </c>
      <c r="AL840" s="5">
        <v>114.1</v>
      </c>
      <c r="AM840" s="5">
        <v>115.2</v>
      </c>
      <c r="AN840" s="5">
        <v>115.5</v>
      </c>
      <c r="AO840" s="5">
        <v>115.4</v>
      </c>
      <c r="AP840" s="5">
        <v>115.4</v>
      </c>
      <c r="AQ840" s="5">
        <v>114.3</v>
      </c>
      <c r="AR840" s="5">
        <v>116</v>
      </c>
      <c r="AS840" s="5">
        <v>115</v>
      </c>
      <c r="AT840" s="5">
        <v>115</v>
      </c>
      <c r="AU840" s="5">
        <v>114.8</v>
      </c>
      <c r="AV840" s="5">
        <v>114.7</v>
      </c>
      <c r="AW840" s="5">
        <v>114.7</v>
      </c>
      <c r="AX840" s="5">
        <v>114.6</v>
      </c>
      <c r="AY840" s="5">
        <v>114.7</v>
      </c>
      <c r="AZ840" s="5">
        <v>115.1</v>
      </c>
      <c r="BA840" s="5">
        <v>116.2</v>
      </c>
      <c r="BB840" s="5">
        <v>117.1</v>
      </c>
      <c r="BC840" s="5">
        <v>117.3</v>
      </c>
      <c r="BD840" s="5">
        <v>117.4</v>
      </c>
      <c r="BE840" s="5">
        <v>117.9</v>
      </c>
      <c r="BF840" s="5">
        <v>118.1</v>
      </c>
      <c r="BG840" s="5">
        <v>117.9</v>
      </c>
      <c r="BH840" s="5">
        <v>117.6</v>
      </c>
      <c r="BI840" s="5">
        <v>120.2</v>
      </c>
      <c r="BJ840" s="5">
        <v>120.2</v>
      </c>
      <c r="BK840" s="5">
        <v>120.4</v>
      </c>
      <c r="BL840" s="5">
        <v>120.5</v>
      </c>
      <c r="BM840" s="5">
        <v>120.5</v>
      </c>
      <c r="BN840" s="5">
        <v>122.5</v>
      </c>
      <c r="BO840" s="5">
        <v>119.8</v>
      </c>
      <c r="BP840" s="5">
        <v>119.8</v>
      </c>
      <c r="BQ840" s="5">
        <v>120.1</v>
      </c>
      <c r="BR840" s="5">
        <v>120.1</v>
      </c>
      <c r="BS840" s="5">
        <v>120.1</v>
      </c>
      <c r="BT840" s="5">
        <v>120.1</v>
      </c>
      <c r="BU840" s="5">
        <v>122.9</v>
      </c>
      <c r="BV840" s="5">
        <v>123.7</v>
      </c>
      <c r="BW840" s="5">
        <v>124.9</v>
      </c>
      <c r="BX840" s="5">
        <v>125.4</v>
      </c>
      <c r="BY840" s="5">
        <v>124.7</v>
      </c>
      <c r="BZ840" s="5">
        <v>125.2</v>
      </c>
      <c r="CA840" s="5">
        <v>126.3</v>
      </c>
      <c r="CB840" s="5">
        <v>127.9</v>
      </c>
      <c r="CC840" s="5">
        <v>128.19999999999999</v>
      </c>
      <c r="CD840" s="5">
        <v>128.69999999999999</v>
      </c>
      <c r="CE840" s="5">
        <v>128.69999999999999</v>
      </c>
      <c r="CF840" s="5">
        <v>129.19999999999999</v>
      </c>
      <c r="CG840" s="5">
        <v>129.30000000000001</v>
      </c>
      <c r="CH840" s="5">
        <v>129.69999999999999</v>
      </c>
      <c r="CI840" s="5">
        <v>130.30000000000001</v>
      </c>
      <c r="CJ840" s="5">
        <v>130.5</v>
      </c>
      <c r="CK840" s="5">
        <v>128.80000000000001</v>
      </c>
      <c r="CL840" s="5">
        <v>128.69999999999999</v>
      </c>
      <c r="CM840" s="5">
        <v>128.30000000000001</v>
      </c>
      <c r="CN840" s="5">
        <v>128.19999999999999</v>
      </c>
      <c r="CO840" s="5">
        <v>128</v>
      </c>
      <c r="CP840" s="5">
        <v>128.1</v>
      </c>
      <c r="CQ840" s="5">
        <v>130.5</v>
      </c>
      <c r="CR840" s="5">
        <v>130.5</v>
      </c>
      <c r="CS840" s="5">
        <v>128.19999999999999</v>
      </c>
      <c r="CT840" s="5">
        <v>128.30000000000001</v>
      </c>
      <c r="CU840" s="5">
        <v>128.19999999999999</v>
      </c>
      <c r="CV840" s="5">
        <v>128.19999999999999</v>
      </c>
      <c r="CW840" s="5">
        <v>128.6</v>
      </c>
      <c r="CX840" s="5">
        <v>128.5</v>
      </c>
      <c r="CY840" s="5">
        <v>128.69999999999999</v>
      </c>
      <c r="CZ840" s="5">
        <v>127.9</v>
      </c>
      <c r="DA840" s="5">
        <v>128.19999999999999</v>
      </c>
      <c r="DB840" s="5">
        <v>128.6</v>
      </c>
      <c r="DC840" s="5">
        <v>128.69999999999999</v>
      </c>
      <c r="DD840" s="5">
        <v>132.69999999999999</v>
      </c>
      <c r="DE840" s="5">
        <v>134.30000000000001</v>
      </c>
      <c r="DF840" s="5">
        <v>134.5</v>
      </c>
      <c r="DG840" s="5">
        <v>134.80000000000001</v>
      </c>
      <c r="DH840" s="5">
        <v>135.19999999999999</v>
      </c>
      <c r="DI840" s="5">
        <v>135.9</v>
      </c>
      <c r="DJ840" s="5">
        <v>136.30000000000001</v>
      </c>
      <c r="DK840" s="5">
        <v>136.4</v>
      </c>
      <c r="DL840" s="5">
        <v>136.4</v>
      </c>
      <c r="DM840" s="5">
        <v>137.30000000000001</v>
      </c>
      <c r="DN840" s="5">
        <v>137.30000000000001</v>
      </c>
      <c r="DO840" s="5">
        <v>137.9</v>
      </c>
      <c r="DP840" s="5">
        <v>138</v>
      </c>
      <c r="DQ840" s="5">
        <v>138.19999999999999</v>
      </c>
      <c r="DR840" s="5">
        <v>137.9</v>
      </c>
      <c r="DS840" s="5">
        <v>138.30000000000001</v>
      </c>
      <c r="DT840" s="5">
        <v>139.19999999999999</v>
      </c>
    </row>
    <row r="841" spans="1:124">
      <c r="A841" s="3" t="s">
        <v>1694</v>
      </c>
      <c r="B841" s="3" t="s">
        <v>1695</v>
      </c>
      <c r="C841" s="4">
        <v>1.5900000000000001E-3</v>
      </c>
      <c r="D841" s="5">
        <v>107.4</v>
      </c>
      <c r="E841" s="5">
        <v>108</v>
      </c>
      <c r="F841" s="5">
        <v>111.7</v>
      </c>
      <c r="G841" s="5">
        <v>112.1</v>
      </c>
      <c r="H841" s="5">
        <v>111</v>
      </c>
      <c r="I841" s="5">
        <v>111</v>
      </c>
      <c r="J841" s="5">
        <v>110.8</v>
      </c>
      <c r="K841" s="5">
        <v>111.7</v>
      </c>
      <c r="L841" s="5">
        <v>111.1</v>
      </c>
      <c r="M841" s="5">
        <v>112.7</v>
      </c>
      <c r="N841" s="5">
        <v>112.1</v>
      </c>
      <c r="O841" s="5">
        <v>111</v>
      </c>
      <c r="P841" s="5">
        <v>112.7</v>
      </c>
      <c r="Q841" s="5">
        <v>114.7</v>
      </c>
      <c r="R841" s="5">
        <v>112.9</v>
      </c>
      <c r="S841" s="5">
        <v>112.5</v>
      </c>
      <c r="T841" s="5">
        <v>111.1</v>
      </c>
      <c r="U841" s="5">
        <v>109.8</v>
      </c>
      <c r="V841" s="5">
        <v>112.4</v>
      </c>
      <c r="W841" s="5">
        <v>112.2</v>
      </c>
      <c r="X841" s="5">
        <v>111.9</v>
      </c>
      <c r="Y841" s="5">
        <v>110.8</v>
      </c>
      <c r="Z841" s="5">
        <v>112.3</v>
      </c>
      <c r="AA841" s="5">
        <v>113.7</v>
      </c>
      <c r="AB841" s="5">
        <v>113.7</v>
      </c>
      <c r="AC841" s="5">
        <v>113.7</v>
      </c>
      <c r="AD841" s="5">
        <v>113.7</v>
      </c>
      <c r="AE841" s="5">
        <v>110.9</v>
      </c>
      <c r="AF841" s="5">
        <v>111.5</v>
      </c>
      <c r="AG841" s="5">
        <v>112.4</v>
      </c>
      <c r="AH841" s="5">
        <v>114.8</v>
      </c>
      <c r="AI841" s="5">
        <v>110.8</v>
      </c>
      <c r="AJ841" s="5">
        <v>110.9</v>
      </c>
      <c r="AK841" s="5">
        <v>113.7</v>
      </c>
      <c r="AL841" s="5">
        <v>117.4</v>
      </c>
      <c r="AM841" s="5">
        <v>118.6</v>
      </c>
      <c r="AN841" s="5">
        <v>116.8</v>
      </c>
      <c r="AO841" s="5">
        <v>118.1</v>
      </c>
      <c r="AP841" s="5">
        <v>120</v>
      </c>
      <c r="AQ841" s="5">
        <v>120.3</v>
      </c>
      <c r="AR841" s="5">
        <v>118.6</v>
      </c>
      <c r="AS841" s="5">
        <v>115.8</v>
      </c>
      <c r="AT841" s="5">
        <v>116.3</v>
      </c>
      <c r="AU841" s="5">
        <v>117.5</v>
      </c>
      <c r="AV841" s="5">
        <v>117.6</v>
      </c>
      <c r="AW841" s="5">
        <v>117.3</v>
      </c>
      <c r="AX841" s="5">
        <v>116.6</v>
      </c>
      <c r="AY841" s="5">
        <v>114.7</v>
      </c>
      <c r="AZ841" s="5">
        <v>113.8</v>
      </c>
      <c r="BA841" s="5">
        <v>115.5</v>
      </c>
      <c r="BB841" s="5">
        <v>115.9</v>
      </c>
      <c r="BC841" s="5">
        <v>117.6</v>
      </c>
      <c r="BD841" s="5">
        <v>116.2</v>
      </c>
      <c r="BE841" s="5">
        <v>115.3</v>
      </c>
      <c r="BF841" s="5">
        <v>115.3</v>
      </c>
      <c r="BG841" s="5">
        <v>115.1</v>
      </c>
      <c r="BH841" s="5">
        <v>115.1</v>
      </c>
      <c r="BI841" s="5">
        <v>120</v>
      </c>
      <c r="BJ841" s="5">
        <v>118.9</v>
      </c>
      <c r="BK841" s="5">
        <v>119.4</v>
      </c>
      <c r="BL841" s="5">
        <v>119.8</v>
      </c>
      <c r="BM841" s="5">
        <v>119.9</v>
      </c>
      <c r="BN841" s="5">
        <v>118.8</v>
      </c>
      <c r="BO841" s="5">
        <v>120.3</v>
      </c>
      <c r="BP841" s="5">
        <v>119.1</v>
      </c>
      <c r="BQ841" s="5">
        <v>119.1</v>
      </c>
      <c r="BR841" s="5">
        <v>119.7</v>
      </c>
      <c r="BS841" s="5">
        <v>119.7</v>
      </c>
      <c r="BT841" s="5">
        <v>119.7</v>
      </c>
      <c r="BU841" s="5">
        <v>120.5</v>
      </c>
      <c r="BV841" s="5">
        <v>121.2</v>
      </c>
      <c r="BW841" s="5">
        <v>121.2</v>
      </c>
      <c r="BX841" s="5">
        <v>121.3</v>
      </c>
      <c r="BY841" s="5">
        <v>121.6</v>
      </c>
      <c r="BZ841" s="5">
        <v>121.3</v>
      </c>
      <c r="CA841" s="5">
        <v>121.9</v>
      </c>
      <c r="CB841" s="5">
        <v>123.9</v>
      </c>
      <c r="CC841" s="5">
        <v>124.1</v>
      </c>
      <c r="CD841" s="5">
        <v>124.8</v>
      </c>
      <c r="CE841" s="5">
        <v>124.8</v>
      </c>
      <c r="CF841" s="5">
        <v>124.9</v>
      </c>
      <c r="CG841" s="5">
        <v>125</v>
      </c>
      <c r="CH841" s="5">
        <v>124.1</v>
      </c>
      <c r="CI841" s="5">
        <v>124.7</v>
      </c>
      <c r="CJ841" s="5">
        <v>124.7</v>
      </c>
      <c r="CK841" s="5">
        <v>125</v>
      </c>
      <c r="CL841" s="5">
        <v>125.1</v>
      </c>
      <c r="CM841" s="5">
        <v>125.6</v>
      </c>
      <c r="CN841" s="5">
        <v>124.7</v>
      </c>
      <c r="CO841" s="5">
        <v>125.7</v>
      </c>
      <c r="CP841" s="5">
        <v>125.9</v>
      </c>
      <c r="CQ841" s="5">
        <v>126.9</v>
      </c>
      <c r="CR841" s="5">
        <v>127</v>
      </c>
      <c r="CS841" s="5">
        <v>127.4</v>
      </c>
      <c r="CT841" s="5">
        <v>127.5</v>
      </c>
      <c r="CU841" s="5">
        <v>127.4</v>
      </c>
      <c r="CV841" s="5">
        <v>127.4</v>
      </c>
      <c r="CW841" s="5">
        <v>127.6</v>
      </c>
      <c r="CX841" s="5">
        <v>127.2</v>
      </c>
      <c r="CY841" s="5">
        <v>127.4</v>
      </c>
      <c r="CZ841" s="5">
        <v>127.5</v>
      </c>
      <c r="DA841" s="5">
        <v>127.5</v>
      </c>
      <c r="DB841" s="5">
        <v>127.7</v>
      </c>
      <c r="DC841" s="5">
        <v>127.7</v>
      </c>
      <c r="DD841" s="5">
        <v>129.30000000000001</v>
      </c>
      <c r="DE841" s="5">
        <v>129.30000000000001</v>
      </c>
      <c r="DF841" s="5">
        <v>131.19999999999999</v>
      </c>
      <c r="DG841" s="5">
        <v>132.6</v>
      </c>
      <c r="DH841" s="5">
        <v>132.69999999999999</v>
      </c>
      <c r="DI841" s="5">
        <v>133.5</v>
      </c>
      <c r="DJ841" s="5">
        <v>132.4</v>
      </c>
      <c r="DK841" s="5">
        <v>132.30000000000001</v>
      </c>
      <c r="DL841" s="5">
        <v>132.6</v>
      </c>
      <c r="DM841" s="5">
        <v>135</v>
      </c>
      <c r="DN841" s="5">
        <v>136.9</v>
      </c>
      <c r="DO841" s="5">
        <v>137.69999999999999</v>
      </c>
      <c r="DP841" s="5">
        <v>137.4</v>
      </c>
      <c r="DQ841" s="5">
        <v>138.6</v>
      </c>
      <c r="DR841" s="5">
        <v>139.5</v>
      </c>
      <c r="DS841" s="5">
        <v>142</v>
      </c>
      <c r="DT841" s="5">
        <v>143.5</v>
      </c>
    </row>
    <row r="842" spans="1:124">
      <c r="A842" s="3" t="s">
        <v>1696</v>
      </c>
      <c r="B842" s="3" t="s">
        <v>1697</v>
      </c>
      <c r="C842" s="4">
        <v>1.5900000000000001E-3</v>
      </c>
      <c r="D842" s="5">
        <v>107.4</v>
      </c>
      <c r="E842" s="5">
        <v>108</v>
      </c>
      <c r="F842" s="5">
        <v>111.7</v>
      </c>
      <c r="G842" s="5">
        <v>112.1</v>
      </c>
      <c r="H842" s="5">
        <v>111</v>
      </c>
      <c r="I842" s="5">
        <v>111</v>
      </c>
      <c r="J842" s="5">
        <v>110.8</v>
      </c>
      <c r="K842" s="5">
        <v>111.7</v>
      </c>
      <c r="L842" s="5">
        <v>111.1</v>
      </c>
      <c r="M842" s="5">
        <v>112.7</v>
      </c>
      <c r="N842" s="5">
        <v>112.1</v>
      </c>
      <c r="O842" s="5">
        <v>111</v>
      </c>
      <c r="P842" s="5">
        <v>112.7</v>
      </c>
      <c r="Q842" s="5">
        <v>114.7</v>
      </c>
      <c r="R842" s="5">
        <v>112.9</v>
      </c>
      <c r="S842" s="5">
        <v>112.5</v>
      </c>
      <c r="T842" s="5">
        <v>111.1</v>
      </c>
      <c r="U842" s="5">
        <v>109.8</v>
      </c>
      <c r="V842" s="5">
        <v>112.4</v>
      </c>
      <c r="W842" s="5">
        <v>112.2</v>
      </c>
      <c r="X842" s="5">
        <v>111.9</v>
      </c>
      <c r="Y842" s="5">
        <v>110.8</v>
      </c>
      <c r="Z842" s="5">
        <v>112.3</v>
      </c>
      <c r="AA842" s="5">
        <v>113.7</v>
      </c>
      <c r="AB842" s="5">
        <v>113.7</v>
      </c>
      <c r="AC842" s="5">
        <v>113.7</v>
      </c>
      <c r="AD842" s="5">
        <v>113.7</v>
      </c>
      <c r="AE842" s="5">
        <v>110.9</v>
      </c>
      <c r="AF842" s="5">
        <v>111.5</v>
      </c>
      <c r="AG842" s="5">
        <v>112.4</v>
      </c>
      <c r="AH842" s="5">
        <v>114.8</v>
      </c>
      <c r="AI842" s="5">
        <v>110.8</v>
      </c>
      <c r="AJ842" s="5">
        <v>110.9</v>
      </c>
      <c r="AK842" s="5">
        <v>113.7</v>
      </c>
      <c r="AL842" s="5">
        <v>117.4</v>
      </c>
      <c r="AM842" s="5">
        <v>118.6</v>
      </c>
      <c r="AN842" s="5">
        <v>116.8</v>
      </c>
      <c r="AO842" s="5">
        <v>118.1</v>
      </c>
      <c r="AP842" s="5">
        <v>120</v>
      </c>
      <c r="AQ842" s="5">
        <v>120.3</v>
      </c>
      <c r="AR842" s="5">
        <v>118.6</v>
      </c>
      <c r="AS842" s="5">
        <v>115.8</v>
      </c>
      <c r="AT842" s="5">
        <v>116.3</v>
      </c>
      <c r="AU842" s="5">
        <v>117.5</v>
      </c>
      <c r="AV842" s="5">
        <v>117.6</v>
      </c>
      <c r="AW842" s="5">
        <v>117.3</v>
      </c>
      <c r="AX842" s="5">
        <v>116.6</v>
      </c>
      <c r="AY842" s="5">
        <v>114.7</v>
      </c>
      <c r="AZ842" s="5">
        <v>113.8</v>
      </c>
      <c r="BA842" s="5">
        <v>115.5</v>
      </c>
      <c r="BB842" s="5">
        <v>115.9</v>
      </c>
      <c r="BC842" s="5">
        <v>117.6</v>
      </c>
      <c r="BD842" s="5">
        <v>116.2</v>
      </c>
      <c r="BE842" s="5">
        <v>115.3</v>
      </c>
      <c r="BF842" s="5">
        <v>115.3</v>
      </c>
      <c r="BG842" s="5">
        <v>115.1</v>
      </c>
      <c r="BH842" s="5">
        <v>115.1</v>
      </c>
      <c r="BI842" s="5">
        <v>120</v>
      </c>
      <c r="BJ842" s="5">
        <v>118.9</v>
      </c>
      <c r="BK842" s="5">
        <v>119.4</v>
      </c>
      <c r="BL842" s="5">
        <v>119.8</v>
      </c>
      <c r="BM842" s="5">
        <v>119.9</v>
      </c>
      <c r="BN842" s="5">
        <v>118.8</v>
      </c>
      <c r="BO842" s="5">
        <v>120.3</v>
      </c>
      <c r="BP842" s="5">
        <v>119.1</v>
      </c>
      <c r="BQ842" s="5">
        <v>119.1</v>
      </c>
      <c r="BR842" s="5">
        <v>119.7</v>
      </c>
      <c r="BS842" s="5">
        <v>119.7</v>
      </c>
      <c r="BT842" s="5">
        <v>119.7</v>
      </c>
      <c r="BU842" s="5">
        <v>120.5</v>
      </c>
      <c r="BV842" s="5">
        <v>121.2</v>
      </c>
      <c r="BW842" s="5">
        <v>121.2</v>
      </c>
      <c r="BX842" s="5">
        <v>121.3</v>
      </c>
      <c r="BY842" s="5">
        <v>121.6</v>
      </c>
      <c r="BZ842" s="5">
        <v>121.3</v>
      </c>
      <c r="CA842" s="5">
        <v>121.9</v>
      </c>
      <c r="CB842" s="5">
        <v>123.9</v>
      </c>
      <c r="CC842" s="5">
        <v>124.1</v>
      </c>
      <c r="CD842" s="5">
        <v>124.8</v>
      </c>
      <c r="CE842" s="5">
        <v>124.8</v>
      </c>
      <c r="CF842" s="5">
        <v>124.9</v>
      </c>
      <c r="CG842" s="5">
        <v>125</v>
      </c>
      <c r="CH842" s="5">
        <v>124.1</v>
      </c>
      <c r="CI842" s="5">
        <v>124.7</v>
      </c>
      <c r="CJ842" s="5">
        <v>124.7</v>
      </c>
      <c r="CK842" s="5">
        <v>125</v>
      </c>
      <c r="CL842" s="5">
        <v>125.1</v>
      </c>
      <c r="CM842" s="5">
        <v>125.6</v>
      </c>
      <c r="CN842" s="5">
        <v>124.7</v>
      </c>
      <c r="CO842" s="5">
        <v>125.7</v>
      </c>
      <c r="CP842" s="5">
        <v>125.9</v>
      </c>
      <c r="CQ842" s="5">
        <v>126.9</v>
      </c>
      <c r="CR842" s="5">
        <v>127</v>
      </c>
      <c r="CS842" s="5">
        <v>127.4</v>
      </c>
      <c r="CT842" s="5">
        <v>127.5</v>
      </c>
      <c r="CU842" s="5">
        <v>127.4</v>
      </c>
      <c r="CV842" s="5">
        <v>127.4</v>
      </c>
      <c r="CW842" s="5">
        <v>127.6</v>
      </c>
      <c r="CX842" s="5">
        <v>127.2</v>
      </c>
      <c r="CY842" s="5">
        <v>127.4</v>
      </c>
      <c r="CZ842" s="5">
        <v>127.5</v>
      </c>
      <c r="DA842" s="5">
        <v>127.5</v>
      </c>
      <c r="DB842" s="5">
        <v>127.7</v>
      </c>
      <c r="DC842" s="5">
        <v>127.7</v>
      </c>
      <c r="DD842" s="5">
        <v>129.30000000000001</v>
      </c>
      <c r="DE842" s="5">
        <v>129.30000000000001</v>
      </c>
      <c r="DF842" s="5">
        <v>131.19999999999999</v>
      </c>
      <c r="DG842" s="5">
        <v>132.6</v>
      </c>
      <c r="DH842" s="5">
        <v>132.69999999999999</v>
      </c>
      <c r="DI842" s="5">
        <v>133.5</v>
      </c>
      <c r="DJ842" s="5">
        <v>132.4</v>
      </c>
      <c r="DK842" s="5">
        <v>132.30000000000001</v>
      </c>
      <c r="DL842" s="5">
        <v>132.6</v>
      </c>
      <c r="DM842" s="5">
        <v>135</v>
      </c>
      <c r="DN842" s="5">
        <v>136.9</v>
      </c>
      <c r="DO842" s="5">
        <v>137.69999999999999</v>
      </c>
      <c r="DP842" s="5">
        <v>137.4</v>
      </c>
      <c r="DQ842" s="5">
        <v>138.6</v>
      </c>
      <c r="DR842" s="5">
        <v>139.5</v>
      </c>
      <c r="DS842" s="5">
        <v>142</v>
      </c>
      <c r="DT842" s="5">
        <v>143.5</v>
      </c>
    </row>
    <row r="843" spans="1:124">
      <c r="A843" s="3" t="s">
        <v>1698</v>
      </c>
      <c r="B843" s="3" t="s">
        <v>1699</v>
      </c>
      <c r="C843" s="4">
        <v>0.72672000000000003</v>
      </c>
      <c r="D843" s="5">
        <v>103.9</v>
      </c>
      <c r="E843" s="5">
        <v>102.9</v>
      </c>
      <c r="F843" s="5">
        <v>102.5</v>
      </c>
      <c r="G843" s="5">
        <v>100.8</v>
      </c>
      <c r="H843" s="5">
        <v>103.1</v>
      </c>
      <c r="I843" s="5">
        <v>104.3</v>
      </c>
      <c r="J843" s="5">
        <v>105.5</v>
      </c>
      <c r="K843" s="5">
        <v>109.3</v>
      </c>
      <c r="L843" s="5">
        <v>107.9</v>
      </c>
      <c r="M843" s="5">
        <v>108.6</v>
      </c>
      <c r="N843" s="5">
        <v>109.2</v>
      </c>
      <c r="O843" s="5">
        <v>107</v>
      </c>
      <c r="P843" s="5">
        <v>108.9</v>
      </c>
      <c r="Q843" s="5">
        <v>108.9</v>
      </c>
      <c r="R843" s="5">
        <v>106.3</v>
      </c>
      <c r="S843" s="5">
        <v>106.6</v>
      </c>
      <c r="T843" s="5">
        <v>110.3</v>
      </c>
      <c r="U843" s="5">
        <v>112.4</v>
      </c>
      <c r="V843" s="5">
        <v>113.3</v>
      </c>
      <c r="W843" s="5">
        <v>112.2</v>
      </c>
      <c r="X843" s="5">
        <v>113.6</v>
      </c>
      <c r="Y843" s="5">
        <v>115.4</v>
      </c>
      <c r="Z843" s="5">
        <v>115.1</v>
      </c>
      <c r="AA843" s="5">
        <v>115.3</v>
      </c>
      <c r="AB843" s="5">
        <v>115.2</v>
      </c>
      <c r="AC843" s="5">
        <v>117.1</v>
      </c>
      <c r="AD843" s="5">
        <v>118.1</v>
      </c>
      <c r="AE843" s="5">
        <v>116.9</v>
      </c>
      <c r="AF843" s="5">
        <v>117</v>
      </c>
      <c r="AG843" s="5">
        <v>116.6</v>
      </c>
      <c r="AH843" s="5">
        <v>119.2</v>
      </c>
      <c r="AI843" s="5">
        <v>116</v>
      </c>
      <c r="AJ843" s="5">
        <v>116.4</v>
      </c>
      <c r="AK843" s="5">
        <v>117.7</v>
      </c>
      <c r="AL843" s="5">
        <v>115.4</v>
      </c>
      <c r="AM843" s="5">
        <v>112.8</v>
      </c>
      <c r="AN843" s="5">
        <v>111.4</v>
      </c>
      <c r="AO843" s="5">
        <v>112.6</v>
      </c>
      <c r="AP843" s="5">
        <v>109.9</v>
      </c>
      <c r="AQ843" s="5">
        <v>112</v>
      </c>
      <c r="AR843" s="5">
        <v>116.1</v>
      </c>
      <c r="AS843" s="5">
        <v>110.9</v>
      </c>
      <c r="AT843" s="5">
        <v>112.4</v>
      </c>
      <c r="AU843" s="5">
        <v>112.7</v>
      </c>
      <c r="AV843" s="5">
        <v>112.9</v>
      </c>
      <c r="AW843" s="5">
        <v>113.4</v>
      </c>
      <c r="AX843" s="5">
        <v>113</v>
      </c>
      <c r="AY843" s="5">
        <v>114.6</v>
      </c>
      <c r="AZ843" s="5">
        <v>112.2</v>
      </c>
      <c r="BA843" s="5">
        <v>114.4</v>
      </c>
      <c r="BB843" s="5">
        <v>112.5</v>
      </c>
      <c r="BC843" s="5">
        <v>112.9</v>
      </c>
      <c r="BD843" s="5">
        <v>113.1</v>
      </c>
      <c r="BE843" s="5">
        <v>112.9</v>
      </c>
      <c r="BF843" s="5">
        <v>114.9</v>
      </c>
      <c r="BG843" s="5">
        <v>115.5</v>
      </c>
      <c r="BH843" s="5">
        <v>113.6</v>
      </c>
      <c r="BI843" s="5">
        <v>115.1</v>
      </c>
      <c r="BJ843" s="5">
        <v>115.9</v>
      </c>
      <c r="BK843" s="5">
        <v>116.5</v>
      </c>
      <c r="BL843" s="5">
        <v>114</v>
      </c>
      <c r="BM843" s="5">
        <v>116.4</v>
      </c>
      <c r="BN843" s="5">
        <v>117.7</v>
      </c>
      <c r="BO843" s="5">
        <v>119</v>
      </c>
      <c r="BP843" s="5">
        <v>120.3</v>
      </c>
      <c r="BQ843" s="5">
        <v>125</v>
      </c>
      <c r="BR843" s="5">
        <v>122.1</v>
      </c>
      <c r="BS843" s="5">
        <v>121</v>
      </c>
      <c r="BT843" s="5">
        <v>120.6</v>
      </c>
      <c r="BU843" s="5">
        <v>120.2</v>
      </c>
      <c r="BV843" s="5">
        <v>122.7</v>
      </c>
      <c r="BW843" s="5">
        <v>124.6</v>
      </c>
      <c r="BX843" s="5">
        <v>125.3</v>
      </c>
      <c r="BY843" s="5">
        <v>126.2</v>
      </c>
      <c r="BZ843" s="5">
        <v>124.6</v>
      </c>
      <c r="CA843" s="5">
        <v>125.3</v>
      </c>
      <c r="CB843" s="5">
        <v>125.3</v>
      </c>
      <c r="CC843" s="5">
        <v>127.5</v>
      </c>
      <c r="CD843" s="5">
        <v>127.7</v>
      </c>
      <c r="CE843" s="5">
        <v>127.4</v>
      </c>
      <c r="CF843" s="5">
        <v>129.69999999999999</v>
      </c>
      <c r="CG843" s="5">
        <v>130.9</v>
      </c>
      <c r="CH843" s="5">
        <v>128.69999999999999</v>
      </c>
      <c r="CI843" s="5">
        <v>129.5</v>
      </c>
      <c r="CJ843" s="5">
        <v>128.4</v>
      </c>
      <c r="CK843" s="5">
        <v>128.69999999999999</v>
      </c>
      <c r="CL843" s="5">
        <v>132.1</v>
      </c>
      <c r="CM843" s="5">
        <v>131.30000000000001</v>
      </c>
      <c r="CN843" s="5">
        <v>131.9</v>
      </c>
      <c r="CO843" s="5">
        <v>131.1</v>
      </c>
      <c r="CP843" s="5">
        <v>131.6</v>
      </c>
      <c r="CQ843" s="5">
        <v>129.19999999999999</v>
      </c>
      <c r="CR843" s="5">
        <v>130.30000000000001</v>
      </c>
      <c r="CS843" s="5">
        <v>132.9</v>
      </c>
      <c r="CT843" s="5">
        <v>131.30000000000001</v>
      </c>
      <c r="CU843" s="5">
        <v>132</v>
      </c>
      <c r="CV843" s="5">
        <v>132.30000000000001</v>
      </c>
      <c r="CW843" s="5">
        <v>132</v>
      </c>
      <c r="CX843" s="5">
        <v>128.30000000000001</v>
      </c>
      <c r="CY843" s="5">
        <v>127.7</v>
      </c>
      <c r="CZ843" s="5">
        <v>128.9</v>
      </c>
      <c r="DA843" s="5">
        <v>130.5</v>
      </c>
      <c r="DB843" s="5">
        <v>132.5</v>
      </c>
      <c r="DC843" s="5">
        <v>133.6</v>
      </c>
      <c r="DD843" s="5">
        <v>135.1</v>
      </c>
      <c r="DE843" s="5">
        <v>136.69999999999999</v>
      </c>
      <c r="DF843" s="5">
        <v>138.1</v>
      </c>
      <c r="DG843" s="5">
        <v>143.19999999999999</v>
      </c>
      <c r="DH843" s="5">
        <v>145.80000000000001</v>
      </c>
      <c r="DI843" s="5">
        <v>146.30000000000001</v>
      </c>
      <c r="DJ843" s="5">
        <v>144.80000000000001</v>
      </c>
      <c r="DK843" s="5">
        <v>146.19999999999999</v>
      </c>
      <c r="DL843" s="5">
        <v>149</v>
      </c>
      <c r="DM843" s="5">
        <v>148.1</v>
      </c>
      <c r="DN843" s="5">
        <v>151</v>
      </c>
      <c r="DO843" s="5">
        <v>150.4</v>
      </c>
      <c r="DP843" s="5">
        <v>154.30000000000001</v>
      </c>
      <c r="DQ843" s="5">
        <v>153.30000000000001</v>
      </c>
      <c r="DR843" s="5">
        <v>154.69999999999999</v>
      </c>
      <c r="DS843" s="5">
        <v>157.19999999999999</v>
      </c>
      <c r="DT843" s="5">
        <v>158.69999999999999</v>
      </c>
    </row>
    <row r="844" spans="1:124">
      <c r="A844" s="3" t="s">
        <v>1700</v>
      </c>
      <c r="B844" s="3" t="s">
        <v>1701</v>
      </c>
      <c r="C844" s="4">
        <v>0.72672000000000003</v>
      </c>
      <c r="D844" s="5">
        <v>103.9</v>
      </c>
      <c r="E844" s="5">
        <v>102.9</v>
      </c>
      <c r="F844" s="5">
        <v>102.5</v>
      </c>
      <c r="G844" s="5">
        <v>100.8</v>
      </c>
      <c r="H844" s="5">
        <v>103.1</v>
      </c>
      <c r="I844" s="5">
        <v>104.3</v>
      </c>
      <c r="J844" s="5">
        <v>105.5</v>
      </c>
      <c r="K844" s="5">
        <v>109.3</v>
      </c>
      <c r="L844" s="5">
        <v>107.9</v>
      </c>
      <c r="M844" s="5">
        <v>108.6</v>
      </c>
      <c r="N844" s="5">
        <v>109.2</v>
      </c>
      <c r="O844" s="5">
        <v>107</v>
      </c>
      <c r="P844" s="5">
        <v>108.9</v>
      </c>
      <c r="Q844" s="5">
        <v>108.9</v>
      </c>
      <c r="R844" s="5">
        <v>106.3</v>
      </c>
      <c r="S844" s="5">
        <v>106.6</v>
      </c>
      <c r="T844" s="5">
        <v>110.3</v>
      </c>
      <c r="U844" s="5">
        <v>112.4</v>
      </c>
      <c r="V844" s="5">
        <v>113.3</v>
      </c>
      <c r="W844" s="5">
        <v>112.2</v>
      </c>
      <c r="X844" s="5">
        <v>113.6</v>
      </c>
      <c r="Y844" s="5">
        <v>115.4</v>
      </c>
      <c r="Z844" s="5">
        <v>115.1</v>
      </c>
      <c r="AA844" s="5">
        <v>115.3</v>
      </c>
      <c r="AB844" s="5">
        <v>115.2</v>
      </c>
      <c r="AC844" s="5">
        <v>117.1</v>
      </c>
      <c r="AD844" s="5">
        <v>118.1</v>
      </c>
      <c r="AE844" s="5">
        <v>116.9</v>
      </c>
      <c r="AF844" s="5">
        <v>117</v>
      </c>
      <c r="AG844" s="5">
        <v>116.6</v>
      </c>
      <c r="AH844" s="5">
        <v>119.2</v>
      </c>
      <c r="AI844" s="5">
        <v>116</v>
      </c>
      <c r="AJ844" s="5">
        <v>116.4</v>
      </c>
      <c r="AK844" s="5">
        <v>117.7</v>
      </c>
      <c r="AL844" s="5">
        <v>115.4</v>
      </c>
      <c r="AM844" s="5">
        <v>112.8</v>
      </c>
      <c r="AN844" s="5">
        <v>111.4</v>
      </c>
      <c r="AO844" s="5">
        <v>112.6</v>
      </c>
      <c r="AP844" s="5">
        <v>109.9</v>
      </c>
      <c r="AQ844" s="5">
        <v>112</v>
      </c>
      <c r="AR844" s="5">
        <v>116.1</v>
      </c>
      <c r="AS844" s="5">
        <v>110.9</v>
      </c>
      <c r="AT844" s="5">
        <v>112.4</v>
      </c>
      <c r="AU844" s="5">
        <v>112.7</v>
      </c>
      <c r="AV844" s="5">
        <v>112.9</v>
      </c>
      <c r="AW844" s="5">
        <v>113.4</v>
      </c>
      <c r="AX844" s="5">
        <v>113</v>
      </c>
      <c r="AY844" s="5">
        <v>114.6</v>
      </c>
      <c r="AZ844" s="5">
        <v>112.2</v>
      </c>
      <c r="BA844" s="5">
        <v>114.4</v>
      </c>
      <c r="BB844" s="5">
        <v>112.5</v>
      </c>
      <c r="BC844" s="5">
        <v>112.9</v>
      </c>
      <c r="BD844" s="5">
        <v>113.1</v>
      </c>
      <c r="BE844" s="5">
        <v>112.9</v>
      </c>
      <c r="BF844" s="5">
        <v>114.9</v>
      </c>
      <c r="BG844" s="5">
        <v>115.5</v>
      </c>
      <c r="BH844" s="5">
        <v>113.6</v>
      </c>
      <c r="BI844" s="5">
        <v>115.1</v>
      </c>
      <c r="BJ844" s="5">
        <v>115.9</v>
      </c>
      <c r="BK844" s="5">
        <v>116.5</v>
      </c>
      <c r="BL844" s="5">
        <v>114</v>
      </c>
      <c r="BM844" s="5">
        <v>116.4</v>
      </c>
      <c r="BN844" s="5">
        <v>117.7</v>
      </c>
      <c r="BO844" s="5">
        <v>119</v>
      </c>
      <c r="BP844" s="5">
        <v>120.3</v>
      </c>
      <c r="BQ844" s="5">
        <v>125</v>
      </c>
      <c r="BR844" s="5">
        <v>122.1</v>
      </c>
      <c r="BS844" s="5">
        <v>121</v>
      </c>
      <c r="BT844" s="5">
        <v>120.6</v>
      </c>
      <c r="BU844" s="5">
        <v>120.2</v>
      </c>
      <c r="BV844" s="5">
        <v>122.7</v>
      </c>
      <c r="BW844" s="5">
        <v>124.6</v>
      </c>
      <c r="BX844" s="5">
        <v>125.3</v>
      </c>
      <c r="BY844" s="5">
        <v>126.2</v>
      </c>
      <c r="BZ844" s="5">
        <v>124.6</v>
      </c>
      <c r="CA844" s="5">
        <v>125.3</v>
      </c>
      <c r="CB844" s="5">
        <v>125.3</v>
      </c>
      <c r="CC844" s="5">
        <v>127.5</v>
      </c>
      <c r="CD844" s="5">
        <v>127.7</v>
      </c>
      <c r="CE844" s="5">
        <v>127.4</v>
      </c>
      <c r="CF844" s="5">
        <v>129.69999999999999</v>
      </c>
      <c r="CG844" s="5">
        <v>130.9</v>
      </c>
      <c r="CH844" s="5">
        <v>128.69999999999999</v>
      </c>
      <c r="CI844" s="5">
        <v>129.5</v>
      </c>
      <c r="CJ844" s="5">
        <v>128.4</v>
      </c>
      <c r="CK844" s="5">
        <v>128.69999999999999</v>
      </c>
      <c r="CL844" s="5">
        <v>132.1</v>
      </c>
      <c r="CM844" s="5">
        <v>131.30000000000001</v>
      </c>
      <c r="CN844" s="5">
        <v>131.9</v>
      </c>
      <c r="CO844" s="5">
        <v>131.1</v>
      </c>
      <c r="CP844" s="5">
        <v>131.6</v>
      </c>
      <c r="CQ844" s="5">
        <v>129.19999999999999</v>
      </c>
      <c r="CR844" s="5">
        <v>130.30000000000001</v>
      </c>
      <c r="CS844" s="5">
        <v>132.9</v>
      </c>
      <c r="CT844" s="5">
        <v>131.30000000000001</v>
      </c>
      <c r="CU844" s="5">
        <v>132</v>
      </c>
      <c r="CV844" s="5">
        <v>132.30000000000001</v>
      </c>
      <c r="CW844" s="5">
        <v>132</v>
      </c>
      <c r="CX844" s="5">
        <v>128.30000000000001</v>
      </c>
      <c r="CY844" s="5">
        <v>127.7</v>
      </c>
      <c r="CZ844" s="5">
        <v>128.9</v>
      </c>
      <c r="DA844" s="5">
        <v>130.5</v>
      </c>
      <c r="DB844" s="5">
        <v>132.5</v>
      </c>
      <c r="DC844" s="5">
        <v>133.6</v>
      </c>
      <c r="DD844" s="5">
        <v>135.1</v>
      </c>
      <c r="DE844" s="5">
        <v>136.69999999999999</v>
      </c>
      <c r="DF844" s="5">
        <v>138.1</v>
      </c>
      <c r="DG844" s="5">
        <v>143.19999999999999</v>
      </c>
      <c r="DH844" s="5">
        <v>145.80000000000001</v>
      </c>
      <c r="DI844" s="5">
        <v>146.30000000000001</v>
      </c>
      <c r="DJ844" s="5">
        <v>144.80000000000001</v>
      </c>
      <c r="DK844" s="5">
        <v>146.19999999999999</v>
      </c>
      <c r="DL844" s="5">
        <v>149</v>
      </c>
      <c r="DM844" s="5">
        <v>148.1</v>
      </c>
      <c r="DN844" s="5">
        <v>151</v>
      </c>
      <c r="DO844" s="5">
        <v>150.4</v>
      </c>
      <c r="DP844" s="5">
        <v>154.30000000000001</v>
      </c>
      <c r="DQ844" s="5">
        <v>153.30000000000001</v>
      </c>
      <c r="DR844" s="5">
        <v>154.69999999999999</v>
      </c>
      <c r="DS844" s="5">
        <v>157.19999999999999</v>
      </c>
      <c r="DT844" s="5">
        <v>158.69999999999999</v>
      </c>
    </row>
    <row r="845" spans="1:124">
      <c r="A845" s="3" t="s">
        <v>1702</v>
      </c>
      <c r="B845" s="3" t="s">
        <v>1703</v>
      </c>
      <c r="C845" s="4">
        <v>0.18978999999999999</v>
      </c>
      <c r="D845" s="5">
        <v>102.4</v>
      </c>
      <c r="E845" s="5">
        <v>97.6</v>
      </c>
      <c r="F845" s="5">
        <v>94.7</v>
      </c>
      <c r="G845" s="5">
        <v>91.7</v>
      </c>
      <c r="H845" s="5">
        <v>97</v>
      </c>
      <c r="I845" s="5">
        <v>96.9</v>
      </c>
      <c r="J845" s="5">
        <v>105.4</v>
      </c>
      <c r="K845" s="5">
        <v>112.3</v>
      </c>
      <c r="L845" s="5">
        <v>108.7</v>
      </c>
      <c r="M845" s="5">
        <v>105.1</v>
      </c>
      <c r="N845" s="5">
        <v>105.7</v>
      </c>
      <c r="O845" s="5">
        <v>99.5</v>
      </c>
      <c r="P845" s="5">
        <v>96.3</v>
      </c>
      <c r="Q845" s="5">
        <v>94.1</v>
      </c>
      <c r="R845" s="5">
        <v>95.4</v>
      </c>
      <c r="S845" s="5">
        <v>92.8</v>
      </c>
      <c r="T845" s="5">
        <v>102.3</v>
      </c>
      <c r="U845" s="5">
        <v>114</v>
      </c>
      <c r="V845" s="5">
        <v>107.6</v>
      </c>
      <c r="W845" s="5">
        <v>107.6</v>
      </c>
      <c r="X845" s="5">
        <v>113.1</v>
      </c>
      <c r="Y845" s="5">
        <v>111.7</v>
      </c>
      <c r="Z845" s="5">
        <v>107.2</v>
      </c>
      <c r="AA845" s="5">
        <v>108.8</v>
      </c>
      <c r="AB845" s="5">
        <v>103.4</v>
      </c>
      <c r="AC845" s="5">
        <v>109.9</v>
      </c>
      <c r="AD845" s="5">
        <v>113.1</v>
      </c>
      <c r="AE845" s="5">
        <v>110.1</v>
      </c>
      <c r="AF845" s="5">
        <v>109.4</v>
      </c>
      <c r="AG845" s="5">
        <v>111.7</v>
      </c>
      <c r="AH845" s="5">
        <v>114.7</v>
      </c>
      <c r="AI845" s="5">
        <v>110.5</v>
      </c>
      <c r="AJ845" s="5">
        <v>107.2</v>
      </c>
      <c r="AK845" s="5">
        <v>112.9</v>
      </c>
      <c r="AL845" s="5">
        <v>109.7</v>
      </c>
      <c r="AM845" s="5">
        <v>108.5</v>
      </c>
      <c r="AN845" s="5">
        <v>104.2</v>
      </c>
      <c r="AO845" s="5">
        <v>103.2</v>
      </c>
      <c r="AP845" s="5">
        <v>99.6</v>
      </c>
      <c r="AQ845" s="5">
        <v>107.7</v>
      </c>
      <c r="AR845" s="5">
        <v>119</v>
      </c>
      <c r="AS845" s="5">
        <v>104.2</v>
      </c>
      <c r="AT845" s="5">
        <v>110.4</v>
      </c>
      <c r="AU845" s="5">
        <v>106.3</v>
      </c>
      <c r="AV845" s="5">
        <v>107.2</v>
      </c>
      <c r="AW845" s="5">
        <v>107.2</v>
      </c>
      <c r="AX845" s="5">
        <v>107.5</v>
      </c>
      <c r="AY845" s="5">
        <v>106.8</v>
      </c>
      <c r="AZ845" s="5">
        <v>108.7</v>
      </c>
      <c r="BA845" s="5">
        <v>109.5</v>
      </c>
      <c r="BB845" s="5">
        <v>108</v>
      </c>
      <c r="BC845" s="5">
        <v>108.4</v>
      </c>
      <c r="BD845" s="5">
        <v>109.5</v>
      </c>
      <c r="BE845" s="5">
        <v>110.3</v>
      </c>
      <c r="BF845" s="5">
        <v>110.7</v>
      </c>
      <c r="BG845" s="5">
        <v>113.4</v>
      </c>
      <c r="BH845" s="5">
        <v>108.1</v>
      </c>
      <c r="BI845" s="5">
        <v>109.6</v>
      </c>
      <c r="BJ845" s="5">
        <v>107.3</v>
      </c>
      <c r="BK845" s="5">
        <v>107.3</v>
      </c>
      <c r="BL845" s="5">
        <v>106.6</v>
      </c>
      <c r="BM845" s="5">
        <v>107.6</v>
      </c>
      <c r="BN845" s="5">
        <v>107.6</v>
      </c>
      <c r="BO845" s="5">
        <v>109.5</v>
      </c>
      <c r="BP845" s="5">
        <v>107.9</v>
      </c>
      <c r="BQ845" s="5">
        <v>112.4</v>
      </c>
      <c r="BR845" s="5">
        <v>113.1</v>
      </c>
      <c r="BS845" s="5">
        <v>115.1</v>
      </c>
      <c r="BT845" s="5">
        <v>115</v>
      </c>
      <c r="BU845" s="5">
        <v>116.2</v>
      </c>
      <c r="BV845" s="5">
        <v>117.5</v>
      </c>
      <c r="BW845" s="5">
        <v>118.8</v>
      </c>
      <c r="BX845" s="5">
        <v>118.8</v>
      </c>
      <c r="BY845" s="5">
        <v>117.3</v>
      </c>
      <c r="BZ845" s="5">
        <v>115.8</v>
      </c>
      <c r="CA845" s="5">
        <v>117.7</v>
      </c>
      <c r="CB845" s="5">
        <v>116.7</v>
      </c>
      <c r="CC845" s="5">
        <v>117.8</v>
      </c>
      <c r="CD845" s="5">
        <v>117.8</v>
      </c>
      <c r="CE845" s="5">
        <v>116.7</v>
      </c>
      <c r="CF845" s="5">
        <v>117.7</v>
      </c>
      <c r="CG845" s="5">
        <v>118.9</v>
      </c>
      <c r="CH845" s="5">
        <v>119.5</v>
      </c>
      <c r="CI845" s="5">
        <v>118.3</v>
      </c>
      <c r="CJ845" s="5">
        <v>118.7</v>
      </c>
      <c r="CK845" s="5">
        <v>118.9</v>
      </c>
      <c r="CL845" s="5">
        <v>117.6</v>
      </c>
      <c r="CM845" s="5">
        <v>118</v>
      </c>
      <c r="CN845" s="5">
        <v>118.9</v>
      </c>
      <c r="CO845" s="5">
        <v>119.9</v>
      </c>
      <c r="CP845" s="5">
        <v>119</v>
      </c>
      <c r="CQ845" s="5">
        <v>118.6</v>
      </c>
      <c r="CR845" s="5">
        <v>118.7</v>
      </c>
      <c r="CS845" s="5">
        <v>118</v>
      </c>
      <c r="CT845" s="5">
        <v>116.8</v>
      </c>
      <c r="CU845" s="5">
        <v>115.6</v>
      </c>
      <c r="CV845" s="5">
        <v>117.2</v>
      </c>
      <c r="CW845" s="5">
        <v>117.9</v>
      </c>
      <c r="CX845" s="5">
        <v>116.1</v>
      </c>
      <c r="CY845" s="5">
        <v>117.8</v>
      </c>
      <c r="CZ845" s="5">
        <v>117.6</v>
      </c>
      <c r="DA845" s="5">
        <v>117.1</v>
      </c>
      <c r="DB845" s="5">
        <v>118.2</v>
      </c>
      <c r="DC845" s="5">
        <v>119.9</v>
      </c>
      <c r="DD845" s="5">
        <v>119.7</v>
      </c>
      <c r="DE845" s="5">
        <v>119.1</v>
      </c>
      <c r="DF845" s="5">
        <v>120</v>
      </c>
      <c r="DG845" s="5">
        <v>120.9</v>
      </c>
      <c r="DH845" s="5">
        <v>119.6</v>
      </c>
      <c r="DI845" s="5">
        <v>120.2</v>
      </c>
      <c r="DJ845" s="5">
        <v>120.9</v>
      </c>
      <c r="DK845" s="5">
        <v>119.9</v>
      </c>
      <c r="DL845" s="5">
        <v>123.8</v>
      </c>
      <c r="DM845" s="5">
        <v>121.7</v>
      </c>
      <c r="DN845" s="5">
        <v>122.6</v>
      </c>
      <c r="DO845" s="5">
        <v>123.7</v>
      </c>
      <c r="DP845" s="5">
        <v>126</v>
      </c>
      <c r="DQ845" s="5">
        <v>126.9</v>
      </c>
      <c r="DR845" s="5">
        <v>129</v>
      </c>
      <c r="DS845" s="5">
        <v>128.30000000000001</v>
      </c>
      <c r="DT845" s="5">
        <v>129.69999999999999</v>
      </c>
    </row>
    <row r="846" spans="1:124">
      <c r="A846" s="3" t="s">
        <v>1704</v>
      </c>
      <c r="B846" s="3" t="s">
        <v>1705</v>
      </c>
      <c r="C846" s="4">
        <v>9.7809999999999994E-2</v>
      </c>
      <c r="D846" s="5">
        <v>107</v>
      </c>
      <c r="E846" s="5">
        <v>106.9</v>
      </c>
      <c r="F846" s="5">
        <v>107.2</v>
      </c>
      <c r="G846" s="5">
        <v>108</v>
      </c>
      <c r="H846" s="5">
        <v>111.3</v>
      </c>
      <c r="I846" s="5">
        <v>113</v>
      </c>
      <c r="J846" s="5">
        <v>112.3</v>
      </c>
      <c r="K846" s="5">
        <v>111.9</v>
      </c>
      <c r="L846" s="5">
        <v>110.8</v>
      </c>
      <c r="M846" s="5">
        <v>113.4</v>
      </c>
      <c r="N846" s="5">
        <v>114.8</v>
      </c>
      <c r="O846" s="5">
        <v>114.2</v>
      </c>
      <c r="P846" s="5">
        <v>114.3</v>
      </c>
      <c r="Q846" s="5">
        <v>118.5</v>
      </c>
      <c r="R846" s="5">
        <v>111.7</v>
      </c>
      <c r="S846" s="5">
        <v>112.5</v>
      </c>
      <c r="T846" s="5">
        <v>113.3</v>
      </c>
      <c r="U846" s="5">
        <v>115.3</v>
      </c>
      <c r="V846" s="5">
        <v>120.5</v>
      </c>
      <c r="W846" s="5">
        <v>125.8</v>
      </c>
      <c r="X846" s="5">
        <v>120.2</v>
      </c>
      <c r="Y846" s="5">
        <v>120.8</v>
      </c>
      <c r="Z846" s="5">
        <v>127.2</v>
      </c>
      <c r="AA846" s="5">
        <v>123.5</v>
      </c>
      <c r="AB846" s="5">
        <v>123</v>
      </c>
      <c r="AC846" s="5">
        <v>122</v>
      </c>
      <c r="AD846" s="5">
        <v>120.9</v>
      </c>
      <c r="AE846" s="5">
        <v>121.5</v>
      </c>
      <c r="AF846" s="5">
        <v>122.2</v>
      </c>
      <c r="AG846" s="5">
        <v>123.1</v>
      </c>
      <c r="AH846" s="5">
        <v>123.2</v>
      </c>
      <c r="AI846" s="5">
        <v>122.6</v>
      </c>
      <c r="AJ846" s="5">
        <v>118.6</v>
      </c>
      <c r="AK846" s="5">
        <v>115.5</v>
      </c>
      <c r="AL846" s="5">
        <v>116.2</v>
      </c>
      <c r="AM846" s="5">
        <v>118.8</v>
      </c>
      <c r="AN846" s="5">
        <v>124.4</v>
      </c>
      <c r="AO846" s="5">
        <v>125.7</v>
      </c>
      <c r="AP846" s="5">
        <v>118.2</v>
      </c>
      <c r="AQ846" s="5">
        <v>117.6</v>
      </c>
      <c r="AR846" s="5">
        <v>124.1</v>
      </c>
      <c r="AS846" s="5">
        <v>111.5</v>
      </c>
      <c r="AT846" s="5">
        <v>113.4</v>
      </c>
      <c r="AU846" s="5">
        <v>112.4</v>
      </c>
      <c r="AV846" s="5">
        <v>110.7</v>
      </c>
      <c r="AW846" s="5">
        <v>110.6</v>
      </c>
      <c r="AX846" s="5">
        <v>108.5</v>
      </c>
      <c r="AY846" s="5">
        <v>108.9</v>
      </c>
      <c r="AZ846" s="5">
        <v>110.4</v>
      </c>
      <c r="BA846" s="5">
        <v>111</v>
      </c>
      <c r="BB846" s="5">
        <v>109.9</v>
      </c>
      <c r="BC846" s="5">
        <v>110.9</v>
      </c>
      <c r="BD846" s="5">
        <v>110.8</v>
      </c>
      <c r="BE846" s="5">
        <v>111.7</v>
      </c>
      <c r="BF846" s="5">
        <v>112</v>
      </c>
      <c r="BG846" s="5">
        <v>111.9</v>
      </c>
      <c r="BH846" s="5">
        <v>112</v>
      </c>
      <c r="BI846" s="5">
        <v>112</v>
      </c>
      <c r="BJ846" s="5">
        <v>112.4</v>
      </c>
      <c r="BK846" s="5">
        <v>111.9</v>
      </c>
      <c r="BL846" s="5">
        <v>112.3</v>
      </c>
      <c r="BM846" s="5">
        <v>110.6</v>
      </c>
      <c r="BN846" s="5">
        <v>110.5</v>
      </c>
      <c r="BO846" s="5">
        <v>107.6</v>
      </c>
      <c r="BP846" s="5">
        <v>107.2</v>
      </c>
      <c r="BQ846" s="5">
        <v>108.7</v>
      </c>
      <c r="BR846" s="5">
        <v>108.7</v>
      </c>
      <c r="BS846" s="5">
        <v>108.7</v>
      </c>
      <c r="BT846" s="5">
        <v>107.2</v>
      </c>
      <c r="BU846" s="5">
        <v>109.3</v>
      </c>
      <c r="BV846" s="5">
        <v>109.9</v>
      </c>
      <c r="BW846" s="5">
        <v>110.3</v>
      </c>
      <c r="BX846" s="5">
        <v>110.3</v>
      </c>
      <c r="BY846" s="5">
        <v>110.1</v>
      </c>
      <c r="BZ846" s="5">
        <v>110.6</v>
      </c>
      <c r="CA846" s="5">
        <v>110.7</v>
      </c>
      <c r="CB846" s="5">
        <v>110.7</v>
      </c>
      <c r="CC846" s="5">
        <v>110.9</v>
      </c>
      <c r="CD846" s="5">
        <v>110.5</v>
      </c>
      <c r="CE846" s="5">
        <v>110.5</v>
      </c>
      <c r="CF846" s="5">
        <v>113.2</v>
      </c>
      <c r="CG846" s="5">
        <v>113.6</v>
      </c>
      <c r="CH846" s="5">
        <v>115</v>
      </c>
      <c r="CI846" s="5">
        <v>115</v>
      </c>
      <c r="CJ846" s="5">
        <v>114.1</v>
      </c>
      <c r="CK846" s="5">
        <v>114.1</v>
      </c>
      <c r="CL846" s="5">
        <v>114.7</v>
      </c>
      <c r="CM846" s="5">
        <v>114.7</v>
      </c>
      <c r="CN846" s="5">
        <v>114.9</v>
      </c>
      <c r="CO846" s="5">
        <v>114.2</v>
      </c>
      <c r="CP846" s="5">
        <v>112.7</v>
      </c>
      <c r="CQ846" s="5">
        <v>114.7</v>
      </c>
      <c r="CR846" s="5">
        <v>114.7</v>
      </c>
      <c r="CS846" s="5">
        <v>113.3</v>
      </c>
      <c r="CT846" s="5">
        <v>113.9</v>
      </c>
      <c r="CU846" s="5">
        <v>113.9</v>
      </c>
      <c r="CV846" s="5">
        <v>113.5</v>
      </c>
      <c r="CW846" s="5">
        <v>110.7</v>
      </c>
      <c r="CX846" s="5">
        <v>111.9</v>
      </c>
      <c r="CY846" s="5">
        <v>115.8</v>
      </c>
      <c r="CZ846" s="5">
        <v>116.4</v>
      </c>
      <c r="DA846" s="5">
        <v>118.6</v>
      </c>
      <c r="DB846" s="5">
        <v>119.4</v>
      </c>
      <c r="DC846" s="5">
        <v>120.6</v>
      </c>
      <c r="DD846" s="5">
        <v>121.2</v>
      </c>
      <c r="DE846" s="5">
        <v>120.7</v>
      </c>
      <c r="DF846" s="5">
        <v>118.8</v>
      </c>
      <c r="DG846" s="5">
        <v>121.4</v>
      </c>
      <c r="DH846" s="5">
        <v>123.5</v>
      </c>
      <c r="DI846" s="5">
        <v>120.6</v>
      </c>
      <c r="DJ846" s="5">
        <v>122.2</v>
      </c>
      <c r="DK846" s="5">
        <v>122.7</v>
      </c>
      <c r="DL846" s="5">
        <v>122.4</v>
      </c>
      <c r="DM846" s="5">
        <v>125.1</v>
      </c>
      <c r="DN846" s="5">
        <v>132.9</v>
      </c>
      <c r="DO846" s="5">
        <v>133.1</v>
      </c>
      <c r="DP846" s="5">
        <v>131</v>
      </c>
      <c r="DQ846" s="5">
        <v>128.9</v>
      </c>
      <c r="DR846" s="5">
        <v>127.6</v>
      </c>
      <c r="DS846" s="5">
        <v>131</v>
      </c>
      <c r="DT846" s="5">
        <v>132.80000000000001</v>
      </c>
    </row>
    <row r="847" spans="1:124">
      <c r="A847" s="3" t="s">
        <v>1706</v>
      </c>
      <c r="B847" s="3" t="s">
        <v>1707</v>
      </c>
      <c r="C847" s="4">
        <v>6.8400000000000002E-2</v>
      </c>
      <c r="D847" s="5">
        <v>104.8</v>
      </c>
      <c r="E847" s="5">
        <v>105.8</v>
      </c>
      <c r="F847" s="5">
        <v>105.8</v>
      </c>
      <c r="G847" s="5">
        <v>106.1</v>
      </c>
      <c r="H847" s="5">
        <v>105</v>
      </c>
      <c r="I847" s="5">
        <v>105.9</v>
      </c>
      <c r="J847" s="5">
        <v>106.4</v>
      </c>
      <c r="K847" s="5">
        <v>106.9</v>
      </c>
      <c r="L847" s="5">
        <v>107.6</v>
      </c>
      <c r="M847" s="5">
        <v>111.4</v>
      </c>
      <c r="N847" s="5">
        <v>112</v>
      </c>
      <c r="O847" s="5">
        <v>111.8</v>
      </c>
      <c r="P847" s="5">
        <v>113.3</v>
      </c>
      <c r="Q847" s="5">
        <v>113.6</v>
      </c>
      <c r="R847" s="5">
        <v>114.5</v>
      </c>
      <c r="S847" s="5">
        <v>114.5</v>
      </c>
      <c r="T847" s="5">
        <v>116</v>
      </c>
      <c r="U847" s="5">
        <v>116</v>
      </c>
      <c r="V847" s="5">
        <v>116</v>
      </c>
      <c r="W847" s="5">
        <v>115.3</v>
      </c>
      <c r="X847" s="5">
        <v>115.3</v>
      </c>
      <c r="Y847" s="5">
        <v>120.3</v>
      </c>
      <c r="Z847" s="5">
        <v>120.5</v>
      </c>
      <c r="AA847" s="5">
        <v>121</v>
      </c>
      <c r="AB847" s="5">
        <v>122.1</v>
      </c>
      <c r="AC847" s="5">
        <v>121.8</v>
      </c>
      <c r="AD847" s="5">
        <v>122.2</v>
      </c>
      <c r="AE847" s="5">
        <v>123.3</v>
      </c>
      <c r="AF847" s="5">
        <v>122.7</v>
      </c>
      <c r="AG847" s="5">
        <v>121.1</v>
      </c>
      <c r="AH847" s="5">
        <v>121</v>
      </c>
      <c r="AI847" s="5">
        <v>119.8</v>
      </c>
      <c r="AJ847" s="5">
        <v>119.9</v>
      </c>
      <c r="AK847" s="5">
        <v>123</v>
      </c>
      <c r="AL847" s="5">
        <v>123</v>
      </c>
      <c r="AM847" s="5">
        <v>124</v>
      </c>
      <c r="AN847" s="5">
        <v>123.3</v>
      </c>
      <c r="AO847" s="5">
        <v>123.4</v>
      </c>
      <c r="AP847" s="5">
        <v>124.2</v>
      </c>
      <c r="AQ847" s="5">
        <v>124.6</v>
      </c>
      <c r="AR847" s="5">
        <v>123.2</v>
      </c>
      <c r="AS847" s="5">
        <v>121.5</v>
      </c>
      <c r="AT847" s="5">
        <v>120.9</v>
      </c>
      <c r="AU847" s="5">
        <v>120.5</v>
      </c>
      <c r="AV847" s="5">
        <v>119.2</v>
      </c>
      <c r="AW847" s="5">
        <v>123</v>
      </c>
      <c r="AX847" s="5">
        <v>123.4</v>
      </c>
      <c r="AY847" s="5">
        <v>125.3</v>
      </c>
      <c r="AZ847" s="5">
        <v>125.7</v>
      </c>
      <c r="BA847" s="5">
        <v>125.6</v>
      </c>
      <c r="BB847" s="5">
        <v>124.8</v>
      </c>
      <c r="BC847" s="5">
        <v>126.4</v>
      </c>
      <c r="BD847" s="5">
        <v>128.30000000000001</v>
      </c>
      <c r="BE847" s="5">
        <v>126.4</v>
      </c>
      <c r="BF847" s="5">
        <v>128.4</v>
      </c>
      <c r="BG847" s="5">
        <v>129</v>
      </c>
      <c r="BH847" s="5">
        <v>129.5</v>
      </c>
      <c r="BI847" s="5">
        <v>130.9</v>
      </c>
      <c r="BJ847" s="5">
        <v>129.80000000000001</v>
      </c>
      <c r="BK847" s="5">
        <v>131.30000000000001</v>
      </c>
      <c r="BL847" s="5">
        <v>132.6</v>
      </c>
      <c r="BM847" s="5">
        <v>130.80000000000001</v>
      </c>
      <c r="BN847" s="5">
        <v>133.5</v>
      </c>
      <c r="BO847" s="5">
        <v>134.4</v>
      </c>
      <c r="BP847" s="5">
        <v>135.5</v>
      </c>
      <c r="BQ847" s="5">
        <v>140.19999999999999</v>
      </c>
      <c r="BR847" s="5">
        <v>141.5</v>
      </c>
      <c r="BS847" s="5">
        <v>141.30000000000001</v>
      </c>
      <c r="BT847" s="5">
        <v>141.69999999999999</v>
      </c>
      <c r="BU847" s="5">
        <v>143.19999999999999</v>
      </c>
      <c r="BV847" s="5">
        <v>145.1</v>
      </c>
      <c r="BW847" s="5">
        <v>147.4</v>
      </c>
      <c r="BX847" s="5">
        <v>148.69999999999999</v>
      </c>
      <c r="BY847" s="5">
        <v>150.19999999999999</v>
      </c>
      <c r="BZ847" s="5">
        <v>158.30000000000001</v>
      </c>
      <c r="CA847" s="5">
        <v>159.1</v>
      </c>
      <c r="CB847" s="5">
        <v>159.5</v>
      </c>
      <c r="CC847" s="5">
        <v>162.69999999999999</v>
      </c>
      <c r="CD847" s="5">
        <v>162.80000000000001</v>
      </c>
      <c r="CE847" s="5">
        <v>162.9</v>
      </c>
      <c r="CF847" s="5">
        <v>168.6</v>
      </c>
      <c r="CG847" s="5">
        <v>166.4</v>
      </c>
      <c r="CH847" s="5">
        <v>166.5</v>
      </c>
      <c r="CI847" s="5">
        <v>169.3</v>
      </c>
      <c r="CJ847" s="5">
        <v>170.5</v>
      </c>
      <c r="CK847" s="5">
        <v>167.8</v>
      </c>
      <c r="CL847" s="5">
        <v>170.3</v>
      </c>
      <c r="CM847" s="5">
        <v>169.2</v>
      </c>
      <c r="CN847" s="5">
        <v>168.4</v>
      </c>
      <c r="CO847" s="5">
        <v>169.3</v>
      </c>
      <c r="CP847" s="5">
        <v>171.7</v>
      </c>
      <c r="CQ847" s="5">
        <v>171</v>
      </c>
      <c r="CR847" s="5">
        <v>170.4</v>
      </c>
      <c r="CS847" s="5">
        <v>173.3</v>
      </c>
      <c r="CT847" s="5">
        <v>172.2</v>
      </c>
      <c r="CU847" s="5">
        <v>173.3</v>
      </c>
      <c r="CV847" s="5">
        <v>173.3</v>
      </c>
      <c r="CW847" s="5">
        <v>174.5</v>
      </c>
      <c r="CX847" s="5">
        <v>171.4</v>
      </c>
      <c r="CY847" s="5">
        <v>171.5</v>
      </c>
      <c r="CZ847" s="5">
        <v>169.5</v>
      </c>
      <c r="DA847" s="5">
        <v>173.2</v>
      </c>
      <c r="DB847" s="5">
        <v>174.9</v>
      </c>
      <c r="DC847" s="5">
        <v>184.7</v>
      </c>
      <c r="DD847" s="5">
        <v>192.4</v>
      </c>
      <c r="DE847" s="5">
        <v>197.1</v>
      </c>
      <c r="DF847" s="5">
        <v>198</v>
      </c>
      <c r="DG847" s="5">
        <v>198.5</v>
      </c>
      <c r="DH847" s="5">
        <v>200.8</v>
      </c>
      <c r="DI847" s="5">
        <v>205.4</v>
      </c>
      <c r="DJ847" s="5">
        <v>213.4</v>
      </c>
      <c r="DK847" s="5">
        <v>215.4</v>
      </c>
      <c r="DL847" s="5">
        <v>216.5</v>
      </c>
      <c r="DM847" s="5">
        <v>219.2</v>
      </c>
      <c r="DN847" s="5">
        <v>224</v>
      </c>
      <c r="DO847" s="5">
        <v>224.1</v>
      </c>
      <c r="DP847" s="5">
        <v>230.9</v>
      </c>
      <c r="DQ847" s="5">
        <v>228.6</v>
      </c>
      <c r="DR847" s="5">
        <v>228</v>
      </c>
      <c r="DS847" s="5">
        <v>234.6</v>
      </c>
      <c r="DT847" s="5">
        <v>237.2</v>
      </c>
    </row>
    <row r="848" spans="1:124">
      <c r="A848" s="3" t="s">
        <v>1708</v>
      </c>
      <c r="B848" s="3" t="s">
        <v>1709</v>
      </c>
      <c r="C848" s="4">
        <v>0.26311000000000001</v>
      </c>
      <c r="D848" s="5">
        <v>102.2</v>
      </c>
      <c r="E848" s="5">
        <v>102.4</v>
      </c>
      <c r="F848" s="5">
        <v>103.4</v>
      </c>
      <c r="G848" s="5">
        <v>100.3</v>
      </c>
      <c r="H848" s="5">
        <v>101.1</v>
      </c>
      <c r="I848" s="5">
        <v>104.5</v>
      </c>
      <c r="J848" s="5">
        <v>101.3</v>
      </c>
      <c r="K848" s="5">
        <v>105.6</v>
      </c>
      <c r="L848" s="5">
        <v>107.5</v>
      </c>
      <c r="M848" s="5">
        <v>107.4</v>
      </c>
      <c r="N848" s="5">
        <v>106.9</v>
      </c>
      <c r="O848" s="5">
        <v>107.6</v>
      </c>
      <c r="P848" s="5">
        <v>108.4</v>
      </c>
      <c r="Q848" s="5">
        <v>109.9</v>
      </c>
      <c r="R848" s="5">
        <v>105.6</v>
      </c>
      <c r="S848" s="5">
        <v>107.9</v>
      </c>
      <c r="T848" s="5">
        <v>110.4</v>
      </c>
      <c r="U848" s="5">
        <v>107.4</v>
      </c>
      <c r="V848" s="5">
        <v>110.6</v>
      </c>
      <c r="W848" s="5">
        <v>107</v>
      </c>
      <c r="X848" s="5">
        <v>109.7</v>
      </c>
      <c r="Y848" s="5">
        <v>113</v>
      </c>
      <c r="Z848" s="5">
        <v>112.6</v>
      </c>
      <c r="AA848" s="5">
        <v>112.7</v>
      </c>
      <c r="AB848" s="5">
        <v>111</v>
      </c>
      <c r="AC848" s="5">
        <v>113.9</v>
      </c>
      <c r="AD848" s="5">
        <v>115.6</v>
      </c>
      <c r="AE848" s="5">
        <v>112.2</v>
      </c>
      <c r="AF848" s="5">
        <v>112</v>
      </c>
      <c r="AG848" s="5">
        <v>112.3</v>
      </c>
      <c r="AH848" s="5">
        <v>116.4</v>
      </c>
      <c r="AI848" s="5">
        <v>111.2</v>
      </c>
      <c r="AJ848" s="5">
        <v>115.9</v>
      </c>
      <c r="AK848" s="5">
        <v>112.3</v>
      </c>
      <c r="AL848" s="5">
        <v>110.4</v>
      </c>
      <c r="AM848" s="5">
        <v>101.7</v>
      </c>
      <c r="AN848" s="5">
        <v>99.3</v>
      </c>
      <c r="AO848" s="5">
        <v>103.7</v>
      </c>
      <c r="AP848" s="5">
        <v>100</v>
      </c>
      <c r="AQ848" s="5">
        <v>101.1</v>
      </c>
      <c r="AR848" s="5">
        <v>100.8</v>
      </c>
      <c r="AS848" s="5">
        <v>101.2</v>
      </c>
      <c r="AT848" s="5">
        <v>101.1</v>
      </c>
      <c r="AU848" s="5">
        <v>104.1</v>
      </c>
      <c r="AV848" s="5">
        <v>104.1</v>
      </c>
      <c r="AW848" s="5">
        <v>105</v>
      </c>
      <c r="AX848" s="5">
        <v>104.1</v>
      </c>
      <c r="AY848" s="5">
        <v>106.7</v>
      </c>
      <c r="AZ848" s="5">
        <v>105.4</v>
      </c>
      <c r="BA848" s="5">
        <v>104.9</v>
      </c>
      <c r="BB848" s="5">
        <v>103.4</v>
      </c>
      <c r="BC848" s="5">
        <v>107.2</v>
      </c>
      <c r="BD848" s="5">
        <v>106.3</v>
      </c>
      <c r="BE848" s="5">
        <v>107.1</v>
      </c>
      <c r="BF848" s="5">
        <v>105.4</v>
      </c>
      <c r="BG848" s="5">
        <v>105.7</v>
      </c>
      <c r="BH848" s="5">
        <v>105.9</v>
      </c>
      <c r="BI848" s="5">
        <v>105.8</v>
      </c>
      <c r="BJ848" s="5">
        <v>105.3</v>
      </c>
      <c r="BK848" s="5">
        <v>105.7</v>
      </c>
      <c r="BL848" s="5">
        <v>106.4</v>
      </c>
      <c r="BM848" s="5">
        <v>107.6</v>
      </c>
      <c r="BN848" s="5">
        <v>108.2</v>
      </c>
      <c r="BO848" s="5">
        <v>109.8</v>
      </c>
      <c r="BP848" s="5">
        <v>110.9</v>
      </c>
      <c r="BQ848" s="5">
        <v>111.7</v>
      </c>
      <c r="BR848" s="5">
        <v>112</v>
      </c>
      <c r="BS848" s="5">
        <v>113.8</v>
      </c>
      <c r="BT848" s="5">
        <v>113.8</v>
      </c>
      <c r="BU848" s="5">
        <v>115.2</v>
      </c>
      <c r="BV848" s="5">
        <v>116.5</v>
      </c>
      <c r="BW848" s="5">
        <v>116.2</v>
      </c>
      <c r="BX848" s="5">
        <v>117.6</v>
      </c>
      <c r="BY848" s="5">
        <v>116.8</v>
      </c>
      <c r="BZ848" s="5">
        <v>116.7</v>
      </c>
      <c r="CA848" s="5">
        <v>116.8</v>
      </c>
      <c r="CB848" s="5">
        <v>117.9</v>
      </c>
      <c r="CC848" s="5">
        <v>117.6</v>
      </c>
      <c r="CD848" s="5">
        <v>118.5</v>
      </c>
      <c r="CE848" s="5">
        <v>119.8</v>
      </c>
      <c r="CF848" s="5">
        <v>120.1</v>
      </c>
      <c r="CG848" s="5">
        <v>120.4</v>
      </c>
      <c r="CH848" s="5">
        <v>119.9</v>
      </c>
      <c r="CI848" s="5">
        <v>119.9</v>
      </c>
      <c r="CJ848" s="5">
        <v>118.1</v>
      </c>
      <c r="CK848" s="5">
        <v>119.3</v>
      </c>
      <c r="CL848" s="5">
        <v>118.2</v>
      </c>
      <c r="CM848" s="5">
        <v>118.9</v>
      </c>
      <c r="CN848" s="5">
        <v>118.5</v>
      </c>
      <c r="CO848" s="5">
        <v>118.4</v>
      </c>
      <c r="CP848" s="5">
        <v>118.7</v>
      </c>
      <c r="CQ848" s="5">
        <v>119.7</v>
      </c>
      <c r="CR848" s="5">
        <v>119.8</v>
      </c>
      <c r="CS848" s="5">
        <v>120</v>
      </c>
      <c r="CT848" s="5">
        <v>119.7</v>
      </c>
      <c r="CU848" s="5">
        <v>119.4</v>
      </c>
      <c r="CV848" s="5">
        <v>119.3</v>
      </c>
      <c r="CW848" s="5">
        <v>119.5</v>
      </c>
      <c r="CX848" s="5">
        <v>119.9</v>
      </c>
      <c r="CY848" s="5">
        <v>119.2</v>
      </c>
      <c r="CZ848" s="5">
        <v>118.9</v>
      </c>
      <c r="DA848" s="5">
        <v>119.9</v>
      </c>
      <c r="DB848" s="5">
        <v>120.4</v>
      </c>
      <c r="DC848" s="5">
        <v>121.4</v>
      </c>
      <c r="DD848" s="5">
        <v>122.6</v>
      </c>
      <c r="DE848" s="5">
        <v>124.2</v>
      </c>
      <c r="DF848" s="5">
        <v>127.1</v>
      </c>
      <c r="DG848" s="5">
        <v>128.4</v>
      </c>
      <c r="DH848" s="5">
        <v>129.19999999999999</v>
      </c>
      <c r="DI848" s="5">
        <v>132.19999999999999</v>
      </c>
      <c r="DJ848" s="5">
        <v>133.80000000000001</v>
      </c>
      <c r="DK848" s="5">
        <v>136.19999999999999</v>
      </c>
      <c r="DL848" s="5">
        <v>136.5</v>
      </c>
      <c r="DM848" s="5">
        <v>138.1</v>
      </c>
      <c r="DN848" s="5">
        <v>138.69999999999999</v>
      </c>
      <c r="DO848" s="5">
        <v>139.30000000000001</v>
      </c>
      <c r="DP848" s="5">
        <v>139</v>
      </c>
      <c r="DQ848" s="5">
        <v>139.6</v>
      </c>
      <c r="DR848" s="5">
        <v>141.80000000000001</v>
      </c>
      <c r="DS848" s="5">
        <v>142.80000000000001</v>
      </c>
      <c r="DT848" s="5">
        <v>144</v>
      </c>
    </row>
    <row r="849" spans="1:124">
      <c r="A849" s="3" t="s">
        <v>1710</v>
      </c>
      <c r="B849" s="3" t="s">
        <v>1711</v>
      </c>
      <c r="C849" s="4">
        <v>8.7000000000000001E-4</v>
      </c>
      <c r="D849" s="5">
        <v>98.4</v>
      </c>
      <c r="E849" s="5">
        <v>108.1</v>
      </c>
      <c r="F849" s="5">
        <v>105.9</v>
      </c>
      <c r="G849" s="5">
        <v>102.9</v>
      </c>
      <c r="H849" s="5">
        <v>106.4</v>
      </c>
      <c r="I849" s="5">
        <v>103.6</v>
      </c>
      <c r="J849" s="5">
        <v>98.6</v>
      </c>
      <c r="K849" s="5">
        <v>102.6</v>
      </c>
      <c r="L849" s="5">
        <v>104.3</v>
      </c>
      <c r="M849" s="5">
        <v>103.8</v>
      </c>
      <c r="N849" s="5">
        <v>103.4</v>
      </c>
      <c r="O849" s="5">
        <v>105.5</v>
      </c>
      <c r="P849" s="5">
        <v>106.8</v>
      </c>
      <c r="Q849" s="5">
        <v>108.2</v>
      </c>
      <c r="R849" s="5">
        <v>104.2</v>
      </c>
      <c r="S849" s="5">
        <v>107.5</v>
      </c>
      <c r="T849" s="5">
        <v>105.6</v>
      </c>
      <c r="U849" s="5">
        <v>98.9</v>
      </c>
      <c r="V849" s="5">
        <v>102.8</v>
      </c>
      <c r="W849" s="5">
        <v>108.4</v>
      </c>
      <c r="X849" s="5">
        <v>113.3</v>
      </c>
      <c r="Y849" s="5">
        <v>112.9</v>
      </c>
      <c r="Z849" s="5">
        <v>116.4</v>
      </c>
      <c r="AA849" s="5">
        <v>110</v>
      </c>
      <c r="AB849" s="5">
        <v>113.8</v>
      </c>
      <c r="AC849" s="5">
        <v>114.9</v>
      </c>
      <c r="AD849" s="5">
        <v>112.1</v>
      </c>
      <c r="AE849" s="5">
        <v>117.8</v>
      </c>
      <c r="AF849" s="5">
        <v>121.1</v>
      </c>
      <c r="AG849" s="5">
        <v>111.3</v>
      </c>
      <c r="AH849" s="5">
        <v>116</v>
      </c>
      <c r="AI849" s="5">
        <v>120.2</v>
      </c>
      <c r="AJ849" s="5">
        <v>115.1</v>
      </c>
      <c r="AK849" s="5">
        <v>118.8</v>
      </c>
      <c r="AL849" s="5">
        <v>114.7</v>
      </c>
      <c r="AM849" s="5">
        <v>114.7</v>
      </c>
      <c r="AN849" s="5">
        <v>118.5</v>
      </c>
      <c r="AO849" s="5">
        <v>117.3</v>
      </c>
      <c r="AP849" s="5">
        <v>122</v>
      </c>
      <c r="AQ849" s="5">
        <v>120.3</v>
      </c>
      <c r="AR849" s="5">
        <v>117</v>
      </c>
      <c r="AS849" s="5">
        <v>106.9</v>
      </c>
      <c r="AT849" s="5">
        <v>117</v>
      </c>
      <c r="AU849" s="5">
        <v>121.6</v>
      </c>
      <c r="AV849" s="5">
        <v>119.4</v>
      </c>
      <c r="AW849" s="5">
        <v>117.8</v>
      </c>
      <c r="AX849" s="5">
        <v>112.3</v>
      </c>
      <c r="AY849" s="5">
        <v>112.7</v>
      </c>
      <c r="AZ849" s="5">
        <v>122.1</v>
      </c>
      <c r="BA849" s="5">
        <v>114.8</v>
      </c>
      <c r="BB849" s="5">
        <v>119.6</v>
      </c>
      <c r="BC849" s="5">
        <v>117.5</v>
      </c>
      <c r="BD849" s="5">
        <v>114.5</v>
      </c>
      <c r="BE849" s="5">
        <v>117.9</v>
      </c>
      <c r="BF849" s="5">
        <v>121.4</v>
      </c>
      <c r="BG849" s="5">
        <v>120.9</v>
      </c>
      <c r="BH849" s="5">
        <v>121.3</v>
      </c>
      <c r="BI849" s="5">
        <v>120</v>
      </c>
      <c r="BJ849" s="5">
        <v>123.2</v>
      </c>
      <c r="BK849" s="5">
        <v>122.9</v>
      </c>
      <c r="BL849" s="5">
        <v>124.5</v>
      </c>
      <c r="BM849" s="5">
        <v>126.9</v>
      </c>
      <c r="BN849" s="5">
        <v>126.9</v>
      </c>
      <c r="BO849" s="5">
        <v>126.9</v>
      </c>
      <c r="BP849" s="5">
        <v>129.19999999999999</v>
      </c>
      <c r="BQ849" s="5">
        <v>129</v>
      </c>
      <c r="BR849" s="5">
        <v>123.7</v>
      </c>
      <c r="BS849" s="5">
        <v>124.5</v>
      </c>
      <c r="BT849" s="5">
        <v>124.5</v>
      </c>
      <c r="BU849" s="5">
        <v>116</v>
      </c>
      <c r="BV849" s="5">
        <v>116</v>
      </c>
      <c r="BW849" s="5">
        <v>114.7</v>
      </c>
      <c r="BX849" s="5">
        <v>117.5</v>
      </c>
      <c r="BY849" s="5">
        <v>116</v>
      </c>
      <c r="BZ849" s="5">
        <v>115.4</v>
      </c>
      <c r="CA849" s="5">
        <v>114.3</v>
      </c>
      <c r="CB849" s="5">
        <v>113.9</v>
      </c>
      <c r="CC849" s="5">
        <v>116.7</v>
      </c>
      <c r="CD849" s="5">
        <v>116.9</v>
      </c>
      <c r="CE849" s="5">
        <v>114.8</v>
      </c>
      <c r="CF849" s="5">
        <v>111.8</v>
      </c>
      <c r="CG849" s="5">
        <v>118.3</v>
      </c>
      <c r="CH849" s="5">
        <v>119.9</v>
      </c>
      <c r="CI849" s="5">
        <v>118.5</v>
      </c>
      <c r="CJ849" s="5">
        <v>118.1</v>
      </c>
      <c r="CK849" s="5">
        <v>118.9</v>
      </c>
      <c r="CL849" s="5">
        <v>117.4</v>
      </c>
      <c r="CM849" s="5">
        <v>119.6</v>
      </c>
      <c r="CN849" s="5">
        <v>119.3</v>
      </c>
      <c r="CO849" s="5">
        <v>118.3</v>
      </c>
      <c r="CP849" s="5">
        <v>119.1</v>
      </c>
      <c r="CQ849" s="5">
        <v>122.6</v>
      </c>
      <c r="CR849" s="5">
        <v>115.3</v>
      </c>
      <c r="CS849" s="5">
        <v>120.9</v>
      </c>
      <c r="CT849" s="5">
        <v>121.4</v>
      </c>
      <c r="CU849" s="5">
        <v>113.4</v>
      </c>
      <c r="CV849" s="5">
        <v>111</v>
      </c>
      <c r="CW849" s="5">
        <v>115.9</v>
      </c>
      <c r="CX849" s="5">
        <v>120.7</v>
      </c>
      <c r="CY849" s="5">
        <v>113.1</v>
      </c>
      <c r="CZ849" s="5">
        <v>109.4</v>
      </c>
      <c r="DA849" s="5">
        <v>117.8</v>
      </c>
      <c r="DB849" s="5">
        <v>113.8</v>
      </c>
      <c r="DC849" s="5">
        <v>119.2</v>
      </c>
      <c r="DD849" s="5">
        <v>113.4</v>
      </c>
      <c r="DE849" s="5">
        <v>123.1</v>
      </c>
      <c r="DF849" s="5">
        <v>111.8</v>
      </c>
      <c r="DG849" s="5">
        <v>108.7</v>
      </c>
      <c r="DH849" s="5">
        <v>116.3</v>
      </c>
      <c r="DI849" s="5">
        <v>121.6</v>
      </c>
      <c r="DJ849" s="5">
        <v>114.9</v>
      </c>
      <c r="DK849" s="5">
        <v>123.1</v>
      </c>
      <c r="DL849" s="5">
        <v>130.6</v>
      </c>
      <c r="DM849" s="5">
        <v>133.6</v>
      </c>
      <c r="DN849" s="5">
        <v>120.9</v>
      </c>
      <c r="DO849" s="5">
        <v>121.4</v>
      </c>
      <c r="DP849" s="5">
        <v>116.7</v>
      </c>
      <c r="DQ849" s="5">
        <v>126.5</v>
      </c>
      <c r="DR849" s="5">
        <v>121.8</v>
      </c>
      <c r="DS849" s="5">
        <v>126.1</v>
      </c>
      <c r="DT849" s="5">
        <v>118.4</v>
      </c>
    </row>
    <row r="850" spans="1:124">
      <c r="A850" s="3" t="s">
        <v>1712</v>
      </c>
      <c r="B850" s="3" t="s">
        <v>1713</v>
      </c>
      <c r="C850" s="4">
        <v>0.10674</v>
      </c>
      <c r="D850" s="5">
        <v>107.6</v>
      </c>
      <c r="E850" s="5">
        <v>108.1</v>
      </c>
      <c r="F850" s="5">
        <v>107.7</v>
      </c>
      <c r="G850" s="5">
        <v>108.2</v>
      </c>
      <c r="H850" s="5">
        <v>110.4</v>
      </c>
      <c r="I850" s="5">
        <v>108.4</v>
      </c>
      <c r="J850" s="5">
        <v>108.8</v>
      </c>
      <c r="K850" s="5">
        <v>112</v>
      </c>
      <c r="L850" s="5">
        <v>105.4</v>
      </c>
      <c r="M850" s="5">
        <v>111.7</v>
      </c>
      <c r="N850" s="5">
        <v>114.4</v>
      </c>
      <c r="O850" s="5">
        <v>109.6</v>
      </c>
      <c r="P850" s="5">
        <v>124.9</v>
      </c>
      <c r="Q850" s="5">
        <v>121</v>
      </c>
      <c r="R850" s="5">
        <v>117.6</v>
      </c>
      <c r="S850" s="5">
        <v>117.6</v>
      </c>
      <c r="T850" s="5">
        <v>118.1</v>
      </c>
      <c r="U850" s="5">
        <v>116.9</v>
      </c>
      <c r="V850" s="5">
        <v>122.1</v>
      </c>
      <c r="W850" s="5">
        <v>119</v>
      </c>
      <c r="X850" s="5">
        <v>117.2</v>
      </c>
      <c r="Y850" s="5">
        <v>119.9</v>
      </c>
      <c r="Z850" s="5">
        <v>120.6</v>
      </c>
      <c r="AA850" s="5">
        <v>122.4</v>
      </c>
      <c r="AB850" s="5">
        <v>134.69999999999999</v>
      </c>
      <c r="AC850" s="5">
        <v>130.30000000000001</v>
      </c>
      <c r="AD850" s="5">
        <v>128.19999999999999</v>
      </c>
      <c r="AE850" s="5">
        <v>132</v>
      </c>
      <c r="AF850" s="5">
        <v>134.30000000000001</v>
      </c>
      <c r="AG850" s="5">
        <v>127.2</v>
      </c>
      <c r="AH850" s="5">
        <v>129.5</v>
      </c>
      <c r="AI850" s="5">
        <v>129.30000000000001</v>
      </c>
      <c r="AJ850" s="5">
        <v>129.6</v>
      </c>
      <c r="AK850" s="5">
        <v>138.19999999999999</v>
      </c>
      <c r="AL850" s="5">
        <v>132.1</v>
      </c>
      <c r="AM850" s="5">
        <v>134.9</v>
      </c>
      <c r="AN850" s="5">
        <v>134.1</v>
      </c>
      <c r="AO850" s="5">
        <v>132.30000000000001</v>
      </c>
      <c r="AP850" s="5">
        <v>135.69999999999999</v>
      </c>
      <c r="AQ850" s="5">
        <v>133.30000000000001</v>
      </c>
      <c r="AR850" s="5">
        <v>136.6</v>
      </c>
      <c r="AS850" s="5">
        <v>139.30000000000001</v>
      </c>
      <c r="AT850" s="5">
        <v>137.19999999999999</v>
      </c>
      <c r="AU850" s="5">
        <v>140.1</v>
      </c>
      <c r="AV850" s="5">
        <v>142.69999999999999</v>
      </c>
      <c r="AW850" s="5">
        <v>141.4</v>
      </c>
      <c r="AX850" s="5">
        <v>142</v>
      </c>
      <c r="AY850" s="5">
        <v>146.69999999999999</v>
      </c>
      <c r="AZ850" s="5">
        <v>127.9</v>
      </c>
      <c r="BA850" s="5">
        <v>142.30000000000001</v>
      </c>
      <c r="BB850" s="5">
        <v>137.4</v>
      </c>
      <c r="BC850" s="5">
        <v>127.9</v>
      </c>
      <c r="BD850" s="5">
        <v>128.80000000000001</v>
      </c>
      <c r="BE850" s="5">
        <v>123.8</v>
      </c>
      <c r="BF850" s="5">
        <v>139.6</v>
      </c>
      <c r="BG850" s="5">
        <v>138.1</v>
      </c>
      <c r="BH850" s="5">
        <v>133.6</v>
      </c>
      <c r="BI850" s="5">
        <v>140.5</v>
      </c>
      <c r="BJ850" s="5">
        <v>151.4</v>
      </c>
      <c r="BK850" s="5">
        <v>154.4</v>
      </c>
      <c r="BL850" s="5">
        <v>135.5</v>
      </c>
      <c r="BM850" s="5">
        <v>149.5</v>
      </c>
      <c r="BN850" s="5">
        <v>155.6</v>
      </c>
      <c r="BO850" s="5">
        <v>158.9</v>
      </c>
      <c r="BP850" s="5">
        <v>167.8</v>
      </c>
      <c r="BQ850" s="5">
        <v>185.3</v>
      </c>
      <c r="BR850" s="5">
        <v>163.19999999999999</v>
      </c>
      <c r="BS850" s="5">
        <v>147.5</v>
      </c>
      <c r="BT850" s="5">
        <v>145.9</v>
      </c>
      <c r="BU850" s="5">
        <v>134.69999999999999</v>
      </c>
      <c r="BV850" s="5">
        <v>144.69999999999999</v>
      </c>
      <c r="BW850" s="5">
        <v>154.4</v>
      </c>
      <c r="BX850" s="5">
        <v>154.5</v>
      </c>
      <c r="BY850" s="5">
        <v>164.9</v>
      </c>
      <c r="BZ850" s="5">
        <v>151</v>
      </c>
      <c r="CA850" s="5">
        <v>151.9</v>
      </c>
      <c r="CB850" s="5">
        <v>150.4</v>
      </c>
      <c r="CC850" s="5">
        <v>161.69999999999999</v>
      </c>
      <c r="CD850" s="5">
        <v>161.1</v>
      </c>
      <c r="CE850" s="5">
        <v>158.19999999999999</v>
      </c>
      <c r="CF850" s="5">
        <v>164.7</v>
      </c>
      <c r="CG850" s="5">
        <v>171.2</v>
      </c>
      <c r="CH850" s="5">
        <v>154.80000000000001</v>
      </c>
      <c r="CI850" s="5">
        <v>161.1</v>
      </c>
      <c r="CJ850" s="5">
        <v>157.5</v>
      </c>
      <c r="CK850" s="5">
        <v>158</v>
      </c>
      <c r="CL850" s="5">
        <v>183.6</v>
      </c>
      <c r="CM850" s="5">
        <v>176.2</v>
      </c>
      <c r="CN850" s="5">
        <v>180.4</v>
      </c>
      <c r="CO850" s="5">
        <v>173.1</v>
      </c>
      <c r="CP850" s="5">
        <v>177.8</v>
      </c>
      <c r="CQ850" s="5">
        <v>157.9</v>
      </c>
      <c r="CR850" s="5">
        <v>165.7</v>
      </c>
      <c r="CS850" s="5">
        <v>183.6</v>
      </c>
      <c r="CT850" s="5">
        <v>175.4</v>
      </c>
      <c r="CU850" s="5">
        <v>182.7</v>
      </c>
      <c r="CV850" s="5">
        <v>182.7</v>
      </c>
      <c r="CW850" s="5">
        <v>180.2</v>
      </c>
      <c r="CX850" s="5">
        <v>158.1</v>
      </c>
      <c r="CY850" s="5">
        <v>149.1</v>
      </c>
      <c r="CZ850" s="5">
        <v>159.19999999999999</v>
      </c>
      <c r="DA850" s="5">
        <v>164.2</v>
      </c>
      <c r="DB850" s="5">
        <v>172.3</v>
      </c>
      <c r="DC850" s="5">
        <v>167.4</v>
      </c>
      <c r="DD850" s="5">
        <v>169.2</v>
      </c>
      <c r="DE850" s="5">
        <v>174.7</v>
      </c>
      <c r="DF850" s="5">
        <v>177.1</v>
      </c>
      <c r="DG850" s="5">
        <v>204.1</v>
      </c>
      <c r="DH850" s="5">
        <v>218.9</v>
      </c>
      <c r="DI850" s="5">
        <v>213.4</v>
      </c>
      <c r="DJ850" s="5">
        <v>191.6</v>
      </c>
      <c r="DK850" s="5">
        <v>195.1</v>
      </c>
      <c r="DL850" s="5">
        <v>206</v>
      </c>
      <c r="DM850" s="5">
        <v>195.1</v>
      </c>
      <c r="DN850" s="5">
        <v>201.7</v>
      </c>
      <c r="DO850" s="5">
        <v>194.3</v>
      </c>
      <c r="DP850" s="5">
        <v>214.8</v>
      </c>
      <c r="DQ850" s="5">
        <v>208.3</v>
      </c>
      <c r="DR850" s="5">
        <v>210</v>
      </c>
      <c r="DS850" s="5">
        <v>218.7</v>
      </c>
      <c r="DT850" s="5">
        <v>220.4</v>
      </c>
    </row>
    <row r="851" spans="1:124">
      <c r="A851" s="3" t="s">
        <v>1714</v>
      </c>
      <c r="B851" s="3" t="s">
        <v>1715</v>
      </c>
      <c r="C851" s="4">
        <v>1.0641700000000001</v>
      </c>
      <c r="D851" s="5">
        <v>92.9</v>
      </c>
      <c r="E851" s="5">
        <v>90.1</v>
      </c>
      <c r="F851" s="5">
        <v>87.4</v>
      </c>
      <c r="G851" s="5">
        <v>93.3</v>
      </c>
      <c r="H851" s="5">
        <v>89.8</v>
      </c>
      <c r="I851" s="5">
        <v>103.3</v>
      </c>
      <c r="J851" s="5">
        <v>107</v>
      </c>
      <c r="K851" s="5">
        <v>108.6</v>
      </c>
      <c r="L851" s="5">
        <v>100</v>
      </c>
      <c r="M851" s="5">
        <v>93.8</v>
      </c>
      <c r="N851" s="5">
        <v>98.9</v>
      </c>
      <c r="O851" s="5">
        <v>91.8</v>
      </c>
      <c r="P851" s="5">
        <v>93</v>
      </c>
      <c r="Q851" s="5">
        <v>90.4</v>
      </c>
      <c r="R851" s="5">
        <v>89.5</v>
      </c>
      <c r="S851" s="5">
        <v>93.1</v>
      </c>
      <c r="T851" s="5">
        <v>96.6</v>
      </c>
      <c r="U851" s="5">
        <v>95.5</v>
      </c>
      <c r="V851" s="5">
        <v>106.4</v>
      </c>
      <c r="W851" s="5">
        <v>93.9</v>
      </c>
      <c r="X851" s="5">
        <v>90.2</v>
      </c>
      <c r="Y851" s="5">
        <v>95.9</v>
      </c>
      <c r="Z851" s="5">
        <v>99.9</v>
      </c>
      <c r="AA851" s="5">
        <v>104.1</v>
      </c>
      <c r="AB851" s="5">
        <v>106.1</v>
      </c>
      <c r="AC851" s="5">
        <v>102</v>
      </c>
      <c r="AD851" s="5">
        <v>99.7</v>
      </c>
      <c r="AE851" s="5">
        <v>98.5</v>
      </c>
      <c r="AF851" s="5">
        <v>106.1</v>
      </c>
      <c r="AG851" s="5">
        <v>101.3</v>
      </c>
      <c r="AH851" s="5">
        <v>115.1</v>
      </c>
      <c r="AI851" s="5">
        <v>105.4</v>
      </c>
      <c r="AJ851" s="5">
        <v>102.6</v>
      </c>
      <c r="AK851" s="5">
        <v>111.6</v>
      </c>
      <c r="AL851" s="5">
        <v>110</v>
      </c>
      <c r="AM851" s="5">
        <v>106.4</v>
      </c>
      <c r="AN851" s="5">
        <v>116.9</v>
      </c>
      <c r="AO851" s="5">
        <v>123.9</v>
      </c>
      <c r="AP851" s="5">
        <v>115</v>
      </c>
      <c r="AQ851" s="5">
        <v>116.8</v>
      </c>
      <c r="AR851" s="5">
        <v>108.6</v>
      </c>
      <c r="AS851" s="5">
        <v>119.6</v>
      </c>
      <c r="AT851" s="5">
        <v>121.1</v>
      </c>
      <c r="AU851" s="5">
        <v>119.6</v>
      </c>
      <c r="AV851" s="5">
        <v>120.1</v>
      </c>
      <c r="AW851" s="5">
        <v>107.6</v>
      </c>
      <c r="AX851" s="5">
        <v>118.3</v>
      </c>
      <c r="AY851" s="5">
        <v>115.7</v>
      </c>
      <c r="AZ851" s="5">
        <v>113.8</v>
      </c>
      <c r="BA851" s="5">
        <v>126.4</v>
      </c>
      <c r="BB851" s="5">
        <v>121</v>
      </c>
      <c r="BC851" s="5">
        <v>127.9</v>
      </c>
      <c r="BD851" s="5">
        <v>126</v>
      </c>
      <c r="BE851" s="5">
        <v>122.9</v>
      </c>
      <c r="BF851" s="5">
        <v>123.7</v>
      </c>
      <c r="BG851" s="5">
        <v>118.2</v>
      </c>
      <c r="BH851" s="5">
        <v>112.6</v>
      </c>
      <c r="BI851" s="5">
        <v>115</v>
      </c>
      <c r="BJ851" s="5">
        <v>114.1</v>
      </c>
      <c r="BK851" s="5">
        <v>114.9</v>
      </c>
      <c r="BL851" s="5">
        <v>115</v>
      </c>
      <c r="BM851" s="5">
        <v>112.9</v>
      </c>
      <c r="BN851" s="5">
        <v>113.9</v>
      </c>
      <c r="BO851" s="5">
        <v>113.3</v>
      </c>
      <c r="BP851" s="5">
        <v>105</v>
      </c>
      <c r="BQ851" s="5">
        <v>106.6</v>
      </c>
      <c r="BR851" s="5">
        <v>108.4</v>
      </c>
      <c r="BS851" s="5">
        <v>112</v>
      </c>
      <c r="BT851" s="5">
        <v>106.1</v>
      </c>
      <c r="BU851" s="5">
        <v>104</v>
      </c>
      <c r="BV851" s="5">
        <v>108.6</v>
      </c>
      <c r="BW851" s="5">
        <v>104.4</v>
      </c>
      <c r="BX851" s="5">
        <v>105.4</v>
      </c>
      <c r="BY851" s="5">
        <v>106.9</v>
      </c>
      <c r="BZ851" s="5">
        <v>106.9</v>
      </c>
      <c r="CA851" s="5">
        <v>106.9</v>
      </c>
      <c r="CB851" s="5">
        <v>100.6</v>
      </c>
      <c r="CC851" s="5">
        <v>107</v>
      </c>
      <c r="CD851" s="5">
        <v>107.6</v>
      </c>
      <c r="CE851" s="5">
        <v>107.1</v>
      </c>
      <c r="CF851" s="5">
        <v>114.5</v>
      </c>
      <c r="CG851" s="5">
        <v>106.9</v>
      </c>
      <c r="CH851" s="5">
        <v>106.4</v>
      </c>
      <c r="CI851" s="5">
        <v>107.3</v>
      </c>
      <c r="CJ851" s="5">
        <v>106.5</v>
      </c>
      <c r="CK851" s="5">
        <v>104.7</v>
      </c>
      <c r="CL851" s="5">
        <v>108.7</v>
      </c>
      <c r="CM851" s="5">
        <v>109.3</v>
      </c>
      <c r="CN851" s="5">
        <v>114.3</v>
      </c>
      <c r="CO851" s="5">
        <v>114.1</v>
      </c>
      <c r="CP851" s="5">
        <v>116.7</v>
      </c>
      <c r="CQ851" s="5">
        <v>113.5</v>
      </c>
      <c r="CR851" s="5">
        <v>114.4</v>
      </c>
      <c r="CS851" s="5">
        <v>113.9</v>
      </c>
      <c r="CT851" s="5">
        <v>117</v>
      </c>
      <c r="CU851" s="5">
        <v>119.8</v>
      </c>
      <c r="CV851" s="5">
        <v>120</v>
      </c>
      <c r="CW851" s="5">
        <v>120.6</v>
      </c>
      <c r="CX851" s="5">
        <v>127.8</v>
      </c>
      <c r="CY851" s="5">
        <v>134.1</v>
      </c>
      <c r="CZ851" s="5">
        <v>138.19999999999999</v>
      </c>
      <c r="DA851" s="5">
        <v>136.9</v>
      </c>
      <c r="DB851" s="5">
        <v>135.9</v>
      </c>
      <c r="DC851" s="5">
        <v>135</v>
      </c>
      <c r="DD851" s="5">
        <v>134.4</v>
      </c>
      <c r="DE851" s="5">
        <v>133.69999999999999</v>
      </c>
      <c r="DF851" s="5">
        <v>137.4</v>
      </c>
      <c r="DG851" s="5">
        <v>134.19999999999999</v>
      </c>
      <c r="DH851" s="5">
        <v>133.9</v>
      </c>
      <c r="DI851" s="5">
        <v>139.69999999999999</v>
      </c>
      <c r="DJ851" s="5">
        <v>138.4</v>
      </c>
      <c r="DK851" s="5">
        <v>137</v>
      </c>
      <c r="DL851" s="5">
        <v>133.30000000000001</v>
      </c>
      <c r="DM851" s="5">
        <v>135.1</v>
      </c>
      <c r="DN851" s="5">
        <v>138.1</v>
      </c>
      <c r="DO851" s="5">
        <v>136.6</v>
      </c>
      <c r="DP851" s="5">
        <v>136.69999999999999</v>
      </c>
      <c r="DQ851" s="5">
        <v>138.30000000000001</v>
      </c>
      <c r="DR851" s="5">
        <v>140.5</v>
      </c>
      <c r="DS851" s="5">
        <v>146.6</v>
      </c>
      <c r="DT851" s="5">
        <v>147.80000000000001</v>
      </c>
    </row>
    <row r="852" spans="1:124">
      <c r="A852" s="3" t="s">
        <v>1716</v>
      </c>
      <c r="B852" s="3" t="s">
        <v>1717</v>
      </c>
      <c r="C852" s="4">
        <v>0.99638000000000004</v>
      </c>
      <c r="D852" s="5">
        <v>91.5</v>
      </c>
      <c r="E852" s="5">
        <v>88.6</v>
      </c>
      <c r="F852" s="5">
        <v>85.6</v>
      </c>
      <c r="G852" s="5">
        <v>92</v>
      </c>
      <c r="H852" s="5">
        <v>88.3</v>
      </c>
      <c r="I852" s="5">
        <v>102.6</v>
      </c>
      <c r="J852" s="5">
        <v>106.7</v>
      </c>
      <c r="K852" s="5">
        <v>108.3</v>
      </c>
      <c r="L852" s="5">
        <v>99.2</v>
      </c>
      <c r="M852" s="5">
        <v>92.4</v>
      </c>
      <c r="N852" s="5">
        <v>97.8</v>
      </c>
      <c r="O852" s="5">
        <v>90.3</v>
      </c>
      <c r="P852" s="5">
        <v>91.3</v>
      </c>
      <c r="Q852" s="5">
        <v>88.6</v>
      </c>
      <c r="R852" s="5">
        <v>87.6</v>
      </c>
      <c r="S852" s="5">
        <v>91.5</v>
      </c>
      <c r="T852" s="5">
        <v>95.1</v>
      </c>
      <c r="U852" s="5">
        <v>93.9</v>
      </c>
      <c r="V852" s="5">
        <v>105.6</v>
      </c>
      <c r="W852" s="5">
        <v>92.2</v>
      </c>
      <c r="X852" s="5">
        <v>88.3</v>
      </c>
      <c r="Y852" s="5">
        <v>94.2</v>
      </c>
      <c r="Z852" s="5">
        <v>98.5</v>
      </c>
      <c r="AA852" s="5">
        <v>103</v>
      </c>
      <c r="AB852" s="5">
        <v>105</v>
      </c>
      <c r="AC852" s="5">
        <v>100.6</v>
      </c>
      <c r="AD852" s="5">
        <v>98.2</v>
      </c>
      <c r="AE852" s="5">
        <v>96.9</v>
      </c>
      <c r="AF852" s="5">
        <v>105</v>
      </c>
      <c r="AG852" s="5">
        <v>99.8</v>
      </c>
      <c r="AH852" s="5">
        <v>114.6</v>
      </c>
      <c r="AI852" s="5">
        <v>104.2</v>
      </c>
      <c r="AJ852" s="5">
        <v>101.2</v>
      </c>
      <c r="AK852" s="5">
        <v>110.8</v>
      </c>
      <c r="AL852" s="5">
        <v>109.2</v>
      </c>
      <c r="AM852" s="5">
        <v>105.2</v>
      </c>
      <c r="AN852" s="5">
        <v>115.6</v>
      </c>
      <c r="AO852" s="5">
        <v>123</v>
      </c>
      <c r="AP852" s="5">
        <v>113.5</v>
      </c>
      <c r="AQ852" s="5">
        <v>115.4</v>
      </c>
      <c r="AR852" s="5">
        <v>106.6</v>
      </c>
      <c r="AS852" s="5">
        <v>118.3</v>
      </c>
      <c r="AT852" s="5">
        <v>119.9</v>
      </c>
      <c r="AU852" s="5">
        <v>118.4</v>
      </c>
      <c r="AV852" s="5">
        <v>118.7</v>
      </c>
      <c r="AW852" s="5">
        <v>105.4</v>
      </c>
      <c r="AX852" s="5">
        <v>116.8</v>
      </c>
      <c r="AY852" s="5">
        <v>114</v>
      </c>
      <c r="AZ852" s="5">
        <v>112</v>
      </c>
      <c r="BA852" s="5">
        <v>125.4</v>
      </c>
      <c r="BB852" s="5">
        <v>119.6</v>
      </c>
      <c r="BC852" s="5">
        <v>127</v>
      </c>
      <c r="BD852" s="5">
        <v>125.1</v>
      </c>
      <c r="BE852" s="5">
        <v>121.7</v>
      </c>
      <c r="BF852" s="5">
        <v>122.5</v>
      </c>
      <c r="BG852" s="5">
        <v>116.8</v>
      </c>
      <c r="BH852" s="5">
        <v>110.7</v>
      </c>
      <c r="BI852" s="5">
        <v>113.7</v>
      </c>
      <c r="BJ852" s="5">
        <v>112.9</v>
      </c>
      <c r="BK852" s="5">
        <v>113.5</v>
      </c>
      <c r="BL852" s="5">
        <v>113.5</v>
      </c>
      <c r="BM852" s="5">
        <v>111.3</v>
      </c>
      <c r="BN852" s="5">
        <v>111.9</v>
      </c>
      <c r="BO852" s="5">
        <v>111.1</v>
      </c>
      <c r="BP852" s="5">
        <v>102.1</v>
      </c>
      <c r="BQ852" s="5">
        <v>103.8</v>
      </c>
      <c r="BR852" s="5">
        <v>105.7</v>
      </c>
      <c r="BS852" s="5">
        <v>109.5</v>
      </c>
      <c r="BT852" s="5">
        <v>103.1</v>
      </c>
      <c r="BU852" s="5">
        <v>101</v>
      </c>
      <c r="BV852" s="5">
        <v>105.9</v>
      </c>
      <c r="BW852" s="5">
        <v>101.4</v>
      </c>
      <c r="BX852" s="5">
        <v>102.4</v>
      </c>
      <c r="BY852" s="5">
        <v>103.8</v>
      </c>
      <c r="BZ852" s="5">
        <v>103.8</v>
      </c>
      <c r="CA852" s="5">
        <v>104.1</v>
      </c>
      <c r="CB852" s="5">
        <v>97.3</v>
      </c>
      <c r="CC852" s="5">
        <v>103.8</v>
      </c>
      <c r="CD852" s="5">
        <v>104.5</v>
      </c>
      <c r="CE852" s="5">
        <v>104</v>
      </c>
      <c r="CF852" s="5">
        <v>111.9</v>
      </c>
      <c r="CG852" s="5">
        <v>103.7</v>
      </c>
      <c r="CH852" s="5">
        <v>103.2</v>
      </c>
      <c r="CI852" s="5">
        <v>104.2</v>
      </c>
      <c r="CJ852" s="5">
        <v>103.3</v>
      </c>
      <c r="CK852" s="5">
        <v>101.4</v>
      </c>
      <c r="CL852" s="5">
        <v>105.6</v>
      </c>
      <c r="CM852" s="5">
        <v>106.3</v>
      </c>
      <c r="CN852" s="5">
        <v>111.6</v>
      </c>
      <c r="CO852" s="5">
        <v>111.3</v>
      </c>
      <c r="CP852" s="5">
        <v>114.1</v>
      </c>
      <c r="CQ852" s="5">
        <v>110.6</v>
      </c>
      <c r="CR852" s="5">
        <v>111.6</v>
      </c>
      <c r="CS852" s="5">
        <v>111.1</v>
      </c>
      <c r="CT852" s="5">
        <v>114.4</v>
      </c>
      <c r="CU852" s="5">
        <v>117.3</v>
      </c>
      <c r="CV852" s="5">
        <v>117.6</v>
      </c>
      <c r="CW852" s="5">
        <v>118.1</v>
      </c>
      <c r="CX852" s="5">
        <v>125.7</v>
      </c>
      <c r="CY852" s="5">
        <v>132.4</v>
      </c>
      <c r="CZ852" s="5">
        <v>136.80000000000001</v>
      </c>
      <c r="DA852" s="5">
        <v>135.4</v>
      </c>
      <c r="DB852" s="5">
        <v>134.30000000000001</v>
      </c>
      <c r="DC852" s="5">
        <v>133.30000000000001</v>
      </c>
      <c r="DD852" s="5">
        <v>132.69999999999999</v>
      </c>
      <c r="DE852" s="5">
        <v>131.9</v>
      </c>
      <c r="DF852" s="5">
        <v>135.80000000000001</v>
      </c>
      <c r="DG852" s="5">
        <v>132.4</v>
      </c>
      <c r="DH852" s="5">
        <v>131.9</v>
      </c>
      <c r="DI852" s="5">
        <v>138.1</v>
      </c>
      <c r="DJ852" s="5">
        <v>136.69999999999999</v>
      </c>
      <c r="DK852" s="5">
        <v>135.1</v>
      </c>
      <c r="DL852" s="5">
        <v>131.19999999999999</v>
      </c>
      <c r="DM852" s="5">
        <v>133</v>
      </c>
      <c r="DN852" s="5">
        <v>136.19999999999999</v>
      </c>
      <c r="DO852" s="5">
        <v>134.6</v>
      </c>
      <c r="DP852" s="5">
        <v>134.80000000000001</v>
      </c>
      <c r="DQ852" s="5">
        <v>136.5</v>
      </c>
      <c r="DR852" s="5">
        <v>138.9</v>
      </c>
      <c r="DS852" s="5">
        <v>145</v>
      </c>
      <c r="DT852" s="5">
        <v>146.4</v>
      </c>
    </row>
    <row r="853" spans="1:124">
      <c r="A853" s="3" t="s">
        <v>1718</v>
      </c>
      <c r="B853" s="3" t="s">
        <v>1719</v>
      </c>
      <c r="C853" s="4">
        <v>0.96560999999999997</v>
      </c>
      <c r="D853" s="5">
        <v>91.2</v>
      </c>
      <c r="E853" s="5">
        <v>88.2</v>
      </c>
      <c r="F853" s="5">
        <v>85.2</v>
      </c>
      <c r="G853" s="5">
        <v>91.9</v>
      </c>
      <c r="H853" s="5">
        <v>87.9</v>
      </c>
      <c r="I853" s="5">
        <v>102.3</v>
      </c>
      <c r="J853" s="5">
        <v>106.5</v>
      </c>
      <c r="K853" s="5">
        <v>108.2</v>
      </c>
      <c r="L853" s="5">
        <v>98.8</v>
      </c>
      <c r="M853" s="5">
        <v>92</v>
      </c>
      <c r="N853" s="5">
        <v>97.6</v>
      </c>
      <c r="O853" s="5">
        <v>90</v>
      </c>
      <c r="P853" s="5">
        <v>91.3</v>
      </c>
      <c r="Q853" s="5">
        <v>88.8</v>
      </c>
      <c r="R853" s="5">
        <v>88</v>
      </c>
      <c r="S853" s="5">
        <v>92</v>
      </c>
      <c r="T853" s="5">
        <v>95.4</v>
      </c>
      <c r="U853" s="5">
        <v>93.9</v>
      </c>
      <c r="V853" s="5">
        <v>106.1</v>
      </c>
      <c r="W853" s="5">
        <v>92.3</v>
      </c>
      <c r="X853" s="5">
        <v>88.2</v>
      </c>
      <c r="Y853" s="5">
        <v>94.6</v>
      </c>
      <c r="Z853" s="5">
        <v>99</v>
      </c>
      <c r="AA853" s="5">
        <v>103.6</v>
      </c>
      <c r="AB853" s="5">
        <v>105.9</v>
      </c>
      <c r="AC853" s="5">
        <v>101.5</v>
      </c>
      <c r="AD853" s="5">
        <v>98.9</v>
      </c>
      <c r="AE853" s="5">
        <v>97.3</v>
      </c>
      <c r="AF853" s="5">
        <v>105.8</v>
      </c>
      <c r="AG853" s="5">
        <v>100.6</v>
      </c>
      <c r="AH853" s="5">
        <v>115.9</v>
      </c>
      <c r="AI853" s="5">
        <v>105.4</v>
      </c>
      <c r="AJ853" s="5">
        <v>102.2</v>
      </c>
      <c r="AK853" s="5">
        <v>112.7</v>
      </c>
      <c r="AL853" s="5">
        <v>110.4</v>
      </c>
      <c r="AM853" s="5">
        <v>106.3</v>
      </c>
      <c r="AN853" s="5">
        <v>117.2</v>
      </c>
      <c r="AO853" s="5">
        <v>124.7</v>
      </c>
      <c r="AP853" s="5">
        <v>115</v>
      </c>
      <c r="AQ853" s="5">
        <v>117</v>
      </c>
      <c r="AR853" s="5">
        <v>107.9</v>
      </c>
      <c r="AS853" s="5">
        <v>120</v>
      </c>
      <c r="AT853" s="5">
        <v>121.6</v>
      </c>
      <c r="AU853" s="5">
        <v>120</v>
      </c>
      <c r="AV853" s="5">
        <v>120.5</v>
      </c>
      <c r="AW853" s="5">
        <v>106.7</v>
      </c>
      <c r="AX853" s="5">
        <v>118.4</v>
      </c>
      <c r="AY853" s="5">
        <v>115.5</v>
      </c>
      <c r="AZ853" s="5">
        <v>113.2</v>
      </c>
      <c r="BA853" s="5">
        <v>127.1</v>
      </c>
      <c r="BB853" s="5">
        <v>121</v>
      </c>
      <c r="BC853" s="5">
        <v>128.5</v>
      </c>
      <c r="BD853" s="5">
        <v>126.6</v>
      </c>
      <c r="BE853" s="5">
        <v>123.1</v>
      </c>
      <c r="BF853" s="5">
        <v>124</v>
      </c>
      <c r="BG853" s="5">
        <v>118</v>
      </c>
      <c r="BH853" s="5">
        <v>111.9</v>
      </c>
      <c r="BI853" s="5">
        <v>115</v>
      </c>
      <c r="BJ853" s="5">
        <v>113.9</v>
      </c>
      <c r="BK853" s="5">
        <v>114.7</v>
      </c>
      <c r="BL853" s="5">
        <v>114.7</v>
      </c>
      <c r="BM853" s="5">
        <v>112.5</v>
      </c>
      <c r="BN853" s="5">
        <v>113.3</v>
      </c>
      <c r="BO853" s="5">
        <v>112.4</v>
      </c>
      <c r="BP853" s="5">
        <v>103.1</v>
      </c>
      <c r="BQ853" s="5">
        <v>104.7</v>
      </c>
      <c r="BR853" s="5">
        <v>106.8</v>
      </c>
      <c r="BS853" s="5">
        <v>110.6</v>
      </c>
      <c r="BT853" s="5">
        <v>104.2</v>
      </c>
      <c r="BU853" s="5">
        <v>102</v>
      </c>
      <c r="BV853" s="5">
        <v>107</v>
      </c>
      <c r="BW853" s="5">
        <v>102.4</v>
      </c>
      <c r="BX853" s="5">
        <v>103.3</v>
      </c>
      <c r="BY853" s="5">
        <v>104.8</v>
      </c>
      <c r="BZ853" s="5">
        <v>104.8</v>
      </c>
      <c r="CA853" s="5">
        <v>105.2</v>
      </c>
      <c r="CB853" s="5">
        <v>98.3</v>
      </c>
      <c r="CC853" s="5">
        <v>105</v>
      </c>
      <c r="CD853" s="5">
        <v>105.6</v>
      </c>
      <c r="CE853" s="5">
        <v>105.2</v>
      </c>
      <c r="CF853" s="5">
        <v>113.3</v>
      </c>
      <c r="CG853" s="5">
        <v>104.7</v>
      </c>
      <c r="CH853" s="5">
        <v>104.2</v>
      </c>
      <c r="CI853" s="5">
        <v>105.4</v>
      </c>
      <c r="CJ853" s="5">
        <v>104.4</v>
      </c>
      <c r="CK853" s="5">
        <v>102.5</v>
      </c>
      <c r="CL853" s="5">
        <v>106.8</v>
      </c>
      <c r="CM853" s="5">
        <v>107.2</v>
      </c>
      <c r="CN853" s="5">
        <v>112.5</v>
      </c>
      <c r="CO853" s="5">
        <v>112.2</v>
      </c>
      <c r="CP853" s="5">
        <v>115.1</v>
      </c>
      <c r="CQ853" s="5">
        <v>111.6</v>
      </c>
      <c r="CR853" s="5">
        <v>112.6</v>
      </c>
      <c r="CS853" s="5">
        <v>111.9</v>
      </c>
      <c r="CT853" s="5">
        <v>115.4</v>
      </c>
      <c r="CU853" s="5">
        <v>118.5</v>
      </c>
      <c r="CV853" s="5">
        <v>118.8</v>
      </c>
      <c r="CW853" s="5">
        <v>119.1</v>
      </c>
      <c r="CX853" s="5">
        <v>127</v>
      </c>
      <c r="CY853" s="5">
        <v>133.69999999999999</v>
      </c>
      <c r="CZ853" s="5">
        <v>137.9</v>
      </c>
      <c r="DA853" s="5">
        <v>136.6</v>
      </c>
      <c r="DB853" s="5">
        <v>135.5</v>
      </c>
      <c r="DC853" s="5">
        <v>134.4</v>
      </c>
      <c r="DD853" s="5">
        <v>133.80000000000001</v>
      </c>
      <c r="DE853" s="5">
        <v>132.30000000000001</v>
      </c>
      <c r="DF853" s="5">
        <v>136.1</v>
      </c>
      <c r="DG853" s="5">
        <v>132.9</v>
      </c>
      <c r="DH853" s="5">
        <v>132.4</v>
      </c>
      <c r="DI853" s="5">
        <v>138.4</v>
      </c>
      <c r="DJ853" s="5">
        <v>137</v>
      </c>
      <c r="DK853" s="5">
        <v>135.5</v>
      </c>
      <c r="DL853" s="5">
        <v>131.6</v>
      </c>
      <c r="DM853" s="5">
        <v>133.6</v>
      </c>
      <c r="DN853" s="5">
        <v>136.80000000000001</v>
      </c>
      <c r="DO853" s="5">
        <v>135.19999999999999</v>
      </c>
      <c r="DP853" s="5">
        <v>135.5</v>
      </c>
      <c r="DQ853" s="5">
        <v>137.19999999999999</v>
      </c>
      <c r="DR853" s="5">
        <v>139.69999999999999</v>
      </c>
      <c r="DS853" s="5">
        <v>145.69999999999999</v>
      </c>
      <c r="DT853" s="5">
        <v>147.1</v>
      </c>
    </row>
    <row r="854" spans="1:124">
      <c r="A854" s="3" t="s">
        <v>1720</v>
      </c>
      <c r="B854" s="3" t="s">
        <v>1721</v>
      </c>
      <c r="C854" s="4">
        <v>3.0769999999999999E-2</v>
      </c>
      <c r="D854" s="5">
        <v>102.4</v>
      </c>
      <c r="E854" s="5">
        <v>98.6</v>
      </c>
      <c r="F854" s="5">
        <v>98.7</v>
      </c>
      <c r="G854" s="5">
        <v>96</v>
      </c>
      <c r="H854" s="5">
        <v>98.2</v>
      </c>
      <c r="I854" s="5">
        <v>112.3</v>
      </c>
      <c r="J854" s="5">
        <v>110.4</v>
      </c>
      <c r="K854" s="5">
        <v>111</v>
      </c>
      <c r="L854" s="5">
        <v>110.1</v>
      </c>
      <c r="M854" s="5">
        <v>105.1</v>
      </c>
      <c r="N854" s="5">
        <v>103.2</v>
      </c>
      <c r="O854" s="5">
        <v>99.2</v>
      </c>
      <c r="P854" s="5">
        <v>90.9</v>
      </c>
      <c r="Q854" s="5">
        <v>81.8</v>
      </c>
      <c r="R854" s="5">
        <v>76.3</v>
      </c>
      <c r="S854" s="5">
        <v>75.400000000000006</v>
      </c>
      <c r="T854" s="5">
        <v>85.9</v>
      </c>
      <c r="U854" s="5">
        <v>94.8</v>
      </c>
      <c r="V854" s="5">
        <v>90.3</v>
      </c>
      <c r="W854" s="5">
        <v>87.5</v>
      </c>
      <c r="X854" s="5">
        <v>90.3</v>
      </c>
      <c r="Y854" s="5">
        <v>80.099999999999994</v>
      </c>
      <c r="Z854" s="5">
        <v>83.3</v>
      </c>
      <c r="AA854" s="5">
        <v>83.9</v>
      </c>
      <c r="AB854" s="5">
        <v>78.900000000000006</v>
      </c>
      <c r="AC854" s="5">
        <v>72.3</v>
      </c>
      <c r="AD854" s="5">
        <v>76.8</v>
      </c>
      <c r="AE854" s="5">
        <v>82.3</v>
      </c>
      <c r="AF854" s="5">
        <v>79.900000000000006</v>
      </c>
      <c r="AG854" s="5">
        <v>75.099999999999994</v>
      </c>
      <c r="AH854" s="5">
        <v>71.400000000000006</v>
      </c>
      <c r="AI854" s="5">
        <v>66.400000000000006</v>
      </c>
      <c r="AJ854" s="5">
        <v>68.400000000000006</v>
      </c>
      <c r="AK854" s="5">
        <v>53.4</v>
      </c>
      <c r="AL854" s="5">
        <v>69.5</v>
      </c>
      <c r="AM854" s="5">
        <v>67.8</v>
      </c>
      <c r="AN854" s="5">
        <v>65.8</v>
      </c>
      <c r="AO854" s="5">
        <v>69.400000000000006</v>
      </c>
      <c r="AP854" s="5">
        <v>66.2</v>
      </c>
      <c r="AQ854" s="5">
        <v>64.8</v>
      </c>
      <c r="AR854" s="5">
        <v>64.2</v>
      </c>
      <c r="AS854" s="5">
        <v>64.400000000000006</v>
      </c>
      <c r="AT854" s="5">
        <v>67.099999999999994</v>
      </c>
      <c r="AU854" s="5">
        <v>65.400000000000006</v>
      </c>
      <c r="AV854" s="5">
        <v>62.6</v>
      </c>
      <c r="AW854" s="5">
        <v>64.400000000000006</v>
      </c>
      <c r="AX854" s="5">
        <v>67.3</v>
      </c>
      <c r="AY854" s="5">
        <v>67.400000000000006</v>
      </c>
      <c r="AZ854" s="5">
        <v>73</v>
      </c>
      <c r="BA854" s="5">
        <v>71.3</v>
      </c>
      <c r="BB854" s="5">
        <v>75.900000000000006</v>
      </c>
      <c r="BC854" s="5">
        <v>79.7</v>
      </c>
      <c r="BD854" s="5">
        <v>77.900000000000006</v>
      </c>
      <c r="BE854" s="5">
        <v>78.400000000000006</v>
      </c>
      <c r="BF854" s="5">
        <v>77.400000000000006</v>
      </c>
      <c r="BG854" s="5">
        <v>77.400000000000006</v>
      </c>
      <c r="BH854" s="5">
        <v>72.900000000000006</v>
      </c>
      <c r="BI854" s="5">
        <v>75</v>
      </c>
      <c r="BJ854" s="5">
        <v>78.7</v>
      </c>
      <c r="BK854" s="5">
        <v>76.400000000000006</v>
      </c>
      <c r="BL854" s="5">
        <v>75.400000000000006</v>
      </c>
      <c r="BM854" s="5">
        <v>75.400000000000006</v>
      </c>
      <c r="BN854" s="5">
        <v>69.7</v>
      </c>
      <c r="BO854" s="5">
        <v>69.400000000000006</v>
      </c>
      <c r="BP854" s="5">
        <v>71.7</v>
      </c>
      <c r="BQ854" s="5">
        <v>73.900000000000006</v>
      </c>
      <c r="BR854" s="5">
        <v>71.099999999999994</v>
      </c>
      <c r="BS854" s="5">
        <v>72.8</v>
      </c>
      <c r="BT854" s="5">
        <v>69.2</v>
      </c>
      <c r="BU854" s="5">
        <v>71.400000000000006</v>
      </c>
      <c r="BV854" s="5">
        <v>70.400000000000006</v>
      </c>
      <c r="BW854" s="5">
        <v>70.400000000000006</v>
      </c>
      <c r="BX854" s="5">
        <v>73.5</v>
      </c>
      <c r="BY854" s="5">
        <v>73</v>
      </c>
      <c r="BZ854" s="5">
        <v>72.900000000000006</v>
      </c>
      <c r="CA854" s="5">
        <v>70.2</v>
      </c>
      <c r="CB854" s="5">
        <v>68.7</v>
      </c>
      <c r="CC854" s="5">
        <v>67.8</v>
      </c>
      <c r="CD854" s="5">
        <v>70</v>
      </c>
      <c r="CE854" s="5">
        <v>66.900000000000006</v>
      </c>
      <c r="CF854" s="5">
        <v>68.099999999999994</v>
      </c>
      <c r="CG854" s="5">
        <v>72.7</v>
      </c>
      <c r="CH854" s="5">
        <v>73.2</v>
      </c>
      <c r="CI854" s="5">
        <v>67.7</v>
      </c>
      <c r="CJ854" s="5">
        <v>68.599999999999994</v>
      </c>
      <c r="CK854" s="5">
        <v>67.099999999999994</v>
      </c>
      <c r="CL854" s="5">
        <v>68.5</v>
      </c>
      <c r="CM854" s="5">
        <v>77.599999999999994</v>
      </c>
      <c r="CN854" s="5">
        <v>82.1</v>
      </c>
      <c r="CO854" s="5">
        <v>82.8</v>
      </c>
      <c r="CP854" s="5">
        <v>83.1</v>
      </c>
      <c r="CQ854" s="5">
        <v>80.8</v>
      </c>
      <c r="CR854" s="5">
        <v>80.5</v>
      </c>
      <c r="CS854" s="5">
        <v>83.9</v>
      </c>
      <c r="CT854" s="5">
        <v>84</v>
      </c>
      <c r="CU854" s="5">
        <v>79.099999999999994</v>
      </c>
      <c r="CV854" s="5">
        <v>77.7</v>
      </c>
      <c r="CW854" s="5">
        <v>83.8</v>
      </c>
      <c r="CX854" s="5">
        <v>85.3</v>
      </c>
      <c r="CY854" s="5">
        <v>91.1</v>
      </c>
      <c r="CZ854" s="5">
        <v>101.3</v>
      </c>
      <c r="DA854" s="5">
        <v>97.9</v>
      </c>
      <c r="DB854" s="5">
        <v>96.3</v>
      </c>
      <c r="DC854" s="5">
        <v>97</v>
      </c>
      <c r="DD854" s="5">
        <v>96.6</v>
      </c>
      <c r="DE854" s="5">
        <v>118.1</v>
      </c>
      <c r="DF854" s="5">
        <v>125.9</v>
      </c>
      <c r="DG854" s="5">
        <v>115.8</v>
      </c>
      <c r="DH854" s="5">
        <v>117.8</v>
      </c>
      <c r="DI854" s="5">
        <v>128.9</v>
      </c>
      <c r="DJ854" s="5">
        <v>126.5</v>
      </c>
      <c r="DK854" s="5">
        <v>124.7</v>
      </c>
      <c r="DL854" s="5">
        <v>119.8</v>
      </c>
      <c r="DM854" s="5">
        <v>114.7</v>
      </c>
      <c r="DN854" s="5">
        <v>116.9</v>
      </c>
      <c r="DO854" s="5">
        <v>118.2</v>
      </c>
      <c r="DP854" s="5">
        <v>112.8</v>
      </c>
      <c r="DQ854" s="5">
        <v>114</v>
      </c>
      <c r="DR854" s="5">
        <v>116.4</v>
      </c>
      <c r="DS854" s="5">
        <v>123.8</v>
      </c>
      <c r="DT854" s="5">
        <v>122.2</v>
      </c>
    </row>
    <row r="855" spans="1:124">
      <c r="A855" s="3" t="s">
        <v>1722</v>
      </c>
      <c r="B855" s="3" t="s">
        <v>1723</v>
      </c>
      <c r="C855" s="4">
        <v>1.24E-3</v>
      </c>
      <c r="D855" s="5">
        <v>108.8</v>
      </c>
      <c r="E855" s="5">
        <v>101.6</v>
      </c>
      <c r="F855" s="5">
        <v>107.5</v>
      </c>
      <c r="G855" s="5">
        <v>117.4</v>
      </c>
      <c r="H855" s="5">
        <v>103</v>
      </c>
      <c r="I855" s="5">
        <v>112.2</v>
      </c>
      <c r="J855" s="5">
        <v>100</v>
      </c>
      <c r="K855" s="5">
        <v>105</v>
      </c>
      <c r="L855" s="5">
        <v>102.2</v>
      </c>
      <c r="M855" s="5">
        <v>103</v>
      </c>
      <c r="N855" s="5">
        <v>104.7</v>
      </c>
      <c r="O855" s="5">
        <v>101.3</v>
      </c>
      <c r="P855" s="5">
        <v>114.7</v>
      </c>
      <c r="Q855" s="5">
        <v>112.1</v>
      </c>
      <c r="R855" s="5">
        <v>124.3</v>
      </c>
      <c r="S855" s="5">
        <v>117.8</v>
      </c>
      <c r="T855" s="5">
        <v>115.2</v>
      </c>
      <c r="U855" s="5">
        <v>115.2</v>
      </c>
      <c r="V855" s="5">
        <v>120.8</v>
      </c>
      <c r="W855" s="5">
        <v>114.8</v>
      </c>
      <c r="X855" s="5">
        <v>123.5</v>
      </c>
      <c r="Y855" s="5">
        <v>130</v>
      </c>
      <c r="Z855" s="5">
        <v>133.5</v>
      </c>
      <c r="AA855" s="5">
        <v>121.2</v>
      </c>
      <c r="AB855" s="5">
        <v>122.2</v>
      </c>
      <c r="AC855" s="5">
        <v>131.9</v>
      </c>
      <c r="AD855" s="5">
        <v>125</v>
      </c>
      <c r="AE855" s="5">
        <v>133.30000000000001</v>
      </c>
      <c r="AF855" s="5">
        <v>139.4</v>
      </c>
      <c r="AG855" s="5">
        <v>138</v>
      </c>
      <c r="AH855" s="5">
        <v>136.19999999999999</v>
      </c>
      <c r="AI855" s="5">
        <v>140.1</v>
      </c>
      <c r="AJ855" s="5">
        <v>139.9</v>
      </c>
      <c r="AK855" s="5">
        <v>131.9</v>
      </c>
      <c r="AL855" s="5">
        <v>131.80000000000001</v>
      </c>
      <c r="AM855" s="5">
        <v>135.6</v>
      </c>
      <c r="AN855" s="5">
        <v>136.69999999999999</v>
      </c>
      <c r="AO855" s="5">
        <v>142.9</v>
      </c>
      <c r="AP855" s="5">
        <v>142.4</v>
      </c>
      <c r="AQ855" s="5">
        <v>160</v>
      </c>
      <c r="AR855" s="5">
        <v>148.80000000000001</v>
      </c>
      <c r="AS855" s="5">
        <v>163</v>
      </c>
      <c r="AT855" s="5">
        <v>163</v>
      </c>
      <c r="AU855" s="5">
        <v>150.30000000000001</v>
      </c>
      <c r="AV855" s="5">
        <v>150.30000000000001</v>
      </c>
      <c r="AW855" s="5">
        <v>165.1</v>
      </c>
      <c r="AX855" s="5">
        <v>169.1</v>
      </c>
      <c r="AY855" s="5">
        <v>153.19999999999999</v>
      </c>
      <c r="AZ855" s="5">
        <v>166.2</v>
      </c>
      <c r="BA855" s="5">
        <v>148.6</v>
      </c>
      <c r="BB855" s="5">
        <v>147.19999999999999</v>
      </c>
      <c r="BC855" s="5">
        <v>150.80000000000001</v>
      </c>
      <c r="BD855" s="5">
        <v>162.19999999999999</v>
      </c>
      <c r="BE855" s="5">
        <v>174.8</v>
      </c>
      <c r="BF855" s="5">
        <v>159.1</v>
      </c>
      <c r="BG855" s="5">
        <v>159.69999999999999</v>
      </c>
      <c r="BH855" s="5">
        <v>160.6</v>
      </c>
      <c r="BI855" s="5">
        <v>166.8</v>
      </c>
      <c r="BJ855" s="5">
        <v>150.5</v>
      </c>
      <c r="BK855" s="5">
        <v>149.4</v>
      </c>
      <c r="BL855" s="5">
        <v>148.9</v>
      </c>
      <c r="BM855" s="5">
        <v>147.69999999999999</v>
      </c>
      <c r="BN855" s="5">
        <v>147.19999999999999</v>
      </c>
      <c r="BO855" s="5">
        <v>174</v>
      </c>
      <c r="BP855" s="5">
        <v>173</v>
      </c>
      <c r="BQ855" s="5">
        <v>169.2</v>
      </c>
      <c r="BR855" s="5">
        <v>185.2</v>
      </c>
      <c r="BS855" s="5">
        <v>175.9</v>
      </c>
      <c r="BT855" s="5">
        <v>181.3</v>
      </c>
      <c r="BU855" s="5">
        <v>189</v>
      </c>
      <c r="BV855" s="5">
        <v>180.9</v>
      </c>
      <c r="BW855" s="5">
        <v>180</v>
      </c>
      <c r="BX855" s="5">
        <v>182.7</v>
      </c>
      <c r="BY855" s="5">
        <v>178.7</v>
      </c>
      <c r="BZ855" s="5">
        <v>173.7</v>
      </c>
      <c r="CA855" s="5">
        <v>169.9</v>
      </c>
      <c r="CB855" s="5">
        <v>174.3</v>
      </c>
      <c r="CC855" s="5">
        <v>167.1</v>
      </c>
      <c r="CD855" s="5">
        <v>167.5</v>
      </c>
      <c r="CE855" s="5">
        <v>177.1</v>
      </c>
      <c r="CF855" s="5">
        <v>172</v>
      </c>
      <c r="CG855" s="5">
        <v>172.1</v>
      </c>
      <c r="CH855" s="5">
        <v>177</v>
      </c>
      <c r="CI855" s="5">
        <v>177.5</v>
      </c>
      <c r="CJ855" s="5">
        <v>170.4</v>
      </c>
      <c r="CK855" s="5">
        <v>173</v>
      </c>
      <c r="CL855" s="5">
        <v>177.2</v>
      </c>
      <c r="CM855" s="5">
        <v>175.9</v>
      </c>
      <c r="CN855" s="5">
        <v>173.4</v>
      </c>
      <c r="CO855" s="5">
        <v>176</v>
      </c>
      <c r="CP855" s="5">
        <v>166.4</v>
      </c>
      <c r="CQ855" s="5">
        <v>175.9</v>
      </c>
      <c r="CR855" s="5">
        <v>172.7</v>
      </c>
      <c r="CS855" s="5">
        <v>177.2</v>
      </c>
      <c r="CT855" s="5">
        <v>175.1</v>
      </c>
      <c r="CU855" s="5">
        <v>174.5</v>
      </c>
      <c r="CV855" s="5">
        <v>174.5</v>
      </c>
      <c r="CW855" s="5">
        <v>177.2</v>
      </c>
      <c r="CX855" s="5">
        <v>172.7</v>
      </c>
      <c r="CY855" s="5">
        <v>166.5</v>
      </c>
      <c r="CZ855" s="5">
        <v>172.6</v>
      </c>
      <c r="DA855" s="5">
        <v>163</v>
      </c>
      <c r="DB855" s="5">
        <v>166.4</v>
      </c>
      <c r="DC855" s="5">
        <v>170.2</v>
      </c>
      <c r="DD855" s="5">
        <v>164.3</v>
      </c>
      <c r="DE855" s="5">
        <v>175.1</v>
      </c>
      <c r="DF855" s="5">
        <v>189.7</v>
      </c>
      <c r="DG855" s="5">
        <v>192.3</v>
      </c>
      <c r="DH855" s="5">
        <v>196.9</v>
      </c>
      <c r="DI855" s="5">
        <v>200.4</v>
      </c>
      <c r="DJ855" s="5">
        <v>195.3</v>
      </c>
      <c r="DK855" s="5">
        <v>203.3</v>
      </c>
      <c r="DL855" s="5">
        <v>183.4</v>
      </c>
      <c r="DM855" s="5">
        <v>189.2</v>
      </c>
      <c r="DN855" s="5">
        <v>190.5</v>
      </c>
      <c r="DO855" s="5">
        <v>192.6</v>
      </c>
      <c r="DP855" s="5">
        <v>195.7</v>
      </c>
      <c r="DQ855" s="5">
        <v>195</v>
      </c>
      <c r="DR855" s="5">
        <v>185.1</v>
      </c>
      <c r="DS855" s="5">
        <v>180.7</v>
      </c>
      <c r="DT855" s="5">
        <v>184.4</v>
      </c>
    </row>
    <row r="856" spans="1:124">
      <c r="A856" s="3" t="s">
        <v>1724</v>
      </c>
      <c r="B856" s="3" t="s">
        <v>1725</v>
      </c>
      <c r="C856" s="4">
        <v>1.24E-3</v>
      </c>
      <c r="D856" s="5">
        <v>108.8</v>
      </c>
      <c r="E856" s="5">
        <v>101.6</v>
      </c>
      <c r="F856" s="5">
        <v>107.5</v>
      </c>
      <c r="G856" s="5">
        <v>117.4</v>
      </c>
      <c r="H856" s="5">
        <v>103</v>
      </c>
      <c r="I856" s="5">
        <v>112.2</v>
      </c>
      <c r="J856" s="5">
        <v>100</v>
      </c>
      <c r="K856" s="5">
        <v>105</v>
      </c>
      <c r="L856" s="5">
        <v>102.2</v>
      </c>
      <c r="M856" s="5">
        <v>103</v>
      </c>
      <c r="N856" s="5">
        <v>104.7</v>
      </c>
      <c r="O856" s="5">
        <v>101.3</v>
      </c>
      <c r="P856" s="5">
        <v>114.7</v>
      </c>
      <c r="Q856" s="5">
        <v>112.1</v>
      </c>
      <c r="R856" s="5">
        <v>124.3</v>
      </c>
      <c r="S856" s="5">
        <v>117.8</v>
      </c>
      <c r="T856" s="5">
        <v>115.2</v>
      </c>
      <c r="U856" s="5">
        <v>115.2</v>
      </c>
      <c r="V856" s="5">
        <v>120.8</v>
      </c>
      <c r="W856" s="5">
        <v>114.8</v>
      </c>
      <c r="X856" s="5">
        <v>123.5</v>
      </c>
      <c r="Y856" s="5">
        <v>130</v>
      </c>
      <c r="Z856" s="5">
        <v>133.5</v>
      </c>
      <c r="AA856" s="5">
        <v>121.2</v>
      </c>
      <c r="AB856" s="5">
        <v>122.2</v>
      </c>
      <c r="AC856" s="5">
        <v>131.9</v>
      </c>
      <c r="AD856" s="5">
        <v>125</v>
      </c>
      <c r="AE856" s="5">
        <v>133.30000000000001</v>
      </c>
      <c r="AF856" s="5">
        <v>139.4</v>
      </c>
      <c r="AG856" s="5">
        <v>138</v>
      </c>
      <c r="AH856" s="5">
        <v>136.19999999999999</v>
      </c>
      <c r="AI856" s="5">
        <v>140.1</v>
      </c>
      <c r="AJ856" s="5">
        <v>139.9</v>
      </c>
      <c r="AK856" s="5">
        <v>131.9</v>
      </c>
      <c r="AL856" s="5">
        <v>131.80000000000001</v>
      </c>
      <c r="AM856" s="5">
        <v>135.6</v>
      </c>
      <c r="AN856" s="5">
        <v>136.69999999999999</v>
      </c>
      <c r="AO856" s="5">
        <v>142.9</v>
      </c>
      <c r="AP856" s="5">
        <v>142.4</v>
      </c>
      <c r="AQ856" s="5">
        <v>160</v>
      </c>
      <c r="AR856" s="5">
        <v>148.80000000000001</v>
      </c>
      <c r="AS856" s="5">
        <v>163</v>
      </c>
      <c r="AT856" s="5">
        <v>163</v>
      </c>
      <c r="AU856" s="5">
        <v>150.30000000000001</v>
      </c>
      <c r="AV856" s="5">
        <v>150.30000000000001</v>
      </c>
      <c r="AW856" s="5">
        <v>165.1</v>
      </c>
      <c r="AX856" s="5">
        <v>169.1</v>
      </c>
      <c r="AY856" s="5">
        <v>153.19999999999999</v>
      </c>
      <c r="AZ856" s="5">
        <v>166.2</v>
      </c>
      <c r="BA856" s="5">
        <v>148.6</v>
      </c>
      <c r="BB856" s="5">
        <v>147.19999999999999</v>
      </c>
      <c r="BC856" s="5">
        <v>150.80000000000001</v>
      </c>
      <c r="BD856" s="5">
        <v>162.19999999999999</v>
      </c>
      <c r="BE856" s="5">
        <v>174.8</v>
      </c>
      <c r="BF856" s="5">
        <v>159.1</v>
      </c>
      <c r="BG856" s="5">
        <v>159.69999999999999</v>
      </c>
      <c r="BH856" s="5">
        <v>160.6</v>
      </c>
      <c r="BI856" s="5">
        <v>166.8</v>
      </c>
      <c r="BJ856" s="5">
        <v>150.5</v>
      </c>
      <c r="BK856" s="5">
        <v>149.4</v>
      </c>
      <c r="BL856" s="5">
        <v>148.9</v>
      </c>
      <c r="BM856" s="5">
        <v>147.69999999999999</v>
      </c>
      <c r="BN856" s="5">
        <v>147.19999999999999</v>
      </c>
      <c r="BO856" s="5">
        <v>174</v>
      </c>
      <c r="BP856" s="5">
        <v>173</v>
      </c>
      <c r="BQ856" s="5">
        <v>169.2</v>
      </c>
      <c r="BR856" s="5">
        <v>185.2</v>
      </c>
      <c r="BS856" s="5">
        <v>175.9</v>
      </c>
      <c r="BT856" s="5">
        <v>181.3</v>
      </c>
      <c r="BU856" s="5">
        <v>189</v>
      </c>
      <c r="BV856" s="5">
        <v>180.9</v>
      </c>
      <c r="BW856" s="5">
        <v>180</v>
      </c>
      <c r="BX856" s="5">
        <v>182.7</v>
      </c>
      <c r="BY856" s="5">
        <v>178.7</v>
      </c>
      <c r="BZ856" s="5">
        <v>173.7</v>
      </c>
      <c r="CA856" s="5">
        <v>169.9</v>
      </c>
      <c r="CB856" s="5">
        <v>174.3</v>
      </c>
      <c r="CC856" s="5">
        <v>167.1</v>
      </c>
      <c r="CD856" s="5">
        <v>167.5</v>
      </c>
      <c r="CE856" s="5">
        <v>177.1</v>
      </c>
      <c r="CF856" s="5">
        <v>172</v>
      </c>
      <c r="CG856" s="5">
        <v>172.1</v>
      </c>
      <c r="CH856" s="5">
        <v>177</v>
      </c>
      <c r="CI856" s="5">
        <v>177.5</v>
      </c>
      <c r="CJ856" s="5">
        <v>170.4</v>
      </c>
      <c r="CK856" s="5">
        <v>173</v>
      </c>
      <c r="CL856" s="5">
        <v>177.2</v>
      </c>
      <c r="CM856" s="5">
        <v>175.9</v>
      </c>
      <c r="CN856" s="5">
        <v>173.4</v>
      </c>
      <c r="CO856" s="5">
        <v>176</v>
      </c>
      <c r="CP856" s="5">
        <v>166.4</v>
      </c>
      <c r="CQ856" s="5">
        <v>175.9</v>
      </c>
      <c r="CR856" s="5">
        <v>172.7</v>
      </c>
      <c r="CS856" s="5">
        <v>177.2</v>
      </c>
      <c r="CT856" s="5">
        <v>175.1</v>
      </c>
      <c r="CU856" s="5">
        <v>174.5</v>
      </c>
      <c r="CV856" s="5">
        <v>174.5</v>
      </c>
      <c r="CW856" s="5">
        <v>177.2</v>
      </c>
      <c r="CX856" s="5">
        <v>172.7</v>
      </c>
      <c r="CY856" s="5">
        <v>166.5</v>
      </c>
      <c r="CZ856" s="5">
        <v>172.6</v>
      </c>
      <c r="DA856" s="5">
        <v>163</v>
      </c>
      <c r="DB856" s="5">
        <v>166.4</v>
      </c>
      <c r="DC856" s="5">
        <v>170.2</v>
      </c>
      <c r="DD856" s="5">
        <v>164.3</v>
      </c>
      <c r="DE856" s="5">
        <v>175.1</v>
      </c>
      <c r="DF856" s="5">
        <v>189.7</v>
      </c>
      <c r="DG856" s="5">
        <v>192.3</v>
      </c>
      <c r="DH856" s="5">
        <v>196.9</v>
      </c>
      <c r="DI856" s="5">
        <v>200.4</v>
      </c>
      <c r="DJ856" s="5">
        <v>195.3</v>
      </c>
      <c r="DK856" s="5">
        <v>203.3</v>
      </c>
      <c r="DL856" s="5">
        <v>183.4</v>
      </c>
      <c r="DM856" s="5">
        <v>189.2</v>
      </c>
      <c r="DN856" s="5">
        <v>190.5</v>
      </c>
      <c r="DO856" s="5">
        <v>192.6</v>
      </c>
      <c r="DP856" s="5">
        <v>195.7</v>
      </c>
      <c r="DQ856" s="5">
        <v>195</v>
      </c>
      <c r="DR856" s="5">
        <v>185.1</v>
      </c>
      <c r="DS856" s="5">
        <v>180.7</v>
      </c>
      <c r="DT856" s="5">
        <v>184.4</v>
      </c>
    </row>
    <row r="857" spans="1:124">
      <c r="A857" s="3" t="s">
        <v>1726</v>
      </c>
      <c r="B857" s="3" t="s">
        <v>1727</v>
      </c>
      <c r="C857" s="4">
        <v>1.238E-2</v>
      </c>
      <c r="D857" s="5">
        <v>106</v>
      </c>
      <c r="E857" s="5">
        <v>106.8</v>
      </c>
      <c r="F857" s="5">
        <v>106.4</v>
      </c>
      <c r="G857" s="5">
        <v>106.2</v>
      </c>
      <c r="H857" s="5">
        <v>105</v>
      </c>
      <c r="I857" s="5">
        <v>106.9</v>
      </c>
      <c r="J857" s="5">
        <v>106.9</v>
      </c>
      <c r="K857" s="5">
        <v>106.3</v>
      </c>
      <c r="L857" s="5">
        <v>106.5</v>
      </c>
      <c r="M857" s="5">
        <v>106.6</v>
      </c>
      <c r="N857" s="5">
        <v>107.9</v>
      </c>
      <c r="O857" s="5">
        <v>106.8</v>
      </c>
      <c r="P857" s="5">
        <v>106</v>
      </c>
      <c r="Q857" s="5">
        <v>102.9</v>
      </c>
      <c r="R857" s="5">
        <v>104.7</v>
      </c>
      <c r="S857" s="5">
        <v>106.9</v>
      </c>
      <c r="T857" s="5">
        <v>108.4</v>
      </c>
      <c r="U857" s="5">
        <v>106.7</v>
      </c>
      <c r="V857" s="5">
        <v>106.8</v>
      </c>
      <c r="W857" s="5">
        <v>106.9</v>
      </c>
      <c r="X857" s="5">
        <v>106.9</v>
      </c>
      <c r="Y857" s="5">
        <v>108.2</v>
      </c>
      <c r="Z857" s="5">
        <v>108</v>
      </c>
      <c r="AA857" s="5">
        <v>107.1</v>
      </c>
      <c r="AB857" s="5">
        <v>113.4</v>
      </c>
      <c r="AC857" s="5">
        <v>113.8</v>
      </c>
      <c r="AD857" s="5">
        <v>112.8</v>
      </c>
      <c r="AE857" s="5">
        <v>112.7</v>
      </c>
      <c r="AF857" s="5">
        <v>113.1</v>
      </c>
      <c r="AG857" s="5">
        <v>113.9</v>
      </c>
      <c r="AH857" s="5">
        <v>112.8</v>
      </c>
      <c r="AI857" s="5">
        <v>112.9</v>
      </c>
      <c r="AJ857" s="5">
        <v>113.2</v>
      </c>
      <c r="AK857" s="5">
        <v>113.8</v>
      </c>
      <c r="AL857" s="5">
        <v>114.2</v>
      </c>
      <c r="AM857" s="5">
        <v>120.1</v>
      </c>
      <c r="AN857" s="5">
        <v>117.8</v>
      </c>
      <c r="AO857" s="5">
        <v>118.5</v>
      </c>
      <c r="AP857" s="5">
        <v>116.5</v>
      </c>
      <c r="AQ857" s="5">
        <v>118</v>
      </c>
      <c r="AR857" s="5">
        <v>115.9</v>
      </c>
      <c r="AS857" s="5">
        <v>114.8</v>
      </c>
      <c r="AT857" s="5">
        <v>118.3</v>
      </c>
      <c r="AU857" s="5">
        <v>118</v>
      </c>
      <c r="AV857" s="5">
        <v>119.5</v>
      </c>
      <c r="AW857" s="5">
        <v>120</v>
      </c>
      <c r="AX857" s="5">
        <v>119.4</v>
      </c>
      <c r="AY857" s="5">
        <v>118.9</v>
      </c>
      <c r="AZ857" s="5">
        <v>119.7</v>
      </c>
      <c r="BA857" s="5">
        <v>121.6</v>
      </c>
      <c r="BB857" s="5">
        <v>123.3</v>
      </c>
      <c r="BC857" s="5">
        <v>124.2</v>
      </c>
      <c r="BD857" s="5">
        <v>124.5</v>
      </c>
      <c r="BE857" s="5">
        <v>125.5</v>
      </c>
      <c r="BF857" s="5">
        <v>126</v>
      </c>
      <c r="BG857" s="5">
        <v>126</v>
      </c>
      <c r="BH857" s="5">
        <v>126.5</v>
      </c>
      <c r="BI857" s="5">
        <v>125.9</v>
      </c>
      <c r="BJ857" s="5">
        <v>126.6</v>
      </c>
      <c r="BK857" s="5">
        <v>126.2</v>
      </c>
      <c r="BL857" s="5">
        <v>126.9</v>
      </c>
      <c r="BM857" s="5">
        <v>127.1</v>
      </c>
      <c r="BN857" s="5">
        <v>127.1</v>
      </c>
      <c r="BO857" s="5">
        <v>126.6</v>
      </c>
      <c r="BP857" s="5">
        <v>125.7</v>
      </c>
      <c r="BQ857" s="5">
        <v>125.7</v>
      </c>
      <c r="BR857" s="5">
        <v>126.1</v>
      </c>
      <c r="BS857" s="5">
        <v>125.6</v>
      </c>
      <c r="BT857" s="5">
        <v>125.2</v>
      </c>
      <c r="BU857" s="5">
        <v>125.3</v>
      </c>
      <c r="BV857" s="5">
        <v>125.5</v>
      </c>
      <c r="BW857" s="5">
        <v>125.5</v>
      </c>
      <c r="BX857" s="5">
        <v>126.5</v>
      </c>
      <c r="BY857" s="5">
        <v>126.5</v>
      </c>
      <c r="BZ857" s="5">
        <v>126.2</v>
      </c>
      <c r="CA857" s="5">
        <v>126.3</v>
      </c>
      <c r="CB857" s="5">
        <v>127.4</v>
      </c>
      <c r="CC857" s="5">
        <v>127.8</v>
      </c>
      <c r="CD857" s="5">
        <v>128.80000000000001</v>
      </c>
      <c r="CE857" s="5">
        <v>128.80000000000001</v>
      </c>
      <c r="CF857" s="5">
        <v>128.9</v>
      </c>
      <c r="CG857" s="5">
        <v>129.4</v>
      </c>
      <c r="CH857" s="5">
        <v>126.2</v>
      </c>
      <c r="CI857" s="5">
        <v>126.4</v>
      </c>
      <c r="CJ857" s="5">
        <v>127.7</v>
      </c>
      <c r="CK857" s="5">
        <v>127.8</v>
      </c>
      <c r="CL857" s="5">
        <v>128.1</v>
      </c>
      <c r="CM857" s="5">
        <v>128.19999999999999</v>
      </c>
      <c r="CN857" s="5">
        <v>129.1</v>
      </c>
      <c r="CO857" s="5">
        <v>129.19999999999999</v>
      </c>
      <c r="CP857" s="5">
        <v>129.80000000000001</v>
      </c>
      <c r="CQ857" s="5">
        <v>130.9</v>
      </c>
      <c r="CR857" s="5">
        <v>131.4</v>
      </c>
      <c r="CS857" s="5">
        <v>131.69999999999999</v>
      </c>
      <c r="CT857" s="5">
        <v>131.30000000000001</v>
      </c>
      <c r="CU857" s="5">
        <v>131</v>
      </c>
      <c r="CV857" s="5">
        <v>130.80000000000001</v>
      </c>
      <c r="CW857" s="5">
        <v>131.4</v>
      </c>
      <c r="CX857" s="5">
        <v>130.9</v>
      </c>
      <c r="CY857" s="5">
        <v>130.9</v>
      </c>
      <c r="CZ857" s="5">
        <v>131</v>
      </c>
      <c r="DA857" s="5">
        <v>131.1</v>
      </c>
      <c r="DB857" s="5">
        <v>131.9</v>
      </c>
      <c r="DC857" s="5">
        <v>131.80000000000001</v>
      </c>
      <c r="DD857" s="5">
        <v>131.9</v>
      </c>
      <c r="DE857" s="5">
        <v>134.19999999999999</v>
      </c>
      <c r="DF857" s="5">
        <v>134.19999999999999</v>
      </c>
      <c r="DG857" s="5">
        <v>134.19999999999999</v>
      </c>
      <c r="DH857" s="5">
        <v>135.9</v>
      </c>
      <c r="DI857" s="5">
        <v>136</v>
      </c>
      <c r="DJ857" s="5">
        <v>137.5</v>
      </c>
      <c r="DK857" s="5">
        <v>138.30000000000001</v>
      </c>
      <c r="DL857" s="5">
        <v>138.69999999999999</v>
      </c>
      <c r="DM857" s="5">
        <v>138.6</v>
      </c>
      <c r="DN857" s="5">
        <v>141.1</v>
      </c>
      <c r="DO857" s="5">
        <v>142.1</v>
      </c>
      <c r="DP857" s="5">
        <v>142.5</v>
      </c>
      <c r="DQ857" s="5">
        <v>143.80000000000001</v>
      </c>
      <c r="DR857" s="5">
        <v>144.30000000000001</v>
      </c>
      <c r="DS857" s="5">
        <v>145.9</v>
      </c>
      <c r="DT857" s="5">
        <v>146.6</v>
      </c>
    </row>
    <row r="858" spans="1:124">
      <c r="A858" s="3" t="s">
        <v>1728</v>
      </c>
      <c r="B858" s="3" t="s">
        <v>1729</v>
      </c>
      <c r="C858" s="4">
        <v>3.6700000000000001E-3</v>
      </c>
      <c r="D858" s="5">
        <v>105.2</v>
      </c>
      <c r="E858" s="5">
        <v>109.2</v>
      </c>
      <c r="F858" s="5">
        <v>106.6</v>
      </c>
      <c r="G858" s="5">
        <v>105.5</v>
      </c>
      <c r="H858" s="5">
        <v>105.2</v>
      </c>
      <c r="I858" s="5">
        <v>105</v>
      </c>
      <c r="J858" s="5">
        <v>106.8</v>
      </c>
      <c r="K858" s="5">
        <v>106.1</v>
      </c>
      <c r="L858" s="5">
        <v>107.8</v>
      </c>
      <c r="M858" s="5">
        <v>108.4</v>
      </c>
      <c r="N858" s="5">
        <v>107.9</v>
      </c>
      <c r="O858" s="5">
        <v>108.3</v>
      </c>
      <c r="P858" s="5">
        <v>102.8</v>
      </c>
      <c r="Q858" s="5">
        <v>103.9</v>
      </c>
      <c r="R858" s="5">
        <v>104.5</v>
      </c>
      <c r="S858" s="5">
        <v>103.5</v>
      </c>
      <c r="T858" s="5">
        <v>104.1</v>
      </c>
      <c r="U858" s="5">
        <v>104.8</v>
      </c>
      <c r="V858" s="5">
        <v>104.3</v>
      </c>
      <c r="W858" s="5">
        <v>104.9</v>
      </c>
      <c r="X858" s="5">
        <v>104.7</v>
      </c>
      <c r="Y858" s="5">
        <v>103.9</v>
      </c>
      <c r="Z858" s="5">
        <v>104.4</v>
      </c>
      <c r="AA858" s="5">
        <v>103.1</v>
      </c>
      <c r="AB858" s="5">
        <v>110.8</v>
      </c>
      <c r="AC858" s="5">
        <v>111.8</v>
      </c>
      <c r="AD858" s="5">
        <v>110.6</v>
      </c>
      <c r="AE858" s="5">
        <v>109.9</v>
      </c>
      <c r="AF858" s="5">
        <v>110.2</v>
      </c>
      <c r="AG858" s="5">
        <v>111.5</v>
      </c>
      <c r="AH858" s="5">
        <v>111.1</v>
      </c>
      <c r="AI858" s="5">
        <v>110.8</v>
      </c>
      <c r="AJ858" s="5">
        <v>110.4</v>
      </c>
      <c r="AK858" s="5">
        <v>114.3</v>
      </c>
      <c r="AL858" s="5">
        <v>114.6</v>
      </c>
      <c r="AM858" s="5">
        <v>127.2</v>
      </c>
      <c r="AN858" s="5">
        <v>112.9</v>
      </c>
      <c r="AO858" s="5">
        <v>112</v>
      </c>
      <c r="AP858" s="5">
        <v>112.6</v>
      </c>
      <c r="AQ858" s="5">
        <v>113</v>
      </c>
      <c r="AR858" s="5">
        <v>114.5</v>
      </c>
      <c r="AS858" s="5">
        <v>111.5</v>
      </c>
      <c r="AT858" s="5">
        <v>115</v>
      </c>
      <c r="AU858" s="5">
        <v>115.4</v>
      </c>
      <c r="AV858" s="5">
        <v>115.4</v>
      </c>
      <c r="AW858" s="5">
        <v>112.8</v>
      </c>
      <c r="AX858" s="5">
        <v>112.7</v>
      </c>
      <c r="AY858" s="5">
        <v>112.3</v>
      </c>
      <c r="AZ858" s="5">
        <v>113.8</v>
      </c>
      <c r="BA858" s="5">
        <v>115.5</v>
      </c>
      <c r="BB858" s="5">
        <v>118</v>
      </c>
      <c r="BC858" s="5">
        <v>118.8</v>
      </c>
      <c r="BD858" s="5">
        <v>119.5</v>
      </c>
      <c r="BE858" s="5">
        <v>119.3</v>
      </c>
      <c r="BF858" s="5">
        <v>120.2</v>
      </c>
      <c r="BG858" s="5">
        <v>120.4</v>
      </c>
      <c r="BH858" s="5">
        <v>121.4</v>
      </c>
      <c r="BI858" s="5">
        <v>121.4</v>
      </c>
      <c r="BJ858" s="5">
        <v>121.4</v>
      </c>
      <c r="BK858" s="5">
        <v>121.4</v>
      </c>
      <c r="BL858" s="5">
        <v>122.4</v>
      </c>
      <c r="BM858" s="5">
        <v>122.4</v>
      </c>
      <c r="BN858" s="5">
        <v>122.4</v>
      </c>
      <c r="BO858" s="5">
        <v>120.5</v>
      </c>
      <c r="BP858" s="5">
        <v>118.4</v>
      </c>
      <c r="BQ858" s="5">
        <v>118.4</v>
      </c>
      <c r="BR858" s="5">
        <v>118.6</v>
      </c>
      <c r="BS858" s="5">
        <v>117.8</v>
      </c>
      <c r="BT858" s="5">
        <v>116.8</v>
      </c>
      <c r="BU858" s="5">
        <v>116.9</v>
      </c>
      <c r="BV858" s="5">
        <v>117.9</v>
      </c>
      <c r="BW858" s="5">
        <v>117.9</v>
      </c>
      <c r="BX858" s="5">
        <v>118.2</v>
      </c>
      <c r="BY858" s="5">
        <v>117.2</v>
      </c>
      <c r="BZ858" s="5">
        <v>116.3</v>
      </c>
      <c r="CA858" s="5">
        <v>117.2</v>
      </c>
      <c r="CB858" s="5">
        <v>117</v>
      </c>
      <c r="CC858" s="5">
        <v>117</v>
      </c>
      <c r="CD858" s="5">
        <v>117.4</v>
      </c>
      <c r="CE858" s="5">
        <v>117.4</v>
      </c>
      <c r="CF858" s="5">
        <v>117.4</v>
      </c>
      <c r="CG858" s="5">
        <v>117.4</v>
      </c>
      <c r="CH858" s="5">
        <v>113.8</v>
      </c>
      <c r="CI858" s="5">
        <v>113.8</v>
      </c>
      <c r="CJ858" s="5">
        <v>113.8</v>
      </c>
      <c r="CK858" s="5">
        <v>113.8</v>
      </c>
      <c r="CL858" s="5">
        <v>113.9</v>
      </c>
      <c r="CM858" s="5">
        <v>114</v>
      </c>
      <c r="CN858" s="5">
        <v>114.9</v>
      </c>
      <c r="CO858" s="5">
        <v>114.9</v>
      </c>
      <c r="CP858" s="5">
        <v>114.9</v>
      </c>
      <c r="CQ858" s="5">
        <v>119</v>
      </c>
      <c r="CR858" s="5">
        <v>119.4</v>
      </c>
      <c r="CS858" s="5">
        <v>119.3</v>
      </c>
      <c r="CT858" s="5">
        <v>119.3</v>
      </c>
      <c r="CU858" s="5">
        <v>118.3</v>
      </c>
      <c r="CV858" s="5">
        <v>117.8</v>
      </c>
      <c r="CW858" s="5">
        <v>116.9</v>
      </c>
      <c r="CX858" s="5">
        <v>114.2</v>
      </c>
      <c r="CY858" s="5">
        <v>115.6</v>
      </c>
      <c r="CZ858" s="5">
        <v>115.5</v>
      </c>
      <c r="DA858" s="5">
        <v>115.9</v>
      </c>
      <c r="DB858" s="5">
        <v>116.4</v>
      </c>
      <c r="DC858" s="5">
        <v>115.7</v>
      </c>
      <c r="DD858" s="5">
        <v>116.6</v>
      </c>
      <c r="DE858" s="5">
        <v>119.2</v>
      </c>
      <c r="DF858" s="5">
        <v>119.4</v>
      </c>
      <c r="DG858" s="5">
        <v>118</v>
      </c>
      <c r="DH858" s="5">
        <v>120.5</v>
      </c>
      <c r="DI858" s="5">
        <v>119.8</v>
      </c>
      <c r="DJ858" s="5">
        <v>121.6</v>
      </c>
      <c r="DK858" s="5">
        <v>124.1</v>
      </c>
      <c r="DL858" s="5">
        <v>126.1</v>
      </c>
      <c r="DM858" s="5">
        <v>126.7</v>
      </c>
      <c r="DN858" s="5">
        <v>126.1</v>
      </c>
      <c r="DO858" s="5">
        <v>128.19999999999999</v>
      </c>
      <c r="DP858" s="5">
        <v>127.7</v>
      </c>
      <c r="DQ858" s="5">
        <v>128.80000000000001</v>
      </c>
      <c r="DR858" s="5">
        <v>127.5</v>
      </c>
      <c r="DS858" s="5">
        <v>129.5</v>
      </c>
      <c r="DT858" s="5">
        <v>130.1</v>
      </c>
    </row>
    <row r="859" spans="1:124">
      <c r="A859" s="3" t="s">
        <v>1730</v>
      </c>
      <c r="B859" s="3" t="s">
        <v>1731</v>
      </c>
      <c r="C859" s="4">
        <v>2.3000000000000001E-4</v>
      </c>
      <c r="D859" s="5">
        <v>107.9</v>
      </c>
      <c r="E859" s="5">
        <v>107.9</v>
      </c>
      <c r="F859" s="5">
        <v>107.4</v>
      </c>
      <c r="G859" s="5">
        <v>109.3</v>
      </c>
      <c r="H859" s="5">
        <v>107.9</v>
      </c>
      <c r="I859" s="5">
        <v>109.6</v>
      </c>
      <c r="J859" s="5">
        <v>107.9</v>
      </c>
      <c r="K859" s="5">
        <v>107.9</v>
      </c>
      <c r="L859" s="5">
        <v>107.9</v>
      </c>
      <c r="M859" s="5">
        <v>109.6</v>
      </c>
      <c r="N859" s="5">
        <v>111.9</v>
      </c>
      <c r="O859" s="5">
        <v>111</v>
      </c>
      <c r="P859" s="5">
        <v>115.4</v>
      </c>
      <c r="Q859" s="5">
        <v>120.3</v>
      </c>
      <c r="R859" s="5">
        <v>120.3</v>
      </c>
      <c r="S859" s="5">
        <v>118.7</v>
      </c>
      <c r="T859" s="5">
        <v>118.1</v>
      </c>
      <c r="U859" s="5">
        <v>118.1</v>
      </c>
      <c r="V859" s="5">
        <v>118.1</v>
      </c>
      <c r="W859" s="5">
        <v>120</v>
      </c>
      <c r="X859" s="5">
        <v>118.1</v>
      </c>
      <c r="Y859" s="5">
        <v>118.1</v>
      </c>
      <c r="Z859" s="5">
        <v>121.2</v>
      </c>
      <c r="AA859" s="5">
        <v>123.1</v>
      </c>
      <c r="AB859" s="5">
        <v>132.30000000000001</v>
      </c>
      <c r="AC859" s="5">
        <v>137.4</v>
      </c>
      <c r="AD859" s="5">
        <v>133.19999999999999</v>
      </c>
      <c r="AE859" s="5">
        <v>132.30000000000001</v>
      </c>
      <c r="AF859" s="5">
        <v>134.4</v>
      </c>
      <c r="AG859" s="5">
        <v>132.30000000000001</v>
      </c>
      <c r="AH859" s="5">
        <v>132.30000000000001</v>
      </c>
      <c r="AI859" s="5">
        <v>132.30000000000001</v>
      </c>
      <c r="AJ859" s="5">
        <v>134.19999999999999</v>
      </c>
      <c r="AK859" s="5">
        <v>134.4</v>
      </c>
      <c r="AL859" s="5">
        <v>132.30000000000001</v>
      </c>
      <c r="AM859" s="5">
        <v>134.19999999999999</v>
      </c>
      <c r="AN859" s="5">
        <v>162.4</v>
      </c>
      <c r="AO859" s="5">
        <v>152.69999999999999</v>
      </c>
      <c r="AP859" s="5">
        <v>160.19999999999999</v>
      </c>
      <c r="AQ859" s="5">
        <v>160.4</v>
      </c>
      <c r="AR859" s="5">
        <v>162.6</v>
      </c>
      <c r="AS859" s="5">
        <v>158.5</v>
      </c>
      <c r="AT859" s="5">
        <v>159.9</v>
      </c>
      <c r="AU859" s="5">
        <v>154.69999999999999</v>
      </c>
      <c r="AV859" s="5">
        <v>157</v>
      </c>
      <c r="AW859" s="5">
        <v>155.9</v>
      </c>
      <c r="AX859" s="5">
        <v>156.19999999999999</v>
      </c>
      <c r="AY859" s="5">
        <v>157.80000000000001</v>
      </c>
      <c r="AZ859" s="5">
        <v>155.6</v>
      </c>
      <c r="BA859" s="5">
        <v>159</v>
      </c>
      <c r="BB859" s="5">
        <v>155.69999999999999</v>
      </c>
      <c r="BC859" s="5">
        <v>163.19999999999999</v>
      </c>
      <c r="BD859" s="5">
        <v>161.1</v>
      </c>
      <c r="BE859" s="5">
        <v>161.69999999999999</v>
      </c>
      <c r="BF859" s="5">
        <v>158.4</v>
      </c>
      <c r="BG859" s="5">
        <v>161.80000000000001</v>
      </c>
      <c r="BH859" s="5">
        <v>159.5</v>
      </c>
      <c r="BI859" s="5">
        <v>161.4</v>
      </c>
      <c r="BJ859" s="5">
        <v>163.19999999999999</v>
      </c>
      <c r="BK859" s="5">
        <v>162.5</v>
      </c>
      <c r="BL859" s="5">
        <v>159.19999999999999</v>
      </c>
      <c r="BM859" s="5">
        <v>164.8</v>
      </c>
      <c r="BN859" s="5">
        <v>162.6</v>
      </c>
      <c r="BO859" s="5">
        <v>161.30000000000001</v>
      </c>
      <c r="BP859" s="5">
        <v>161.9</v>
      </c>
      <c r="BQ859" s="5">
        <v>161.5</v>
      </c>
      <c r="BR859" s="5">
        <v>160.30000000000001</v>
      </c>
      <c r="BS859" s="5">
        <v>160.30000000000001</v>
      </c>
      <c r="BT859" s="5">
        <v>163.5</v>
      </c>
      <c r="BU859" s="5">
        <v>163.5</v>
      </c>
      <c r="BV859" s="5">
        <v>161.9</v>
      </c>
      <c r="BW859" s="5">
        <v>160.30000000000001</v>
      </c>
      <c r="BX859" s="5">
        <v>165.4</v>
      </c>
      <c r="BY859" s="5">
        <v>168.2</v>
      </c>
      <c r="BZ859" s="5">
        <v>165.4</v>
      </c>
      <c r="CA859" s="5">
        <v>159.30000000000001</v>
      </c>
      <c r="CB859" s="5">
        <v>164.3</v>
      </c>
      <c r="CC859" s="5">
        <v>164.3</v>
      </c>
      <c r="CD859" s="5">
        <v>164.8</v>
      </c>
      <c r="CE859" s="5">
        <v>163.19999999999999</v>
      </c>
      <c r="CF859" s="5">
        <v>163.6</v>
      </c>
      <c r="CG859" s="5">
        <v>164.8</v>
      </c>
      <c r="CH859" s="5">
        <v>165.1</v>
      </c>
      <c r="CI859" s="5">
        <v>157.6</v>
      </c>
      <c r="CJ859" s="5">
        <v>161.1</v>
      </c>
      <c r="CK859" s="5">
        <v>159.80000000000001</v>
      </c>
      <c r="CL859" s="5">
        <v>167</v>
      </c>
      <c r="CM859" s="5">
        <v>165.9</v>
      </c>
      <c r="CN859" s="5">
        <v>168.2</v>
      </c>
      <c r="CO859" s="5">
        <v>170</v>
      </c>
      <c r="CP859" s="5">
        <v>167.8</v>
      </c>
      <c r="CQ859" s="5">
        <v>172.1</v>
      </c>
      <c r="CR859" s="5">
        <v>169.6</v>
      </c>
      <c r="CS859" s="5">
        <v>171</v>
      </c>
      <c r="CT859" s="5">
        <v>170</v>
      </c>
      <c r="CU859" s="5">
        <v>167</v>
      </c>
      <c r="CV859" s="5">
        <v>168.5</v>
      </c>
      <c r="CW859" s="5">
        <v>171</v>
      </c>
      <c r="CX859" s="5">
        <v>172</v>
      </c>
      <c r="CY859" s="5">
        <v>172.8</v>
      </c>
      <c r="CZ859" s="5">
        <v>175.6</v>
      </c>
      <c r="DA859" s="5">
        <v>174.2</v>
      </c>
      <c r="DB859" s="5">
        <v>176.1</v>
      </c>
      <c r="DC859" s="5">
        <v>179.2</v>
      </c>
      <c r="DD859" s="5">
        <v>181.2</v>
      </c>
      <c r="DE859" s="5">
        <v>189.6</v>
      </c>
      <c r="DF859" s="5">
        <v>189.1</v>
      </c>
      <c r="DG859" s="5">
        <v>190</v>
      </c>
      <c r="DH859" s="5">
        <v>194.6</v>
      </c>
      <c r="DI859" s="5">
        <v>192.8</v>
      </c>
      <c r="DJ859" s="5">
        <v>201.1</v>
      </c>
      <c r="DK859" s="5">
        <v>201.1</v>
      </c>
      <c r="DL859" s="5">
        <v>201.5</v>
      </c>
      <c r="DM859" s="5">
        <v>203.1</v>
      </c>
      <c r="DN859" s="5">
        <v>202.1</v>
      </c>
      <c r="DO859" s="5">
        <v>205.1</v>
      </c>
      <c r="DP859" s="5">
        <v>205.1</v>
      </c>
      <c r="DQ859" s="5">
        <v>208.2</v>
      </c>
      <c r="DR859" s="5">
        <v>208.9</v>
      </c>
      <c r="DS859" s="5">
        <v>203</v>
      </c>
      <c r="DT859" s="5">
        <v>209.6</v>
      </c>
    </row>
    <row r="860" spans="1:124">
      <c r="A860" s="3" t="s">
        <v>1732</v>
      </c>
      <c r="B860" s="3" t="s">
        <v>1733</v>
      </c>
      <c r="C860" s="4">
        <v>2.0600000000000002E-3</v>
      </c>
      <c r="D860" s="5">
        <v>109.3</v>
      </c>
      <c r="E860" s="5">
        <v>106.2</v>
      </c>
      <c r="F860" s="5">
        <v>107.8</v>
      </c>
      <c r="G860" s="5">
        <v>107.8</v>
      </c>
      <c r="H860" s="5">
        <v>101.4</v>
      </c>
      <c r="I860" s="5">
        <v>113.5</v>
      </c>
      <c r="J860" s="5">
        <v>110.4</v>
      </c>
      <c r="K860" s="5">
        <v>108.2</v>
      </c>
      <c r="L860" s="5">
        <v>106.6</v>
      </c>
      <c r="M860" s="5">
        <v>103.3</v>
      </c>
      <c r="N860" s="5">
        <v>110.2</v>
      </c>
      <c r="O860" s="5">
        <v>102.9</v>
      </c>
      <c r="P860" s="5">
        <v>109.4</v>
      </c>
      <c r="Q860" s="5">
        <v>105.4</v>
      </c>
      <c r="R860" s="5">
        <v>105.4</v>
      </c>
      <c r="S860" s="5">
        <v>105.4</v>
      </c>
      <c r="T860" s="5">
        <v>105.4</v>
      </c>
      <c r="U860" s="5">
        <v>108.1</v>
      </c>
      <c r="V860" s="5">
        <v>110.7</v>
      </c>
      <c r="W860" s="5">
        <v>110.7</v>
      </c>
      <c r="X860" s="5">
        <v>110.7</v>
      </c>
      <c r="Y860" s="5">
        <v>117.4</v>
      </c>
      <c r="Z860" s="5">
        <v>113</v>
      </c>
      <c r="AA860" s="5">
        <v>113</v>
      </c>
      <c r="AB860" s="5">
        <v>118.6</v>
      </c>
      <c r="AC860" s="5">
        <v>118.6</v>
      </c>
      <c r="AD860" s="5">
        <v>114.4</v>
      </c>
      <c r="AE860" s="5">
        <v>114.4</v>
      </c>
      <c r="AF860" s="5">
        <v>114.7</v>
      </c>
      <c r="AG860" s="5">
        <v>114.7</v>
      </c>
      <c r="AH860" s="5">
        <v>109.3</v>
      </c>
      <c r="AI860" s="5">
        <v>109.7</v>
      </c>
      <c r="AJ860" s="5">
        <v>109.7</v>
      </c>
      <c r="AK860" s="5">
        <v>109.7</v>
      </c>
      <c r="AL860" s="5">
        <v>112.2</v>
      </c>
      <c r="AM860" s="5">
        <v>118.9</v>
      </c>
      <c r="AN860" s="5">
        <v>117.2</v>
      </c>
      <c r="AO860" s="5">
        <v>124.2</v>
      </c>
      <c r="AP860" s="5">
        <v>116</v>
      </c>
      <c r="AQ860" s="5">
        <v>123.4</v>
      </c>
      <c r="AR860" s="5">
        <v>123.4</v>
      </c>
      <c r="AS860" s="5">
        <v>122</v>
      </c>
      <c r="AT860" s="5">
        <v>122.5</v>
      </c>
      <c r="AU860" s="5">
        <v>123.7</v>
      </c>
      <c r="AV860" s="5">
        <v>123.7</v>
      </c>
      <c r="AW860" s="5">
        <v>123.2</v>
      </c>
      <c r="AX860" s="5">
        <v>123.2</v>
      </c>
      <c r="AY860" s="5">
        <v>123.2</v>
      </c>
      <c r="AZ860" s="5">
        <v>123.7</v>
      </c>
      <c r="BA860" s="5">
        <v>124.6</v>
      </c>
      <c r="BB860" s="5">
        <v>124.2</v>
      </c>
      <c r="BC860" s="5">
        <v>122.7</v>
      </c>
      <c r="BD860" s="5">
        <v>122.2</v>
      </c>
      <c r="BE860" s="5">
        <v>132.1</v>
      </c>
      <c r="BF860" s="5">
        <v>130</v>
      </c>
      <c r="BG860" s="5">
        <v>131.1</v>
      </c>
      <c r="BH860" s="5">
        <v>132</v>
      </c>
      <c r="BI860" s="5">
        <v>132.9</v>
      </c>
      <c r="BJ860" s="5">
        <v>132.9</v>
      </c>
      <c r="BK860" s="5">
        <v>134</v>
      </c>
      <c r="BL860" s="5">
        <v>134</v>
      </c>
      <c r="BM860" s="5">
        <v>134.5</v>
      </c>
      <c r="BN860" s="5">
        <v>134.5</v>
      </c>
      <c r="BO860" s="5">
        <v>134.80000000000001</v>
      </c>
      <c r="BP860" s="5">
        <v>132.80000000000001</v>
      </c>
      <c r="BQ860" s="5">
        <v>132.80000000000001</v>
      </c>
      <c r="BR860" s="5">
        <v>135.6</v>
      </c>
      <c r="BS860" s="5">
        <v>133.4</v>
      </c>
      <c r="BT860" s="5">
        <v>132.80000000000001</v>
      </c>
      <c r="BU860" s="5">
        <v>132.80000000000001</v>
      </c>
      <c r="BV860" s="5">
        <v>132.69999999999999</v>
      </c>
      <c r="BW860" s="5">
        <v>133.19999999999999</v>
      </c>
      <c r="BX860" s="5">
        <v>135.69999999999999</v>
      </c>
      <c r="BY860" s="5">
        <v>136.5</v>
      </c>
      <c r="BZ860" s="5">
        <v>136.6</v>
      </c>
      <c r="CA860" s="5">
        <v>136.5</v>
      </c>
      <c r="CB860" s="5">
        <v>136.69999999999999</v>
      </c>
      <c r="CC860" s="5">
        <v>137.4</v>
      </c>
      <c r="CD860" s="5">
        <v>141.5</v>
      </c>
      <c r="CE860" s="5">
        <v>141.5</v>
      </c>
      <c r="CF860" s="5">
        <v>141.5</v>
      </c>
      <c r="CG860" s="5">
        <v>142.4</v>
      </c>
      <c r="CH860" s="5">
        <v>142.4</v>
      </c>
      <c r="CI860" s="5">
        <v>142.4</v>
      </c>
      <c r="CJ860" s="5">
        <v>142.69999999999999</v>
      </c>
      <c r="CK860" s="5">
        <v>144.30000000000001</v>
      </c>
      <c r="CL860" s="5">
        <v>145.80000000000001</v>
      </c>
      <c r="CM860" s="5">
        <v>145.80000000000001</v>
      </c>
      <c r="CN860" s="5">
        <v>146.69999999999999</v>
      </c>
      <c r="CO860" s="5">
        <v>145.80000000000001</v>
      </c>
      <c r="CP860" s="5">
        <v>144.30000000000001</v>
      </c>
      <c r="CQ860" s="5">
        <v>143.9</v>
      </c>
      <c r="CR860" s="5">
        <v>143.1</v>
      </c>
      <c r="CS860" s="5">
        <v>142.30000000000001</v>
      </c>
      <c r="CT860" s="5">
        <v>142</v>
      </c>
      <c r="CU860" s="5">
        <v>142.4</v>
      </c>
      <c r="CV860" s="5">
        <v>141.6</v>
      </c>
      <c r="CW860" s="5">
        <v>142.4</v>
      </c>
      <c r="CX860" s="5">
        <v>142</v>
      </c>
      <c r="CY860" s="5">
        <v>142</v>
      </c>
      <c r="CZ860" s="5">
        <v>143</v>
      </c>
      <c r="DA860" s="5">
        <v>142.1</v>
      </c>
      <c r="DB860" s="5">
        <v>146.4</v>
      </c>
      <c r="DC860" s="5">
        <v>146.1</v>
      </c>
      <c r="DD860" s="5">
        <v>146.30000000000001</v>
      </c>
      <c r="DE860" s="5">
        <v>146.30000000000001</v>
      </c>
      <c r="DF860" s="5">
        <v>146.5</v>
      </c>
      <c r="DG860" s="5">
        <v>146.69999999999999</v>
      </c>
      <c r="DH860" s="5">
        <v>146.80000000000001</v>
      </c>
      <c r="DI860" s="5">
        <v>147.5</v>
      </c>
      <c r="DJ860" s="5">
        <v>151.19999999999999</v>
      </c>
      <c r="DK860" s="5">
        <v>151.30000000000001</v>
      </c>
      <c r="DL860" s="5">
        <v>151.30000000000001</v>
      </c>
      <c r="DM860" s="5">
        <v>151.4</v>
      </c>
      <c r="DN860" s="5">
        <v>153.19999999999999</v>
      </c>
      <c r="DO860" s="5">
        <v>154.5</v>
      </c>
      <c r="DP860" s="5">
        <v>154.5</v>
      </c>
      <c r="DQ860" s="5">
        <v>158.4</v>
      </c>
      <c r="DR860" s="5">
        <v>159.1</v>
      </c>
      <c r="DS860" s="5">
        <v>160.4</v>
      </c>
      <c r="DT860" s="5">
        <v>160.4</v>
      </c>
    </row>
    <row r="861" spans="1:124">
      <c r="A861" s="3" t="s">
        <v>1734</v>
      </c>
      <c r="B861" s="3" t="s">
        <v>1735</v>
      </c>
      <c r="C861" s="4">
        <v>5.62E-3</v>
      </c>
      <c r="D861" s="5">
        <v>105.4</v>
      </c>
      <c r="E861" s="5">
        <v>105.7</v>
      </c>
      <c r="F861" s="5">
        <v>105.7</v>
      </c>
      <c r="G861" s="5">
        <v>105.8</v>
      </c>
      <c r="H861" s="5">
        <v>105.7</v>
      </c>
      <c r="I861" s="5">
        <v>105.6</v>
      </c>
      <c r="J861" s="5">
        <v>105.7</v>
      </c>
      <c r="K861" s="5">
        <v>105.6</v>
      </c>
      <c r="L861" s="5">
        <v>105.5</v>
      </c>
      <c r="M861" s="5">
        <v>106.3</v>
      </c>
      <c r="N861" s="5">
        <v>106.9</v>
      </c>
      <c r="O861" s="5">
        <v>107.1</v>
      </c>
      <c r="P861" s="5">
        <v>105.9</v>
      </c>
      <c r="Q861" s="5">
        <v>99.8</v>
      </c>
      <c r="R861" s="5">
        <v>103.3</v>
      </c>
      <c r="S861" s="5">
        <v>108.6</v>
      </c>
      <c r="T861" s="5">
        <v>111.7</v>
      </c>
      <c r="U861" s="5">
        <v>106.3</v>
      </c>
      <c r="V861" s="5">
        <v>106</v>
      </c>
      <c r="W861" s="5">
        <v>105.7</v>
      </c>
      <c r="X861" s="5">
        <v>105.9</v>
      </c>
      <c r="Y861" s="5">
        <v>106.9</v>
      </c>
      <c r="Z861" s="5">
        <v>107.7</v>
      </c>
      <c r="AA861" s="5">
        <v>106.5</v>
      </c>
      <c r="AB861" s="5">
        <v>112.3</v>
      </c>
      <c r="AC861" s="5">
        <v>112.3</v>
      </c>
      <c r="AD861" s="5">
        <v>112.7</v>
      </c>
      <c r="AE861" s="5">
        <v>112.6</v>
      </c>
      <c r="AF861" s="5">
        <v>113.3</v>
      </c>
      <c r="AG861" s="5">
        <v>114.2</v>
      </c>
      <c r="AH861" s="5">
        <v>114.1</v>
      </c>
      <c r="AI861" s="5">
        <v>114.4</v>
      </c>
      <c r="AJ861" s="5">
        <v>115.2</v>
      </c>
      <c r="AK861" s="5">
        <v>114</v>
      </c>
      <c r="AL861" s="5">
        <v>113.7</v>
      </c>
      <c r="AM861" s="5">
        <v>115.9</v>
      </c>
      <c r="AN861" s="5">
        <v>119.1</v>
      </c>
      <c r="AO861" s="5">
        <v>118.9</v>
      </c>
      <c r="AP861" s="5">
        <v>117</v>
      </c>
      <c r="AQ861" s="5">
        <v>117.2</v>
      </c>
      <c r="AR861" s="5">
        <v>111.6</v>
      </c>
      <c r="AS861" s="5">
        <v>111.7</v>
      </c>
      <c r="AT861" s="5">
        <v>116.9</v>
      </c>
      <c r="AU861" s="5">
        <v>115.8</v>
      </c>
      <c r="AV861" s="5">
        <v>119.1</v>
      </c>
      <c r="AW861" s="5">
        <v>122.1</v>
      </c>
      <c r="AX861" s="5">
        <v>120.8</v>
      </c>
      <c r="AY861" s="5">
        <v>119.8</v>
      </c>
      <c r="AZ861" s="5">
        <v>120</v>
      </c>
      <c r="BA861" s="5">
        <v>122.5</v>
      </c>
      <c r="BB861" s="5">
        <v>124.9</v>
      </c>
      <c r="BC861" s="5">
        <v>127.3</v>
      </c>
      <c r="BD861" s="5">
        <v>127.5</v>
      </c>
      <c r="BE861" s="5">
        <v>126.3</v>
      </c>
      <c r="BF861" s="5">
        <v>127.7</v>
      </c>
      <c r="BG861" s="5">
        <v>126.9</v>
      </c>
      <c r="BH861" s="5">
        <v>127.1</v>
      </c>
      <c r="BI861" s="5">
        <v>125.6</v>
      </c>
      <c r="BJ861" s="5">
        <v>127</v>
      </c>
      <c r="BK861" s="5">
        <v>125.8</v>
      </c>
      <c r="BL861" s="5">
        <v>126.3</v>
      </c>
      <c r="BM861" s="5">
        <v>126.3</v>
      </c>
      <c r="BN861" s="5">
        <v>126.5</v>
      </c>
      <c r="BO861" s="5">
        <v>126.4</v>
      </c>
      <c r="BP861" s="5">
        <v>126.5</v>
      </c>
      <c r="BQ861" s="5">
        <v>126.6</v>
      </c>
      <c r="BR861" s="5">
        <v>126.4</v>
      </c>
      <c r="BS861" s="5">
        <v>126.6</v>
      </c>
      <c r="BT861" s="5">
        <v>126.6</v>
      </c>
      <c r="BU861" s="5">
        <v>126.6</v>
      </c>
      <c r="BV861" s="5">
        <v>126.5</v>
      </c>
      <c r="BW861" s="5">
        <v>126.5</v>
      </c>
      <c r="BX861" s="5">
        <v>126.6</v>
      </c>
      <c r="BY861" s="5">
        <v>126.8</v>
      </c>
      <c r="BZ861" s="5">
        <v>126.8</v>
      </c>
      <c r="CA861" s="5">
        <v>126.8</v>
      </c>
      <c r="CB861" s="5">
        <v>128.9</v>
      </c>
      <c r="CC861" s="5">
        <v>129.5</v>
      </c>
      <c r="CD861" s="5">
        <v>130.1</v>
      </c>
      <c r="CE861" s="5">
        <v>130</v>
      </c>
      <c r="CF861" s="5">
        <v>130.30000000000001</v>
      </c>
      <c r="CG861" s="5">
        <v>131.1</v>
      </c>
      <c r="CH861" s="5">
        <v>126.3</v>
      </c>
      <c r="CI861" s="5">
        <v>127</v>
      </c>
      <c r="CJ861" s="5">
        <v>127.2</v>
      </c>
      <c r="CK861" s="5">
        <v>127</v>
      </c>
      <c r="CL861" s="5">
        <v>126.8</v>
      </c>
      <c r="CM861" s="5">
        <v>127</v>
      </c>
      <c r="CN861" s="5">
        <v>128</v>
      </c>
      <c r="CO861" s="5">
        <v>128.5</v>
      </c>
      <c r="CP861" s="5">
        <v>130.30000000000001</v>
      </c>
      <c r="CQ861" s="5">
        <v>130.1</v>
      </c>
      <c r="CR861" s="5">
        <v>131.4</v>
      </c>
      <c r="CS861" s="5">
        <v>132.4</v>
      </c>
      <c r="CT861" s="5">
        <v>131.5</v>
      </c>
      <c r="CU861" s="5">
        <v>131.5</v>
      </c>
      <c r="CV861" s="5">
        <v>131.69999999999999</v>
      </c>
      <c r="CW861" s="5">
        <v>133.19999999999999</v>
      </c>
      <c r="CX861" s="5">
        <v>133.80000000000001</v>
      </c>
      <c r="CY861" s="5">
        <v>132.80000000000001</v>
      </c>
      <c r="CZ861" s="5">
        <v>132.6</v>
      </c>
      <c r="DA861" s="5">
        <v>132.9</v>
      </c>
      <c r="DB861" s="5">
        <v>132.69999999999999</v>
      </c>
      <c r="DC861" s="5">
        <v>132.9</v>
      </c>
      <c r="DD861" s="5">
        <v>132.5</v>
      </c>
      <c r="DE861" s="5">
        <v>135.30000000000001</v>
      </c>
      <c r="DF861" s="5">
        <v>135.1</v>
      </c>
      <c r="DG861" s="5">
        <v>136</v>
      </c>
      <c r="DH861" s="5">
        <v>137.69999999999999</v>
      </c>
      <c r="DI861" s="5">
        <v>138.19999999999999</v>
      </c>
      <c r="DJ861" s="5">
        <v>138.5</v>
      </c>
      <c r="DK861" s="5">
        <v>138.69999999999999</v>
      </c>
      <c r="DL861" s="5">
        <v>138.4</v>
      </c>
      <c r="DM861" s="5">
        <v>138.19999999999999</v>
      </c>
      <c r="DN861" s="5">
        <v>143.4</v>
      </c>
      <c r="DO861" s="5">
        <v>143.80000000000001</v>
      </c>
      <c r="DP861" s="5">
        <v>144.19999999999999</v>
      </c>
      <c r="DQ861" s="5">
        <v>144.80000000000001</v>
      </c>
      <c r="DR861" s="5">
        <v>146.30000000000001</v>
      </c>
      <c r="DS861" s="5">
        <v>148.4</v>
      </c>
      <c r="DT861" s="5">
        <v>149.30000000000001</v>
      </c>
    </row>
    <row r="862" spans="1:124">
      <c r="A862" s="3" t="s">
        <v>1736</v>
      </c>
      <c r="B862" s="3" t="s">
        <v>1737</v>
      </c>
      <c r="C862" s="4">
        <v>8.0000000000000004E-4</v>
      </c>
      <c r="D862" s="5">
        <v>105</v>
      </c>
      <c r="E862" s="5">
        <v>105</v>
      </c>
      <c r="F862" s="5">
        <v>107.3</v>
      </c>
      <c r="G862" s="5">
        <v>107.3</v>
      </c>
      <c r="H862" s="5">
        <v>107.3</v>
      </c>
      <c r="I862" s="5">
        <v>107.3</v>
      </c>
      <c r="J862" s="5">
        <v>107.3</v>
      </c>
      <c r="K862" s="5">
        <v>107.3</v>
      </c>
      <c r="L862" s="5">
        <v>107.3</v>
      </c>
      <c r="M862" s="5">
        <v>107.3</v>
      </c>
      <c r="N862" s="5">
        <v>107.3</v>
      </c>
      <c r="O862" s="5">
        <v>107.3</v>
      </c>
      <c r="P862" s="5">
        <v>109.6</v>
      </c>
      <c r="Q862" s="5">
        <v>109.6</v>
      </c>
      <c r="R862" s="5">
        <v>109.6</v>
      </c>
      <c r="S862" s="5">
        <v>110.6</v>
      </c>
      <c r="T862" s="5">
        <v>110.6</v>
      </c>
      <c r="U862" s="5">
        <v>110.6</v>
      </c>
      <c r="V862" s="5">
        <v>110.6</v>
      </c>
      <c r="W862" s="5">
        <v>110.6</v>
      </c>
      <c r="X862" s="5">
        <v>110.6</v>
      </c>
      <c r="Y862" s="5">
        <v>110.6</v>
      </c>
      <c r="Z862" s="5">
        <v>110.6</v>
      </c>
      <c r="AA862" s="5">
        <v>110.6</v>
      </c>
      <c r="AB862" s="5">
        <v>113.9</v>
      </c>
      <c r="AC862" s="5">
        <v>113.9</v>
      </c>
      <c r="AD862" s="5">
        <v>113.9</v>
      </c>
      <c r="AE862" s="5">
        <v>115.4</v>
      </c>
      <c r="AF862" s="5">
        <v>115.4</v>
      </c>
      <c r="AG862" s="5">
        <v>115.4</v>
      </c>
      <c r="AH862" s="5">
        <v>115.4</v>
      </c>
      <c r="AI862" s="5">
        <v>115.4</v>
      </c>
      <c r="AJ862" s="5">
        <v>115.4</v>
      </c>
      <c r="AK862" s="5">
        <v>115.4</v>
      </c>
      <c r="AL862" s="5">
        <v>115.4</v>
      </c>
      <c r="AM862" s="5">
        <v>115.4</v>
      </c>
      <c r="AN862" s="5">
        <v>120.2</v>
      </c>
      <c r="AO862" s="5">
        <v>120.2</v>
      </c>
      <c r="AP862" s="5">
        <v>120.2</v>
      </c>
      <c r="AQ862" s="5">
        <v>120.2</v>
      </c>
      <c r="AR862" s="5">
        <v>120.2</v>
      </c>
      <c r="AS862" s="5">
        <v>120.2</v>
      </c>
      <c r="AT862" s="5">
        <v>120.2</v>
      </c>
      <c r="AU862" s="5">
        <v>120.2</v>
      </c>
      <c r="AV862" s="5">
        <v>120.2</v>
      </c>
      <c r="AW862" s="5">
        <v>120.2</v>
      </c>
      <c r="AX862" s="5">
        <v>120.2</v>
      </c>
      <c r="AY862" s="5">
        <v>120.2</v>
      </c>
      <c r="AZ862" s="5">
        <v>124.3</v>
      </c>
      <c r="BA862" s="5">
        <v>124.3</v>
      </c>
      <c r="BB862" s="5">
        <v>124.3</v>
      </c>
      <c r="BC862" s="5">
        <v>120.8</v>
      </c>
      <c r="BD862" s="5">
        <v>121.6</v>
      </c>
      <c r="BE862" s="5">
        <v>121.6</v>
      </c>
      <c r="BF862" s="5">
        <v>120.8</v>
      </c>
      <c r="BG862" s="5">
        <v>121.9</v>
      </c>
      <c r="BH862" s="5">
        <v>122.3</v>
      </c>
      <c r="BI862" s="5">
        <v>120.8</v>
      </c>
      <c r="BJ862" s="5">
        <v>120.8</v>
      </c>
      <c r="BK862" s="5">
        <v>120.8</v>
      </c>
      <c r="BL862" s="5">
        <v>124.1</v>
      </c>
      <c r="BM862" s="5">
        <v>124.1</v>
      </c>
      <c r="BN862" s="5">
        <v>124.1</v>
      </c>
      <c r="BO862" s="5">
        <v>124.1</v>
      </c>
      <c r="BP862" s="5">
        <v>124.1</v>
      </c>
      <c r="BQ862" s="5">
        <v>124.1</v>
      </c>
      <c r="BR862" s="5">
        <v>124.1</v>
      </c>
      <c r="BS862" s="5">
        <v>124.1</v>
      </c>
      <c r="BT862" s="5">
        <v>124.1</v>
      </c>
      <c r="BU862" s="5">
        <v>124.1</v>
      </c>
      <c r="BV862" s="5">
        <v>124.1</v>
      </c>
      <c r="BW862" s="5">
        <v>124.1</v>
      </c>
      <c r="BX862" s="5">
        <v>129.5</v>
      </c>
      <c r="BY862" s="5">
        <v>129.5</v>
      </c>
      <c r="BZ862" s="5">
        <v>129.5</v>
      </c>
      <c r="CA862" s="5">
        <v>129.5</v>
      </c>
      <c r="CB862" s="5">
        <v>129.5</v>
      </c>
      <c r="CC862" s="5">
        <v>129.5</v>
      </c>
      <c r="CD862" s="5">
        <v>129.5</v>
      </c>
      <c r="CE862" s="5">
        <v>129.5</v>
      </c>
      <c r="CF862" s="5">
        <v>129.5</v>
      </c>
      <c r="CG862" s="5">
        <v>129.5</v>
      </c>
      <c r="CH862" s="5">
        <v>129.5</v>
      </c>
      <c r="CI862" s="5">
        <v>129.5</v>
      </c>
      <c r="CJ862" s="5">
        <v>145.6</v>
      </c>
      <c r="CK862" s="5">
        <v>145.6</v>
      </c>
      <c r="CL862" s="5">
        <v>145.6</v>
      </c>
      <c r="CM862" s="5">
        <v>145.6</v>
      </c>
      <c r="CN862" s="5">
        <v>145.6</v>
      </c>
      <c r="CO862" s="5">
        <v>145.6</v>
      </c>
      <c r="CP862" s="5">
        <v>146.30000000000001</v>
      </c>
      <c r="CQ862" s="5">
        <v>146.30000000000001</v>
      </c>
      <c r="CR862" s="5">
        <v>145.5</v>
      </c>
      <c r="CS862" s="5">
        <v>145.6</v>
      </c>
      <c r="CT862" s="5">
        <v>145.6</v>
      </c>
      <c r="CU862" s="5">
        <v>145.6</v>
      </c>
      <c r="CV862" s="5">
        <v>145.6</v>
      </c>
      <c r="CW862" s="5">
        <v>145.6</v>
      </c>
      <c r="CX862" s="5">
        <v>147.4</v>
      </c>
      <c r="CY862" s="5">
        <v>147.4</v>
      </c>
      <c r="CZ862" s="5">
        <v>147.4</v>
      </c>
      <c r="DA862" s="5">
        <v>147.4</v>
      </c>
      <c r="DB862" s="5">
        <v>147.4</v>
      </c>
      <c r="DC862" s="5">
        <v>147.4</v>
      </c>
      <c r="DD862" s="5">
        <v>147.5</v>
      </c>
      <c r="DE862" s="5">
        <v>147.5</v>
      </c>
      <c r="DF862" s="5">
        <v>147.5</v>
      </c>
      <c r="DG862" s="5">
        <v>147.5</v>
      </c>
      <c r="DH862" s="5">
        <v>149.19999999999999</v>
      </c>
      <c r="DI862" s="5">
        <v>149.19999999999999</v>
      </c>
      <c r="DJ862" s="5">
        <v>149.19999999999999</v>
      </c>
      <c r="DK862" s="5">
        <v>149.30000000000001</v>
      </c>
      <c r="DL862" s="5">
        <v>148.69999999999999</v>
      </c>
      <c r="DM862" s="5">
        <v>144.9</v>
      </c>
      <c r="DN862" s="5">
        <v>144.9</v>
      </c>
      <c r="DO862" s="5">
        <v>144.9</v>
      </c>
      <c r="DP862" s="5">
        <v>149.4</v>
      </c>
      <c r="DQ862" s="5">
        <v>150</v>
      </c>
      <c r="DR862" s="5">
        <v>150</v>
      </c>
      <c r="DS862" s="5">
        <v>150</v>
      </c>
      <c r="DT862" s="5">
        <v>150</v>
      </c>
    </row>
    <row r="863" spans="1:124">
      <c r="A863" s="3" t="s">
        <v>1738</v>
      </c>
      <c r="B863" s="3" t="s">
        <v>1739</v>
      </c>
      <c r="C863" s="4">
        <v>4.7600000000000003E-3</v>
      </c>
      <c r="D863" s="5">
        <v>104.6</v>
      </c>
      <c r="E863" s="5">
        <v>104.8</v>
      </c>
      <c r="F863" s="5">
        <v>105.9</v>
      </c>
      <c r="G863" s="5">
        <v>105.5</v>
      </c>
      <c r="H863" s="5">
        <v>104.3</v>
      </c>
      <c r="I863" s="5">
        <v>105.5</v>
      </c>
      <c r="J863" s="5">
        <v>105.2</v>
      </c>
      <c r="K863" s="5">
        <v>105.7</v>
      </c>
      <c r="L863" s="5">
        <v>105.9</v>
      </c>
      <c r="M863" s="5">
        <v>105.8</v>
      </c>
      <c r="N863" s="5">
        <v>105.8</v>
      </c>
      <c r="O863" s="5">
        <v>106.3</v>
      </c>
      <c r="P863" s="5">
        <v>108.5</v>
      </c>
      <c r="Q863" s="5">
        <v>110</v>
      </c>
      <c r="R863" s="5">
        <v>111.5</v>
      </c>
      <c r="S863" s="5">
        <v>111.3</v>
      </c>
      <c r="T863" s="5">
        <v>112.3</v>
      </c>
      <c r="U863" s="5">
        <v>113.8</v>
      </c>
      <c r="V863" s="5">
        <v>112.1</v>
      </c>
      <c r="W863" s="5">
        <v>113</v>
      </c>
      <c r="X863" s="5">
        <v>112.5</v>
      </c>
      <c r="Y863" s="5">
        <v>113</v>
      </c>
      <c r="Z863" s="5">
        <v>113.3</v>
      </c>
      <c r="AA863" s="5">
        <v>113.3</v>
      </c>
      <c r="AB863" s="5">
        <v>116.8</v>
      </c>
      <c r="AC863" s="5">
        <v>118.1</v>
      </c>
      <c r="AD863" s="5">
        <v>117.6</v>
      </c>
      <c r="AE863" s="5">
        <v>118.1</v>
      </c>
      <c r="AF863" s="5">
        <v>118.6</v>
      </c>
      <c r="AG863" s="5">
        <v>118.2</v>
      </c>
      <c r="AH863" s="5">
        <v>118.4</v>
      </c>
      <c r="AI863" s="5">
        <v>118.9</v>
      </c>
      <c r="AJ863" s="5">
        <v>119.2</v>
      </c>
      <c r="AK863" s="5">
        <v>118.8</v>
      </c>
      <c r="AL863" s="5">
        <v>117.8</v>
      </c>
      <c r="AM863" s="5">
        <v>118</v>
      </c>
      <c r="AN863" s="5">
        <v>118.6</v>
      </c>
      <c r="AO863" s="5">
        <v>119.1</v>
      </c>
      <c r="AP863" s="5">
        <v>119.5</v>
      </c>
      <c r="AQ863" s="5">
        <v>120.6</v>
      </c>
      <c r="AR863" s="5">
        <v>125</v>
      </c>
      <c r="AS863" s="5">
        <v>124.8</v>
      </c>
      <c r="AT863" s="5">
        <v>124.7</v>
      </c>
      <c r="AU863" s="5">
        <v>125.3</v>
      </c>
      <c r="AV863" s="5">
        <v>125.2</v>
      </c>
      <c r="AW863" s="5">
        <v>125</v>
      </c>
      <c r="AX863" s="5">
        <v>125.4</v>
      </c>
      <c r="AY863" s="5">
        <v>125.9</v>
      </c>
      <c r="AZ863" s="5">
        <v>125.3</v>
      </c>
      <c r="BA863" s="5">
        <v>125</v>
      </c>
      <c r="BB863" s="5">
        <v>125.2</v>
      </c>
      <c r="BC863" s="5">
        <v>125.3</v>
      </c>
      <c r="BD863" s="5">
        <v>127</v>
      </c>
      <c r="BE863" s="5">
        <v>126.3</v>
      </c>
      <c r="BF863" s="5">
        <v>124.8</v>
      </c>
      <c r="BG863" s="5">
        <v>120.9</v>
      </c>
      <c r="BH863" s="5">
        <v>123.2</v>
      </c>
      <c r="BI863" s="5">
        <v>125.3</v>
      </c>
      <c r="BJ863" s="5">
        <v>127.2</v>
      </c>
      <c r="BK863" s="5">
        <v>127.4</v>
      </c>
      <c r="BL863" s="5">
        <v>127.4</v>
      </c>
      <c r="BM863" s="5">
        <v>127.7</v>
      </c>
      <c r="BN863" s="5">
        <v>126.8</v>
      </c>
      <c r="BO863" s="5">
        <v>128.4</v>
      </c>
      <c r="BP863" s="5">
        <v>128.30000000000001</v>
      </c>
      <c r="BQ863" s="5">
        <v>126.7</v>
      </c>
      <c r="BR863" s="5">
        <v>125.8</v>
      </c>
      <c r="BS863" s="5">
        <v>129.19999999999999</v>
      </c>
      <c r="BT863" s="5">
        <v>128.9</v>
      </c>
      <c r="BU863" s="5">
        <v>130</v>
      </c>
      <c r="BV863" s="5">
        <v>130</v>
      </c>
      <c r="BW863" s="5">
        <v>128.9</v>
      </c>
      <c r="BX863" s="5">
        <v>130</v>
      </c>
      <c r="BY863" s="5">
        <v>131.69999999999999</v>
      </c>
      <c r="BZ863" s="5">
        <v>129.19999999999999</v>
      </c>
      <c r="CA863" s="5">
        <v>129.4</v>
      </c>
      <c r="CB863" s="5">
        <v>132.19999999999999</v>
      </c>
      <c r="CC863" s="5">
        <v>132.6</v>
      </c>
      <c r="CD863" s="5">
        <v>131.1</v>
      </c>
      <c r="CE863" s="5">
        <v>134.30000000000001</v>
      </c>
      <c r="CF863" s="5">
        <v>132.4</v>
      </c>
      <c r="CG863" s="5">
        <v>135.1</v>
      </c>
      <c r="CH863" s="5">
        <v>132.6</v>
      </c>
      <c r="CI863" s="5">
        <v>135.19999999999999</v>
      </c>
      <c r="CJ863" s="5">
        <v>138.9</v>
      </c>
      <c r="CK863" s="5">
        <v>137.80000000000001</v>
      </c>
      <c r="CL863" s="5">
        <v>137.69999999999999</v>
      </c>
      <c r="CM863" s="5">
        <v>136.19999999999999</v>
      </c>
      <c r="CN863" s="5">
        <v>137.1</v>
      </c>
      <c r="CO863" s="5">
        <v>136</v>
      </c>
      <c r="CP863" s="5">
        <v>135.9</v>
      </c>
      <c r="CQ863" s="5">
        <v>137</v>
      </c>
      <c r="CR863" s="5">
        <v>138.19999999999999</v>
      </c>
      <c r="CS863" s="5">
        <v>134.6</v>
      </c>
      <c r="CT863" s="5">
        <v>135.5</v>
      </c>
      <c r="CU863" s="5">
        <v>137.6</v>
      </c>
      <c r="CV863" s="5">
        <v>137</v>
      </c>
      <c r="CW863" s="5">
        <v>143.6</v>
      </c>
      <c r="CX863" s="5">
        <v>141.19999999999999</v>
      </c>
      <c r="CY863" s="5">
        <v>143.9</v>
      </c>
      <c r="CZ863" s="5">
        <v>141.4</v>
      </c>
      <c r="DA863" s="5">
        <v>142.6</v>
      </c>
      <c r="DB863" s="5">
        <v>140.69999999999999</v>
      </c>
      <c r="DC863" s="5">
        <v>141.5</v>
      </c>
      <c r="DD863" s="5">
        <v>143.1</v>
      </c>
      <c r="DE863" s="5">
        <v>143</v>
      </c>
      <c r="DF863" s="5">
        <v>144.1</v>
      </c>
      <c r="DG863" s="5">
        <v>146.69999999999999</v>
      </c>
      <c r="DH863" s="5">
        <v>146.6</v>
      </c>
      <c r="DI863" s="5">
        <v>148.5</v>
      </c>
      <c r="DJ863" s="5">
        <v>150.4</v>
      </c>
      <c r="DK863" s="5">
        <v>150.1</v>
      </c>
      <c r="DL863" s="5">
        <v>151.5</v>
      </c>
      <c r="DM863" s="5">
        <v>151</v>
      </c>
      <c r="DN863" s="5">
        <v>149.6</v>
      </c>
      <c r="DO863" s="5">
        <v>151.6</v>
      </c>
      <c r="DP863" s="5">
        <v>151.1</v>
      </c>
      <c r="DQ863" s="5">
        <v>152.69999999999999</v>
      </c>
      <c r="DR863" s="5">
        <v>152.4</v>
      </c>
      <c r="DS863" s="5">
        <v>154.80000000000001</v>
      </c>
      <c r="DT863" s="5">
        <v>158.1</v>
      </c>
    </row>
    <row r="864" spans="1:124">
      <c r="A864" s="3" t="s">
        <v>1740</v>
      </c>
      <c r="B864" s="3" t="s">
        <v>1741</v>
      </c>
      <c r="C864" s="4">
        <v>2.0699999999999998E-3</v>
      </c>
      <c r="D864" s="5">
        <v>101.7</v>
      </c>
      <c r="E864" s="5">
        <v>102.5</v>
      </c>
      <c r="F864" s="5">
        <v>105.3</v>
      </c>
      <c r="G864" s="5">
        <v>105.1</v>
      </c>
      <c r="H864" s="5">
        <v>104.1</v>
      </c>
      <c r="I864" s="5">
        <v>104.4</v>
      </c>
      <c r="J864" s="5">
        <v>105</v>
      </c>
      <c r="K864" s="5">
        <v>104.4</v>
      </c>
      <c r="L864" s="5">
        <v>104.1</v>
      </c>
      <c r="M864" s="5">
        <v>104.7</v>
      </c>
      <c r="N864" s="5">
        <v>104.5</v>
      </c>
      <c r="O864" s="5">
        <v>104.7</v>
      </c>
      <c r="P864" s="5">
        <v>107.4</v>
      </c>
      <c r="Q864" s="5">
        <v>108.2</v>
      </c>
      <c r="R864" s="5">
        <v>110.9</v>
      </c>
      <c r="S864" s="5">
        <v>111.2</v>
      </c>
      <c r="T864" s="5">
        <v>111.9</v>
      </c>
      <c r="U864" s="5">
        <v>111.5</v>
      </c>
      <c r="V864" s="5">
        <v>110.6</v>
      </c>
      <c r="W864" s="5">
        <v>112.2</v>
      </c>
      <c r="X864" s="5">
        <v>109.9</v>
      </c>
      <c r="Y864" s="5">
        <v>110.6</v>
      </c>
      <c r="Z864" s="5">
        <v>112.3</v>
      </c>
      <c r="AA864" s="5">
        <v>111.5</v>
      </c>
      <c r="AB864" s="5">
        <v>117.3</v>
      </c>
      <c r="AC864" s="5">
        <v>116.5</v>
      </c>
      <c r="AD864" s="5">
        <v>117.1</v>
      </c>
      <c r="AE864" s="5">
        <v>117.7</v>
      </c>
      <c r="AF864" s="5">
        <v>118.7</v>
      </c>
      <c r="AG864" s="5">
        <v>117.6</v>
      </c>
      <c r="AH864" s="5">
        <v>118</v>
      </c>
      <c r="AI864" s="5">
        <v>119</v>
      </c>
      <c r="AJ864" s="5">
        <v>119.2</v>
      </c>
      <c r="AK864" s="5">
        <v>119.5</v>
      </c>
      <c r="AL864" s="5">
        <v>116.8</v>
      </c>
      <c r="AM864" s="5">
        <v>116.5</v>
      </c>
      <c r="AN864" s="5">
        <v>117.6</v>
      </c>
      <c r="AO864" s="5">
        <v>117.3</v>
      </c>
      <c r="AP864" s="5">
        <v>118.1</v>
      </c>
      <c r="AQ864" s="5">
        <v>117.5</v>
      </c>
      <c r="AR864" s="5">
        <v>127.2</v>
      </c>
      <c r="AS864" s="5">
        <v>126.7</v>
      </c>
      <c r="AT864" s="5">
        <v>126.5</v>
      </c>
      <c r="AU864" s="5">
        <v>127.9</v>
      </c>
      <c r="AV864" s="5">
        <v>127.2</v>
      </c>
      <c r="AW864" s="5">
        <v>126.5</v>
      </c>
      <c r="AX864" s="5">
        <v>128.30000000000001</v>
      </c>
      <c r="AY864" s="5">
        <v>129.80000000000001</v>
      </c>
      <c r="AZ864" s="5">
        <v>127.9</v>
      </c>
      <c r="BA864" s="5">
        <v>127.3</v>
      </c>
      <c r="BB864" s="5">
        <v>127.7</v>
      </c>
      <c r="BC864" s="5">
        <v>127.3</v>
      </c>
      <c r="BD864" s="5">
        <v>130.80000000000001</v>
      </c>
      <c r="BE864" s="5">
        <v>129.30000000000001</v>
      </c>
      <c r="BF864" s="5">
        <v>125.8</v>
      </c>
      <c r="BG864" s="5">
        <v>117.8</v>
      </c>
      <c r="BH864" s="5">
        <v>123.2</v>
      </c>
      <c r="BI864" s="5">
        <v>126.3</v>
      </c>
      <c r="BJ864" s="5">
        <v>129.1</v>
      </c>
      <c r="BK864" s="5">
        <v>130</v>
      </c>
      <c r="BL864" s="5">
        <v>130.6</v>
      </c>
      <c r="BM864" s="5">
        <v>130.6</v>
      </c>
      <c r="BN864" s="5">
        <v>128.6</v>
      </c>
      <c r="BO864" s="5">
        <v>129.5</v>
      </c>
      <c r="BP864" s="5">
        <v>130.5</v>
      </c>
      <c r="BQ864" s="5">
        <v>128.1</v>
      </c>
      <c r="BR864" s="5">
        <v>126</v>
      </c>
      <c r="BS864" s="5">
        <v>132.69999999999999</v>
      </c>
      <c r="BT864" s="5">
        <v>130.80000000000001</v>
      </c>
      <c r="BU864" s="5">
        <v>133.1</v>
      </c>
      <c r="BV864" s="5">
        <v>133</v>
      </c>
      <c r="BW864" s="5">
        <v>130.1</v>
      </c>
      <c r="BX864" s="5">
        <v>131.1</v>
      </c>
      <c r="BY864" s="5">
        <v>133.4</v>
      </c>
      <c r="BZ864" s="5">
        <v>129.1</v>
      </c>
      <c r="CA864" s="5">
        <v>129.4</v>
      </c>
      <c r="CB864" s="5">
        <v>134.4</v>
      </c>
      <c r="CC864" s="5">
        <v>135.6</v>
      </c>
      <c r="CD864" s="5">
        <v>131.19999999999999</v>
      </c>
      <c r="CE864" s="5">
        <v>135.69999999999999</v>
      </c>
      <c r="CF864" s="5">
        <v>129.80000000000001</v>
      </c>
      <c r="CG864" s="5">
        <v>137.80000000000001</v>
      </c>
      <c r="CH864" s="5">
        <v>130.9</v>
      </c>
      <c r="CI864" s="5">
        <v>132.5</v>
      </c>
      <c r="CJ864" s="5">
        <v>138.9</v>
      </c>
      <c r="CK864" s="5">
        <v>135.4</v>
      </c>
      <c r="CL864" s="5">
        <v>135.19999999999999</v>
      </c>
      <c r="CM864" s="5">
        <v>134.30000000000001</v>
      </c>
      <c r="CN864" s="5">
        <v>135.1</v>
      </c>
      <c r="CO864" s="5">
        <v>133.80000000000001</v>
      </c>
      <c r="CP864" s="5">
        <v>132.69999999999999</v>
      </c>
      <c r="CQ864" s="5">
        <v>135.1</v>
      </c>
      <c r="CR864" s="5">
        <v>137.5</v>
      </c>
      <c r="CS864" s="5">
        <v>127.3</v>
      </c>
      <c r="CT864" s="5">
        <v>129.30000000000001</v>
      </c>
      <c r="CU864" s="5">
        <v>133.19999999999999</v>
      </c>
      <c r="CV864" s="5">
        <v>126.4</v>
      </c>
      <c r="CW864" s="5">
        <v>139.69999999999999</v>
      </c>
      <c r="CX864" s="5">
        <v>140.9</v>
      </c>
      <c r="CY864" s="5">
        <v>144.1</v>
      </c>
      <c r="CZ864" s="5">
        <v>141.6</v>
      </c>
      <c r="DA864" s="5">
        <v>146</v>
      </c>
      <c r="DB864" s="5">
        <v>141.30000000000001</v>
      </c>
      <c r="DC864" s="5">
        <v>142.69999999999999</v>
      </c>
      <c r="DD864" s="5">
        <v>145.80000000000001</v>
      </c>
      <c r="DE864" s="5">
        <v>144.4</v>
      </c>
      <c r="DF864" s="5">
        <v>141.19999999999999</v>
      </c>
      <c r="DG864" s="5">
        <v>145.6</v>
      </c>
      <c r="DH864" s="5">
        <v>146.19999999999999</v>
      </c>
      <c r="DI864" s="5">
        <v>146.6</v>
      </c>
      <c r="DJ864" s="5">
        <v>146.4</v>
      </c>
      <c r="DK864" s="5">
        <v>145.5</v>
      </c>
      <c r="DL864" s="5">
        <v>148.6</v>
      </c>
      <c r="DM864" s="5">
        <v>147.4</v>
      </c>
      <c r="DN864" s="5">
        <v>145.69999999999999</v>
      </c>
      <c r="DO864" s="5">
        <v>154.1</v>
      </c>
      <c r="DP864" s="5">
        <v>151.30000000000001</v>
      </c>
      <c r="DQ864" s="5">
        <v>155</v>
      </c>
      <c r="DR864" s="5">
        <v>154.9</v>
      </c>
      <c r="DS864" s="5">
        <v>159.69999999999999</v>
      </c>
      <c r="DT864" s="5">
        <v>166.1</v>
      </c>
    </row>
    <row r="865" spans="1:125">
      <c r="A865" s="3" t="s">
        <v>1742</v>
      </c>
      <c r="B865" s="3" t="s">
        <v>1743</v>
      </c>
      <c r="C865" s="4">
        <v>4.4999999999999999E-4</v>
      </c>
      <c r="D865" s="5">
        <v>107.4</v>
      </c>
      <c r="E865" s="5">
        <v>107.5</v>
      </c>
      <c r="F865" s="5">
        <v>107.5</v>
      </c>
      <c r="G865" s="5">
        <v>107.4</v>
      </c>
      <c r="H865" s="5">
        <v>107.6</v>
      </c>
      <c r="I865" s="5">
        <v>107.4</v>
      </c>
      <c r="J865" s="5">
        <v>107.6</v>
      </c>
      <c r="K865" s="5">
        <v>107.7</v>
      </c>
      <c r="L865" s="5">
        <v>107.7</v>
      </c>
      <c r="M865" s="5">
        <v>107.7</v>
      </c>
      <c r="N865" s="5">
        <v>107.7</v>
      </c>
      <c r="O865" s="5">
        <v>108.3</v>
      </c>
      <c r="P865" s="5">
        <v>114.6</v>
      </c>
      <c r="Q865" s="5">
        <v>114.6</v>
      </c>
      <c r="R865" s="5">
        <v>114.6</v>
      </c>
      <c r="S865" s="5">
        <v>114.6</v>
      </c>
      <c r="T865" s="5">
        <v>114.6</v>
      </c>
      <c r="U865" s="5">
        <v>114.8</v>
      </c>
      <c r="V865" s="5">
        <v>114.8</v>
      </c>
      <c r="W865" s="5">
        <v>114.8</v>
      </c>
      <c r="X865" s="5">
        <v>114.8</v>
      </c>
      <c r="Y865" s="5">
        <v>115.1</v>
      </c>
      <c r="Z865" s="5">
        <v>115.1</v>
      </c>
      <c r="AA865" s="5">
        <v>116.1</v>
      </c>
      <c r="AB865" s="5">
        <v>121.3</v>
      </c>
      <c r="AC865" s="5">
        <v>121.3</v>
      </c>
      <c r="AD865" s="5">
        <v>121.3</v>
      </c>
      <c r="AE865" s="5">
        <v>121.3</v>
      </c>
      <c r="AF865" s="5">
        <v>121.3</v>
      </c>
      <c r="AG865" s="5">
        <v>121.9</v>
      </c>
      <c r="AH865" s="5">
        <v>121.9</v>
      </c>
      <c r="AI865" s="5">
        <v>121.9</v>
      </c>
      <c r="AJ865" s="5">
        <v>121.9</v>
      </c>
      <c r="AK865" s="5">
        <v>121.9</v>
      </c>
      <c r="AL865" s="5">
        <v>121.9</v>
      </c>
      <c r="AM865" s="5">
        <v>122.9</v>
      </c>
      <c r="AN865" s="5">
        <v>128.6</v>
      </c>
      <c r="AO865" s="5">
        <v>128.6</v>
      </c>
      <c r="AP865" s="5">
        <v>128.6</v>
      </c>
      <c r="AQ865" s="5">
        <v>128.6</v>
      </c>
      <c r="AR865" s="5">
        <v>130.9</v>
      </c>
      <c r="AS865" s="5">
        <v>130.9</v>
      </c>
      <c r="AT865" s="5">
        <v>130.9</v>
      </c>
      <c r="AU865" s="5">
        <v>130.9</v>
      </c>
      <c r="AV865" s="5">
        <v>132.1</v>
      </c>
      <c r="AW865" s="5">
        <v>132</v>
      </c>
      <c r="AX865" s="5">
        <v>132</v>
      </c>
      <c r="AY865" s="5">
        <v>132.30000000000001</v>
      </c>
      <c r="AZ865" s="5">
        <v>135.6</v>
      </c>
      <c r="BA865" s="5">
        <v>135.6</v>
      </c>
      <c r="BB865" s="5">
        <v>135.4</v>
      </c>
      <c r="BC865" s="5">
        <v>135.6</v>
      </c>
      <c r="BD865" s="5">
        <v>135.4</v>
      </c>
      <c r="BE865" s="5">
        <v>135.1</v>
      </c>
      <c r="BF865" s="5">
        <v>135.1</v>
      </c>
      <c r="BG865" s="5">
        <v>135.1</v>
      </c>
      <c r="BH865" s="5">
        <v>135</v>
      </c>
      <c r="BI865" s="5">
        <v>135</v>
      </c>
      <c r="BJ865" s="5">
        <v>135</v>
      </c>
      <c r="BK865" s="5">
        <v>131.5</v>
      </c>
      <c r="BL865" s="5">
        <v>132</v>
      </c>
      <c r="BM865" s="5">
        <v>132</v>
      </c>
      <c r="BN865" s="5">
        <v>132</v>
      </c>
      <c r="BO865" s="5">
        <v>132.4</v>
      </c>
      <c r="BP865" s="5">
        <v>132</v>
      </c>
      <c r="BQ865" s="5">
        <v>132</v>
      </c>
      <c r="BR865" s="5">
        <v>132</v>
      </c>
      <c r="BS865" s="5">
        <v>132</v>
      </c>
      <c r="BT865" s="5">
        <v>132</v>
      </c>
      <c r="BU865" s="5">
        <v>132</v>
      </c>
      <c r="BV865" s="5">
        <v>132.4</v>
      </c>
      <c r="BW865" s="5">
        <v>132.4</v>
      </c>
      <c r="BX865" s="5">
        <v>135</v>
      </c>
      <c r="BY865" s="5">
        <v>134.69999999999999</v>
      </c>
      <c r="BZ865" s="5">
        <v>134</v>
      </c>
      <c r="CA865" s="5">
        <v>134.19999999999999</v>
      </c>
      <c r="CB865" s="5">
        <v>133.69999999999999</v>
      </c>
      <c r="CC865" s="5">
        <v>134.5</v>
      </c>
      <c r="CD865" s="5">
        <v>133.80000000000001</v>
      </c>
      <c r="CE865" s="5">
        <v>133.80000000000001</v>
      </c>
      <c r="CF865" s="5">
        <v>133.80000000000001</v>
      </c>
      <c r="CG865" s="5">
        <v>133</v>
      </c>
      <c r="CH865" s="5">
        <v>133</v>
      </c>
      <c r="CI865" s="5">
        <v>136.1</v>
      </c>
      <c r="CJ865" s="5">
        <v>139.4</v>
      </c>
      <c r="CK865" s="5">
        <v>139.4</v>
      </c>
      <c r="CL865" s="5">
        <v>139.4</v>
      </c>
      <c r="CM865" s="5">
        <v>139.4</v>
      </c>
      <c r="CN865" s="5">
        <v>139.4</v>
      </c>
      <c r="CO865" s="5">
        <v>139.4</v>
      </c>
      <c r="CP865" s="5">
        <v>139.4</v>
      </c>
      <c r="CQ865" s="5">
        <v>140.5</v>
      </c>
      <c r="CR865" s="5">
        <v>140.5</v>
      </c>
      <c r="CS865" s="5">
        <v>141.6</v>
      </c>
      <c r="CT865" s="5">
        <v>141.6</v>
      </c>
      <c r="CU865" s="5">
        <v>141.6</v>
      </c>
      <c r="CV865" s="5">
        <v>141.6</v>
      </c>
      <c r="CW865" s="5">
        <v>142.30000000000001</v>
      </c>
      <c r="CX865" s="5">
        <v>146</v>
      </c>
      <c r="CY865" s="5">
        <v>147.4</v>
      </c>
      <c r="CZ865" s="5">
        <v>145.9</v>
      </c>
      <c r="DA865" s="5">
        <v>145.9</v>
      </c>
      <c r="DB865" s="5">
        <v>147.1</v>
      </c>
      <c r="DC865" s="5">
        <v>148.80000000000001</v>
      </c>
      <c r="DD865" s="5">
        <v>148.80000000000001</v>
      </c>
      <c r="DE865" s="5">
        <v>148.80000000000001</v>
      </c>
      <c r="DF865" s="5">
        <v>153.80000000000001</v>
      </c>
      <c r="DG865" s="5">
        <v>154.6</v>
      </c>
      <c r="DH865" s="5">
        <v>158.6</v>
      </c>
      <c r="DI865" s="5">
        <v>178.1</v>
      </c>
      <c r="DJ865" s="5">
        <v>178.1</v>
      </c>
      <c r="DK865" s="5">
        <v>178.1</v>
      </c>
      <c r="DL865" s="5">
        <v>175.3</v>
      </c>
      <c r="DM865" s="5">
        <v>173.9</v>
      </c>
      <c r="DN865" s="5">
        <v>173.9</v>
      </c>
      <c r="DO865" s="5">
        <v>174</v>
      </c>
      <c r="DP865" s="5">
        <v>175.4</v>
      </c>
      <c r="DQ865" s="5">
        <v>175.4</v>
      </c>
      <c r="DR865" s="5">
        <v>175.4</v>
      </c>
      <c r="DS865" s="5">
        <v>175.4</v>
      </c>
      <c r="DT865" s="5">
        <v>175.4</v>
      </c>
    </row>
    <row r="866" spans="1:125">
      <c r="A866" s="3" t="s">
        <v>1744</v>
      </c>
      <c r="B866" s="3" t="s">
        <v>1745</v>
      </c>
      <c r="C866" s="4">
        <v>2.0999999999999999E-3</v>
      </c>
      <c r="D866" s="5">
        <v>106.7</v>
      </c>
      <c r="E866" s="5">
        <v>106.3</v>
      </c>
      <c r="F866" s="5">
        <v>106</v>
      </c>
      <c r="G866" s="5">
        <v>105.3</v>
      </c>
      <c r="H866" s="5">
        <v>103.7</v>
      </c>
      <c r="I866" s="5">
        <v>106</v>
      </c>
      <c r="J866" s="5">
        <v>104.7</v>
      </c>
      <c r="K866" s="5">
        <v>106.6</v>
      </c>
      <c r="L866" s="5">
        <v>107.2</v>
      </c>
      <c r="M866" s="5">
        <v>106.5</v>
      </c>
      <c r="N866" s="5">
        <v>106.4</v>
      </c>
      <c r="O866" s="5">
        <v>107.5</v>
      </c>
      <c r="P866" s="5">
        <v>108</v>
      </c>
      <c r="Q866" s="5">
        <v>110.5</v>
      </c>
      <c r="R866" s="5">
        <v>111.4</v>
      </c>
      <c r="S866" s="5">
        <v>110.5</v>
      </c>
      <c r="T866" s="5">
        <v>112.1</v>
      </c>
      <c r="U866" s="5">
        <v>116</v>
      </c>
      <c r="V866" s="5">
        <v>113</v>
      </c>
      <c r="W866" s="5">
        <v>113.3</v>
      </c>
      <c r="X866" s="5">
        <v>114.6</v>
      </c>
      <c r="Y866" s="5">
        <v>115</v>
      </c>
      <c r="Z866" s="5">
        <v>113.9</v>
      </c>
      <c r="AA866" s="5">
        <v>114.6</v>
      </c>
      <c r="AB866" s="5">
        <v>115.2</v>
      </c>
      <c r="AC866" s="5">
        <v>118.8</v>
      </c>
      <c r="AD866" s="5">
        <v>117</v>
      </c>
      <c r="AE866" s="5">
        <v>117.6</v>
      </c>
      <c r="AF866" s="5">
        <v>117.6</v>
      </c>
      <c r="AG866" s="5">
        <v>117.7</v>
      </c>
      <c r="AH866" s="5">
        <v>117.8</v>
      </c>
      <c r="AI866" s="5">
        <v>117.9</v>
      </c>
      <c r="AJ866" s="5">
        <v>118.5</v>
      </c>
      <c r="AK866" s="5">
        <v>117.3</v>
      </c>
      <c r="AL866" s="5">
        <v>117.7</v>
      </c>
      <c r="AM866" s="5">
        <v>118</v>
      </c>
      <c r="AN866" s="5">
        <v>116.8</v>
      </c>
      <c r="AO866" s="5">
        <v>118.1</v>
      </c>
      <c r="AP866" s="5">
        <v>118.3</v>
      </c>
      <c r="AQ866" s="5">
        <v>121.2</v>
      </c>
      <c r="AR866" s="5">
        <v>121.2</v>
      </c>
      <c r="AS866" s="5">
        <v>121.2</v>
      </c>
      <c r="AT866" s="5">
        <v>121.3</v>
      </c>
      <c r="AU866" s="5">
        <v>121.2</v>
      </c>
      <c r="AV866" s="5">
        <v>121.3</v>
      </c>
      <c r="AW866" s="5">
        <v>121.7</v>
      </c>
      <c r="AX866" s="5">
        <v>120.6</v>
      </c>
      <c r="AY866" s="5">
        <v>120</v>
      </c>
      <c r="AZ866" s="5">
        <v>119.7</v>
      </c>
      <c r="BA866" s="5">
        <v>119.7</v>
      </c>
      <c r="BB866" s="5">
        <v>119.6</v>
      </c>
      <c r="BC866" s="5">
        <v>120.3</v>
      </c>
      <c r="BD866" s="5">
        <v>120.8</v>
      </c>
      <c r="BE866" s="5">
        <v>120.7</v>
      </c>
      <c r="BF866" s="5">
        <v>120.7</v>
      </c>
      <c r="BG866" s="5">
        <v>119.7</v>
      </c>
      <c r="BH866" s="5">
        <v>119.8</v>
      </c>
      <c r="BI866" s="5">
        <v>121.4</v>
      </c>
      <c r="BJ866" s="5">
        <v>123</v>
      </c>
      <c r="BK866" s="5">
        <v>123.2</v>
      </c>
      <c r="BL866" s="5">
        <v>122.5</v>
      </c>
      <c r="BM866" s="5">
        <v>123.3</v>
      </c>
      <c r="BN866" s="5">
        <v>123.2</v>
      </c>
      <c r="BO866" s="5">
        <v>125.8</v>
      </c>
      <c r="BP866" s="5">
        <v>124.4</v>
      </c>
      <c r="BQ866" s="5">
        <v>123.4</v>
      </c>
      <c r="BR866" s="5">
        <v>123.4</v>
      </c>
      <c r="BS866" s="5">
        <v>124.4</v>
      </c>
      <c r="BT866" s="5">
        <v>125.5</v>
      </c>
      <c r="BU866" s="5">
        <v>125.8</v>
      </c>
      <c r="BV866" s="5">
        <v>125.9</v>
      </c>
      <c r="BW866" s="5">
        <v>126.2</v>
      </c>
      <c r="BX866" s="5">
        <v>126.8</v>
      </c>
      <c r="BY866" s="5">
        <v>128.69999999999999</v>
      </c>
      <c r="BZ866" s="5">
        <v>127.5</v>
      </c>
      <c r="CA866" s="5">
        <v>127.7</v>
      </c>
      <c r="CB866" s="5">
        <v>128.80000000000001</v>
      </c>
      <c r="CC866" s="5">
        <v>128.5</v>
      </c>
      <c r="CD866" s="5">
        <v>128.4</v>
      </c>
      <c r="CE866" s="5">
        <v>131.1</v>
      </c>
      <c r="CF866" s="5">
        <v>132.6</v>
      </c>
      <c r="CG866" s="5">
        <v>131.19999999999999</v>
      </c>
      <c r="CH866" s="5">
        <v>132.30000000000001</v>
      </c>
      <c r="CI866" s="5">
        <v>135.80000000000001</v>
      </c>
      <c r="CJ866" s="5">
        <v>137</v>
      </c>
      <c r="CK866" s="5">
        <v>137.69999999999999</v>
      </c>
      <c r="CL866" s="5">
        <v>137.4</v>
      </c>
      <c r="CM866" s="5">
        <v>135.1</v>
      </c>
      <c r="CN866" s="5">
        <v>136</v>
      </c>
      <c r="CO866" s="5">
        <v>134.69999999999999</v>
      </c>
      <c r="CP866" s="5">
        <v>134.30000000000001</v>
      </c>
      <c r="CQ866" s="5">
        <v>134.30000000000001</v>
      </c>
      <c r="CR866" s="5">
        <v>134.9</v>
      </c>
      <c r="CS866" s="5">
        <v>136.4</v>
      </c>
      <c r="CT866" s="5">
        <v>136.6</v>
      </c>
      <c r="CU866" s="5">
        <v>137.6</v>
      </c>
      <c r="CV866" s="5">
        <v>142.9</v>
      </c>
      <c r="CW866" s="5">
        <v>144.6</v>
      </c>
      <c r="CX866" s="5">
        <v>137.19999999999999</v>
      </c>
      <c r="CY866" s="5">
        <v>139.9</v>
      </c>
      <c r="CZ866" s="5">
        <v>137.19999999999999</v>
      </c>
      <c r="DA866" s="5">
        <v>135.5</v>
      </c>
      <c r="DB866" s="5">
        <v>135.80000000000001</v>
      </c>
      <c r="DC866" s="5">
        <v>135.80000000000001</v>
      </c>
      <c r="DD866" s="5">
        <v>135.80000000000001</v>
      </c>
      <c r="DE866" s="5">
        <v>137.1</v>
      </c>
      <c r="DF866" s="5">
        <v>141.69999999999999</v>
      </c>
      <c r="DG866" s="5">
        <v>143</v>
      </c>
      <c r="DH866" s="5">
        <v>141.4</v>
      </c>
      <c r="DI866" s="5">
        <v>141</v>
      </c>
      <c r="DJ866" s="5">
        <v>145.69999999999999</v>
      </c>
      <c r="DK866" s="5">
        <v>145.80000000000001</v>
      </c>
      <c r="DL866" s="5">
        <v>146.5</v>
      </c>
      <c r="DM866" s="5">
        <v>146.6</v>
      </c>
      <c r="DN866" s="5">
        <v>145.1</v>
      </c>
      <c r="DO866" s="5">
        <v>141</v>
      </c>
      <c r="DP866" s="5">
        <v>142.4</v>
      </c>
      <c r="DQ866" s="5">
        <v>142.30000000000001</v>
      </c>
      <c r="DR866" s="5">
        <v>141.80000000000001</v>
      </c>
      <c r="DS866" s="5">
        <v>142.4</v>
      </c>
      <c r="DT866" s="5">
        <v>143.69999999999999</v>
      </c>
    </row>
    <row r="867" spans="1:125">
      <c r="A867" s="3" t="s">
        <v>1746</v>
      </c>
      <c r="B867" s="3" t="s">
        <v>1747</v>
      </c>
      <c r="C867" s="4">
        <v>1.3999999999999999E-4</v>
      </c>
      <c r="D867" s="5">
        <v>107</v>
      </c>
      <c r="E867" s="5">
        <v>107</v>
      </c>
      <c r="F867" s="5">
        <v>107</v>
      </c>
      <c r="G867" s="5">
        <v>107</v>
      </c>
      <c r="H867" s="5">
        <v>107</v>
      </c>
      <c r="I867" s="5">
        <v>107</v>
      </c>
      <c r="J867" s="5">
        <v>107</v>
      </c>
      <c r="K867" s="5">
        <v>107</v>
      </c>
      <c r="L867" s="5">
        <v>107</v>
      </c>
      <c r="M867" s="5">
        <v>107.3</v>
      </c>
      <c r="N867" s="5">
        <v>107.3</v>
      </c>
      <c r="O867" s="5">
        <v>107.3</v>
      </c>
      <c r="P867" s="5">
        <v>113.2</v>
      </c>
      <c r="Q867" s="5">
        <v>113.2</v>
      </c>
      <c r="R867" s="5">
        <v>113.2</v>
      </c>
      <c r="S867" s="5">
        <v>113.2</v>
      </c>
      <c r="T867" s="5">
        <v>113.2</v>
      </c>
      <c r="U867" s="5">
        <v>113.2</v>
      </c>
      <c r="V867" s="5">
        <v>113.2</v>
      </c>
      <c r="W867" s="5">
        <v>113.2</v>
      </c>
      <c r="X867" s="5">
        <v>113.2</v>
      </c>
      <c r="Y867" s="5">
        <v>113.7</v>
      </c>
      <c r="Z867" s="5">
        <v>113.7</v>
      </c>
      <c r="AA867" s="5">
        <v>113.7</v>
      </c>
      <c r="AB867" s="5">
        <v>121</v>
      </c>
      <c r="AC867" s="5">
        <v>121</v>
      </c>
      <c r="AD867" s="5">
        <v>121</v>
      </c>
      <c r="AE867" s="5">
        <v>121</v>
      </c>
      <c r="AF867" s="5">
        <v>121</v>
      </c>
      <c r="AG867" s="5">
        <v>121.8</v>
      </c>
      <c r="AH867" s="5">
        <v>121.8</v>
      </c>
      <c r="AI867" s="5">
        <v>121.8</v>
      </c>
      <c r="AJ867" s="5">
        <v>121.8</v>
      </c>
      <c r="AK867" s="5">
        <v>122.4</v>
      </c>
      <c r="AL867" s="5">
        <v>122.4</v>
      </c>
      <c r="AM867" s="5">
        <v>122.4</v>
      </c>
      <c r="AN867" s="5">
        <v>128.5</v>
      </c>
      <c r="AO867" s="5">
        <v>128.5</v>
      </c>
      <c r="AP867" s="5">
        <v>128.5</v>
      </c>
      <c r="AQ867" s="5">
        <v>130.69999999999999</v>
      </c>
      <c r="AR867" s="5">
        <v>130.69999999999999</v>
      </c>
      <c r="AS867" s="5">
        <v>130.69999999999999</v>
      </c>
      <c r="AT867" s="5">
        <v>130.69999999999999</v>
      </c>
      <c r="AU867" s="5">
        <v>130.69999999999999</v>
      </c>
      <c r="AV867" s="5">
        <v>130.69999999999999</v>
      </c>
      <c r="AW867" s="5">
        <v>131.1</v>
      </c>
      <c r="AX867" s="5">
        <v>131.1</v>
      </c>
      <c r="AY867" s="5">
        <v>136.80000000000001</v>
      </c>
      <c r="AZ867" s="5">
        <v>137.4</v>
      </c>
      <c r="BA867" s="5">
        <v>137.4</v>
      </c>
      <c r="BB867" s="5">
        <v>137.4</v>
      </c>
      <c r="BC867" s="5">
        <v>137.4</v>
      </c>
      <c r="BD867" s="5">
        <v>137.4</v>
      </c>
      <c r="BE867" s="5">
        <v>137.4</v>
      </c>
      <c r="BF867" s="5">
        <v>137.4</v>
      </c>
      <c r="BG867" s="5">
        <v>137.4</v>
      </c>
      <c r="BH867" s="5">
        <v>137.4</v>
      </c>
      <c r="BI867" s="5">
        <v>137.80000000000001</v>
      </c>
      <c r="BJ867" s="5">
        <v>137.80000000000001</v>
      </c>
      <c r="BK867" s="5">
        <v>137.80000000000001</v>
      </c>
      <c r="BL867" s="5">
        <v>137.80000000000001</v>
      </c>
      <c r="BM867" s="5">
        <v>137.80000000000001</v>
      </c>
      <c r="BN867" s="5">
        <v>137.4</v>
      </c>
      <c r="BO867" s="5">
        <v>137.80000000000001</v>
      </c>
      <c r="BP867" s="5">
        <v>141.19999999999999</v>
      </c>
      <c r="BQ867" s="5">
        <v>140.4</v>
      </c>
      <c r="BR867" s="5">
        <v>140.4</v>
      </c>
      <c r="BS867" s="5">
        <v>140.4</v>
      </c>
      <c r="BT867" s="5">
        <v>140.4</v>
      </c>
      <c r="BU867" s="5">
        <v>140.80000000000001</v>
      </c>
      <c r="BV867" s="5">
        <v>141.6</v>
      </c>
      <c r="BW867" s="5">
        <v>141.6</v>
      </c>
      <c r="BX867" s="5">
        <v>145.4</v>
      </c>
      <c r="BY867" s="5">
        <v>141.6</v>
      </c>
      <c r="BZ867" s="5">
        <v>141.6</v>
      </c>
      <c r="CA867" s="5">
        <v>141.6</v>
      </c>
      <c r="CB867" s="5">
        <v>145.5</v>
      </c>
      <c r="CC867" s="5">
        <v>145.4</v>
      </c>
      <c r="CD867" s="5">
        <v>162.30000000000001</v>
      </c>
      <c r="CE867" s="5">
        <v>162.30000000000001</v>
      </c>
      <c r="CF867" s="5">
        <v>162.30000000000001</v>
      </c>
      <c r="CG867" s="5">
        <v>162.80000000000001</v>
      </c>
      <c r="CH867" s="5">
        <v>162.9</v>
      </c>
      <c r="CI867" s="5">
        <v>162.80000000000001</v>
      </c>
      <c r="CJ867" s="5">
        <v>166.8</v>
      </c>
      <c r="CK867" s="5">
        <v>169.5</v>
      </c>
      <c r="CL867" s="5">
        <v>172</v>
      </c>
      <c r="CM867" s="5">
        <v>172</v>
      </c>
      <c r="CN867" s="5">
        <v>176.5</v>
      </c>
      <c r="CO867" s="5">
        <v>178.6</v>
      </c>
      <c r="CP867" s="5">
        <v>194.2</v>
      </c>
      <c r="CQ867" s="5">
        <v>194.2</v>
      </c>
      <c r="CR867" s="5">
        <v>192.5</v>
      </c>
      <c r="CS867" s="5">
        <v>191.6</v>
      </c>
      <c r="CT867" s="5">
        <v>189.9</v>
      </c>
      <c r="CU867" s="5">
        <v>190.7</v>
      </c>
      <c r="CV867" s="5">
        <v>189.2</v>
      </c>
      <c r="CW867" s="5">
        <v>189.2</v>
      </c>
      <c r="CX867" s="5">
        <v>189</v>
      </c>
      <c r="CY867" s="5">
        <v>189</v>
      </c>
      <c r="CZ867" s="5">
        <v>188</v>
      </c>
      <c r="DA867" s="5">
        <v>188</v>
      </c>
      <c r="DB867" s="5">
        <v>186.2</v>
      </c>
      <c r="DC867" s="5">
        <v>187.3</v>
      </c>
      <c r="DD867" s="5">
        <v>192.7</v>
      </c>
      <c r="DE867" s="5">
        <v>192.7</v>
      </c>
      <c r="DF867" s="5">
        <v>192.7</v>
      </c>
      <c r="DG867" s="5">
        <v>192.7</v>
      </c>
      <c r="DH867" s="5">
        <v>192.7</v>
      </c>
      <c r="DI867" s="5">
        <v>192.7</v>
      </c>
      <c r="DJ867" s="5">
        <v>192.5</v>
      </c>
      <c r="DK867" s="5">
        <v>192.5</v>
      </c>
      <c r="DL867" s="5">
        <v>192.5</v>
      </c>
      <c r="DM867" s="5">
        <v>195.2</v>
      </c>
      <c r="DN867" s="5">
        <v>196</v>
      </c>
      <c r="DO867" s="5">
        <v>202.3</v>
      </c>
      <c r="DP867" s="5">
        <v>202.4</v>
      </c>
      <c r="DQ867" s="5">
        <v>202.6</v>
      </c>
      <c r="DR867" s="5">
        <v>202.9</v>
      </c>
      <c r="DS867" s="5">
        <v>202.9</v>
      </c>
      <c r="DT867" s="5">
        <v>203</v>
      </c>
    </row>
    <row r="868" spans="1:125">
      <c r="A868" s="3" t="s">
        <v>1748</v>
      </c>
      <c r="B868" s="3" t="s">
        <v>1749</v>
      </c>
      <c r="C868" s="4">
        <v>4.9410000000000003E-2</v>
      </c>
      <c r="D868" s="5">
        <v>115</v>
      </c>
      <c r="E868" s="5">
        <v>115</v>
      </c>
      <c r="F868" s="5">
        <v>115</v>
      </c>
      <c r="G868" s="5">
        <v>115</v>
      </c>
      <c r="H868" s="5">
        <v>115</v>
      </c>
      <c r="I868" s="5">
        <v>115</v>
      </c>
      <c r="J868" s="5">
        <v>115</v>
      </c>
      <c r="K868" s="5">
        <v>115</v>
      </c>
      <c r="L868" s="5">
        <v>115</v>
      </c>
      <c r="M868" s="5">
        <v>117.1</v>
      </c>
      <c r="N868" s="5">
        <v>117.1</v>
      </c>
      <c r="O868" s="5">
        <v>117.1</v>
      </c>
      <c r="P868" s="5">
        <v>121.3</v>
      </c>
      <c r="Q868" s="5">
        <v>121.3</v>
      </c>
      <c r="R868" s="5">
        <v>121.3</v>
      </c>
      <c r="S868" s="5">
        <v>121.3</v>
      </c>
      <c r="T868" s="5">
        <v>122.2</v>
      </c>
      <c r="U868" s="5">
        <v>122.2</v>
      </c>
      <c r="V868" s="5">
        <v>122.2</v>
      </c>
      <c r="W868" s="5">
        <v>122.2</v>
      </c>
      <c r="X868" s="5">
        <v>123.1</v>
      </c>
      <c r="Y868" s="5">
        <v>123.8</v>
      </c>
      <c r="Z868" s="5">
        <v>123.8</v>
      </c>
      <c r="AA868" s="5">
        <v>123.8</v>
      </c>
      <c r="AB868" s="5">
        <v>124.9</v>
      </c>
      <c r="AC868" s="5">
        <v>124.9</v>
      </c>
      <c r="AD868" s="5">
        <v>124.9</v>
      </c>
      <c r="AE868" s="5">
        <v>124.9</v>
      </c>
      <c r="AF868" s="5">
        <v>124.9</v>
      </c>
      <c r="AG868" s="5">
        <v>124.9</v>
      </c>
      <c r="AH868" s="5">
        <v>124.9</v>
      </c>
      <c r="AI868" s="5">
        <v>124.9</v>
      </c>
      <c r="AJ868" s="5">
        <v>124.9</v>
      </c>
      <c r="AK868" s="5">
        <v>125.4</v>
      </c>
      <c r="AL868" s="5">
        <v>125.4</v>
      </c>
      <c r="AM868" s="5">
        <v>126.5</v>
      </c>
      <c r="AN868" s="5">
        <v>143.30000000000001</v>
      </c>
      <c r="AO868" s="5">
        <v>143.30000000000001</v>
      </c>
      <c r="AP868" s="5">
        <v>143.30000000000001</v>
      </c>
      <c r="AQ868" s="5">
        <v>143.30000000000001</v>
      </c>
      <c r="AR868" s="5">
        <v>144.6</v>
      </c>
      <c r="AS868" s="5">
        <v>144.6</v>
      </c>
      <c r="AT868" s="5">
        <v>144.6</v>
      </c>
      <c r="AU868" s="5">
        <v>144.6</v>
      </c>
      <c r="AV868" s="5">
        <v>145.4</v>
      </c>
      <c r="AW868" s="5">
        <v>145.4</v>
      </c>
      <c r="AX868" s="5">
        <v>145.4</v>
      </c>
      <c r="AY868" s="5">
        <v>147.30000000000001</v>
      </c>
      <c r="AZ868" s="5">
        <v>147.30000000000001</v>
      </c>
      <c r="BA868" s="5">
        <v>147.30000000000001</v>
      </c>
      <c r="BB868" s="5">
        <v>147.30000000000001</v>
      </c>
      <c r="BC868" s="5">
        <v>147.30000000000001</v>
      </c>
      <c r="BD868" s="5">
        <v>144.5</v>
      </c>
      <c r="BE868" s="5">
        <v>144.5</v>
      </c>
      <c r="BF868" s="5">
        <v>144.5</v>
      </c>
      <c r="BG868" s="5">
        <v>144.5</v>
      </c>
      <c r="BH868" s="5">
        <v>144.5</v>
      </c>
      <c r="BI868" s="5">
        <v>134.9</v>
      </c>
      <c r="BJ868" s="5">
        <v>134.9</v>
      </c>
      <c r="BK868" s="5">
        <v>138.5</v>
      </c>
      <c r="BL868" s="5">
        <v>139.1</v>
      </c>
      <c r="BM868" s="5">
        <v>139.1</v>
      </c>
      <c r="BN868" s="5">
        <v>148</v>
      </c>
      <c r="BO868" s="5">
        <v>152</v>
      </c>
      <c r="BP868" s="5">
        <v>153.5</v>
      </c>
      <c r="BQ868" s="5">
        <v>155.30000000000001</v>
      </c>
      <c r="BR868" s="5">
        <v>155.30000000000001</v>
      </c>
      <c r="BS868" s="5">
        <v>157.6</v>
      </c>
      <c r="BT868" s="5">
        <v>157.6</v>
      </c>
      <c r="BU868" s="5">
        <v>153.80000000000001</v>
      </c>
      <c r="BV868" s="5">
        <v>155.6</v>
      </c>
      <c r="BW868" s="5">
        <v>155.9</v>
      </c>
      <c r="BX868" s="5">
        <v>155.6</v>
      </c>
      <c r="BY868" s="5">
        <v>160</v>
      </c>
      <c r="BZ868" s="5">
        <v>160.4</v>
      </c>
      <c r="CA868" s="5">
        <v>154.9</v>
      </c>
      <c r="CB868" s="5">
        <v>155.1</v>
      </c>
      <c r="CC868" s="5">
        <v>160.6</v>
      </c>
      <c r="CD868" s="5">
        <v>160.6</v>
      </c>
      <c r="CE868" s="5">
        <v>160.69999999999999</v>
      </c>
      <c r="CF868" s="5">
        <v>160.30000000000001</v>
      </c>
      <c r="CG868" s="5">
        <v>160.80000000000001</v>
      </c>
      <c r="CH868" s="5">
        <v>160.9</v>
      </c>
      <c r="CI868" s="5">
        <v>160.9</v>
      </c>
      <c r="CJ868" s="5">
        <v>160.9</v>
      </c>
      <c r="CK868" s="5">
        <v>160.9</v>
      </c>
      <c r="CL868" s="5">
        <v>161.1</v>
      </c>
      <c r="CM868" s="5">
        <v>161</v>
      </c>
      <c r="CN868" s="5">
        <v>162.1</v>
      </c>
      <c r="CO868" s="5">
        <v>162.4</v>
      </c>
      <c r="CP868" s="5">
        <v>162.5</v>
      </c>
      <c r="CQ868" s="5">
        <v>162.5</v>
      </c>
      <c r="CR868" s="5">
        <v>162.5</v>
      </c>
      <c r="CS868" s="5">
        <v>162.9</v>
      </c>
      <c r="CT868" s="5">
        <v>163.19999999999999</v>
      </c>
      <c r="CU868" s="5">
        <v>163.19999999999999</v>
      </c>
      <c r="CV868" s="5">
        <v>163.19999999999999</v>
      </c>
      <c r="CW868" s="5">
        <v>165</v>
      </c>
      <c r="CX868" s="5">
        <v>167.2</v>
      </c>
      <c r="CY868" s="5">
        <v>167.3</v>
      </c>
      <c r="CZ868" s="5">
        <v>167.5</v>
      </c>
      <c r="DA868" s="5">
        <v>166.9</v>
      </c>
      <c r="DB868" s="5">
        <v>168.1</v>
      </c>
      <c r="DC868" s="5">
        <v>168.5</v>
      </c>
      <c r="DD868" s="5">
        <v>168.1</v>
      </c>
      <c r="DE868" s="5">
        <v>168.9</v>
      </c>
      <c r="DF868" s="5">
        <v>168.8</v>
      </c>
      <c r="DG868" s="5">
        <v>168.8</v>
      </c>
      <c r="DH868" s="5">
        <v>169.8</v>
      </c>
      <c r="DI868" s="5">
        <v>170.7</v>
      </c>
      <c r="DJ868" s="5">
        <v>170.7</v>
      </c>
      <c r="DK868" s="5">
        <v>171.3</v>
      </c>
      <c r="DL868" s="5">
        <v>171.3</v>
      </c>
      <c r="DM868" s="5">
        <v>172.9</v>
      </c>
      <c r="DN868" s="5">
        <v>172.9</v>
      </c>
      <c r="DO868" s="5">
        <v>172.9</v>
      </c>
      <c r="DP868" s="5">
        <v>171.1</v>
      </c>
      <c r="DQ868" s="5">
        <v>170.8</v>
      </c>
      <c r="DR868" s="5">
        <v>169.6</v>
      </c>
      <c r="DS868" s="5">
        <v>177.8</v>
      </c>
      <c r="DT868" s="5">
        <v>176.4</v>
      </c>
    </row>
    <row r="869" spans="1:125">
      <c r="A869" s="3" t="s">
        <v>1750</v>
      </c>
      <c r="B869" s="3" t="s">
        <v>1751</v>
      </c>
      <c r="C869" s="4">
        <v>4.9410000000000003E-2</v>
      </c>
      <c r="D869" s="5">
        <v>115</v>
      </c>
      <c r="E869" s="5">
        <v>115</v>
      </c>
      <c r="F869" s="5">
        <v>115</v>
      </c>
      <c r="G869" s="5">
        <v>115</v>
      </c>
      <c r="H869" s="5">
        <v>115</v>
      </c>
      <c r="I869" s="5">
        <v>115</v>
      </c>
      <c r="J869" s="5">
        <v>115</v>
      </c>
      <c r="K869" s="5">
        <v>115</v>
      </c>
      <c r="L869" s="5">
        <v>115</v>
      </c>
      <c r="M869" s="5">
        <v>117.1</v>
      </c>
      <c r="N869" s="5">
        <v>117.1</v>
      </c>
      <c r="O869" s="5">
        <v>117.1</v>
      </c>
      <c r="P869" s="5">
        <v>121.3</v>
      </c>
      <c r="Q869" s="5">
        <v>121.3</v>
      </c>
      <c r="R869" s="5">
        <v>121.3</v>
      </c>
      <c r="S869" s="5">
        <v>121.3</v>
      </c>
      <c r="T869" s="5">
        <v>122.2</v>
      </c>
      <c r="U869" s="5">
        <v>122.2</v>
      </c>
      <c r="V869" s="5">
        <v>122.2</v>
      </c>
      <c r="W869" s="5">
        <v>122.2</v>
      </c>
      <c r="X869" s="5">
        <v>123.1</v>
      </c>
      <c r="Y869" s="5">
        <v>123.8</v>
      </c>
      <c r="Z869" s="5">
        <v>123.8</v>
      </c>
      <c r="AA869" s="5">
        <v>123.8</v>
      </c>
      <c r="AB869" s="5">
        <v>124.9</v>
      </c>
      <c r="AC869" s="5">
        <v>124.9</v>
      </c>
      <c r="AD869" s="5">
        <v>124.9</v>
      </c>
      <c r="AE869" s="5">
        <v>124.9</v>
      </c>
      <c r="AF869" s="5">
        <v>124.9</v>
      </c>
      <c r="AG869" s="5">
        <v>124.9</v>
      </c>
      <c r="AH869" s="5">
        <v>124.9</v>
      </c>
      <c r="AI869" s="5">
        <v>124.9</v>
      </c>
      <c r="AJ869" s="5">
        <v>124.9</v>
      </c>
      <c r="AK869" s="5">
        <v>125.4</v>
      </c>
      <c r="AL869" s="5">
        <v>125.4</v>
      </c>
      <c r="AM869" s="5">
        <v>126.5</v>
      </c>
      <c r="AN869" s="5">
        <v>143.30000000000001</v>
      </c>
      <c r="AO869" s="5">
        <v>143.30000000000001</v>
      </c>
      <c r="AP869" s="5">
        <v>143.30000000000001</v>
      </c>
      <c r="AQ869" s="5">
        <v>143.30000000000001</v>
      </c>
      <c r="AR869" s="5">
        <v>144.6</v>
      </c>
      <c r="AS869" s="5">
        <v>144.6</v>
      </c>
      <c r="AT869" s="5">
        <v>144.6</v>
      </c>
      <c r="AU869" s="5">
        <v>144.6</v>
      </c>
      <c r="AV869" s="5">
        <v>145.4</v>
      </c>
      <c r="AW869" s="5">
        <v>145.4</v>
      </c>
      <c r="AX869" s="5">
        <v>145.4</v>
      </c>
      <c r="AY869" s="5">
        <v>147.30000000000001</v>
      </c>
      <c r="AZ869" s="5">
        <v>147.30000000000001</v>
      </c>
      <c r="BA869" s="5">
        <v>147.30000000000001</v>
      </c>
      <c r="BB869" s="5">
        <v>147.30000000000001</v>
      </c>
      <c r="BC869" s="5">
        <v>147.30000000000001</v>
      </c>
      <c r="BD869" s="5">
        <v>144.5</v>
      </c>
      <c r="BE869" s="5">
        <v>144.5</v>
      </c>
      <c r="BF869" s="5">
        <v>144.5</v>
      </c>
      <c r="BG869" s="5">
        <v>144.5</v>
      </c>
      <c r="BH869" s="5">
        <v>144.5</v>
      </c>
      <c r="BI869" s="5">
        <v>134.9</v>
      </c>
      <c r="BJ869" s="5">
        <v>134.9</v>
      </c>
      <c r="BK869" s="5">
        <v>138.5</v>
      </c>
      <c r="BL869" s="5">
        <v>139.1</v>
      </c>
      <c r="BM869" s="5">
        <v>139.1</v>
      </c>
      <c r="BN869" s="5">
        <v>148</v>
      </c>
      <c r="BO869" s="5">
        <v>152</v>
      </c>
      <c r="BP869" s="5">
        <v>153.5</v>
      </c>
      <c r="BQ869" s="5">
        <v>155.30000000000001</v>
      </c>
      <c r="BR869" s="5">
        <v>155.30000000000001</v>
      </c>
      <c r="BS869" s="5">
        <v>157.6</v>
      </c>
      <c r="BT869" s="5">
        <v>157.6</v>
      </c>
      <c r="BU869" s="5">
        <v>153.80000000000001</v>
      </c>
      <c r="BV869" s="5">
        <v>155.6</v>
      </c>
      <c r="BW869" s="5">
        <v>155.9</v>
      </c>
      <c r="BX869" s="5">
        <v>155.6</v>
      </c>
      <c r="BY869" s="5">
        <v>160</v>
      </c>
      <c r="BZ869" s="5">
        <v>160.4</v>
      </c>
      <c r="CA869" s="5">
        <v>154.9</v>
      </c>
      <c r="CB869" s="5">
        <v>155.1</v>
      </c>
      <c r="CC869" s="5">
        <v>160.6</v>
      </c>
      <c r="CD869" s="5">
        <v>160.6</v>
      </c>
      <c r="CE869" s="5">
        <v>160.69999999999999</v>
      </c>
      <c r="CF869" s="5">
        <v>160.30000000000001</v>
      </c>
      <c r="CG869" s="5">
        <v>160.80000000000001</v>
      </c>
      <c r="CH869" s="5">
        <v>160.9</v>
      </c>
      <c r="CI869" s="5">
        <v>160.9</v>
      </c>
      <c r="CJ869" s="5">
        <v>160.9</v>
      </c>
      <c r="CK869" s="5">
        <v>160.9</v>
      </c>
      <c r="CL869" s="5">
        <v>161.1</v>
      </c>
      <c r="CM869" s="5">
        <v>161</v>
      </c>
      <c r="CN869" s="5">
        <v>162.1</v>
      </c>
      <c r="CO869" s="5">
        <v>162.4</v>
      </c>
      <c r="CP869" s="5">
        <v>162.5</v>
      </c>
      <c r="CQ869" s="5">
        <v>162.5</v>
      </c>
      <c r="CR869" s="5">
        <v>162.5</v>
      </c>
      <c r="CS869" s="5">
        <v>162.9</v>
      </c>
      <c r="CT869" s="5">
        <v>163.19999999999999</v>
      </c>
      <c r="CU869" s="5">
        <v>163.19999999999999</v>
      </c>
      <c r="CV869" s="5">
        <v>163.19999999999999</v>
      </c>
      <c r="CW869" s="5">
        <v>165</v>
      </c>
      <c r="CX869" s="5">
        <v>167.2</v>
      </c>
      <c r="CY869" s="5">
        <v>167.3</v>
      </c>
      <c r="CZ869" s="5">
        <v>167.5</v>
      </c>
      <c r="DA869" s="5">
        <v>166.9</v>
      </c>
      <c r="DB869" s="5">
        <v>168.1</v>
      </c>
      <c r="DC869" s="5">
        <v>168.5</v>
      </c>
      <c r="DD869" s="5">
        <v>168.1</v>
      </c>
      <c r="DE869" s="5">
        <v>168.9</v>
      </c>
      <c r="DF869" s="5">
        <v>168.8</v>
      </c>
      <c r="DG869" s="5">
        <v>168.8</v>
      </c>
      <c r="DH869" s="5">
        <v>169.8</v>
      </c>
      <c r="DI869" s="5">
        <v>170.7</v>
      </c>
      <c r="DJ869" s="5">
        <v>170.7</v>
      </c>
      <c r="DK869" s="5">
        <v>171.3</v>
      </c>
      <c r="DL869" s="5">
        <v>171.3</v>
      </c>
      <c r="DM869" s="5">
        <v>172.9</v>
      </c>
      <c r="DN869" s="5">
        <v>172.9</v>
      </c>
      <c r="DO869" s="5">
        <v>172.9</v>
      </c>
      <c r="DP869" s="5">
        <v>171.1</v>
      </c>
      <c r="DQ869" s="5">
        <v>170.8</v>
      </c>
      <c r="DR869" s="5">
        <v>169.6</v>
      </c>
      <c r="DS869" s="5">
        <v>177.8</v>
      </c>
      <c r="DT869" s="5">
        <v>176.4</v>
      </c>
    </row>
    <row r="870" spans="1:125">
      <c r="A870" s="3" t="s">
        <v>1752</v>
      </c>
      <c r="B870" s="3" t="s">
        <v>1753</v>
      </c>
      <c r="C870" s="4">
        <v>24.377580000000002</v>
      </c>
      <c r="D870" s="5">
        <v>105.9</v>
      </c>
      <c r="E870" s="5">
        <v>106.5</v>
      </c>
      <c r="F870" s="5">
        <v>108.4</v>
      </c>
      <c r="G870" s="5">
        <v>110.4</v>
      </c>
      <c r="H870" s="5">
        <v>111.1</v>
      </c>
      <c r="I870" s="5">
        <v>111.4</v>
      </c>
      <c r="J870" s="5">
        <v>110.5</v>
      </c>
      <c r="K870" s="5">
        <v>111</v>
      </c>
      <c r="L870" s="5">
        <v>110</v>
      </c>
      <c r="M870" s="5">
        <v>111.5</v>
      </c>
      <c r="N870" s="5">
        <v>112</v>
      </c>
      <c r="O870" s="5">
        <v>111.8</v>
      </c>
      <c r="P870" s="5">
        <v>113.2</v>
      </c>
      <c r="Q870" s="5">
        <v>115.5</v>
      </c>
      <c r="R870" s="5">
        <v>118.5</v>
      </c>
      <c r="S870" s="5">
        <v>119.7</v>
      </c>
      <c r="T870" s="5">
        <v>122.9</v>
      </c>
      <c r="U870" s="5">
        <v>123.4</v>
      </c>
      <c r="V870" s="5">
        <v>126.1</v>
      </c>
      <c r="W870" s="5">
        <v>126.7</v>
      </c>
      <c r="X870" s="5">
        <v>121.7</v>
      </c>
      <c r="Y870" s="5">
        <v>119.6</v>
      </c>
      <c r="Z870" s="5">
        <v>119.5</v>
      </c>
      <c r="AA870" s="5">
        <v>120.5</v>
      </c>
      <c r="AB870" s="5">
        <v>121.3</v>
      </c>
      <c r="AC870" s="5">
        <v>123.2</v>
      </c>
      <c r="AD870" s="5">
        <v>125.2</v>
      </c>
      <c r="AE870" s="5">
        <v>129.4</v>
      </c>
      <c r="AF870" s="5">
        <v>130.9</v>
      </c>
      <c r="AG870" s="5">
        <v>129</v>
      </c>
      <c r="AH870" s="5">
        <v>127.9</v>
      </c>
      <c r="AI870" s="5">
        <v>127.3</v>
      </c>
      <c r="AJ870" s="5">
        <v>124.7</v>
      </c>
      <c r="AK870" s="5">
        <v>124.3</v>
      </c>
      <c r="AL870" s="5">
        <v>123.4</v>
      </c>
      <c r="AM870" s="5">
        <v>122.8</v>
      </c>
      <c r="AN870" s="5">
        <v>124.1</v>
      </c>
      <c r="AO870" s="5">
        <v>124.8</v>
      </c>
      <c r="AP870" s="5">
        <v>126</v>
      </c>
      <c r="AQ870" s="5">
        <v>126.1</v>
      </c>
      <c r="AR870" s="5">
        <v>127.6</v>
      </c>
      <c r="AS870" s="5">
        <v>127.9</v>
      </c>
      <c r="AT870" s="5">
        <v>129.30000000000001</v>
      </c>
      <c r="AU870" s="5">
        <v>129.6</v>
      </c>
      <c r="AV870" s="5">
        <v>129.19999999999999</v>
      </c>
      <c r="AW870" s="5">
        <v>128.4</v>
      </c>
      <c r="AX870" s="5">
        <v>126.8</v>
      </c>
      <c r="AY870" s="5">
        <v>127.3</v>
      </c>
      <c r="AZ870" s="5">
        <v>131.1</v>
      </c>
      <c r="BA870" s="5">
        <v>133.6</v>
      </c>
      <c r="BB870" s="5">
        <v>136.1</v>
      </c>
      <c r="BC870" s="5">
        <v>137</v>
      </c>
      <c r="BD870" s="5">
        <v>136</v>
      </c>
      <c r="BE870" s="5">
        <v>135.9</v>
      </c>
      <c r="BF870" s="5">
        <v>136.19999999999999</v>
      </c>
      <c r="BG870" s="5">
        <v>136.5</v>
      </c>
      <c r="BH870" s="5">
        <v>133.9</v>
      </c>
      <c r="BI870" s="5">
        <v>133.30000000000001</v>
      </c>
      <c r="BJ870" s="5">
        <v>133.4</v>
      </c>
      <c r="BK870" s="5">
        <v>133.69999999999999</v>
      </c>
      <c r="BL870" s="5">
        <v>134.30000000000001</v>
      </c>
      <c r="BM870" s="5">
        <v>133.80000000000001</v>
      </c>
      <c r="BN870" s="5">
        <v>134.69999999999999</v>
      </c>
      <c r="BO870" s="5">
        <v>140</v>
      </c>
      <c r="BP870" s="5">
        <v>142.1</v>
      </c>
      <c r="BQ870" s="5">
        <v>138.69999999999999</v>
      </c>
      <c r="BR870" s="5">
        <v>140.6</v>
      </c>
      <c r="BS870" s="5">
        <v>142.5</v>
      </c>
      <c r="BT870" s="5">
        <v>137.80000000000001</v>
      </c>
      <c r="BU870" s="5">
        <v>135.6</v>
      </c>
      <c r="BV870" s="5">
        <v>133.69999999999999</v>
      </c>
      <c r="BW870" s="5">
        <v>133.69999999999999</v>
      </c>
      <c r="BX870" s="5">
        <v>135.4</v>
      </c>
      <c r="BY870" s="5">
        <v>135.4</v>
      </c>
      <c r="BZ870" s="5">
        <v>136.80000000000001</v>
      </c>
      <c r="CA870" s="5">
        <v>138.9</v>
      </c>
      <c r="CB870" s="5">
        <v>139.1</v>
      </c>
      <c r="CC870" s="5">
        <v>138.9</v>
      </c>
      <c r="CD870" s="5">
        <v>139.9</v>
      </c>
      <c r="CE870" s="5">
        <v>139.69999999999999</v>
      </c>
      <c r="CF870" s="5">
        <v>137.6</v>
      </c>
      <c r="CG870" s="5">
        <v>138.30000000000001</v>
      </c>
      <c r="CH870" s="5">
        <v>138.1</v>
      </c>
      <c r="CI870" s="5">
        <v>138.5</v>
      </c>
      <c r="CJ870" s="5">
        <v>141.5</v>
      </c>
      <c r="CK870" s="5">
        <v>142.80000000000001</v>
      </c>
      <c r="CL870" s="5">
        <v>144.19999999999999</v>
      </c>
      <c r="CM870" s="5">
        <v>145.69999999999999</v>
      </c>
      <c r="CN870" s="5">
        <v>147.30000000000001</v>
      </c>
      <c r="CO870" s="5">
        <v>147.4</v>
      </c>
      <c r="CP870" s="5">
        <v>150.6</v>
      </c>
      <c r="CQ870" s="5">
        <v>152.4</v>
      </c>
      <c r="CR870" s="5">
        <v>153</v>
      </c>
      <c r="CS870" s="5">
        <v>152.19999999999999</v>
      </c>
      <c r="CT870" s="5">
        <v>148.1</v>
      </c>
      <c r="CU870" s="5">
        <v>145.69999999999999</v>
      </c>
      <c r="CV870" s="5">
        <v>147.69999999999999</v>
      </c>
      <c r="CW870" s="5">
        <v>146.69999999999999</v>
      </c>
      <c r="CX870" s="5">
        <v>148.69999999999999</v>
      </c>
      <c r="CY870" s="5">
        <v>152.5</v>
      </c>
      <c r="CZ870" s="5">
        <v>154.30000000000001</v>
      </c>
      <c r="DA870" s="5">
        <v>158</v>
      </c>
      <c r="DB870" s="5">
        <v>159.9</v>
      </c>
      <c r="DC870" s="5">
        <v>159.69999999999999</v>
      </c>
      <c r="DD870" s="5">
        <v>154.69999999999999</v>
      </c>
      <c r="DE870" s="5">
        <v>151.80000000000001</v>
      </c>
      <c r="DF870" s="5">
        <v>153.4</v>
      </c>
      <c r="DG870" s="5">
        <v>153.9</v>
      </c>
      <c r="DH870" s="5">
        <v>158.80000000000001</v>
      </c>
      <c r="DI870" s="5">
        <v>158.80000000000001</v>
      </c>
      <c r="DJ870" s="5">
        <v>158.69999999999999</v>
      </c>
      <c r="DK870" s="5">
        <v>159.4</v>
      </c>
      <c r="DL870" s="5">
        <v>160.1</v>
      </c>
      <c r="DM870" s="5">
        <v>162.1</v>
      </c>
      <c r="DN870" s="5">
        <v>166.7</v>
      </c>
      <c r="DO870" s="5">
        <v>170.6</v>
      </c>
      <c r="DP870" s="5">
        <v>169.2</v>
      </c>
      <c r="DQ870" s="5">
        <v>166.3</v>
      </c>
      <c r="DR870" s="5">
        <v>166.7</v>
      </c>
      <c r="DS870" s="5">
        <v>167.3</v>
      </c>
      <c r="DT870" s="5">
        <v>172.9</v>
      </c>
    </row>
    <row r="871" spans="1:125">
      <c r="DU871" s="10">
        <f>(DT791-DU791)/DU791</f>
        <v>0.44959128065395099</v>
      </c>
    </row>
  </sheetData>
  <autoFilter ref="A1:DT87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2"/>
  <sheetViews>
    <sheetView workbookViewId="0">
      <selection activeCell="G7" sqref="G7"/>
    </sheetView>
  </sheetViews>
  <sheetFormatPr defaultRowHeight="12.75"/>
  <cols>
    <col min="2" max="2" width="21.5703125" style="88" customWidth="1"/>
    <col min="3" max="3" width="38.140625" customWidth="1"/>
    <col min="4" max="4" width="19.42578125" bestFit="1" customWidth="1"/>
    <col min="5" max="5" width="15.28515625" bestFit="1" customWidth="1"/>
    <col min="6" max="6" width="12.5703125" bestFit="1" customWidth="1"/>
    <col min="7" max="7" width="13.5703125" bestFit="1" customWidth="1"/>
  </cols>
  <sheetData>
    <row r="2" spans="2:7" ht="15">
      <c r="D2" s="75" t="s">
        <v>2016</v>
      </c>
      <c r="E2" s="74"/>
      <c r="F2" s="74"/>
      <c r="G2" s="74"/>
    </row>
    <row r="3" spans="2:7" ht="15">
      <c r="D3" s="75" t="s">
        <v>2018</v>
      </c>
      <c r="E3" s="75" t="s">
        <v>2019</v>
      </c>
      <c r="F3" s="75" t="s">
        <v>2020</v>
      </c>
      <c r="G3" s="75" t="s">
        <v>2021</v>
      </c>
    </row>
    <row r="4" spans="2:7" ht="15">
      <c r="B4" s="87" t="s">
        <v>2030</v>
      </c>
      <c r="C4" s="86" t="s">
        <v>2028</v>
      </c>
      <c r="D4" s="82" t="s">
        <v>2024</v>
      </c>
      <c r="E4" s="82" t="s">
        <v>2025</v>
      </c>
      <c r="F4" s="82" t="s">
        <v>2026</v>
      </c>
      <c r="G4" s="82" t="s">
        <v>2027</v>
      </c>
    </row>
    <row r="5" spans="2:7">
      <c r="B5" s="88">
        <v>12429849</v>
      </c>
      <c r="C5" t="s">
        <v>1568</v>
      </c>
      <c r="D5">
        <v>20</v>
      </c>
      <c r="E5">
        <v>20</v>
      </c>
      <c r="F5">
        <v>15</v>
      </c>
      <c r="G5">
        <v>10</v>
      </c>
    </row>
    <row r="6" spans="2:7">
      <c r="B6" s="88">
        <v>8124000</v>
      </c>
      <c r="C6" t="s">
        <v>1606</v>
      </c>
      <c r="D6">
        <v>20</v>
      </c>
      <c r="E6">
        <v>20</v>
      </c>
      <c r="F6">
        <v>15</v>
      </c>
      <c r="G6">
        <v>10</v>
      </c>
    </row>
    <row r="7" spans="2:7">
      <c r="B7" s="88">
        <v>5804010</v>
      </c>
      <c r="C7" t="s">
        <v>1251</v>
      </c>
      <c r="D7">
        <v>20</v>
      </c>
      <c r="E7">
        <v>20</v>
      </c>
      <c r="F7">
        <v>15</v>
      </c>
      <c r="G7">
        <v>10</v>
      </c>
    </row>
    <row r="8" spans="2:7">
      <c r="B8" s="88">
        <v>5563176</v>
      </c>
      <c r="C8" t="s">
        <v>1177</v>
      </c>
      <c r="D8">
        <v>10</v>
      </c>
      <c r="E8">
        <v>10</v>
      </c>
      <c r="F8">
        <v>5</v>
      </c>
      <c r="G8">
        <v>5</v>
      </c>
    </row>
    <row r="9" spans="2:7">
      <c r="B9" s="88">
        <v>2950000</v>
      </c>
      <c r="C9" t="s">
        <v>1572</v>
      </c>
      <c r="D9">
        <v>20</v>
      </c>
      <c r="E9">
        <v>20</v>
      </c>
      <c r="F9">
        <v>15</v>
      </c>
      <c r="G9">
        <v>10</v>
      </c>
    </row>
    <row r="10" spans="2:7">
      <c r="B10" s="88">
        <v>2612000</v>
      </c>
      <c r="C10" t="s">
        <v>1349</v>
      </c>
      <c r="D10">
        <v>10</v>
      </c>
      <c r="E10">
        <v>10</v>
      </c>
      <c r="F10">
        <v>8</v>
      </c>
      <c r="G10">
        <v>5</v>
      </c>
    </row>
    <row r="11" spans="2:7">
      <c r="B11" s="88">
        <v>2059442</v>
      </c>
      <c r="C11" t="s">
        <v>1393</v>
      </c>
      <c r="D11">
        <v>10</v>
      </c>
      <c r="E11">
        <v>10</v>
      </c>
      <c r="F11">
        <v>8</v>
      </c>
      <c r="G11">
        <v>5</v>
      </c>
    </row>
    <row r="12" spans="2:7">
      <c r="B12" s="88">
        <v>1744040</v>
      </c>
      <c r="C12" t="s">
        <v>1499</v>
      </c>
      <c r="D12">
        <v>20</v>
      </c>
      <c r="E12">
        <v>15</v>
      </c>
      <c r="F12">
        <v>10</v>
      </c>
      <c r="G12">
        <v>5</v>
      </c>
    </row>
    <row r="13" spans="2:7">
      <c r="B13" s="88">
        <v>1636910</v>
      </c>
      <c r="C13" t="s">
        <v>1475</v>
      </c>
      <c r="D13">
        <v>20</v>
      </c>
      <c r="E13">
        <v>15</v>
      </c>
      <c r="F13">
        <v>10</v>
      </c>
      <c r="G13">
        <v>5</v>
      </c>
    </row>
    <row r="14" spans="2:7">
      <c r="B14" s="88">
        <v>961700</v>
      </c>
      <c r="C14" t="s">
        <v>1239</v>
      </c>
      <c r="D14">
        <v>20</v>
      </c>
      <c r="E14">
        <v>15</v>
      </c>
      <c r="F14">
        <v>10</v>
      </c>
      <c r="G14">
        <v>8</v>
      </c>
    </row>
    <row r="15" spans="2:7">
      <c r="B15" s="88">
        <v>870433</v>
      </c>
      <c r="C15" t="s">
        <v>1431</v>
      </c>
      <c r="D15">
        <v>5</v>
      </c>
      <c r="E15">
        <v>5</v>
      </c>
      <c r="F15">
        <v>5</v>
      </c>
      <c r="G15">
        <v>5</v>
      </c>
    </row>
    <row r="16" spans="2:7">
      <c r="B16" s="88">
        <v>812432</v>
      </c>
      <c r="C16" t="s">
        <v>1345</v>
      </c>
      <c r="D16">
        <v>10</v>
      </c>
      <c r="E16">
        <v>8</v>
      </c>
      <c r="F16">
        <v>5</v>
      </c>
      <c r="G16">
        <v>5</v>
      </c>
    </row>
    <row r="17" spans="2:7">
      <c r="B17" s="88">
        <v>794801</v>
      </c>
      <c r="C17" t="s">
        <v>655</v>
      </c>
      <c r="D17">
        <v>10</v>
      </c>
      <c r="E17">
        <v>10</v>
      </c>
      <c r="F17">
        <v>8</v>
      </c>
      <c r="G17">
        <v>5</v>
      </c>
    </row>
    <row r="18" spans="2:7">
      <c r="B18" s="88">
        <v>708000</v>
      </c>
      <c r="C18" t="s">
        <v>1225</v>
      </c>
      <c r="D18">
        <v>20</v>
      </c>
      <c r="E18">
        <v>20</v>
      </c>
      <c r="F18">
        <v>15</v>
      </c>
      <c r="G18">
        <v>10</v>
      </c>
    </row>
    <row r="19" spans="2:7">
      <c r="B19" s="88">
        <v>590000</v>
      </c>
      <c r="C19" t="s">
        <v>1355</v>
      </c>
      <c r="D19">
        <v>20</v>
      </c>
      <c r="E19">
        <v>20</v>
      </c>
      <c r="F19">
        <v>20</v>
      </c>
      <c r="G19">
        <v>20</v>
      </c>
    </row>
    <row r="20" spans="2:7">
      <c r="B20" s="88">
        <v>514749</v>
      </c>
      <c r="C20" t="s">
        <v>1321</v>
      </c>
      <c r="D20">
        <v>20</v>
      </c>
      <c r="E20">
        <v>20</v>
      </c>
      <c r="F20">
        <v>15</v>
      </c>
      <c r="G20">
        <v>10</v>
      </c>
    </row>
    <row r="21" spans="2:7">
      <c r="B21" s="88">
        <v>501500</v>
      </c>
      <c r="C21" t="s">
        <v>1457</v>
      </c>
      <c r="D21">
        <v>20</v>
      </c>
      <c r="E21">
        <v>20</v>
      </c>
      <c r="F21">
        <v>15</v>
      </c>
      <c r="G21">
        <v>10</v>
      </c>
    </row>
    <row r="22" spans="2:7">
      <c r="B22" s="88">
        <v>455000</v>
      </c>
      <c r="C22" t="s">
        <v>1347</v>
      </c>
      <c r="D22">
        <v>20</v>
      </c>
      <c r="E22">
        <v>15</v>
      </c>
      <c r="F22">
        <v>10</v>
      </c>
      <c r="G22">
        <v>8</v>
      </c>
    </row>
    <row r="23" spans="2:7">
      <c r="B23" s="88">
        <v>436305</v>
      </c>
      <c r="C23" t="s">
        <v>1600</v>
      </c>
      <c r="D23">
        <v>10</v>
      </c>
      <c r="E23">
        <v>10</v>
      </c>
      <c r="F23">
        <v>8</v>
      </c>
      <c r="G23">
        <v>5</v>
      </c>
    </row>
    <row r="24" spans="2:7">
      <c r="B24" s="88">
        <v>407100</v>
      </c>
      <c r="C24" t="s">
        <v>17</v>
      </c>
      <c r="D24">
        <v>20</v>
      </c>
      <c r="E24">
        <v>15</v>
      </c>
      <c r="F24">
        <v>10</v>
      </c>
      <c r="G24">
        <v>5</v>
      </c>
    </row>
    <row r="25" spans="2:7">
      <c r="B25" s="88">
        <v>407100</v>
      </c>
      <c r="C25" t="s">
        <v>1526</v>
      </c>
      <c r="D25">
        <v>20</v>
      </c>
      <c r="E25">
        <v>20</v>
      </c>
      <c r="F25">
        <v>15</v>
      </c>
      <c r="G25">
        <v>10</v>
      </c>
    </row>
    <row r="26" spans="2:7">
      <c r="B26" s="88">
        <v>298750</v>
      </c>
      <c r="C26" t="s">
        <v>2029</v>
      </c>
      <c r="D26" t="e">
        <v>#N/A</v>
      </c>
      <c r="E26" t="e">
        <v>#N/A</v>
      </c>
      <c r="F26" t="e">
        <v>#N/A</v>
      </c>
      <c r="G26" t="e">
        <v>#N/A</v>
      </c>
    </row>
    <row r="27" spans="2:7">
      <c r="B27" s="88">
        <v>295000</v>
      </c>
      <c r="C27" t="s">
        <v>1307</v>
      </c>
      <c r="D27">
        <v>5</v>
      </c>
      <c r="E27">
        <v>5</v>
      </c>
      <c r="F27">
        <v>5</v>
      </c>
      <c r="G27">
        <v>5</v>
      </c>
    </row>
    <row r="28" spans="2:7">
      <c r="B28" s="88">
        <v>268143</v>
      </c>
      <c r="C28" t="s">
        <v>1315</v>
      </c>
      <c r="D28">
        <v>15</v>
      </c>
      <c r="E28">
        <v>10</v>
      </c>
      <c r="F28">
        <v>8</v>
      </c>
      <c r="G28">
        <v>5</v>
      </c>
    </row>
    <row r="29" spans="2:7">
      <c r="B29" s="88">
        <v>225000</v>
      </c>
      <c r="C29" t="s">
        <v>1319</v>
      </c>
      <c r="D29">
        <v>10</v>
      </c>
      <c r="E29">
        <v>10</v>
      </c>
      <c r="F29">
        <v>8</v>
      </c>
      <c r="G29">
        <v>5</v>
      </c>
    </row>
    <row r="30" spans="2:7">
      <c r="B30" s="88">
        <v>221438</v>
      </c>
      <c r="C30" t="s">
        <v>1223</v>
      </c>
      <c r="D30">
        <v>20</v>
      </c>
      <c r="E30">
        <v>20</v>
      </c>
      <c r="F30">
        <v>15</v>
      </c>
      <c r="G30">
        <v>10</v>
      </c>
    </row>
    <row r="31" spans="2:7">
      <c r="B31" s="88">
        <v>218654</v>
      </c>
      <c r="C31" t="s">
        <v>1031</v>
      </c>
      <c r="D31">
        <v>5</v>
      </c>
      <c r="E31">
        <v>5</v>
      </c>
      <c r="F31">
        <v>5</v>
      </c>
      <c r="G31">
        <v>5</v>
      </c>
    </row>
    <row r="32" spans="2:7">
      <c r="B32" s="88">
        <v>206500</v>
      </c>
      <c r="C32" t="s">
        <v>1351</v>
      </c>
      <c r="D32">
        <v>20</v>
      </c>
      <c r="E32">
        <v>15</v>
      </c>
      <c r="F32">
        <v>10</v>
      </c>
      <c r="G32">
        <v>5</v>
      </c>
    </row>
    <row r="33" spans="2:7">
      <c r="B33" s="88">
        <v>205320</v>
      </c>
      <c r="C33" t="s">
        <v>1449</v>
      </c>
      <c r="D33">
        <v>20</v>
      </c>
      <c r="E33">
        <v>15</v>
      </c>
      <c r="F33">
        <v>10</v>
      </c>
      <c r="G33">
        <v>5</v>
      </c>
    </row>
    <row r="34" spans="2:7">
      <c r="B34" s="88">
        <v>188800</v>
      </c>
      <c r="C34" t="s">
        <v>1261</v>
      </c>
      <c r="D34">
        <v>10</v>
      </c>
      <c r="E34">
        <v>10</v>
      </c>
      <c r="F34">
        <v>10</v>
      </c>
      <c r="G34">
        <v>10</v>
      </c>
    </row>
    <row r="35" spans="2:7">
      <c r="B35" s="88">
        <v>159300</v>
      </c>
      <c r="C35" t="s">
        <v>1708</v>
      </c>
      <c r="D35">
        <v>15</v>
      </c>
      <c r="E35">
        <v>10</v>
      </c>
      <c r="F35">
        <v>8</v>
      </c>
      <c r="G35">
        <v>8</v>
      </c>
    </row>
    <row r="36" spans="2:7">
      <c r="B36" s="88">
        <v>88901</v>
      </c>
      <c r="C36" t="s">
        <v>1291</v>
      </c>
      <c r="D36">
        <v>20</v>
      </c>
      <c r="E36">
        <v>15</v>
      </c>
      <c r="F36">
        <v>10</v>
      </c>
      <c r="G36">
        <v>5</v>
      </c>
    </row>
    <row r="37" spans="2:7">
      <c r="B37" s="88">
        <v>76995</v>
      </c>
      <c r="C37" t="s">
        <v>1590</v>
      </c>
      <c r="D37">
        <v>20</v>
      </c>
      <c r="E37">
        <v>15</v>
      </c>
      <c r="F37">
        <v>10</v>
      </c>
      <c r="G37">
        <v>5</v>
      </c>
    </row>
    <row r="38" spans="2:7">
      <c r="B38" s="88">
        <v>74149</v>
      </c>
      <c r="C38" t="s">
        <v>1271</v>
      </c>
      <c r="D38">
        <v>20</v>
      </c>
      <c r="E38">
        <v>15</v>
      </c>
      <c r="F38">
        <v>10</v>
      </c>
      <c r="G38">
        <v>5</v>
      </c>
    </row>
    <row r="39" spans="2:7">
      <c r="B39" s="88">
        <v>70800</v>
      </c>
      <c r="C39" t="s">
        <v>1698</v>
      </c>
      <c r="D39">
        <v>10</v>
      </c>
      <c r="E39">
        <v>10</v>
      </c>
      <c r="F39">
        <v>8</v>
      </c>
      <c r="G39">
        <v>5</v>
      </c>
    </row>
    <row r="40" spans="2:7">
      <c r="B40" s="88">
        <v>36238</v>
      </c>
      <c r="C40" t="s">
        <v>1433</v>
      </c>
      <c r="D40">
        <v>20</v>
      </c>
      <c r="E40">
        <v>15</v>
      </c>
      <c r="F40">
        <v>10</v>
      </c>
      <c r="G40">
        <v>5</v>
      </c>
    </row>
    <row r="41" spans="2:7">
      <c r="B41" s="88">
        <v>29193</v>
      </c>
      <c r="C41" t="s">
        <v>1455</v>
      </c>
      <c r="D41">
        <v>5</v>
      </c>
      <c r="E41">
        <v>5</v>
      </c>
      <c r="F41">
        <v>3</v>
      </c>
      <c r="G41">
        <v>3</v>
      </c>
    </row>
    <row r="42" spans="2:7">
      <c r="B42" s="88">
        <v>25264</v>
      </c>
      <c r="C42" t="s">
        <v>1013</v>
      </c>
      <c r="D42">
        <v>10</v>
      </c>
      <c r="E42">
        <v>8</v>
      </c>
      <c r="F42">
        <v>5</v>
      </c>
      <c r="G42">
        <v>5</v>
      </c>
    </row>
    <row r="43" spans="2:7">
      <c r="B43" s="88">
        <v>23138</v>
      </c>
      <c r="C43" t="s">
        <v>1395</v>
      </c>
      <c r="D43">
        <v>10</v>
      </c>
      <c r="E43">
        <v>10</v>
      </c>
      <c r="F43">
        <v>5</v>
      </c>
      <c r="G43">
        <v>5</v>
      </c>
    </row>
    <row r="44" spans="2:7">
      <c r="B44" s="88">
        <v>20143</v>
      </c>
      <c r="C44" t="s">
        <v>1185</v>
      </c>
      <c r="D44">
        <v>25</v>
      </c>
      <c r="E44">
        <v>20</v>
      </c>
      <c r="F44">
        <v>15</v>
      </c>
      <c r="G44">
        <v>10</v>
      </c>
    </row>
    <row r="45" spans="2:7">
      <c r="B45" s="88">
        <v>19035</v>
      </c>
      <c r="C45" t="s">
        <v>1405</v>
      </c>
      <c r="D45">
        <v>20</v>
      </c>
      <c r="E45">
        <v>20</v>
      </c>
      <c r="F45">
        <v>15</v>
      </c>
      <c r="G45">
        <v>10</v>
      </c>
    </row>
    <row r="46" spans="2:7">
      <c r="B46" s="88">
        <v>17110</v>
      </c>
      <c r="C46" t="s">
        <v>1445</v>
      </c>
      <c r="D46">
        <v>5</v>
      </c>
      <c r="E46">
        <v>5</v>
      </c>
      <c r="F46">
        <v>5</v>
      </c>
      <c r="G46">
        <v>5</v>
      </c>
    </row>
    <row r="47" spans="2:7">
      <c r="B47" s="88">
        <v>11800</v>
      </c>
      <c r="C47" t="s">
        <v>645</v>
      </c>
      <c r="D47">
        <v>10</v>
      </c>
      <c r="E47">
        <v>8</v>
      </c>
      <c r="F47">
        <v>8</v>
      </c>
      <c r="G47">
        <v>5</v>
      </c>
    </row>
    <row r="48" spans="2:7">
      <c r="B48" s="88">
        <v>11211</v>
      </c>
      <c r="C48" t="s">
        <v>1407</v>
      </c>
      <c r="D48">
        <v>20</v>
      </c>
      <c r="E48">
        <v>20</v>
      </c>
      <c r="F48">
        <v>15</v>
      </c>
      <c r="G48">
        <v>10</v>
      </c>
    </row>
    <row r="49" spans="2:7">
      <c r="B49" s="88">
        <v>11048</v>
      </c>
      <c r="C49" t="s">
        <v>1463</v>
      </c>
      <c r="D49">
        <v>5</v>
      </c>
      <c r="E49">
        <v>5</v>
      </c>
      <c r="F49">
        <v>3</v>
      </c>
      <c r="G49">
        <v>3</v>
      </c>
    </row>
    <row r="50" spans="2:7">
      <c r="B50" s="88">
        <v>8950</v>
      </c>
      <c r="C50" t="s">
        <v>1361</v>
      </c>
      <c r="D50">
        <v>10</v>
      </c>
      <c r="E50">
        <v>8</v>
      </c>
      <c r="F50">
        <v>5</v>
      </c>
      <c r="G50">
        <v>5</v>
      </c>
    </row>
    <row r="51" spans="2:7">
      <c r="B51" s="88">
        <v>4708</v>
      </c>
      <c r="C51" t="s">
        <v>1429</v>
      </c>
      <c r="D51">
        <v>10</v>
      </c>
      <c r="E51">
        <v>10</v>
      </c>
      <c r="F51">
        <v>5</v>
      </c>
      <c r="G51">
        <v>5</v>
      </c>
    </row>
    <row r="52" spans="2:7">
      <c r="B52" s="88">
        <v>3776</v>
      </c>
      <c r="C52" t="s">
        <v>1413</v>
      </c>
      <c r="D52">
        <v>10</v>
      </c>
      <c r="E52">
        <v>10</v>
      </c>
      <c r="F52">
        <v>5</v>
      </c>
      <c r="G52">
        <v>5</v>
      </c>
    </row>
  </sheetData>
  <autoFilter ref="B4:C52">
    <sortState ref="B5:C52">
      <sortCondition descending="1" ref="B4:B52"/>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81"/>
  <sheetViews>
    <sheetView topLeftCell="B1" workbookViewId="0">
      <selection activeCell="H11" sqref="H11"/>
    </sheetView>
  </sheetViews>
  <sheetFormatPr defaultRowHeight="12.75"/>
  <cols>
    <col min="1" max="2" width="9.140625" style="78"/>
    <col min="3" max="3" width="18.28515625" style="79" bestFit="1" customWidth="1"/>
    <col min="4" max="4" width="34.5703125" style="78" customWidth="1"/>
    <col min="5" max="5" width="19.42578125" style="78" bestFit="1" customWidth="1"/>
    <col min="6" max="6" width="15.28515625" style="78" bestFit="1" customWidth="1"/>
    <col min="7" max="7" width="12.5703125" style="78" bestFit="1" customWidth="1"/>
    <col min="8" max="8" width="13.5703125" style="78" bestFit="1" customWidth="1"/>
    <col min="9" max="9" width="9.140625" style="78"/>
    <col min="10" max="10" width="19.42578125" style="77" bestFit="1" customWidth="1"/>
    <col min="11" max="11" width="15.28515625" style="77" bestFit="1" customWidth="1"/>
    <col min="12" max="12" width="12.5703125" style="77" bestFit="1" customWidth="1"/>
    <col min="13" max="13" width="13.5703125" style="77" bestFit="1" customWidth="1"/>
    <col min="14" max="14" width="16" style="78" customWidth="1"/>
    <col min="15" max="16384" width="9.140625" style="78"/>
  </cols>
  <sheetData>
    <row r="3" spans="3:14" ht="15">
      <c r="C3" s="73"/>
      <c r="D3" s="74"/>
      <c r="E3" s="75" t="s">
        <v>2016</v>
      </c>
      <c r="F3" s="74"/>
      <c r="G3" s="74"/>
      <c r="H3" s="74"/>
      <c r="I3" s="74"/>
      <c r="J3" s="76" t="s">
        <v>2017</v>
      </c>
      <c r="N3" s="74"/>
    </row>
    <row r="4" spans="3:14" ht="15">
      <c r="C4" s="79">
        <f>SUM(C6:C81)</f>
        <v>35268182602.900009</v>
      </c>
      <c r="D4" s="74"/>
      <c r="E4" s="75" t="s">
        <v>2018</v>
      </c>
      <c r="F4" s="75" t="s">
        <v>2019</v>
      </c>
      <c r="G4" s="75" t="s">
        <v>2020</v>
      </c>
      <c r="H4" s="75" t="s">
        <v>2021</v>
      </c>
      <c r="I4" s="75"/>
      <c r="J4" s="76" t="s">
        <v>2018</v>
      </c>
      <c r="K4" s="76" t="s">
        <v>2019</v>
      </c>
      <c r="L4" s="76" t="s">
        <v>2020</v>
      </c>
      <c r="M4" s="76" t="s">
        <v>2021</v>
      </c>
      <c r="N4" s="74"/>
    </row>
    <row r="5" spans="3:14" ht="15">
      <c r="C5" s="80" t="s">
        <v>2022</v>
      </c>
      <c r="D5" s="81" t="s">
        <v>2023</v>
      </c>
      <c r="E5" s="82" t="s">
        <v>2024</v>
      </c>
      <c r="F5" s="82" t="s">
        <v>2025</v>
      </c>
      <c r="G5" s="82" t="s">
        <v>2026</v>
      </c>
      <c r="H5" s="82" t="s">
        <v>2027</v>
      </c>
      <c r="I5" s="82"/>
      <c r="J5" s="83" t="s">
        <v>2024</v>
      </c>
      <c r="K5" s="83" t="s">
        <v>2025</v>
      </c>
      <c r="L5" s="83" t="s">
        <v>2026</v>
      </c>
      <c r="M5" s="83" t="s">
        <v>2027</v>
      </c>
      <c r="N5" s="81" t="s">
        <v>2023</v>
      </c>
    </row>
    <row r="6" spans="3:14">
      <c r="C6" s="79">
        <v>9909141348.3000031</v>
      </c>
      <c r="D6" s="84" t="s">
        <v>1457</v>
      </c>
      <c r="E6" s="78">
        <v>30</v>
      </c>
      <c r="F6" s="78">
        <v>30</v>
      </c>
      <c r="G6" s="78">
        <v>20</v>
      </c>
      <c r="H6" s="78">
        <v>15</v>
      </c>
      <c r="J6" s="77">
        <v>0.85</v>
      </c>
      <c r="K6" s="77">
        <v>0.85</v>
      </c>
      <c r="L6" s="77">
        <v>0.95</v>
      </c>
      <c r="M6" s="77">
        <v>0.95</v>
      </c>
      <c r="N6" s="84" t="s">
        <v>1457</v>
      </c>
    </row>
    <row r="7" spans="3:14">
      <c r="C7" s="79">
        <v>3734750864.4100003</v>
      </c>
      <c r="D7" s="84" t="s">
        <v>1347</v>
      </c>
      <c r="E7" s="78">
        <v>30</v>
      </c>
      <c r="F7" s="78">
        <v>30</v>
      </c>
      <c r="G7" s="78">
        <v>15</v>
      </c>
      <c r="H7" s="78">
        <v>10</v>
      </c>
      <c r="J7" s="77">
        <v>0.85</v>
      </c>
      <c r="K7" s="77">
        <v>0.9</v>
      </c>
      <c r="L7" s="77">
        <v>0.95</v>
      </c>
      <c r="M7" s="77">
        <v>0.95</v>
      </c>
      <c r="N7" s="84" t="s">
        <v>1347</v>
      </c>
    </row>
    <row r="8" spans="3:14">
      <c r="C8" s="79">
        <v>3417169994.0500002</v>
      </c>
      <c r="D8" s="84" t="s">
        <v>1461</v>
      </c>
      <c r="E8" s="78">
        <v>30</v>
      </c>
      <c r="F8" s="78">
        <v>30</v>
      </c>
      <c r="G8" s="78">
        <v>15</v>
      </c>
      <c r="H8" s="78">
        <v>10</v>
      </c>
      <c r="J8" s="77">
        <v>0.85</v>
      </c>
      <c r="K8" s="77">
        <v>0.9</v>
      </c>
      <c r="L8" s="77">
        <v>0.95</v>
      </c>
      <c r="M8" s="77">
        <v>0.95</v>
      </c>
      <c r="N8" s="84" t="s">
        <v>1461</v>
      </c>
    </row>
    <row r="9" spans="3:14">
      <c r="C9" s="79">
        <v>3203906264.5</v>
      </c>
      <c r="D9" s="84" t="s">
        <v>1249</v>
      </c>
      <c r="E9" s="78">
        <v>30</v>
      </c>
      <c r="F9" s="78">
        <v>30</v>
      </c>
      <c r="G9" s="78">
        <v>15</v>
      </c>
      <c r="H9" s="78">
        <v>10</v>
      </c>
      <c r="J9" s="77">
        <v>0.85</v>
      </c>
      <c r="K9" s="77">
        <v>0.9</v>
      </c>
      <c r="L9" s="77">
        <v>0.95</v>
      </c>
      <c r="M9" s="77">
        <v>0.95</v>
      </c>
      <c r="N9" s="84" t="s">
        <v>1249</v>
      </c>
    </row>
    <row r="10" spans="3:14">
      <c r="C10" s="79">
        <v>3172719647.3400002</v>
      </c>
      <c r="D10" s="84" t="s">
        <v>1345</v>
      </c>
      <c r="E10" s="78">
        <v>20</v>
      </c>
      <c r="F10" s="78">
        <v>15</v>
      </c>
      <c r="G10" s="78">
        <v>10</v>
      </c>
      <c r="H10" s="78">
        <v>5</v>
      </c>
      <c r="J10" s="77">
        <v>0.85</v>
      </c>
      <c r="K10" s="77">
        <v>0.9</v>
      </c>
      <c r="L10" s="77">
        <v>0.95</v>
      </c>
      <c r="M10" s="77">
        <v>0.95</v>
      </c>
      <c r="N10" s="84" t="s">
        <v>1345</v>
      </c>
    </row>
    <row r="11" spans="3:14">
      <c r="C11" s="79">
        <v>3161132516.9200006</v>
      </c>
      <c r="D11" s="84" t="s">
        <v>1463</v>
      </c>
      <c r="E11" s="78">
        <v>12</v>
      </c>
      <c r="F11" s="78">
        <v>7</v>
      </c>
      <c r="G11" s="78">
        <v>10</v>
      </c>
      <c r="H11" s="78">
        <v>5</v>
      </c>
      <c r="J11" s="77">
        <v>0.9</v>
      </c>
      <c r="K11" s="77">
        <v>0.9</v>
      </c>
      <c r="L11" s="77">
        <v>0.95</v>
      </c>
      <c r="M11" s="77">
        <v>1</v>
      </c>
      <c r="N11" s="84" t="s">
        <v>1463</v>
      </c>
    </row>
    <row r="12" spans="3:14">
      <c r="C12" s="79">
        <v>1241450822</v>
      </c>
      <c r="D12" s="84" t="s">
        <v>1475</v>
      </c>
      <c r="E12" s="78">
        <v>20</v>
      </c>
      <c r="F12" s="78">
        <v>15</v>
      </c>
      <c r="G12" s="78">
        <v>12</v>
      </c>
      <c r="H12" s="78">
        <v>10</v>
      </c>
      <c r="J12" s="77">
        <v>0.9</v>
      </c>
      <c r="K12" s="77">
        <v>0.9</v>
      </c>
      <c r="L12" s="77">
        <v>0.95</v>
      </c>
      <c r="M12" s="77">
        <v>0.95</v>
      </c>
      <c r="N12" s="84" t="s">
        <v>1475</v>
      </c>
    </row>
    <row r="13" spans="3:14">
      <c r="C13" s="79">
        <v>1219784000</v>
      </c>
      <c r="D13" s="84" t="s">
        <v>1465</v>
      </c>
      <c r="E13" s="78">
        <v>15</v>
      </c>
      <c r="F13" s="78">
        <v>12</v>
      </c>
      <c r="G13" s="78">
        <v>8</v>
      </c>
      <c r="H13" s="78">
        <v>5</v>
      </c>
      <c r="J13" s="77">
        <v>0.85</v>
      </c>
      <c r="K13" s="77">
        <v>0.9</v>
      </c>
      <c r="L13" s="77">
        <v>0.9</v>
      </c>
      <c r="M13" s="77">
        <v>0.95</v>
      </c>
      <c r="N13" s="84" t="s">
        <v>1465</v>
      </c>
    </row>
    <row r="14" spans="3:14">
      <c r="C14" s="79">
        <v>1145399662.5</v>
      </c>
      <c r="D14" s="84" t="s">
        <v>1499</v>
      </c>
      <c r="E14" s="78">
        <v>20</v>
      </c>
      <c r="F14" s="78">
        <v>15</v>
      </c>
      <c r="G14" s="78">
        <v>10</v>
      </c>
      <c r="H14" s="78">
        <v>10</v>
      </c>
      <c r="J14" s="77">
        <v>0.9</v>
      </c>
      <c r="K14" s="77">
        <v>0.9</v>
      </c>
      <c r="L14" s="77">
        <v>0.95</v>
      </c>
      <c r="M14" s="77">
        <v>0.95</v>
      </c>
      <c r="N14" s="84" t="s">
        <v>1499</v>
      </c>
    </row>
    <row r="15" spans="3:14">
      <c r="C15" s="79">
        <v>762879753.45999992</v>
      </c>
      <c r="D15" s="84" t="s">
        <v>1393</v>
      </c>
      <c r="E15" s="78">
        <v>20</v>
      </c>
      <c r="F15" s="78">
        <v>15</v>
      </c>
      <c r="G15" s="78">
        <v>10</v>
      </c>
      <c r="H15" s="78">
        <v>10</v>
      </c>
      <c r="J15" s="77">
        <v>0.85</v>
      </c>
      <c r="K15" s="77">
        <v>0.9</v>
      </c>
      <c r="L15" s="77">
        <v>0.95</v>
      </c>
      <c r="M15" s="77">
        <v>0.95</v>
      </c>
      <c r="N15" s="84" t="s">
        <v>1393</v>
      </c>
    </row>
    <row r="16" spans="3:14">
      <c r="C16" s="79">
        <v>741475190.32000017</v>
      </c>
      <c r="D16" s="84" t="s">
        <v>1321</v>
      </c>
      <c r="E16" s="78">
        <v>15</v>
      </c>
      <c r="F16" s="78">
        <v>15</v>
      </c>
      <c r="G16" s="78">
        <v>10</v>
      </c>
      <c r="H16" s="78">
        <v>10</v>
      </c>
      <c r="J16" s="77">
        <v>0.9</v>
      </c>
      <c r="K16" s="77">
        <v>0.9</v>
      </c>
      <c r="L16" s="77">
        <v>0.95</v>
      </c>
      <c r="M16" s="77">
        <v>0.95</v>
      </c>
      <c r="N16" s="84" t="s">
        <v>1321</v>
      </c>
    </row>
    <row r="17" spans="3:14">
      <c r="C17" s="79">
        <v>532641971.92000002</v>
      </c>
      <c r="D17" s="84" t="s">
        <v>1526</v>
      </c>
      <c r="E17" s="78">
        <v>8</v>
      </c>
      <c r="F17" s="78">
        <v>8</v>
      </c>
      <c r="G17" s="78">
        <v>8</v>
      </c>
      <c r="H17" s="78">
        <v>8</v>
      </c>
      <c r="J17" s="77">
        <v>0.9</v>
      </c>
      <c r="K17" s="77">
        <v>0.9</v>
      </c>
      <c r="L17" s="77">
        <v>0.9</v>
      </c>
      <c r="M17" s="77">
        <v>0.9</v>
      </c>
      <c r="N17" s="84" t="s">
        <v>1526</v>
      </c>
    </row>
    <row r="18" spans="3:14">
      <c r="C18" s="79">
        <v>444884067.38999999</v>
      </c>
      <c r="D18" s="84" t="s">
        <v>1439</v>
      </c>
      <c r="E18" s="78">
        <v>8</v>
      </c>
      <c r="F18" s="78">
        <v>8</v>
      </c>
      <c r="G18" s="78">
        <v>8</v>
      </c>
      <c r="H18" s="78">
        <v>8</v>
      </c>
      <c r="J18" s="77">
        <v>0.9</v>
      </c>
      <c r="K18" s="77">
        <v>0.9</v>
      </c>
      <c r="L18" s="77">
        <v>0.9</v>
      </c>
      <c r="M18" s="77">
        <v>0.9</v>
      </c>
      <c r="N18" s="84" t="s">
        <v>1439</v>
      </c>
    </row>
    <row r="19" spans="3:14">
      <c r="C19" s="79">
        <v>423845416</v>
      </c>
      <c r="D19" s="84" t="s">
        <v>1351</v>
      </c>
      <c r="E19" s="78">
        <v>25</v>
      </c>
      <c r="F19" s="78">
        <v>20</v>
      </c>
      <c r="G19" s="78">
        <v>15</v>
      </c>
      <c r="H19" s="78">
        <v>10</v>
      </c>
      <c r="J19" s="77">
        <v>0.85</v>
      </c>
      <c r="K19" s="77">
        <v>0.9</v>
      </c>
      <c r="L19" s="77">
        <v>0.95</v>
      </c>
      <c r="M19" s="77">
        <v>0.95</v>
      </c>
      <c r="N19" s="84" t="s">
        <v>1351</v>
      </c>
    </row>
    <row r="20" spans="3:14">
      <c r="C20" s="79">
        <v>377685722.39999998</v>
      </c>
      <c r="D20" s="84" t="s">
        <v>17</v>
      </c>
      <c r="E20" s="78">
        <v>5</v>
      </c>
      <c r="F20" s="78">
        <v>5</v>
      </c>
      <c r="G20" s="78">
        <v>5</v>
      </c>
      <c r="H20" s="78">
        <v>5</v>
      </c>
      <c r="J20" s="77">
        <v>1</v>
      </c>
      <c r="K20" s="77">
        <v>1</v>
      </c>
      <c r="L20" s="77">
        <v>1</v>
      </c>
      <c r="M20" s="77">
        <v>1</v>
      </c>
      <c r="N20" s="84" t="s">
        <v>17</v>
      </c>
    </row>
    <row r="21" spans="3:14">
      <c r="C21" s="79">
        <v>241697410</v>
      </c>
      <c r="D21" s="84" t="s">
        <v>1297</v>
      </c>
      <c r="E21" s="78">
        <v>12</v>
      </c>
      <c r="F21" s="78">
        <v>15</v>
      </c>
      <c r="G21" s="78">
        <v>10</v>
      </c>
      <c r="H21" s="78">
        <v>5</v>
      </c>
      <c r="J21" s="77">
        <v>0.9</v>
      </c>
      <c r="K21" s="77">
        <v>0.95</v>
      </c>
      <c r="L21" s="77">
        <v>0.9</v>
      </c>
      <c r="M21" s="77">
        <v>0.9</v>
      </c>
      <c r="N21" s="84" t="s">
        <v>1297</v>
      </c>
    </row>
    <row r="22" spans="3:14">
      <c r="C22" s="79">
        <v>240409578</v>
      </c>
      <c r="D22" s="84" t="s">
        <v>1353</v>
      </c>
      <c r="E22" s="78">
        <v>15</v>
      </c>
      <c r="F22" s="78">
        <v>12</v>
      </c>
      <c r="G22" s="78">
        <v>10</v>
      </c>
      <c r="H22" s="78">
        <v>5</v>
      </c>
      <c r="J22" s="77">
        <v>0.9</v>
      </c>
      <c r="K22" s="77">
        <v>0.9</v>
      </c>
      <c r="L22" s="77">
        <v>0.95</v>
      </c>
      <c r="M22" s="77">
        <v>0.95</v>
      </c>
      <c r="N22" s="84" t="s">
        <v>1353</v>
      </c>
    </row>
    <row r="23" spans="3:14">
      <c r="C23" s="79">
        <v>228093811.43000001</v>
      </c>
      <c r="D23" s="84" t="s">
        <v>1177</v>
      </c>
      <c r="E23" s="78">
        <v>20</v>
      </c>
      <c r="F23" s="78">
        <v>15</v>
      </c>
      <c r="G23" s="78">
        <v>10</v>
      </c>
      <c r="H23" s="78">
        <v>8</v>
      </c>
      <c r="J23" s="77">
        <v>0.85</v>
      </c>
      <c r="K23" s="77">
        <v>0.9</v>
      </c>
      <c r="L23" s="77">
        <v>0.95</v>
      </c>
      <c r="M23" s="77">
        <v>0.95</v>
      </c>
      <c r="N23" s="84" t="s">
        <v>1177</v>
      </c>
    </row>
    <row r="24" spans="3:14">
      <c r="C24" s="79">
        <v>195479472.59</v>
      </c>
      <c r="D24" s="84" t="s">
        <v>1239</v>
      </c>
      <c r="E24" s="78">
        <v>25</v>
      </c>
      <c r="F24" s="78">
        <v>20</v>
      </c>
      <c r="G24" s="78">
        <v>15</v>
      </c>
      <c r="H24" s="78">
        <v>10</v>
      </c>
      <c r="J24" s="77">
        <v>0.85</v>
      </c>
      <c r="K24" s="77">
        <v>0.9</v>
      </c>
      <c r="L24" s="77">
        <v>0.95</v>
      </c>
      <c r="M24" s="77">
        <v>0.95</v>
      </c>
      <c r="N24" s="84" t="s">
        <v>1239</v>
      </c>
    </row>
    <row r="25" spans="3:14">
      <c r="C25" s="79">
        <v>131825530.75999999</v>
      </c>
      <c r="D25" s="84" t="s">
        <v>1516</v>
      </c>
      <c r="E25" s="78">
        <v>20</v>
      </c>
      <c r="F25" s="78">
        <v>15</v>
      </c>
      <c r="G25" s="78">
        <v>10</v>
      </c>
      <c r="H25" s="78">
        <v>5</v>
      </c>
      <c r="J25" s="77">
        <v>0.85</v>
      </c>
      <c r="K25" s="77">
        <v>0.9</v>
      </c>
      <c r="L25" s="77">
        <v>0.95</v>
      </c>
      <c r="M25" s="77">
        <v>0.95</v>
      </c>
      <c r="N25" s="84" t="s">
        <v>1516</v>
      </c>
    </row>
    <row r="26" spans="3:14">
      <c r="C26" s="79">
        <v>99874040</v>
      </c>
      <c r="D26" s="84" t="s">
        <v>1505</v>
      </c>
      <c r="E26" s="78">
        <v>15</v>
      </c>
      <c r="F26" s="78">
        <v>10</v>
      </c>
      <c r="G26" s="78">
        <v>8</v>
      </c>
      <c r="H26" s="78">
        <v>8</v>
      </c>
      <c r="J26" s="77">
        <v>0.9</v>
      </c>
      <c r="K26" s="77">
        <v>1</v>
      </c>
      <c r="L26" s="77">
        <v>1</v>
      </c>
      <c r="M26" s="77">
        <v>1</v>
      </c>
      <c r="N26" s="84" t="s">
        <v>1505</v>
      </c>
    </row>
    <row r="27" spans="3:14">
      <c r="C27" s="79">
        <v>97511429</v>
      </c>
      <c r="D27" s="84" t="s">
        <v>1501</v>
      </c>
      <c r="E27" s="78">
        <v>20</v>
      </c>
      <c r="F27" s="78">
        <v>15</v>
      </c>
      <c r="G27" s="78">
        <v>12</v>
      </c>
      <c r="H27" s="78">
        <v>10</v>
      </c>
      <c r="J27" s="77">
        <v>0.9</v>
      </c>
      <c r="K27" s="77">
        <v>0.9</v>
      </c>
      <c r="L27" s="77">
        <v>0.95</v>
      </c>
      <c r="M27" s="77">
        <v>0.95</v>
      </c>
      <c r="N27" s="84" t="s">
        <v>1501</v>
      </c>
    </row>
    <row r="28" spans="3:14">
      <c r="C28" s="79">
        <v>92299362.129999965</v>
      </c>
      <c r="D28" s="84" t="s">
        <v>1307</v>
      </c>
      <c r="E28" s="78">
        <v>5</v>
      </c>
      <c r="F28" s="78">
        <v>5</v>
      </c>
      <c r="G28" s="78">
        <v>5</v>
      </c>
      <c r="H28" s="78">
        <v>5</v>
      </c>
      <c r="J28" s="77">
        <v>1</v>
      </c>
      <c r="K28" s="77">
        <v>1</v>
      </c>
      <c r="L28" s="77">
        <v>1</v>
      </c>
      <c r="M28" s="77">
        <v>1</v>
      </c>
      <c r="N28" s="84" t="s">
        <v>1307</v>
      </c>
    </row>
    <row r="29" spans="3:14">
      <c r="C29" s="79">
        <v>88489408.260000005</v>
      </c>
      <c r="D29" s="84" t="s">
        <v>1225</v>
      </c>
      <c r="E29" s="78">
        <v>25</v>
      </c>
      <c r="F29" s="78">
        <v>20</v>
      </c>
      <c r="G29" s="78">
        <v>15</v>
      </c>
      <c r="H29" s="78">
        <v>10</v>
      </c>
      <c r="J29" s="77">
        <v>0.85</v>
      </c>
      <c r="K29" s="77">
        <v>0.9</v>
      </c>
      <c r="L29" s="77">
        <v>0.95</v>
      </c>
      <c r="M29" s="77">
        <v>0.95</v>
      </c>
      <c r="N29" s="84" t="s">
        <v>1225</v>
      </c>
    </row>
    <row r="30" spans="3:14">
      <c r="C30" s="79">
        <v>83799029</v>
      </c>
      <c r="D30" s="84" t="s">
        <v>1495</v>
      </c>
      <c r="E30" s="78">
        <v>20</v>
      </c>
      <c r="F30" s="78">
        <v>15</v>
      </c>
      <c r="G30" s="78">
        <v>10</v>
      </c>
      <c r="H30" s="78">
        <v>5</v>
      </c>
      <c r="J30" s="77">
        <v>0.85</v>
      </c>
      <c r="K30" s="77">
        <v>0.9</v>
      </c>
      <c r="L30" s="77">
        <v>0.95</v>
      </c>
      <c r="M30" s="77">
        <v>0.95</v>
      </c>
      <c r="N30" s="84" t="s">
        <v>1495</v>
      </c>
    </row>
    <row r="31" spans="3:14">
      <c r="C31" s="79">
        <v>61944202</v>
      </c>
      <c r="D31" s="84" t="s">
        <v>1503</v>
      </c>
      <c r="E31" s="78">
        <v>20</v>
      </c>
      <c r="F31" s="78">
        <v>15</v>
      </c>
      <c r="G31" s="78">
        <v>10</v>
      </c>
      <c r="H31" s="78">
        <v>5</v>
      </c>
      <c r="J31" s="77">
        <v>0.9</v>
      </c>
      <c r="K31" s="77">
        <v>1</v>
      </c>
      <c r="L31" s="77">
        <v>1</v>
      </c>
      <c r="M31" s="77">
        <v>1</v>
      </c>
      <c r="N31" s="84" t="s">
        <v>1503</v>
      </c>
    </row>
    <row r="32" spans="3:14">
      <c r="C32" s="79">
        <v>39869253.519999996</v>
      </c>
      <c r="D32" s="84" t="s">
        <v>1698</v>
      </c>
      <c r="E32" s="78">
        <v>10</v>
      </c>
      <c r="F32" s="78">
        <v>10</v>
      </c>
      <c r="G32" s="78">
        <v>8</v>
      </c>
      <c r="H32" s="78">
        <v>5</v>
      </c>
      <c r="J32" s="77">
        <v>0.9</v>
      </c>
      <c r="K32" s="77">
        <v>0.9</v>
      </c>
      <c r="L32" s="77">
        <v>0.95</v>
      </c>
      <c r="M32" s="77">
        <v>0.95</v>
      </c>
      <c r="N32" s="84" t="s">
        <v>1698</v>
      </c>
    </row>
    <row r="33" spans="3:14">
      <c r="C33" s="79">
        <v>39360897.5</v>
      </c>
      <c r="D33" s="84" t="s">
        <v>1648</v>
      </c>
      <c r="E33" s="78">
        <v>10</v>
      </c>
      <c r="F33" s="78">
        <v>10</v>
      </c>
      <c r="G33" s="78">
        <v>8</v>
      </c>
      <c r="H33" s="78">
        <v>8</v>
      </c>
      <c r="J33" s="77">
        <v>0.9</v>
      </c>
      <c r="K33" s="77">
        <v>0.9</v>
      </c>
      <c r="L33" s="77">
        <v>0.9</v>
      </c>
      <c r="M33" s="77">
        <v>0.95</v>
      </c>
      <c r="N33" s="84" t="s">
        <v>1648</v>
      </c>
    </row>
    <row r="34" spans="3:14">
      <c r="C34" s="79">
        <v>18591869</v>
      </c>
      <c r="D34" s="84" t="s">
        <v>1363</v>
      </c>
      <c r="E34" s="78">
        <v>10</v>
      </c>
      <c r="F34" s="78">
        <v>10</v>
      </c>
      <c r="G34" s="78">
        <v>8</v>
      </c>
      <c r="H34" s="78">
        <v>8</v>
      </c>
      <c r="J34" s="77">
        <v>0.9</v>
      </c>
      <c r="K34" s="77">
        <v>0.9</v>
      </c>
      <c r="L34" s="77">
        <v>0.95</v>
      </c>
      <c r="M34" s="77">
        <v>0.95</v>
      </c>
      <c r="N34" s="84" t="s">
        <v>1363</v>
      </c>
    </row>
    <row r="35" spans="3:14">
      <c r="C35" s="79">
        <v>16311994.959999999</v>
      </c>
      <c r="D35" s="84" t="s">
        <v>1271</v>
      </c>
      <c r="E35" s="78">
        <v>20</v>
      </c>
      <c r="F35" s="78">
        <v>15</v>
      </c>
      <c r="G35" s="78">
        <v>12</v>
      </c>
      <c r="H35" s="78">
        <v>10</v>
      </c>
      <c r="J35" s="77">
        <v>0.9</v>
      </c>
      <c r="K35" s="77">
        <v>0.95</v>
      </c>
      <c r="L35" s="77">
        <v>1</v>
      </c>
      <c r="M35" s="77">
        <v>1</v>
      </c>
      <c r="N35" s="84" t="s">
        <v>1271</v>
      </c>
    </row>
    <row r="36" spans="3:14">
      <c r="C36" s="79">
        <v>13726520.470000001</v>
      </c>
      <c r="D36" s="84" t="s">
        <v>1618</v>
      </c>
      <c r="E36" s="78">
        <v>8</v>
      </c>
      <c r="F36" s="78">
        <v>8</v>
      </c>
      <c r="G36" s="78">
        <v>8</v>
      </c>
      <c r="H36" s="78">
        <v>5</v>
      </c>
      <c r="J36" s="77">
        <v>0.85</v>
      </c>
      <c r="K36" s="77">
        <v>1</v>
      </c>
      <c r="L36" s="77">
        <v>1</v>
      </c>
      <c r="M36" s="77">
        <v>1</v>
      </c>
      <c r="N36" s="84" t="s">
        <v>1618</v>
      </c>
    </row>
    <row r="37" spans="3:14">
      <c r="C37" s="79">
        <v>10194758.039999999</v>
      </c>
      <c r="D37" s="84" t="s">
        <v>1379</v>
      </c>
      <c r="E37" s="78">
        <v>8</v>
      </c>
      <c r="F37" s="78">
        <v>8</v>
      </c>
      <c r="G37" s="78">
        <v>8</v>
      </c>
      <c r="H37" s="78">
        <v>5</v>
      </c>
      <c r="J37" s="77">
        <v>0.9</v>
      </c>
      <c r="K37" s="77">
        <v>0.9</v>
      </c>
      <c r="L37" s="77">
        <v>0.95</v>
      </c>
      <c r="M37" s="77">
        <v>0.95</v>
      </c>
      <c r="N37" s="84" t="s">
        <v>1379</v>
      </c>
    </row>
    <row r="38" spans="3:14">
      <c r="C38" s="79">
        <v>9681206</v>
      </c>
      <c r="D38" s="84" t="s">
        <v>999</v>
      </c>
      <c r="E38" s="78">
        <v>10</v>
      </c>
      <c r="F38" s="78">
        <v>10</v>
      </c>
      <c r="G38" s="78">
        <v>8</v>
      </c>
      <c r="H38" s="78">
        <v>5</v>
      </c>
      <c r="J38" s="77">
        <v>0.95</v>
      </c>
      <c r="K38" s="77">
        <v>0.95</v>
      </c>
      <c r="L38" s="77">
        <v>0.95</v>
      </c>
      <c r="M38" s="77">
        <v>1</v>
      </c>
      <c r="N38" s="84" t="s">
        <v>999</v>
      </c>
    </row>
    <row r="39" spans="3:14">
      <c r="C39" s="79">
        <v>9172673.7300000004</v>
      </c>
      <c r="D39" s="84" t="s">
        <v>1319</v>
      </c>
      <c r="E39" s="78">
        <v>10</v>
      </c>
      <c r="F39" s="78">
        <v>10</v>
      </c>
      <c r="G39" s="78">
        <v>8</v>
      </c>
      <c r="H39" s="78">
        <v>5</v>
      </c>
      <c r="J39" s="77">
        <v>0.9</v>
      </c>
      <c r="K39" s="77">
        <v>0.9</v>
      </c>
      <c r="L39" s="77">
        <v>0.95</v>
      </c>
      <c r="M39" s="77">
        <v>0.95</v>
      </c>
      <c r="N39" s="84" t="s">
        <v>1319</v>
      </c>
    </row>
    <row r="40" spans="3:14">
      <c r="C40" s="79">
        <v>6799103.1299999999</v>
      </c>
      <c r="D40" s="84" t="s">
        <v>1303</v>
      </c>
      <c r="E40" s="78">
        <v>5</v>
      </c>
      <c r="F40" s="78">
        <v>5</v>
      </c>
      <c r="G40" s="78">
        <v>5</v>
      </c>
      <c r="H40" s="78">
        <v>5</v>
      </c>
      <c r="J40" s="77">
        <v>1</v>
      </c>
      <c r="K40" s="77">
        <v>1</v>
      </c>
      <c r="L40" s="77">
        <v>1</v>
      </c>
      <c r="M40" s="77">
        <v>1</v>
      </c>
      <c r="N40" s="84" t="s">
        <v>1303</v>
      </c>
    </row>
    <row r="41" spans="3:14">
      <c r="C41" s="79">
        <v>6297853</v>
      </c>
      <c r="D41" s="84" t="s">
        <v>1510</v>
      </c>
      <c r="E41" s="78">
        <v>15</v>
      </c>
      <c r="F41" s="78">
        <v>12</v>
      </c>
      <c r="G41" s="78">
        <v>10</v>
      </c>
      <c r="H41" s="78">
        <v>5</v>
      </c>
      <c r="J41" s="77">
        <v>0.9</v>
      </c>
      <c r="K41" s="77">
        <v>0.9</v>
      </c>
      <c r="L41" s="77">
        <v>0.95</v>
      </c>
      <c r="M41" s="77">
        <v>0.95</v>
      </c>
      <c r="N41" s="84" t="s">
        <v>1510</v>
      </c>
    </row>
    <row r="42" spans="3:14">
      <c r="C42" s="79">
        <v>5751383.3399999999</v>
      </c>
      <c r="D42" s="84" t="s">
        <v>1487</v>
      </c>
      <c r="E42" s="78">
        <v>15</v>
      </c>
      <c r="F42" s="78">
        <v>15</v>
      </c>
      <c r="G42" s="78">
        <v>10</v>
      </c>
      <c r="H42" s="78">
        <v>8</v>
      </c>
      <c r="J42" s="77">
        <v>0.95</v>
      </c>
      <c r="K42" s="77">
        <v>0.9</v>
      </c>
      <c r="L42" s="77">
        <v>0.95</v>
      </c>
      <c r="M42" s="77">
        <v>0.95</v>
      </c>
      <c r="N42" s="84" t="s">
        <v>1487</v>
      </c>
    </row>
    <row r="43" spans="3:14">
      <c r="C43" s="79">
        <v>5703410.2300000004</v>
      </c>
      <c r="D43" s="84" t="s">
        <v>1339</v>
      </c>
      <c r="E43" s="78">
        <v>5</v>
      </c>
      <c r="F43" s="78">
        <v>5</v>
      </c>
      <c r="G43" s="78">
        <v>3</v>
      </c>
      <c r="H43" s="78">
        <v>3</v>
      </c>
      <c r="J43" s="77">
        <v>0.95</v>
      </c>
      <c r="K43" s="77">
        <v>0.95</v>
      </c>
      <c r="L43" s="77">
        <v>1</v>
      </c>
      <c r="M43" s="77">
        <v>1</v>
      </c>
      <c r="N43" s="84" t="s">
        <v>1339</v>
      </c>
    </row>
    <row r="44" spans="3:14">
      <c r="C44" s="79">
        <v>4937816</v>
      </c>
      <c r="D44" s="84" t="s">
        <v>1235</v>
      </c>
      <c r="E44" s="78">
        <v>40</v>
      </c>
      <c r="F44" s="78">
        <v>40</v>
      </c>
      <c r="G44" s="78">
        <v>40</v>
      </c>
      <c r="H44" s="78">
        <v>40</v>
      </c>
      <c r="J44" s="77">
        <v>0.9</v>
      </c>
      <c r="K44" s="77">
        <v>0.9</v>
      </c>
      <c r="L44" s="77">
        <v>0.9</v>
      </c>
      <c r="M44" s="77">
        <v>0.9</v>
      </c>
      <c r="N44" s="84" t="s">
        <v>1235</v>
      </c>
    </row>
    <row r="45" spans="3:14">
      <c r="C45" s="79">
        <v>4425100</v>
      </c>
      <c r="D45" s="84" t="s">
        <v>1614</v>
      </c>
      <c r="E45" s="78">
        <v>10</v>
      </c>
      <c r="F45" s="78">
        <v>10</v>
      </c>
      <c r="G45" s="78">
        <v>10</v>
      </c>
      <c r="H45" s="78">
        <v>10</v>
      </c>
      <c r="J45" s="77">
        <v>0.9</v>
      </c>
      <c r="K45" s="77">
        <v>0.9</v>
      </c>
      <c r="L45" s="77">
        <v>0.9</v>
      </c>
      <c r="M45" s="77">
        <v>0.9</v>
      </c>
      <c r="N45" s="84" t="s">
        <v>1614</v>
      </c>
    </row>
    <row r="46" spans="3:14">
      <c r="C46" s="79">
        <v>3797796.66</v>
      </c>
      <c r="D46" s="84" t="s">
        <v>1315</v>
      </c>
      <c r="E46" s="78">
        <v>8</v>
      </c>
      <c r="F46" s="78">
        <v>8</v>
      </c>
      <c r="G46" s="78">
        <v>5</v>
      </c>
      <c r="H46" s="78">
        <v>3</v>
      </c>
      <c r="J46" s="77">
        <v>0.9</v>
      </c>
      <c r="K46" s="77">
        <v>0.95</v>
      </c>
      <c r="L46" s="77">
        <v>0.95</v>
      </c>
      <c r="M46" s="77">
        <v>1</v>
      </c>
      <c r="N46" s="84" t="s">
        <v>1315</v>
      </c>
    </row>
    <row r="47" spans="3:14">
      <c r="C47" s="79">
        <v>3595068.5399999996</v>
      </c>
      <c r="D47" s="84" t="s">
        <v>1305</v>
      </c>
      <c r="E47" s="78">
        <v>5</v>
      </c>
      <c r="F47" s="78">
        <v>5</v>
      </c>
      <c r="G47" s="78">
        <v>5</v>
      </c>
      <c r="H47" s="78">
        <v>5</v>
      </c>
      <c r="J47" s="77">
        <v>1</v>
      </c>
      <c r="K47" s="77">
        <v>1</v>
      </c>
      <c r="L47" s="77">
        <v>1</v>
      </c>
      <c r="M47" s="77">
        <v>1</v>
      </c>
      <c r="N47" s="84" t="s">
        <v>1305</v>
      </c>
    </row>
    <row r="48" spans="3:14">
      <c r="C48" s="79">
        <v>3532824</v>
      </c>
      <c r="D48" s="84" t="s">
        <v>1544</v>
      </c>
      <c r="E48" s="78">
        <v>15</v>
      </c>
      <c r="F48" s="78">
        <v>15</v>
      </c>
      <c r="G48" s="78">
        <v>10</v>
      </c>
      <c r="H48" s="78">
        <v>8</v>
      </c>
      <c r="J48" s="77">
        <v>0.85</v>
      </c>
      <c r="K48" s="77">
        <v>0.9</v>
      </c>
      <c r="L48" s="77">
        <v>0.95</v>
      </c>
      <c r="M48" s="77">
        <v>0.95</v>
      </c>
      <c r="N48" s="84" t="s">
        <v>1544</v>
      </c>
    </row>
    <row r="49" spans="3:14">
      <c r="C49" s="79">
        <v>3307930.8</v>
      </c>
      <c r="D49" s="84" t="s">
        <v>1317</v>
      </c>
      <c r="E49" s="78">
        <v>5</v>
      </c>
      <c r="F49" s="78">
        <v>5</v>
      </c>
      <c r="G49" s="78">
        <v>5</v>
      </c>
      <c r="H49" s="78">
        <v>5</v>
      </c>
      <c r="J49" s="77">
        <v>0.9</v>
      </c>
      <c r="K49" s="77">
        <v>0.9</v>
      </c>
      <c r="L49" s="77">
        <v>0.9</v>
      </c>
      <c r="M49" s="77">
        <v>0.9</v>
      </c>
      <c r="N49" s="84" t="s">
        <v>1317</v>
      </c>
    </row>
    <row r="50" spans="3:14">
      <c r="C50" s="79">
        <v>1453211</v>
      </c>
      <c r="D50" s="84" t="s">
        <v>1309</v>
      </c>
      <c r="E50" s="78">
        <v>5</v>
      </c>
      <c r="F50" s="78">
        <v>5</v>
      </c>
      <c r="G50" s="78">
        <v>5</v>
      </c>
      <c r="H50" s="78">
        <v>5</v>
      </c>
      <c r="J50" s="77">
        <v>0.95</v>
      </c>
      <c r="K50" s="77">
        <v>0.95</v>
      </c>
      <c r="L50" s="77">
        <v>0.95</v>
      </c>
      <c r="M50" s="77">
        <v>0.95</v>
      </c>
      <c r="N50" s="84" t="s">
        <v>1309</v>
      </c>
    </row>
    <row r="51" spans="3:14">
      <c r="C51" s="79">
        <v>1366011</v>
      </c>
      <c r="D51" s="84" t="s">
        <v>1616</v>
      </c>
      <c r="E51" s="78">
        <v>10</v>
      </c>
      <c r="F51" s="78">
        <v>10</v>
      </c>
      <c r="G51" s="78">
        <v>10</v>
      </c>
      <c r="H51" s="78">
        <v>10</v>
      </c>
      <c r="J51" s="77">
        <v>0.9</v>
      </c>
      <c r="K51" s="77">
        <v>0.9</v>
      </c>
      <c r="L51" s="77">
        <v>0.9</v>
      </c>
      <c r="M51" s="77">
        <v>0.9</v>
      </c>
      <c r="N51" s="84" t="s">
        <v>1616</v>
      </c>
    </row>
    <row r="52" spans="3:14">
      <c r="C52" s="79">
        <v>1341626.82</v>
      </c>
      <c r="D52" s="84" t="s">
        <v>1311</v>
      </c>
      <c r="E52" s="78">
        <v>5</v>
      </c>
      <c r="F52" s="78">
        <v>5</v>
      </c>
      <c r="G52" s="78">
        <v>5</v>
      </c>
      <c r="H52" s="78">
        <v>5</v>
      </c>
      <c r="J52" s="77">
        <v>1</v>
      </c>
      <c r="K52" s="77">
        <v>0.95</v>
      </c>
      <c r="L52" s="77">
        <v>0.9</v>
      </c>
      <c r="M52" s="77">
        <v>0.9</v>
      </c>
      <c r="N52" s="84" t="s">
        <v>1311</v>
      </c>
    </row>
    <row r="53" spans="3:14">
      <c r="C53" s="79">
        <v>1235745</v>
      </c>
      <c r="D53" s="84" t="s">
        <v>1241</v>
      </c>
      <c r="E53" s="78">
        <v>10</v>
      </c>
      <c r="F53" s="78">
        <v>10</v>
      </c>
      <c r="G53" s="78">
        <v>10</v>
      </c>
      <c r="H53" s="78">
        <v>10</v>
      </c>
      <c r="J53" s="77">
        <v>0.9</v>
      </c>
      <c r="K53" s="77">
        <v>0.9</v>
      </c>
      <c r="L53" s="77">
        <v>0.9</v>
      </c>
      <c r="M53" s="77">
        <v>0.9</v>
      </c>
      <c r="N53" s="84" t="s">
        <v>1241</v>
      </c>
    </row>
    <row r="54" spans="3:14">
      <c r="C54" s="79">
        <v>898452.47</v>
      </c>
      <c r="D54" s="84" t="s">
        <v>1415</v>
      </c>
      <c r="E54" s="78">
        <v>15</v>
      </c>
      <c r="F54" s="78">
        <v>12</v>
      </c>
      <c r="G54" s="78">
        <v>10</v>
      </c>
      <c r="H54" s="78">
        <v>10</v>
      </c>
      <c r="J54" s="77">
        <v>0.85</v>
      </c>
      <c r="K54" s="77">
        <v>0.9</v>
      </c>
      <c r="L54" s="77">
        <v>0.95</v>
      </c>
      <c r="M54" s="77">
        <v>0.95</v>
      </c>
      <c r="N54" s="84" t="s">
        <v>1415</v>
      </c>
    </row>
    <row r="55" spans="3:14">
      <c r="C55" s="79">
        <v>874475.01</v>
      </c>
      <c r="D55" s="84" t="s">
        <v>1712</v>
      </c>
      <c r="E55" s="78">
        <v>8</v>
      </c>
      <c r="F55" s="78">
        <v>8</v>
      </c>
      <c r="G55" s="78">
        <v>8</v>
      </c>
      <c r="H55" s="78">
        <v>5</v>
      </c>
      <c r="J55" s="77">
        <v>0.95</v>
      </c>
      <c r="K55" s="77">
        <v>0.95</v>
      </c>
      <c r="L55" s="77">
        <v>1</v>
      </c>
      <c r="M55" s="77">
        <v>1</v>
      </c>
      <c r="N55" s="84" t="s">
        <v>1712</v>
      </c>
    </row>
    <row r="56" spans="3:14">
      <c r="C56" s="79">
        <v>752216</v>
      </c>
      <c r="D56" s="84" t="s">
        <v>1301</v>
      </c>
      <c r="E56" s="78">
        <v>5</v>
      </c>
      <c r="F56" s="78">
        <v>5</v>
      </c>
      <c r="G56" s="78">
        <v>5</v>
      </c>
      <c r="H56" s="78">
        <v>5</v>
      </c>
      <c r="J56" s="77">
        <v>0.95</v>
      </c>
      <c r="K56" s="77">
        <v>0.95</v>
      </c>
      <c r="L56" s="77">
        <v>0.95</v>
      </c>
      <c r="M56" s="77">
        <v>0.95</v>
      </c>
      <c r="N56" s="84" t="s">
        <v>1301</v>
      </c>
    </row>
    <row r="57" spans="3:14">
      <c r="C57" s="79">
        <v>743490</v>
      </c>
      <c r="D57" s="84" t="s">
        <v>1702</v>
      </c>
      <c r="E57" s="78">
        <v>10</v>
      </c>
      <c r="F57" s="78">
        <v>10</v>
      </c>
      <c r="G57" s="78">
        <v>8</v>
      </c>
      <c r="H57" s="78">
        <v>8</v>
      </c>
      <c r="J57" s="77">
        <v>0.9</v>
      </c>
      <c r="K57" s="77">
        <v>0.9</v>
      </c>
      <c r="L57" s="77">
        <v>0.9</v>
      </c>
      <c r="M57" s="77">
        <v>0.95</v>
      </c>
      <c r="N57" s="84" t="s">
        <v>1702</v>
      </c>
    </row>
    <row r="58" spans="3:14">
      <c r="C58" s="79">
        <v>740773.66999999993</v>
      </c>
      <c r="D58" s="84" t="s">
        <v>1429</v>
      </c>
      <c r="E58" s="78">
        <v>8</v>
      </c>
      <c r="F58" s="78">
        <v>8</v>
      </c>
      <c r="G58" s="78">
        <v>8</v>
      </c>
      <c r="H58" s="78">
        <v>8</v>
      </c>
      <c r="J58" s="77">
        <v>0.9</v>
      </c>
      <c r="K58" s="77">
        <v>0.9</v>
      </c>
      <c r="L58" s="77">
        <v>0.95</v>
      </c>
      <c r="M58" s="77">
        <v>0.95</v>
      </c>
      <c r="N58" s="84" t="s">
        <v>1429</v>
      </c>
    </row>
    <row r="59" spans="3:14">
      <c r="C59" s="79">
        <v>554319.32999999996</v>
      </c>
      <c r="D59" s="84" t="s">
        <v>1540</v>
      </c>
      <c r="E59" s="78">
        <v>20</v>
      </c>
      <c r="F59" s="78">
        <v>15</v>
      </c>
      <c r="G59" s="78">
        <v>10</v>
      </c>
      <c r="H59" s="78">
        <v>10</v>
      </c>
      <c r="J59" s="77">
        <v>0.85</v>
      </c>
      <c r="K59" s="77">
        <v>0.85</v>
      </c>
      <c r="L59" s="77">
        <v>0.9</v>
      </c>
      <c r="M59" s="77">
        <v>0.9</v>
      </c>
      <c r="N59" s="84" t="s">
        <v>1540</v>
      </c>
    </row>
    <row r="60" spans="3:14">
      <c r="C60" s="79">
        <v>484836</v>
      </c>
      <c r="D60" s="84" t="s">
        <v>1708</v>
      </c>
      <c r="E60" s="78">
        <v>12</v>
      </c>
      <c r="F60" s="78">
        <v>10</v>
      </c>
      <c r="G60" s="78">
        <v>8</v>
      </c>
      <c r="H60" s="78">
        <v>8</v>
      </c>
      <c r="J60" s="77">
        <v>0.9</v>
      </c>
      <c r="K60" s="77">
        <v>0.9</v>
      </c>
      <c r="L60" s="77">
        <v>0.9</v>
      </c>
      <c r="M60" s="77">
        <v>0.95</v>
      </c>
      <c r="N60" s="84" t="s">
        <v>1708</v>
      </c>
    </row>
    <row r="61" spans="3:14">
      <c r="C61" s="79">
        <v>399904</v>
      </c>
      <c r="D61" s="84" t="s">
        <v>1259</v>
      </c>
      <c r="E61" s="78">
        <v>5</v>
      </c>
      <c r="F61" s="78">
        <v>5</v>
      </c>
      <c r="G61" s="78">
        <v>5</v>
      </c>
      <c r="H61" s="78">
        <v>5</v>
      </c>
      <c r="J61" s="77">
        <v>1</v>
      </c>
      <c r="K61" s="77">
        <v>1</v>
      </c>
      <c r="L61" s="77">
        <v>1</v>
      </c>
      <c r="M61" s="77">
        <v>1</v>
      </c>
      <c r="N61" s="84" t="s">
        <v>1259</v>
      </c>
    </row>
    <row r="62" spans="3:14">
      <c r="C62" s="79">
        <v>283698</v>
      </c>
      <c r="D62" s="84" t="s">
        <v>785</v>
      </c>
      <c r="E62" s="78">
        <v>3</v>
      </c>
      <c r="F62" s="78">
        <v>3</v>
      </c>
      <c r="G62" s="78">
        <v>3</v>
      </c>
      <c r="H62" s="78">
        <v>3</v>
      </c>
      <c r="J62" s="77">
        <v>1</v>
      </c>
      <c r="K62" s="77">
        <v>1</v>
      </c>
      <c r="L62" s="77">
        <v>1</v>
      </c>
      <c r="M62" s="77">
        <v>1</v>
      </c>
      <c r="N62" s="84" t="s">
        <v>785</v>
      </c>
    </row>
    <row r="63" spans="3:14">
      <c r="C63" s="79">
        <v>261217</v>
      </c>
      <c r="D63" s="84" t="s">
        <v>1399</v>
      </c>
      <c r="E63" s="78">
        <v>20</v>
      </c>
      <c r="F63" s="78">
        <v>15</v>
      </c>
      <c r="G63" s="78">
        <v>10</v>
      </c>
      <c r="H63" s="78">
        <v>8</v>
      </c>
      <c r="J63" s="77">
        <v>0.85</v>
      </c>
      <c r="K63" s="77">
        <v>0.9</v>
      </c>
      <c r="L63" s="77">
        <v>0.9</v>
      </c>
      <c r="M63" s="77">
        <v>0.95</v>
      </c>
      <c r="N63" s="84" t="s">
        <v>1399</v>
      </c>
    </row>
    <row r="64" spans="3:14">
      <c r="C64" s="79">
        <v>252065</v>
      </c>
      <c r="D64" s="84" t="s">
        <v>1291</v>
      </c>
      <c r="E64" s="78">
        <v>8</v>
      </c>
      <c r="F64" s="78">
        <v>8</v>
      </c>
      <c r="G64" s="78">
        <v>8</v>
      </c>
      <c r="H64" s="78">
        <v>8</v>
      </c>
      <c r="J64" s="85">
        <v>0.95</v>
      </c>
      <c r="K64" s="85">
        <v>0.95</v>
      </c>
      <c r="L64" s="85">
        <v>0.95</v>
      </c>
      <c r="M64" s="85">
        <v>1</v>
      </c>
      <c r="N64" s="84" t="s">
        <v>1291</v>
      </c>
    </row>
    <row r="65" spans="3:14">
      <c r="C65" s="79">
        <v>196740</v>
      </c>
      <c r="D65" s="84" t="s">
        <v>1431</v>
      </c>
      <c r="E65" s="78">
        <v>5</v>
      </c>
      <c r="F65" s="78">
        <v>5</v>
      </c>
      <c r="G65" s="78">
        <v>5</v>
      </c>
      <c r="H65" s="78">
        <v>5</v>
      </c>
      <c r="J65" s="77">
        <v>0.95</v>
      </c>
      <c r="K65" s="77">
        <v>0.95</v>
      </c>
      <c r="L65" s="77">
        <v>0.95</v>
      </c>
      <c r="M65" s="77">
        <v>0.95</v>
      </c>
      <c r="N65" s="84" t="s">
        <v>1431</v>
      </c>
    </row>
    <row r="66" spans="3:14">
      <c r="C66" s="79">
        <v>181836</v>
      </c>
      <c r="D66" s="84" t="s">
        <v>1588</v>
      </c>
      <c r="E66" s="78">
        <v>5</v>
      </c>
      <c r="F66" s="78">
        <v>5</v>
      </c>
      <c r="G66" s="78">
        <v>5</v>
      </c>
      <c r="H66" s="78">
        <v>5</v>
      </c>
      <c r="J66" s="77">
        <v>0.95</v>
      </c>
      <c r="K66" s="77">
        <v>0.95</v>
      </c>
      <c r="L66" s="77">
        <v>0.95</v>
      </c>
      <c r="M66" s="77">
        <v>0.95</v>
      </c>
      <c r="N66" s="84" t="s">
        <v>1588</v>
      </c>
    </row>
    <row r="67" spans="3:14">
      <c r="C67" s="79">
        <v>135569</v>
      </c>
      <c r="D67" s="84" t="s">
        <v>1542</v>
      </c>
      <c r="E67" s="78">
        <v>15</v>
      </c>
      <c r="F67" s="78">
        <v>15</v>
      </c>
      <c r="G67" s="78">
        <v>10</v>
      </c>
      <c r="H67" s="78">
        <v>10</v>
      </c>
      <c r="J67" s="77">
        <v>0.85</v>
      </c>
      <c r="K67" s="77">
        <v>0.9</v>
      </c>
      <c r="L67" s="77">
        <v>0.95</v>
      </c>
      <c r="M67" s="77">
        <v>0.95</v>
      </c>
      <c r="N67" s="84" t="s">
        <v>1542</v>
      </c>
    </row>
    <row r="68" spans="3:14">
      <c r="C68" s="79">
        <v>133029</v>
      </c>
      <c r="D68" s="84" t="s">
        <v>579</v>
      </c>
      <c r="E68" s="78">
        <v>8</v>
      </c>
      <c r="F68" s="78">
        <v>8</v>
      </c>
      <c r="G68" s="78">
        <v>5</v>
      </c>
      <c r="H68" s="78">
        <v>3</v>
      </c>
      <c r="J68" s="77">
        <v>0.95</v>
      </c>
      <c r="K68" s="77">
        <v>0.95</v>
      </c>
      <c r="L68" s="77">
        <v>1</v>
      </c>
      <c r="M68" s="77">
        <v>1</v>
      </c>
      <c r="N68" s="84" t="s">
        <v>579</v>
      </c>
    </row>
    <row r="69" spans="3:14">
      <c r="C69" s="79">
        <v>107182</v>
      </c>
      <c r="D69" s="84" t="s">
        <v>1451</v>
      </c>
      <c r="E69" s="78">
        <v>15</v>
      </c>
      <c r="F69" s="78">
        <v>15</v>
      </c>
      <c r="G69" s="78">
        <v>10</v>
      </c>
      <c r="H69" s="78">
        <v>10</v>
      </c>
      <c r="J69" s="77">
        <v>0.9</v>
      </c>
      <c r="K69" s="77">
        <v>0.9</v>
      </c>
      <c r="L69" s="77">
        <v>0.95</v>
      </c>
      <c r="M69" s="77">
        <v>0.95</v>
      </c>
      <c r="N69" s="84" t="s">
        <v>1451</v>
      </c>
    </row>
    <row r="70" spans="3:14">
      <c r="C70" s="79">
        <v>79723</v>
      </c>
      <c r="D70" s="84" t="s">
        <v>1433</v>
      </c>
      <c r="E70" s="78">
        <v>5</v>
      </c>
      <c r="F70" s="78">
        <v>5</v>
      </c>
      <c r="G70" s="78">
        <v>5</v>
      </c>
      <c r="H70" s="78">
        <v>5</v>
      </c>
      <c r="J70" s="77">
        <v>0.9</v>
      </c>
      <c r="K70" s="77">
        <v>0.95</v>
      </c>
      <c r="L70" s="77">
        <v>0.95</v>
      </c>
      <c r="M70" s="77">
        <v>1</v>
      </c>
      <c r="N70" s="84" t="s">
        <v>1433</v>
      </c>
    </row>
    <row r="71" spans="3:14">
      <c r="C71" s="79">
        <v>79072</v>
      </c>
      <c r="D71" s="84" t="s">
        <v>1355</v>
      </c>
      <c r="E71" s="78">
        <v>25</v>
      </c>
      <c r="F71" s="78">
        <v>20</v>
      </c>
      <c r="G71" s="78">
        <v>15</v>
      </c>
      <c r="H71" s="78">
        <v>10</v>
      </c>
      <c r="J71" s="77">
        <v>0.85</v>
      </c>
      <c r="K71" s="77">
        <v>0.85</v>
      </c>
      <c r="L71" s="77">
        <v>0.9</v>
      </c>
      <c r="M71" s="77">
        <v>0.9</v>
      </c>
      <c r="N71" s="84" t="s">
        <v>1355</v>
      </c>
    </row>
    <row r="72" spans="3:14">
      <c r="C72" s="79">
        <v>67102</v>
      </c>
      <c r="D72" s="84" t="s">
        <v>1243</v>
      </c>
      <c r="E72" s="78">
        <v>25</v>
      </c>
      <c r="F72" s="78">
        <v>20</v>
      </c>
      <c r="G72" s="78">
        <v>20</v>
      </c>
      <c r="H72" s="78">
        <v>15</v>
      </c>
      <c r="J72" s="77">
        <v>0.9</v>
      </c>
      <c r="K72" s="77">
        <v>0.9</v>
      </c>
      <c r="L72" s="77">
        <v>0.9</v>
      </c>
      <c r="M72" s="77">
        <v>0.9</v>
      </c>
      <c r="N72" s="84" t="s">
        <v>1243</v>
      </c>
    </row>
    <row r="73" spans="3:14">
      <c r="C73" s="79">
        <v>53838</v>
      </c>
      <c r="D73" s="84" t="s">
        <v>1287</v>
      </c>
      <c r="E73" s="78">
        <v>8</v>
      </c>
      <c r="F73" s="78">
        <v>8</v>
      </c>
      <c r="G73" s="78">
        <v>5</v>
      </c>
      <c r="H73" s="78">
        <v>5</v>
      </c>
      <c r="J73" s="77">
        <v>0.9</v>
      </c>
      <c r="K73" s="77">
        <v>0.9</v>
      </c>
      <c r="L73" s="77">
        <v>0.95</v>
      </c>
      <c r="M73" s="77">
        <v>0.95</v>
      </c>
      <c r="N73" s="84" t="s">
        <v>1287</v>
      </c>
    </row>
    <row r="74" spans="3:14">
      <c r="C74" s="79">
        <v>49904</v>
      </c>
      <c r="D74" s="84" t="s">
        <v>1469</v>
      </c>
      <c r="E74" s="78">
        <v>20</v>
      </c>
      <c r="F74" s="78">
        <v>15</v>
      </c>
      <c r="G74" s="78">
        <v>12</v>
      </c>
      <c r="H74" s="78">
        <v>10</v>
      </c>
      <c r="J74" s="77">
        <v>0.9</v>
      </c>
      <c r="K74" s="77">
        <v>0.9</v>
      </c>
      <c r="L74" s="77">
        <v>0.9</v>
      </c>
      <c r="M74" s="77">
        <v>1</v>
      </c>
      <c r="N74" s="84" t="s">
        <v>1469</v>
      </c>
    </row>
    <row r="75" spans="3:14">
      <c r="C75" s="79">
        <v>31107</v>
      </c>
      <c r="D75" s="84" t="s">
        <v>1473</v>
      </c>
      <c r="E75" s="78">
        <v>20</v>
      </c>
      <c r="F75" s="78">
        <v>15</v>
      </c>
      <c r="G75" s="78">
        <v>12</v>
      </c>
      <c r="H75" s="78">
        <v>10</v>
      </c>
      <c r="J75" s="77">
        <v>0.9</v>
      </c>
      <c r="K75" s="77">
        <v>0.9</v>
      </c>
      <c r="L75" s="77">
        <v>0.9</v>
      </c>
      <c r="M75" s="77">
        <v>1</v>
      </c>
      <c r="N75" s="84" t="s">
        <v>1473</v>
      </c>
    </row>
    <row r="76" spans="3:14">
      <c r="C76" s="79">
        <v>26118</v>
      </c>
      <c r="D76" s="84" t="s">
        <v>1445</v>
      </c>
      <c r="E76" s="78">
        <v>5</v>
      </c>
      <c r="F76" s="78">
        <v>5</v>
      </c>
      <c r="G76" s="78">
        <v>5</v>
      </c>
      <c r="H76" s="78">
        <v>5</v>
      </c>
      <c r="J76" s="77">
        <v>0.95</v>
      </c>
      <c r="K76" s="77">
        <v>0.95</v>
      </c>
      <c r="L76" s="77">
        <v>0.95</v>
      </c>
      <c r="M76" s="77">
        <v>0.95</v>
      </c>
      <c r="N76" s="84" t="s">
        <v>1445</v>
      </c>
    </row>
    <row r="77" spans="3:14">
      <c r="C77" s="79">
        <v>19289</v>
      </c>
      <c r="D77" s="84" t="s">
        <v>655</v>
      </c>
      <c r="E77" s="78">
        <v>10</v>
      </c>
      <c r="F77" s="78">
        <v>10</v>
      </c>
      <c r="G77" s="78">
        <v>8</v>
      </c>
      <c r="H77" s="78">
        <v>8</v>
      </c>
      <c r="J77" s="77">
        <v>0.9</v>
      </c>
      <c r="K77" s="77">
        <v>0.9</v>
      </c>
      <c r="L77" s="77">
        <v>0.9</v>
      </c>
      <c r="M77" s="77">
        <v>0.95</v>
      </c>
      <c r="N77" s="84" t="s">
        <v>655</v>
      </c>
    </row>
    <row r="78" spans="3:14">
      <c r="C78" s="79">
        <v>13825</v>
      </c>
      <c r="D78" s="84" t="s">
        <v>1435</v>
      </c>
      <c r="E78" s="78">
        <v>8</v>
      </c>
      <c r="F78" s="78">
        <v>8</v>
      </c>
      <c r="G78" s="78">
        <v>8</v>
      </c>
      <c r="H78" s="78">
        <v>8</v>
      </c>
      <c r="J78" s="77">
        <v>0.9</v>
      </c>
      <c r="K78" s="77">
        <v>0.9</v>
      </c>
      <c r="L78" s="77">
        <v>0.9</v>
      </c>
      <c r="M78" s="77">
        <v>0.9</v>
      </c>
      <c r="N78" s="84" t="s">
        <v>1435</v>
      </c>
    </row>
    <row r="79" spans="3:14">
      <c r="C79" s="79">
        <v>8465</v>
      </c>
      <c r="D79" s="84" t="s">
        <v>615</v>
      </c>
      <c r="E79" s="78">
        <v>10</v>
      </c>
      <c r="F79" s="78">
        <v>10</v>
      </c>
      <c r="G79" s="78">
        <v>8</v>
      </c>
      <c r="H79" s="78">
        <v>8</v>
      </c>
      <c r="J79" s="77">
        <v>0.95</v>
      </c>
      <c r="K79" s="77">
        <v>0.95</v>
      </c>
      <c r="L79" s="77">
        <v>0.95</v>
      </c>
      <c r="M79" s="77">
        <v>0.95</v>
      </c>
      <c r="N79" s="84" t="s">
        <v>615</v>
      </c>
    </row>
    <row r="80" spans="3:14">
      <c r="C80" s="79">
        <v>5760</v>
      </c>
      <c r="D80" s="84" t="s">
        <v>1049</v>
      </c>
      <c r="E80" s="78">
        <v>5</v>
      </c>
      <c r="F80" s="78">
        <v>5</v>
      </c>
      <c r="G80" s="78">
        <v>5</v>
      </c>
      <c r="H80" s="78">
        <v>5</v>
      </c>
      <c r="J80" s="77">
        <v>0.95</v>
      </c>
      <c r="K80" s="77">
        <v>0.95</v>
      </c>
      <c r="L80" s="77">
        <v>0.95</v>
      </c>
      <c r="M80" s="77">
        <v>0.95</v>
      </c>
      <c r="N80" s="84" t="s">
        <v>1049</v>
      </c>
    </row>
    <row r="81" spans="3:14">
      <c r="C81" s="79">
        <v>4030</v>
      </c>
      <c r="D81" s="84" t="s">
        <v>1720</v>
      </c>
      <c r="E81" s="78">
        <v>25</v>
      </c>
      <c r="F81" s="78">
        <v>25</v>
      </c>
      <c r="G81" s="78">
        <v>25</v>
      </c>
      <c r="H81" s="78">
        <v>25</v>
      </c>
      <c r="J81" s="77">
        <v>0.8</v>
      </c>
      <c r="K81" s="77">
        <v>0.8</v>
      </c>
      <c r="L81" s="77">
        <v>0.8</v>
      </c>
      <c r="M81" s="77">
        <v>0.8</v>
      </c>
      <c r="N81" s="84" t="s">
        <v>1720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M B FOODS P &amp; M PURCHASE</vt:lpstr>
      <vt:lpstr>P&amp;M</vt:lpstr>
      <vt:lpstr>Summary</vt:lpstr>
      <vt:lpstr>Category 4</vt:lpstr>
      <vt:lpstr>EL SV</vt:lpstr>
      <vt:lpstr>EL &amp; SV</vt:lpstr>
      <vt:lpstr>'M B FOODS P &amp; M PURCHASE'!Print_Area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Manas Upmanyu</dc:creator>
  <cp:lastModifiedBy>Arun Tomar</cp:lastModifiedBy>
  <dcterms:created xsi:type="dcterms:W3CDTF">2022-06-03T07:11:34Z</dcterms:created>
  <dcterms:modified xsi:type="dcterms:W3CDTF">2022-07-20T05:40:41Z</dcterms:modified>
</cp:coreProperties>
</file>